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968" activeTab="9"/>
  </bookViews>
  <sheets>
    <sheet name="战斗" sheetId="2" r:id="rId1"/>
    <sheet name="经济" sheetId="1" r:id="rId2"/>
    <sheet name="幸存者" sheetId="3" r:id="rId3"/>
    <sheet name="卡牌升级" sheetId="5" r:id="rId4"/>
    <sheet name="卡牌升阶" sheetId="7" r:id="rId5"/>
    <sheet name="装备" sheetId="6" r:id="rId6"/>
    <sheet name="建筑分配" sheetId="9" r:id="rId7"/>
    <sheet name="新手流程" sheetId="10" r:id="rId8"/>
    <sheet name="属性分配" sheetId="12" r:id="rId9"/>
    <sheet name="属性计算" sheetId="13" r:id="rId10"/>
    <sheet name="升阶属性草稿" sheetId="14" r:id="rId11"/>
    <sheet name="英雄升级" sheetId="16" r:id="rId12"/>
    <sheet name="装备升级" sheetId="25" r:id="rId13"/>
    <sheet name="建筑升阶" sheetId="18" r:id="rId14"/>
    <sheet name="建筑升级1000级" sheetId="8" r:id="rId15"/>
    <sheet name="建筑升级消耗" sheetId="19" r:id="rId16"/>
    <sheet name="Sheet3" sheetId="20" state="hidden" r:id="rId17"/>
    <sheet name="关卡产出草稿" sheetId="22" r:id="rId18"/>
    <sheet name="关卡怪物" sheetId="23" r:id="rId19"/>
    <sheet name="建筑产量1000" sheetId="21" r:id="rId20"/>
    <sheet name="建筑产量4000" sheetId="24" r:id="rId21"/>
  </sheets>
  <calcPr calcId="144525"/>
</workbook>
</file>

<file path=xl/comments1.xml><?xml version="1.0" encoding="utf-8"?>
<comments xmlns="http://schemas.openxmlformats.org/spreadsheetml/2006/main">
  <authors>
    <author>AAA</author>
  </authors>
  <commentList>
    <comment ref="A1" authorId="0">
      <text>
        <r>
          <rPr>
            <sz val="9"/>
            <rFont val="宋体"/>
            <charset val="134"/>
          </rPr>
          <t>0.左上
1.右上
2.左下
3.右下</t>
        </r>
      </text>
    </comment>
  </commentList>
</comments>
</file>

<file path=xl/comments2.xml><?xml version="1.0" encoding="utf-8"?>
<comments xmlns="http://schemas.openxmlformats.org/spreadsheetml/2006/main">
  <authors>
    <author>AAA</author>
  </authors>
  <commentList>
    <comment ref="G2" authorId="0">
      <text>
        <r>
          <rPr>
            <sz val="9"/>
            <rFont val="宋体"/>
            <charset val="134"/>
          </rPr>
          <t>维持消耗不足时按比例降低效率</t>
        </r>
      </text>
    </comment>
    <comment ref="H2" authorId="0">
      <text>
        <r>
          <rPr>
            <sz val="9"/>
            <rFont val="宋体"/>
            <charset val="134"/>
          </rPr>
          <t xml:space="preserve">
类型|数值公式
1.产量
2.工作人员数量
3.疲劳恢复（宿舍）
4.服务数量（宿舍容量）
5.健康度恢复（医院）
6.饱食度恢复（食堂）
7.食物数量上限（食堂）
8.同时就餐人数（食堂）
9.同时治疗人数（医院）</t>
        </r>
      </text>
    </comment>
    <comment ref="I2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  <comment ref="Q2" authorId="0">
      <text>
        <r>
          <rPr>
            <sz val="9"/>
            <rFont val="宋体"/>
            <charset val="134"/>
          </rPr>
          <t>维持消耗不足时按比例降低效率</t>
        </r>
      </text>
    </comment>
    <comment ref="R2" authorId="0">
      <text>
        <r>
          <rPr>
            <sz val="9"/>
            <rFont val="宋体"/>
            <charset val="134"/>
          </rPr>
          <t xml:space="preserve">
类型|数值公式
1.产量
2.工作人员数量
3.疲劳恢复（宿舍）
4.服务数量（宿舍容量）
5.健康度恢复（医院）
6.饱食度恢复（食堂）
7.食物数量上限（食堂）
8.同时就餐人数（食堂）
9.同时治疗人数（医院）</t>
        </r>
      </text>
    </comment>
    <comment ref="G24" authorId="0">
      <text>
        <r>
          <rPr>
            <sz val="9"/>
            <rFont val="宋体"/>
            <charset val="134"/>
          </rPr>
          <t>维持消耗不足时按比例降低效率</t>
        </r>
      </text>
    </comment>
    <comment ref="H24" authorId="0">
      <text>
        <r>
          <rPr>
            <sz val="9"/>
            <rFont val="宋体"/>
            <charset val="134"/>
          </rPr>
          <t xml:space="preserve">
类型|数值公式
1.产量
2.工作人员数量
3.疲劳恢复（宿舍）
4.服务数量（宿舍容量）
5.健康度恢复（医院）
6.饱食度恢复（食堂）
7.食物数量上限（食堂）
8.同时就餐人数（食堂）
9.同时治疗人数（医院）</t>
        </r>
      </text>
    </comment>
    <comment ref="I24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  <comment ref="G46" authorId="0">
      <text>
        <r>
          <rPr>
            <sz val="9"/>
            <rFont val="宋体"/>
            <charset val="134"/>
          </rPr>
          <t>维持消耗不足时按比例降低效率</t>
        </r>
      </text>
    </comment>
    <comment ref="H46" authorId="0">
      <text>
        <r>
          <rPr>
            <sz val="9"/>
            <rFont val="宋体"/>
            <charset val="134"/>
          </rPr>
          <t xml:space="preserve">
类型|数值公式
1.产量
2.工作人员数量
3.疲劳恢复（宿舍）
4.服务数量（宿舍容量）
5.健康度恢复（医院）
6.饱食度恢复（食堂）
7.食物数量上限（食堂）
8.同时就餐人数（食堂）
9.同时治疗人数（医院）</t>
        </r>
      </text>
    </comment>
    <comment ref="I46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</commentList>
</comments>
</file>

<file path=xl/comments3.xml><?xml version="1.0" encoding="utf-8"?>
<comments xmlns="http://schemas.openxmlformats.org/spreadsheetml/2006/main">
  <authors>
    <author>AAA</author>
  </authors>
  <commentList>
    <comment ref="F2" authorId="0">
      <text>
        <r>
          <rPr>
            <sz val="9"/>
            <rFont val="宋体"/>
            <charset val="134"/>
          </rPr>
          <t xml:space="preserve">
第几关会获得一个幸存者</t>
        </r>
      </text>
    </comment>
  </commentList>
</comments>
</file>

<file path=xl/sharedStrings.xml><?xml version="1.0" encoding="utf-8"?>
<sst xmlns="http://schemas.openxmlformats.org/spreadsheetml/2006/main" count="3736" uniqueCount="530">
  <si>
    <t>攻击参数</t>
  </si>
  <si>
    <t>等级</t>
  </si>
  <si>
    <t>攻击</t>
  </si>
  <si>
    <t>防御</t>
  </si>
  <si>
    <t>生命</t>
  </si>
  <si>
    <t>战斗回合</t>
  </si>
  <si>
    <t>命中</t>
  </si>
  <si>
    <t>闪避</t>
  </si>
  <si>
    <t>暴击</t>
  </si>
  <si>
    <t>抗暴</t>
  </si>
  <si>
    <t>增伤</t>
  </si>
  <si>
    <t>减伤</t>
  </si>
  <si>
    <t>星级</t>
  </si>
  <si>
    <t>攻击百分比</t>
  </si>
  <si>
    <t>生命百分比</t>
  </si>
  <si>
    <t>防御百分比</t>
  </si>
  <si>
    <t>阶数</t>
  </si>
  <si>
    <t>技能等级</t>
  </si>
  <si>
    <t>英雄</t>
  </si>
  <si>
    <t>升级</t>
  </si>
  <si>
    <t>基础属性</t>
  </si>
  <si>
    <t>防御参数</t>
  </si>
  <si>
    <t>升阶</t>
  </si>
  <si>
    <t>技能特性</t>
  </si>
  <si>
    <t>升星</t>
  </si>
  <si>
    <t>基础属性百分比</t>
  </si>
  <si>
    <t>生命参数</t>
  </si>
  <si>
    <t>战车</t>
  </si>
  <si>
    <t>战车部件</t>
  </si>
  <si>
    <t>英雄装备</t>
  </si>
  <si>
    <t>基础属性百分</t>
  </si>
  <si>
    <t>特殊属性百分比</t>
  </si>
  <si>
    <t>图鉴</t>
  </si>
  <si>
    <t>英雄图鉴</t>
  </si>
  <si>
    <t>装备图鉴</t>
  </si>
  <si>
    <t>战车部件图鉴</t>
  </si>
  <si>
    <t>蓝</t>
  </si>
  <si>
    <t>紫</t>
  </si>
  <si>
    <t>橙</t>
  </si>
  <si>
    <t>红</t>
  </si>
  <si>
    <t>竞技场</t>
  </si>
  <si>
    <t>外敌入侵</t>
  </si>
  <si>
    <t>好友功能</t>
  </si>
  <si>
    <t>聊天功能</t>
  </si>
  <si>
    <t>添加幸存者状态管理窗口</t>
  </si>
  <si>
    <t>增加转盘功能</t>
  </si>
  <si>
    <t>抽卡抽到整卡的动画体验</t>
  </si>
  <si>
    <t>离线闯关功能</t>
  </si>
  <si>
    <t>建筑升阶</t>
  </si>
  <si>
    <t>建筑升级</t>
  </si>
  <si>
    <t>建筑升星</t>
  </si>
  <si>
    <t>卡牌等级</t>
  </si>
  <si>
    <t>汇总加成</t>
  </si>
  <si>
    <t>金币</t>
  </si>
  <si>
    <t>木材</t>
  </si>
  <si>
    <t>矿石</t>
  </si>
  <si>
    <t>经验石</t>
  </si>
  <si>
    <t>食材</t>
  </si>
  <si>
    <t>战车材料</t>
  </si>
  <si>
    <t>食物数量</t>
  </si>
  <si>
    <t>疲劳恢复</t>
  </si>
  <si>
    <t>饱食度</t>
  </si>
  <si>
    <t>健康度</t>
  </si>
  <si>
    <t>初始</t>
  </si>
  <si>
    <t>成长</t>
  </si>
  <si>
    <t>宿舍8个人</t>
  </si>
  <si>
    <t>工作建筑四个员工，留4个后续扩展</t>
  </si>
  <si>
    <t>饥饿值</t>
  </si>
  <si>
    <t>疲劳值</t>
  </si>
  <si>
    <t>疾病值</t>
  </si>
  <si>
    <t>用餐回复</t>
  </si>
  <si>
    <t>就医回复</t>
  </si>
  <si>
    <t>睡觉回复</t>
  </si>
  <si>
    <t>英雄升级</t>
  </si>
  <si>
    <t>任务解锁</t>
  </si>
  <si>
    <t>不展示装备按钮</t>
  </si>
  <si>
    <t>英雄升阶</t>
  </si>
  <si>
    <t>英雄100级解锁</t>
  </si>
  <si>
    <t>英雄升星</t>
  </si>
  <si>
    <t>任务解锁（与英雄升级同一任务）</t>
  </si>
  <si>
    <t>装备升级</t>
  </si>
  <si>
    <t>任务解锁（与英雄装备同一任务）</t>
  </si>
  <si>
    <t>装备升阶</t>
  </si>
  <si>
    <t>装备100级</t>
  </si>
  <si>
    <t>建筑6阶解锁</t>
  </si>
  <si>
    <t>建筑上阵英雄</t>
  </si>
  <si>
    <t>建筑4阶解锁</t>
  </si>
  <si>
    <t>品质</t>
  </si>
  <si>
    <t>抗暴击</t>
  </si>
  <si>
    <t>attack</t>
  </si>
  <si>
    <t>armor</t>
  </si>
  <si>
    <t>maxHp</t>
  </si>
  <si>
    <t>hit</t>
  </si>
  <si>
    <t>dodge</t>
  </si>
  <si>
    <t>critical</t>
  </si>
  <si>
    <t>criticalImmune</t>
  </si>
  <si>
    <t>damage</t>
  </si>
  <si>
    <t>defence</t>
  </si>
  <si>
    <t>普攻回怒+5</t>
  </si>
  <si>
    <t>部位</t>
  </si>
  <si>
    <t>系数</t>
  </si>
  <si>
    <t>绿武器1</t>
  </si>
  <si>
    <t>绿头盔1</t>
  </si>
  <si>
    <t>绿护甲1</t>
  </si>
  <si>
    <t>绿鞋子1</t>
  </si>
  <si>
    <t>蓝武器1</t>
  </si>
  <si>
    <t>蓝头盔1</t>
  </si>
  <si>
    <t>蓝护甲1</t>
  </si>
  <si>
    <t>蓝鞋子1</t>
  </si>
  <si>
    <t>蓝武器2</t>
  </si>
  <si>
    <t>蓝头盔2</t>
  </si>
  <si>
    <t>蓝护甲2</t>
  </si>
  <si>
    <t>蓝鞋子2</t>
  </si>
  <si>
    <t>紫武器1</t>
  </si>
  <si>
    <t>紫头盔1</t>
  </si>
  <si>
    <t>紫护甲1</t>
  </si>
  <si>
    <t>紫鞋子1</t>
  </si>
  <si>
    <t>紫武器2</t>
  </si>
  <si>
    <t>紫头盔2</t>
  </si>
  <si>
    <t>紫护甲2</t>
  </si>
  <si>
    <t>紫鞋子2</t>
  </si>
  <si>
    <t>橙武器1</t>
  </si>
  <si>
    <t>橙头盔1</t>
  </si>
  <si>
    <t>橙护甲1</t>
  </si>
  <si>
    <t>橙鞋子1</t>
  </si>
  <si>
    <t>橙武器2</t>
  </si>
  <si>
    <t>橙头盔2</t>
  </si>
  <si>
    <t>橙护甲2</t>
  </si>
  <si>
    <t>橙鞋子2</t>
  </si>
  <si>
    <t>红武器1</t>
  </si>
  <si>
    <t>红头盔1</t>
  </si>
  <si>
    <t>红护甲1</t>
  </si>
  <si>
    <t>红鞋子1</t>
  </si>
  <si>
    <t>材料建筑</t>
  </si>
  <si>
    <t>幸存者相关建筑</t>
  </si>
  <si>
    <t>船长室</t>
  </si>
  <si>
    <t>木材建筑</t>
  </si>
  <si>
    <t>铜矿建筑</t>
  </si>
  <si>
    <t>面料建筑</t>
  </si>
  <si>
    <t>皮革建筑</t>
  </si>
  <si>
    <t>练功坊</t>
  </si>
  <si>
    <t>海水净化中心</t>
  </si>
  <si>
    <t>宿舍</t>
  </si>
  <si>
    <t>医院</t>
  </si>
  <si>
    <t>大食堂</t>
  </si>
  <si>
    <t>温室</t>
  </si>
  <si>
    <t>升级一</t>
  </si>
  <si>
    <t>产量</t>
  </si>
  <si>
    <t>疲劳恢复
吸引员工数量</t>
  </si>
  <si>
    <t>食物数量上限
饱食度</t>
  </si>
  <si>
    <t>升级二</t>
  </si>
  <si>
    <t>工作员工数量</t>
  </si>
  <si>
    <t>可同时治疗患者数量</t>
  </si>
  <si>
    <t>工作员工数量（可同时就餐的人数）
产量</t>
  </si>
  <si>
    <t>限制其它建筑阶数建筑等级上限</t>
  </si>
  <si>
    <t>建筑等级上限</t>
  </si>
  <si>
    <t>布料建筑</t>
  </si>
  <si>
    <t>食物</t>
  </si>
  <si>
    <t>宿舍一</t>
  </si>
  <si>
    <t>艾俄洛斯之舱</t>
  </si>
  <si>
    <t>亚特拉斯工坊</t>
  </si>
  <si>
    <t>斯特拉斯熔炉</t>
  </si>
  <si>
    <t>锦织船舱</t>
  </si>
  <si>
    <t>摩拉丁的密室</t>
  </si>
  <si>
    <t>波塞冬的密室</t>
  </si>
  <si>
    <t>泰坦之源</t>
  </si>
  <si>
    <t xml:space="preserve">疲劳恢复
</t>
  </si>
  <si>
    <t>产量
工作人员数量</t>
  </si>
  <si>
    <t>产量（每次工作只生产产量数理的食材）
工作人员数量</t>
  </si>
  <si>
    <t>健康度（患者去一次医院能恢复的值，每天最多只能去1次）
可同时治疗患者数量</t>
  </si>
  <si>
    <t>饱食度
食物数量（每餐数量）
同时就餐人员数量</t>
  </si>
  <si>
    <t>疲劳恢复（休息一晚能恢复的值）
容纳幸存者数量</t>
  </si>
  <si>
    <t>特定材料大幅
提升产量倍数</t>
  </si>
  <si>
    <t>疲劳恢复（休息一晚能恢复的值）</t>
  </si>
  <si>
    <t>限制其它建筑阶数</t>
  </si>
  <si>
    <t>产量位数</t>
  </si>
  <si>
    <t>消耗水</t>
  </si>
  <si>
    <t>无</t>
  </si>
  <si>
    <t>耗材料</t>
  </si>
  <si>
    <t>原木</t>
  </si>
  <si>
    <t>铁矿</t>
  </si>
  <si>
    <t>棉花</t>
  </si>
  <si>
    <t>魔力水晶</t>
  </si>
  <si>
    <t>神力精华</t>
  </si>
  <si>
    <t>功能</t>
  </si>
  <si>
    <t>建筑升级材料</t>
  </si>
  <si>
    <t>建筑升阶材料</t>
  </si>
  <si>
    <t>装备升级材料</t>
  </si>
  <si>
    <t>英雄升阶材料</t>
  </si>
  <si>
    <t>英雄升级材料</t>
  </si>
  <si>
    <t>水资源</t>
  </si>
  <si>
    <t>治疗病人</t>
  </si>
  <si>
    <t>生产食物</t>
  </si>
  <si>
    <t>睡觉</t>
  </si>
  <si>
    <t>1、背景</t>
  </si>
  <si>
    <t>洪水后的世界，英雄们带领着幸存者生活在一艘艘漂荡在大海中的方舟之上，每当暴风雨后，都会有怪物会重新占领方舟部分区域，英雄们这时候就需要走出庇护点，重新夺回方舟的控制权，并去到一些未被洪水淹没的地方，解救更多的幸存者。（当前游戏中的船在大海中航的远景，界面出字幕介绍游戏背景）</t>
  </si>
  <si>
    <t>暴风雨背景，一艘船在暴风雨中随着波浪起伏</t>
  </si>
  <si>
    <t>黑屏，文字提示：暴风雨终于停了，大人需要尽快恢复船上的秩序</t>
  </si>
  <si>
    <t>进入游戏，乌龟和兔子对话，发现废弃的巨船，决定上船探索，触发守卫怪物的攻击</t>
  </si>
  <si>
    <t>旁白对话框：大人，暴风雨让很多怪物到了船上，只有打败入侵的怪物，才能恢复船上的秩序</t>
  </si>
  <si>
    <t>进入战斗，引导点击使用雷击配合击败怪物（初始2英雄，玄龟和医治兔）</t>
  </si>
  <si>
    <t>1.建筑改名和描述</t>
  </si>
  <si>
    <t>旁白对话框：当下首要任务是先抢回食堂，保证大家不会饿肚子</t>
  </si>
  <si>
    <t>在食堂救下一个幸存者，触发对话，表示还有个伙伴出去寻找饮用水，估计被困在净水中心了</t>
  </si>
  <si>
    <t>2.新手引导增加镜头剧情</t>
  </si>
  <si>
    <t>食堂战斗，战斗结束，地上躺着两个受伤的幸存者</t>
  </si>
  <si>
    <t>幸存者请求龟兔去救下伙伴，自己则在食堂为他们准备食物（引入幸存者工作安排的操作）</t>
  </si>
  <si>
    <t>旁白对话框：有人受伤了，是个幸存者，点击救治</t>
  </si>
  <si>
    <t>引导玩家点击净水中心，触发幸存者让两人小心的对话，并直接进入战斗</t>
  </si>
  <si>
    <t>爬塔的表</t>
  </si>
  <si>
    <t>幸存者：感谢您的救命之恩，大人。请大人允许我能跟随你，为您工作</t>
  </si>
  <si>
    <t>救下新的幸存者后，触发对话，幸存者表现需要在净水中心收集更多纯净水，再次进入工作安排的引导</t>
  </si>
  <si>
    <t>挖矿的表</t>
  </si>
  <si>
    <t>引导安排到食堂工作。</t>
  </si>
  <si>
    <t>任务功能开启，引导玩家点击任务，去升级净水中心和食堂</t>
  </si>
  <si>
    <t>幸存者：大人，食堂里的淡水已经被怪物污染了，需要淡水才能制作食物</t>
  </si>
  <si>
    <t>升级净水中心后，剧情介绍木材不够了，木材加工中心应该有木材</t>
  </si>
  <si>
    <t>幸存者：大人，船头位置有海水净化工厂，我可以带大人过去，看看有没有被怪物破坏</t>
  </si>
  <si>
    <t>点击木材中心战斗，解锁木材中心</t>
  </si>
  <si>
    <t>镜头跟随幸存者到海水净化工厂</t>
  </si>
  <si>
    <t>继续任务引导升级</t>
  </si>
  <si>
    <t>开始升级用原木</t>
  </si>
  <si>
    <t>海水净化工厂战斗</t>
  </si>
  <si>
    <t>完成小阶段目标后，提示玩家，想要更多的材料，最好去小岛上收集</t>
  </si>
  <si>
    <t>后面升级用木材</t>
  </si>
  <si>
    <t>幸存者：太好了，这里没有受到太严重的破坏，大人只需要稍微修理一下就能工作</t>
  </si>
  <si>
    <t>引入关卡战斗</t>
  </si>
  <si>
    <t>安排另一个幸存者在海水净化工厂工作</t>
  </si>
  <si>
    <t>在关卡中解救了新的英雄</t>
  </si>
  <si>
    <t>幸存者：大人，海水净化工厂受到了一点破坏，需要稍微修理一下才能工作</t>
  </si>
  <si>
    <t>引入上阵的引导</t>
  </si>
  <si>
    <t>引导升级海水净化工厂</t>
  </si>
  <si>
    <t>并解锁英雄升级功能，引导升级英雄</t>
  </si>
  <si>
    <t>幸存者：太好了，现在可以正常工作了，很快就会有足够的淡水供应的</t>
  </si>
  <si>
    <t>剧情提示想要更多经验石得去解锁生产经验石的船舱</t>
  </si>
  <si>
    <t>幸存者：大人现在可以稍微修理一下食堂。</t>
  </si>
  <si>
    <t>引导玩家点击食堂建筑，去升级食堂</t>
  </si>
  <si>
    <t>原料</t>
  </si>
  <si>
    <t>升级食堂后，剧情介绍木材不够了，木材加工中心存有大量木材</t>
  </si>
  <si>
    <t>中间产物</t>
  </si>
  <si>
    <t>铁锭</t>
  </si>
  <si>
    <t>最终成品</t>
  </si>
  <si>
    <t>木板</t>
  </si>
  <si>
    <t>钢丝</t>
  </si>
  <si>
    <t>完成第二个小阶段目标后，提示玩家，船上存储的木材已经用完了，最好去小岛上收集</t>
  </si>
  <si>
    <t>战斗结束引入抽卡1次的引导，固定给弓手</t>
  </si>
  <si>
    <r>
      <rPr>
        <sz val="11"/>
        <color rgb="FF000000"/>
        <rFont val="宋体"/>
        <charset val="134"/>
      </rPr>
      <t>升级小麦田</t>
    </r>
  </si>
  <si>
    <r>
      <rPr>
        <sz val="11"/>
        <color rgb="FF000000"/>
        <rFont val="宋体"/>
        <charset val="134"/>
      </rPr>
      <t>升阶小麦田</t>
    </r>
  </si>
  <si>
    <r>
      <rPr>
        <sz val="11"/>
        <color rgb="FF000000"/>
        <rFont val="宋体"/>
        <charset val="134"/>
      </rPr>
      <t>幸存者</t>
    </r>
  </si>
  <si>
    <r>
      <rPr>
        <sz val="11"/>
        <color rgb="FF000000"/>
        <rFont val="宋体"/>
        <charset val="134"/>
      </rPr>
      <t>收集小麦</t>
    </r>
  </si>
  <si>
    <r>
      <rPr>
        <sz val="11"/>
        <color rgb="FF000000"/>
        <rFont val="宋体"/>
        <charset val="134"/>
      </rPr>
      <t>升阶厨房</t>
    </r>
  </si>
  <si>
    <t>引导上阵英雄在建筑上</t>
  </si>
  <si>
    <r>
      <rPr>
        <sz val="11"/>
        <color rgb="FF000000"/>
        <rFont val="宋体"/>
        <charset val="134"/>
      </rPr>
      <t>消耗农场币</t>
    </r>
  </si>
  <si>
    <t>任务跳转添加弱引导</t>
  </si>
  <si>
    <r>
      <rPr>
        <sz val="11"/>
        <color rgb="FF000000"/>
        <rFont val="宋体"/>
        <charset val="134"/>
      </rPr>
      <t>建筑玉米仓库</t>
    </r>
  </si>
  <si>
    <t>没有食物也在吃饭。</t>
  </si>
  <si>
    <t>攻击%</t>
  </si>
  <si>
    <t>防御%</t>
  </si>
  <si>
    <t>生命%</t>
  </si>
  <si>
    <t>白字属性</t>
  </si>
  <si>
    <t>部件升阶</t>
  </si>
  <si>
    <t>绿字属性</t>
  </si>
  <si>
    <t>装备</t>
  </si>
  <si>
    <t>加成英雄</t>
  </si>
  <si>
    <t>加成装备</t>
  </si>
  <si>
    <t>部件图鉴</t>
  </si>
  <si>
    <t>（英雄升级+英雄升阶+装备升级）*（英雄图鉴%+英雄升阶）*英雄升星%+装备升星+英雄图鉴+装备图鉴+部件图鉴</t>
  </si>
  <si>
    <t>（战车升级+部件升星）</t>
  </si>
  <si>
    <t>战车升级</t>
  </si>
  <si>
    <t>战车部件升阶</t>
  </si>
  <si>
    <t>英雄等级</t>
  </si>
  <si>
    <t>绿</t>
  </si>
  <si>
    <t>绿1</t>
  </si>
  <si>
    <t>蓝1</t>
  </si>
  <si>
    <t>绿2</t>
  </si>
  <si>
    <t>蓝2</t>
  </si>
  <si>
    <t>绿3</t>
  </si>
  <si>
    <t>紫1</t>
  </si>
  <si>
    <t>紫2</t>
  </si>
  <si>
    <t>橙1</t>
  </si>
  <si>
    <t>（1+n）*n*0.5</t>
  </si>
  <si>
    <t>橙2</t>
  </si>
  <si>
    <t>1,</t>
  </si>
  <si>
    <t>attack,</t>
  </si>
  <si>
    <t>*</t>
  </si>
  <si>
    <t>(1+rank)*rank*0.5</t>
  </si>
  <si>
    <t>|</t>
  </si>
  <si>
    <t>hit,</t>
  </si>
  <si>
    <t>10*rank</t>
  </si>
  <si>
    <t>maxHp,</t>
  </si>
  <si>
    <t>critical,</t>
  </si>
  <si>
    <t>armor,</t>
  </si>
  <si>
    <t>criticalImmune,</t>
  </si>
  <si>
    <t>dodge,</t>
  </si>
  <si>
    <t>id</t>
  </si>
  <si>
    <t>level</t>
  </si>
  <si>
    <t>require</t>
  </si>
  <si>
    <t>coinCost</t>
  </si>
  <si>
    <t>主键，可修改</t>
  </si>
  <si>
    <t>升级经验值</t>
  </si>
  <si>
    <t>金币消耗</t>
  </si>
  <si>
    <t>int</t>
  </si>
  <si>
    <t>int[]</t>
  </si>
  <si>
    <t>string</t>
  </si>
  <si>
    <t>lv*初始值+lv*(lv-1)*差值*0.5</t>
  </si>
  <si>
    <t>notEmpty</t>
  </si>
  <si>
    <t>1|50</t>
  </si>
  <si>
    <t>6+lv*3</t>
  </si>
  <si>
    <t>lv</t>
  </si>
  <si>
    <t>+</t>
  </si>
  <si>
    <t>1</t>
  </si>
  <si>
    <t>51|100</t>
  </si>
  <si>
    <t>2</t>
  </si>
  <si>
    <t>101|150</t>
  </si>
  <si>
    <t>3</t>
  </si>
  <si>
    <t>151|200</t>
  </si>
  <si>
    <t>4</t>
  </si>
  <si>
    <t>201|250</t>
  </si>
  <si>
    <t>5</t>
  </si>
  <si>
    <t>251|300</t>
  </si>
  <si>
    <t>6</t>
  </si>
  <si>
    <t>301|350</t>
  </si>
  <si>
    <t>7</t>
  </si>
  <si>
    <t>351|400</t>
  </si>
  <si>
    <t>8</t>
  </si>
  <si>
    <t>401|450</t>
  </si>
  <si>
    <t>9</t>
  </si>
  <si>
    <t>451|500</t>
  </si>
  <si>
    <t>10</t>
  </si>
  <si>
    <t>501|550</t>
  </si>
  <si>
    <t>11</t>
  </si>
  <si>
    <t>551|600</t>
  </si>
  <si>
    <t>12</t>
  </si>
  <si>
    <t>601|650</t>
  </si>
  <si>
    <t>13</t>
  </si>
  <si>
    <t>651|700</t>
  </si>
  <si>
    <t>14</t>
  </si>
  <si>
    <t>701|750</t>
  </si>
  <si>
    <t>15</t>
  </si>
  <si>
    <t>751|800</t>
  </si>
  <si>
    <t>16</t>
  </si>
  <si>
    <t>801|850</t>
  </si>
  <si>
    <t>17</t>
  </si>
  <si>
    <t>851|900</t>
  </si>
  <si>
    <t>18</t>
  </si>
  <si>
    <t>901|950</t>
  </si>
  <si>
    <t>19</t>
  </si>
  <si>
    <t>951|1000</t>
  </si>
  <si>
    <t>20</t>
  </si>
  <si>
    <t>1001|1050</t>
  </si>
  <si>
    <t>21</t>
  </si>
  <si>
    <t>1051|1100</t>
  </si>
  <si>
    <t>22</t>
  </si>
  <si>
    <t>1101|1150</t>
  </si>
  <si>
    <t>23</t>
  </si>
  <si>
    <t>1151|1200</t>
  </si>
  <si>
    <t>24</t>
  </si>
  <si>
    <t>1201|1250</t>
  </si>
  <si>
    <t>25</t>
  </si>
  <si>
    <t>1251|1300</t>
  </si>
  <si>
    <t>26</t>
  </si>
  <si>
    <t>1301|1350</t>
  </si>
  <si>
    <t>27</t>
  </si>
  <si>
    <t>1351|1400</t>
  </si>
  <si>
    <t>28</t>
  </si>
  <si>
    <t>1401|1450</t>
  </si>
  <si>
    <t>29</t>
  </si>
  <si>
    <t>1451|1500</t>
  </si>
  <si>
    <t>30</t>
  </si>
  <si>
    <t>1501|1550</t>
  </si>
  <si>
    <t>31</t>
  </si>
  <si>
    <t>1551|1600</t>
  </si>
  <si>
    <t>32</t>
  </si>
  <si>
    <t>1601|1650</t>
  </si>
  <si>
    <t>33</t>
  </si>
  <si>
    <t>1651|1700</t>
  </si>
  <si>
    <t>34</t>
  </si>
  <si>
    <t>1701|1750</t>
  </si>
  <si>
    <t>35</t>
  </si>
  <si>
    <t>1751|1800</t>
  </si>
  <si>
    <t>36</t>
  </si>
  <si>
    <t>1801|1850</t>
  </si>
  <si>
    <t>37</t>
  </si>
  <si>
    <t>1851|1900</t>
  </si>
  <si>
    <t>38</t>
  </si>
  <si>
    <t>1901|1950</t>
  </si>
  <si>
    <t>39</t>
  </si>
  <si>
    <t>1951|2000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</si>
  <si>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</si>
  <si>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</si>
  <si>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</si>
  <si>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</si>
  <si>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</si>
  <si>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</si>
  <si>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</si>
  <si>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</si>
  <si>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</si>
  <si>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</si>
  <si>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</si>
  <si>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lv*2+lv*(lv-1)*1*0.5</t>
  </si>
  <si>
    <t>-</t>
  </si>
  <si>
    <t>(</t>
  </si>
  <si>
    <t>)</t>
  </si>
  <si>
    <t>lv*6+lv*(lv-1)*3*0.5</t>
  </si>
  <si>
    <t>lv*16+lv*(lv-1)*8*0.5</t>
  </si>
  <si>
    <t>lv*40+lv*(lv-1)*20*0.5</t>
  </si>
  <si>
    <t>lv*120+lv*(lv-1)*60*0.5</t>
  </si>
  <si>
    <t>lv*240+lv*(lv-1)*120*0.5</t>
  </si>
  <si>
    <t>lv*480+lv*(lv-1)*240*0.5</t>
  </si>
  <si>
    <t>lv*833+lv*(lv-1)*416*0.5</t>
  </si>
  <si>
    <t>lv*1333+lv*(lv-1)*666*0.5</t>
  </si>
  <si>
    <t>lv*2333+lv*(lv-1)*1166*0.5</t>
  </si>
  <si>
    <t>lv*4666+lv*(lv-1)*2333*0.5</t>
  </si>
  <si>
    <t>lv*9333+lv*(lv-1)*4666*0.5</t>
  </si>
  <si>
    <t>lv*14000+lv*(lv-1)*7000*0.5</t>
  </si>
  <si>
    <t>lv*20000+lv*(lv-1)*10000*0.5</t>
  </si>
  <si>
    <t>lv*26000+lv*(lv-1)*13000*0.5</t>
  </si>
  <si>
    <t>lv*32000+lv*(lv-1)*16000*0.5</t>
  </si>
  <si>
    <t>lv*38333+lv*(lv-1)*19166*0.5</t>
  </si>
  <si>
    <t>lv*51666+lv*(lv-1)*25833*0.5</t>
  </si>
  <si>
    <t>lv*65000+lv*(lv-1)*32500*0.5</t>
  </si>
  <si>
    <t>lv*78333+lv*(lv-1)*39166*0.5</t>
  </si>
  <si>
    <t>lv*105000+lv*(lv-1)*52500*0.5</t>
  </si>
  <si>
    <t>lv*150000+lv*(lv-1)*75000*0.5</t>
  </si>
  <si>
    <t>lv*193333+lv*(lv-1)*96666*0.5</t>
  </si>
  <si>
    <t>lv*240000+lv*(lv-1)*120000*0.5</t>
  </si>
  <si>
    <t>lv*283333+lv*(lv-1)*141666*0.5</t>
  </si>
  <si>
    <t>lv*333333+lv*(lv-1)*166666*0.5</t>
  </si>
  <si>
    <t>lv*400000+lv*(lv-1)*200000*0.5</t>
  </si>
  <si>
    <t>lv*500000+lv*(lv-1)*250000*0.5</t>
  </si>
  <si>
    <t>lv*666666+lv*(lv-1)*333333*0.5</t>
  </si>
  <si>
    <t>lv*833333+lv*(lv-1)*416666*0.5</t>
  </si>
  <si>
    <t>lv*1166666+lv*(lv-1)*583333*0.5</t>
  </si>
  <si>
    <t>lv*1500000+lv*(lv-1)*750000*0.5</t>
  </si>
  <si>
    <t>lv*2000000+lv*(lv-1)*1000000*0.5</t>
  </si>
  <si>
    <t>lv*2666666+lv*(lv-1)*1333333*0.5</t>
  </si>
  <si>
    <t>lv*3666666+lv*(lv-1)*1833333*0.5</t>
  </si>
  <si>
    <t>lv*5000000+lv*(lv-1)*2500000*0.5</t>
  </si>
  <si>
    <t>lv*6666666+lv*(lv-1)*3333333*0.5</t>
  </si>
  <si>
    <t>lv*8333333+lv*(lv-1)*4166666*0.5</t>
  </si>
  <si>
    <t>lv*10000000+lv*(lv-1)*5000000*0.5</t>
  </si>
  <si>
    <t>lv*11666666+lv*(lv-1)*5833333*0.5</t>
  </si>
  <si>
    <t>10001,</t>
  </si>
  <si>
    <t>10009,</t>
  </si>
  <si>
    <t>10008,</t>
  </si>
  <si>
    <t>10008,200000</t>
  </si>
  <si>
    <t>10008,400000</t>
  </si>
  <si>
    <t>10008,900000</t>
  </si>
  <si>
    <t>10008,1500000</t>
  </si>
  <si>
    <t>10008,2000000</t>
  </si>
  <si>
    <t>10008,4000000</t>
  </si>
  <si>
    <t>10008,6000000</t>
  </si>
  <si>
    <t>10008,8500000</t>
  </si>
  <si>
    <t>10008,11500000</t>
  </si>
  <si>
    <t>10008,16500000</t>
  </si>
  <si>
    <t>10008,20000000</t>
  </si>
  <si>
    <t>10008,30000000</t>
  </si>
  <si>
    <t>10008,40000000</t>
  </si>
  <si>
    <t>10008,60000000</t>
  </si>
  <si>
    <t>全满级要35倍消耗</t>
  </si>
  <si>
    <t>mapIndex</t>
  </si>
  <si>
    <t>stageIndex</t>
  </si>
  <si>
    <t>firstReward</t>
  </si>
  <si>
    <t>afkMapProduce</t>
  </si>
  <si>
    <t>survivor</t>
  </si>
  <si>
    <t>不读</t>
  </si>
  <si>
    <t>地图编号</t>
  </si>
  <si>
    <t>关卡编号</t>
  </si>
  <si>
    <t>首次通关奖励</t>
  </si>
  <si>
    <t>每分钟地图特色产出</t>
  </si>
  <si>
    <t>通关获得的幸存者</t>
  </si>
  <si>
    <t>string[][]</t>
  </si>
  <si>
    <t>long[][]</t>
  </si>
  <si>
    <t>特色产出</t>
  </si>
  <si>
    <t>通关奖励</t>
  </si>
  <si>
    <t>挂机收益</t>
  </si>
  <si>
    <t>500+50*lv</t>
  </si>
  <si>
    <t>1900+100*lv</t>
  </si>
  <si>
    <t>10007,</t>
  </si>
  <si>
    <t>2400+100*lv</t>
  </si>
  <si>
    <t>50*lv</t>
  </si>
  <si>
    <t>20005,</t>
  </si>
  <si>
    <t>2300+200*lv</t>
  </si>
  <si>
    <t>20003,</t>
  </si>
  <si>
    <t>20*lv</t>
  </si>
  <si>
    <t>2700+300*lv</t>
  </si>
  <si>
    <t>20006,</t>
  </si>
  <si>
    <t>3+2*lv</t>
  </si>
  <si>
    <t>铁矿石</t>
  </si>
  <si>
    <t>30*lv</t>
  </si>
  <si>
    <t>7+3*lv</t>
  </si>
  <si>
    <t>10002,100|10007,5000|10009,100</t>
  </si>
  <si>
    <t>生命值</t>
  </si>
  <si>
    <t>攻击力</t>
  </si>
  <si>
    <t>防御力</t>
  </si>
  <si>
    <t>暴击率</t>
  </si>
  <si>
    <t>反暴击</t>
  </si>
  <si>
    <t>暴击伤害</t>
  </si>
  <si>
    <t>暴伤抵抗</t>
  </si>
  <si>
    <t>1600+300*lv</t>
  </si>
  <si>
    <t>*lv</t>
  </si>
  <si>
    <t>32000+700*lv</t>
  </si>
  <si>
    <t>105000+1400*lv</t>
  </si>
  <si>
    <t>250000+2800*lv</t>
  </si>
  <si>
    <t>530000+5600*lv</t>
  </si>
  <si>
    <t>1100000+12000*lv</t>
  </si>
  <si>
    <t>3500000+24000*lv</t>
  </si>
  <si>
    <t>10000000+46000*lv</t>
  </si>
  <si>
    <t>28500000+92000*lv</t>
  </si>
  <si>
    <t>75000000+200000*lv</t>
  </si>
  <si>
    <t>储水室</t>
  </si>
  <si>
    <t>木工房</t>
  </si>
  <si>
    <t>熔炉室</t>
  </si>
  <si>
    <t>纺织间</t>
  </si>
  <si>
    <t>战车间</t>
  </si>
  <si>
    <t>魔法工房</t>
  </si>
  <si>
    <t>金库</t>
  </si>
  <si>
    <t>水</t>
  </si>
  <si>
    <t>布</t>
  </si>
  <si>
    <t>升阶书</t>
  </si>
  <si>
    <t>升级石</t>
  </si>
  <si>
    <t>员工</t>
  </si>
  <si>
    <t>满级奖励</t>
  </si>
  <si>
    <t>1|20+lv*1</t>
  </si>
  <si>
    <t>1|5+lv*0.1</t>
  </si>
  <si>
    <t>6|10+lv*0.1</t>
  </si>
  <si>
    <t>1|10+lv*1</t>
  </si>
  <si>
    <t>5|10+lv*0.1</t>
  </si>
  <si>
    <t>3|10+lv*0.01</t>
  </si>
  <si>
    <t>1|10+lv*0.5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</si>
</sst>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8"/>
      <color theme="1"/>
      <name val="微软雅黑"/>
      <charset val="134"/>
    </font>
    <font>
      <sz val="10.5"/>
      <color rgb="FF000000"/>
      <name val="微软雅黑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D7ABFA"/>
        <bgColor indexed="64"/>
      </patternFill>
    </fill>
    <fill>
      <patternFill patternType="solid">
        <fgColor rgb="FFBD6DF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rgb="FFDF362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29" borderId="22" applyNumberFormat="0" applyAlignment="0" applyProtection="0">
      <alignment vertical="center"/>
    </xf>
    <xf numFmtId="0" fontId="21" fillId="29" borderId="18" applyNumberFormat="0" applyAlignment="0" applyProtection="0">
      <alignment vertical="center"/>
    </xf>
    <xf numFmtId="0" fontId="22" fillId="10" borderId="23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1" fillId="5" borderId="1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3" fillId="0" borderId="0" xfId="0" applyFont="1">
      <alignment vertical="center"/>
    </xf>
    <xf numFmtId="0" fontId="2" fillId="5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9" fontId="1" fillId="0" borderId="0" xfId="0" applyNumberFormat="1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6" xfId="0" applyFont="1" applyBorder="1">
      <alignment vertical="center"/>
    </xf>
    <xf numFmtId="0" fontId="7" fillId="4" borderId="6" xfId="0" applyFont="1" applyFill="1" applyBorder="1">
      <alignment vertical="center"/>
    </xf>
    <xf numFmtId="0" fontId="7" fillId="10" borderId="6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11" borderId="9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1" fillId="11" borderId="1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1" fillId="11" borderId="12" xfId="0" applyFont="1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1" fillId="12" borderId="9" xfId="0" applyFont="1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1" fillId="12" borderId="1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1" fillId="13" borderId="1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1" fillId="13" borderId="12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1" fillId="14" borderId="9" xfId="0" applyFont="1" applyFill="1" applyBorder="1" applyAlignment="1">
      <alignment horizontal="left" vertical="center"/>
    </xf>
    <xf numFmtId="0" fontId="0" fillId="14" borderId="10" xfId="0" applyFill="1" applyBorder="1" applyAlignment="1">
      <alignment horizontal="left" vertical="center"/>
    </xf>
    <xf numFmtId="0" fontId="1" fillId="14" borderId="1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1" fillId="15" borderId="1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1" fillId="15" borderId="12" xfId="0" applyFont="1" applyFill="1" applyBorder="1" applyAlignment="1">
      <alignment horizontal="left" vertical="center"/>
    </xf>
    <xf numFmtId="0" fontId="0" fillId="15" borderId="13" xfId="0" applyFill="1" applyBorder="1" applyAlignment="1">
      <alignment horizontal="left" vertical="center"/>
    </xf>
    <xf numFmtId="0" fontId="1" fillId="16" borderId="9" xfId="0" applyFont="1" applyFill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1" fillId="16" borderId="1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1" fillId="17" borderId="11" xfId="0" applyFon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1" fillId="17" borderId="12" xfId="0" applyFont="1" applyFill="1" applyBorder="1" applyAlignment="1">
      <alignment horizontal="left" vertical="center"/>
    </xf>
    <xf numFmtId="0" fontId="0" fillId="17" borderId="13" xfId="0" applyFill="1" applyBorder="1" applyAlignment="1">
      <alignment horizontal="left" vertical="center"/>
    </xf>
    <xf numFmtId="0" fontId="1" fillId="18" borderId="9" xfId="0" applyFont="1" applyFill="1" applyBorder="1" applyAlignment="1">
      <alignment horizontal="left" vertical="center"/>
    </xf>
    <xf numFmtId="0" fontId="0" fillId="18" borderId="10" xfId="0" applyFill="1" applyBorder="1" applyAlignment="1">
      <alignment horizontal="left" vertical="center"/>
    </xf>
    <xf numFmtId="0" fontId="1" fillId="18" borderId="11" xfId="0" applyFont="1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" fillId="18" borderId="12" xfId="0" applyFont="1" applyFill="1" applyBorder="1" applyAlignment="1">
      <alignment horizontal="left" vertical="center"/>
    </xf>
    <xf numFmtId="0" fontId="0" fillId="18" borderId="13" xfId="0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0" fillId="13" borderId="16" xfId="0" applyFill="1" applyBorder="1" applyAlignment="1">
      <alignment horizontal="left" vertical="center"/>
    </xf>
    <xf numFmtId="0" fontId="0" fillId="14" borderId="14" xfId="0" applyFill="1" applyBorder="1" applyAlignment="1">
      <alignment horizontal="left" vertical="center"/>
    </xf>
    <xf numFmtId="0" fontId="0" fillId="14" borderId="15" xfId="0" applyFill="1" applyBorder="1" applyAlignment="1">
      <alignment horizontal="left" vertical="center"/>
    </xf>
    <xf numFmtId="0" fontId="0" fillId="15" borderId="15" xfId="0" applyFill="1" applyBorder="1" applyAlignment="1">
      <alignment horizontal="left" vertical="center"/>
    </xf>
    <xf numFmtId="0" fontId="0" fillId="15" borderId="16" xfId="0" applyFill="1" applyBorder="1" applyAlignment="1">
      <alignment horizontal="left" vertical="center"/>
    </xf>
    <xf numFmtId="0" fontId="0" fillId="16" borderId="14" xfId="0" applyFill="1" applyBorder="1" applyAlignment="1">
      <alignment horizontal="left" vertical="center"/>
    </xf>
    <xf numFmtId="0" fontId="0" fillId="16" borderId="15" xfId="0" applyFill="1" applyBorder="1" applyAlignment="1">
      <alignment horizontal="left" vertical="center"/>
    </xf>
    <xf numFmtId="0" fontId="0" fillId="17" borderId="15" xfId="0" applyFill="1" applyBorder="1" applyAlignment="1">
      <alignment horizontal="left" vertical="center"/>
    </xf>
    <xf numFmtId="0" fontId="0" fillId="17" borderId="16" xfId="0" applyFill="1" applyBorder="1" applyAlignment="1">
      <alignment horizontal="left" vertical="center"/>
    </xf>
    <xf numFmtId="0" fontId="0" fillId="18" borderId="14" xfId="0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9" fontId="1" fillId="1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F3621"/>
      <color rgb="00BD6DF5"/>
      <color rgb="00D7ABFA"/>
      <color rgb="00FF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361950</xdr:colOff>
      <xdr:row>38</xdr:row>
      <xdr:rowOff>153670</xdr:rowOff>
    </xdr:from>
    <xdr:to>
      <xdr:col>25</xdr:col>
      <xdr:colOff>590550</xdr:colOff>
      <xdr:row>67</xdr:row>
      <xdr:rowOff>191770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5775" y="8116570"/>
          <a:ext cx="13115925" cy="6115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419100</xdr:colOff>
      <xdr:row>0</xdr:row>
      <xdr:rowOff>635</xdr:rowOff>
    </xdr:from>
    <xdr:to>
      <xdr:col>21</xdr:col>
      <xdr:colOff>9525</xdr:colOff>
      <xdr:row>34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91300" y="635"/>
          <a:ext cx="7820025" cy="6915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66</xdr:row>
      <xdr:rowOff>28575</xdr:rowOff>
    </xdr:from>
    <xdr:to>
      <xdr:col>28</xdr:col>
      <xdr:colOff>295910</xdr:colOff>
      <xdr:row>95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3668375"/>
          <a:ext cx="15763875" cy="4943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801370</xdr:colOff>
      <xdr:row>34</xdr:row>
      <xdr:rowOff>142875</xdr:rowOff>
    </xdr:from>
    <xdr:to>
      <xdr:col>11</xdr:col>
      <xdr:colOff>1270</xdr:colOff>
      <xdr:row>38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69145" y="8429625"/>
          <a:ext cx="4343400" cy="542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27</xdr:row>
      <xdr:rowOff>200025</xdr:rowOff>
    </xdr:from>
    <xdr:to>
      <xdr:col>5</xdr:col>
      <xdr:colOff>162560</xdr:colOff>
      <xdr:row>43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857875"/>
          <a:ext cx="3590925" cy="3190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32</xdr:row>
      <xdr:rowOff>155575</xdr:rowOff>
    </xdr:from>
    <xdr:to>
      <xdr:col>3</xdr:col>
      <xdr:colOff>2997200</xdr:colOff>
      <xdr:row>42</xdr:row>
      <xdr:rowOff>163830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861175"/>
          <a:ext cx="4339590" cy="2103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313690</xdr:colOff>
      <xdr:row>44</xdr:row>
      <xdr:rowOff>193040</xdr:rowOff>
    </xdr:from>
    <xdr:to>
      <xdr:col>32</xdr:col>
      <xdr:colOff>723265</xdr:colOff>
      <xdr:row>62</xdr:row>
      <xdr:rowOff>116840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61715" y="9413240"/>
          <a:ext cx="16916400" cy="369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comments" Target="../comments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4"/>
  <sheetViews>
    <sheetView workbookViewId="0">
      <selection activeCell="J9" sqref="J9"/>
    </sheetView>
  </sheetViews>
  <sheetFormatPr defaultColWidth="9" defaultRowHeight="16.5"/>
  <cols>
    <col min="1" max="2" width="9" style="32"/>
    <col min="3" max="3" width="10.375" style="32"/>
    <col min="4" max="4" width="14.125" style="32"/>
    <col min="5" max="5" width="9" style="32"/>
    <col min="6" max="6" width="14.125" style="32"/>
    <col min="7" max="13" width="9" style="32"/>
    <col min="14" max="14" width="5.125" style="32" customWidth="1"/>
    <col min="15" max="16" width="10.875" style="32" customWidth="1"/>
    <col min="17" max="18" width="12.875" style="32" customWidth="1"/>
    <col min="19" max="21" width="9" style="32"/>
    <col min="22" max="25" width="15.625" style="4" customWidth="1"/>
    <col min="26" max="28" width="10.875" style="32" customWidth="1"/>
    <col min="29" max="16384" width="9" style="32"/>
  </cols>
  <sheetData>
    <row r="1" spans="1:34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N1" s="32" t="s">
        <v>12</v>
      </c>
      <c r="O1" s="32" t="s">
        <v>13</v>
      </c>
      <c r="P1" s="32" t="s">
        <v>14</v>
      </c>
      <c r="Q1" s="32" t="s">
        <v>15</v>
      </c>
      <c r="S1" s="32" t="s">
        <v>16</v>
      </c>
      <c r="T1" s="32" t="s">
        <v>17</v>
      </c>
      <c r="V1" s="31" t="s">
        <v>18</v>
      </c>
      <c r="Z1" s="32" t="s">
        <v>13</v>
      </c>
      <c r="AA1" s="32" t="s">
        <v>13</v>
      </c>
      <c r="AB1" s="32" t="s">
        <v>13</v>
      </c>
      <c r="AC1" s="32" t="s">
        <v>6</v>
      </c>
      <c r="AD1" s="32" t="s">
        <v>7</v>
      </c>
      <c r="AE1" s="32" t="s">
        <v>8</v>
      </c>
      <c r="AF1" s="32" t="s">
        <v>9</v>
      </c>
      <c r="AG1" s="32" t="s">
        <v>10</v>
      </c>
      <c r="AH1" s="32" t="s">
        <v>11</v>
      </c>
    </row>
    <row r="2" spans="1:23">
      <c r="A2" s="32">
        <v>1000</v>
      </c>
      <c r="B2" s="32">
        <v>1</v>
      </c>
      <c r="C2" s="32">
        <f>B2*$A$2</f>
        <v>1000</v>
      </c>
      <c r="D2" s="32">
        <f>B2*$A$4</f>
        <v>300</v>
      </c>
      <c r="E2" s="32">
        <f>B2*$A$6</f>
        <v>5600</v>
      </c>
      <c r="F2" s="32">
        <f>E2/(C2-D2)</f>
        <v>8</v>
      </c>
      <c r="G2" s="32">
        <f>5*B2</f>
        <v>5</v>
      </c>
      <c r="H2" s="32">
        <f>G2</f>
        <v>5</v>
      </c>
      <c r="I2" s="32">
        <f>H2</f>
        <v>5</v>
      </c>
      <c r="J2" s="32">
        <f>I2</f>
        <v>5</v>
      </c>
      <c r="K2" s="32">
        <f>J2</f>
        <v>5</v>
      </c>
      <c r="L2" s="32">
        <f>K2</f>
        <v>5</v>
      </c>
      <c r="N2" s="32">
        <v>1</v>
      </c>
      <c r="O2" s="32">
        <v>5</v>
      </c>
      <c r="P2" s="32">
        <v>5</v>
      </c>
      <c r="Q2" s="32">
        <v>5</v>
      </c>
      <c r="S2" s="32">
        <v>1</v>
      </c>
      <c r="T2" s="32">
        <v>2</v>
      </c>
      <c r="V2" s="4" t="s">
        <v>19</v>
      </c>
      <c r="W2" s="4" t="s">
        <v>20</v>
      </c>
    </row>
    <row r="3" spans="1:24">
      <c r="A3" s="32" t="s">
        <v>21</v>
      </c>
      <c r="B3" s="32">
        <v>2</v>
      </c>
      <c r="C3" s="32">
        <f>B3*$A$2</f>
        <v>2000</v>
      </c>
      <c r="D3" s="32">
        <f t="shared" ref="D3:D30" si="0">B3*$A$4</f>
        <v>600</v>
      </c>
      <c r="E3" s="32">
        <f t="shared" ref="E3:E30" si="1">B3*$A$6</f>
        <v>11200</v>
      </c>
      <c r="F3" s="32">
        <f t="shared" ref="F3:F30" si="2">E3/(C3-D3)</f>
        <v>8</v>
      </c>
      <c r="G3" s="32">
        <f t="shared" ref="G3:G23" si="3">5*B3</f>
        <v>10</v>
      </c>
      <c r="H3" s="32">
        <f t="shared" ref="H3:H45" si="4">G3</f>
        <v>10</v>
      </c>
      <c r="I3" s="32">
        <f t="shared" ref="I3:I45" si="5">H3</f>
        <v>10</v>
      </c>
      <c r="J3" s="32">
        <f t="shared" ref="J3:J45" si="6">I3</f>
        <v>10</v>
      </c>
      <c r="K3" s="32">
        <f t="shared" ref="K3:K45" si="7">J3</f>
        <v>10</v>
      </c>
      <c r="L3" s="32">
        <f t="shared" ref="L3:L45" si="8">K3</f>
        <v>10</v>
      </c>
      <c r="N3" s="32">
        <v>2</v>
      </c>
      <c r="O3" s="32">
        <f>O2+5</f>
        <v>10</v>
      </c>
      <c r="P3" s="32">
        <v>10</v>
      </c>
      <c r="Q3" s="32">
        <v>10</v>
      </c>
      <c r="S3" s="32">
        <v>2</v>
      </c>
      <c r="T3" s="32">
        <v>2</v>
      </c>
      <c r="V3" s="4" t="s">
        <v>22</v>
      </c>
      <c r="W3" s="4" t="s">
        <v>20</v>
      </c>
      <c r="X3" s="4" t="s">
        <v>23</v>
      </c>
    </row>
    <row r="4" spans="1:24">
      <c r="A4" s="32">
        <v>300</v>
      </c>
      <c r="B4" s="32">
        <v>3</v>
      </c>
      <c r="C4" s="32">
        <f t="shared" ref="C3:C30" si="9">B4*$A$2</f>
        <v>3000</v>
      </c>
      <c r="D4" s="32">
        <f t="shared" si="0"/>
        <v>900</v>
      </c>
      <c r="E4" s="32">
        <f t="shared" si="1"/>
        <v>16800</v>
      </c>
      <c r="F4" s="32">
        <f t="shared" si="2"/>
        <v>8</v>
      </c>
      <c r="G4" s="32">
        <f t="shared" si="3"/>
        <v>15</v>
      </c>
      <c r="H4" s="32">
        <f t="shared" si="4"/>
        <v>15</v>
      </c>
      <c r="I4" s="32">
        <f t="shared" si="5"/>
        <v>15</v>
      </c>
      <c r="J4" s="32">
        <f t="shared" si="6"/>
        <v>15</v>
      </c>
      <c r="K4" s="32">
        <f t="shared" si="7"/>
        <v>15</v>
      </c>
      <c r="L4" s="32">
        <f t="shared" si="8"/>
        <v>15</v>
      </c>
      <c r="N4" s="32">
        <v>3</v>
      </c>
      <c r="O4" s="32">
        <f t="shared" ref="O4:O21" si="10">O3+5</f>
        <v>15</v>
      </c>
      <c r="P4" s="32">
        <v>15</v>
      </c>
      <c r="Q4" s="32">
        <v>15</v>
      </c>
      <c r="S4" s="32">
        <v>3</v>
      </c>
      <c r="T4" s="32">
        <f>T2+1</f>
        <v>3</v>
      </c>
      <c r="V4" s="4" t="s">
        <v>24</v>
      </c>
      <c r="W4" s="4" t="s">
        <v>25</v>
      </c>
      <c r="X4" s="4" t="s">
        <v>17</v>
      </c>
    </row>
    <row r="5" spans="1:22">
      <c r="A5" s="32" t="s">
        <v>26</v>
      </c>
      <c r="B5" s="32">
        <v>4</v>
      </c>
      <c r="C5" s="32">
        <f t="shared" si="9"/>
        <v>4000</v>
      </c>
      <c r="D5" s="32">
        <f t="shared" si="0"/>
        <v>1200</v>
      </c>
      <c r="E5" s="32">
        <f t="shared" si="1"/>
        <v>22400</v>
      </c>
      <c r="F5" s="32">
        <f t="shared" si="2"/>
        <v>8</v>
      </c>
      <c r="G5" s="32">
        <f t="shared" si="3"/>
        <v>20</v>
      </c>
      <c r="H5" s="32">
        <f t="shared" si="4"/>
        <v>20</v>
      </c>
      <c r="I5" s="32">
        <f t="shared" si="5"/>
        <v>20</v>
      </c>
      <c r="J5" s="32">
        <f t="shared" si="6"/>
        <v>20</v>
      </c>
      <c r="K5" s="32">
        <f t="shared" si="7"/>
        <v>20</v>
      </c>
      <c r="L5" s="32">
        <f t="shared" si="8"/>
        <v>20</v>
      </c>
      <c r="N5" s="32">
        <v>4</v>
      </c>
      <c r="O5" s="32">
        <f t="shared" si="10"/>
        <v>20</v>
      </c>
      <c r="P5" s="32">
        <v>20</v>
      </c>
      <c r="Q5" s="32">
        <v>20</v>
      </c>
      <c r="S5" s="32">
        <v>4</v>
      </c>
      <c r="T5" s="32">
        <f t="shared" ref="T5:T21" si="11">T3+1</f>
        <v>3</v>
      </c>
      <c r="V5" s="4" t="s">
        <v>27</v>
      </c>
    </row>
    <row r="6" spans="1:24">
      <c r="A6" s="32">
        <v>5600</v>
      </c>
      <c r="B6" s="32">
        <v>5</v>
      </c>
      <c r="C6" s="32">
        <f t="shared" si="9"/>
        <v>5000</v>
      </c>
      <c r="D6" s="32">
        <f t="shared" si="0"/>
        <v>1500</v>
      </c>
      <c r="E6" s="32">
        <f t="shared" si="1"/>
        <v>28000</v>
      </c>
      <c r="F6" s="32">
        <f t="shared" si="2"/>
        <v>8</v>
      </c>
      <c r="G6" s="32">
        <f t="shared" si="3"/>
        <v>25</v>
      </c>
      <c r="H6" s="32">
        <f t="shared" si="4"/>
        <v>25</v>
      </c>
      <c r="I6" s="32">
        <f t="shared" si="5"/>
        <v>25</v>
      </c>
      <c r="J6" s="32">
        <f t="shared" si="6"/>
        <v>25</v>
      </c>
      <c r="K6" s="32">
        <f t="shared" si="7"/>
        <v>25</v>
      </c>
      <c r="L6" s="32">
        <f t="shared" si="8"/>
        <v>25</v>
      </c>
      <c r="N6" s="32">
        <v>5</v>
      </c>
      <c r="O6" s="32">
        <f t="shared" si="10"/>
        <v>25</v>
      </c>
      <c r="P6" s="32">
        <v>25</v>
      </c>
      <c r="Q6" s="32">
        <v>25</v>
      </c>
      <c r="S6" s="32">
        <v>5</v>
      </c>
      <c r="T6" s="32">
        <f t="shared" si="11"/>
        <v>4</v>
      </c>
      <c r="V6" s="4" t="s">
        <v>19</v>
      </c>
      <c r="W6" s="4" t="s">
        <v>20</v>
      </c>
      <c r="X6" s="4" t="s">
        <v>25</v>
      </c>
    </row>
    <row r="7" spans="2:23">
      <c r="B7" s="32">
        <v>6</v>
      </c>
      <c r="C7" s="32">
        <f t="shared" si="9"/>
        <v>6000</v>
      </c>
      <c r="D7" s="32">
        <f t="shared" si="0"/>
        <v>1800</v>
      </c>
      <c r="E7" s="32">
        <f t="shared" si="1"/>
        <v>33600</v>
      </c>
      <c r="F7" s="32">
        <f t="shared" si="2"/>
        <v>8</v>
      </c>
      <c r="G7" s="32">
        <f t="shared" si="3"/>
        <v>30</v>
      </c>
      <c r="H7" s="32">
        <f t="shared" si="4"/>
        <v>30</v>
      </c>
      <c r="I7" s="32">
        <f t="shared" si="5"/>
        <v>30</v>
      </c>
      <c r="J7" s="32">
        <f t="shared" si="6"/>
        <v>30</v>
      </c>
      <c r="K7" s="32">
        <f t="shared" si="7"/>
        <v>30</v>
      </c>
      <c r="L7" s="32">
        <f t="shared" si="8"/>
        <v>30</v>
      </c>
      <c r="N7" s="32">
        <v>6</v>
      </c>
      <c r="O7" s="32">
        <f t="shared" si="10"/>
        <v>30</v>
      </c>
      <c r="P7" s="32">
        <v>30</v>
      </c>
      <c r="Q7" s="32">
        <v>30</v>
      </c>
      <c r="S7" s="32">
        <v>6</v>
      </c>
      <c r="T7" s="32">
        <f t="shared" si="11"/>
        <v>4</v>
      </c>
      <c r="V7" s="4" t="s">
        <v>28</v>
      </c>
      <c r="W7" s="4" t="s">
        <v>20</v>
      </c>
    </row>
    <row r="8" spans="2:22">
      <c r="B8" s="32">
        <v>7</v>
      </c>
      <c r="C8" s="32">
        <f t="shared" si="9"/>
        <v>7000</v>
      </c>
      <c r="D8" s="32">
        <f t="shared" si="0"/>
        <v>2100</v>
      </c>
      <c r="E8" s="32">
        <f t="shared" si="1"/>
        <v>39200</v>
      </c>
      <c r="F8" s="32">
        <f t="shared" si="2"/>
        <v>8</v>
      </c>
      <c r="G8" s="32">
        <f t="shared" si="3"/>
        <v>35</v>
      </c>
      <c r="H8" s="32">
        <f t="shared" si="4"/>
        <v>35</v>
      </c>
      <c r="I8" s="32">
        <f t="shared" si="5"/>
        <v>35</v>
      </c>
      <c r="J8" s="32">
        <f t="shared" si="6"/>
        <v>35</v>
      </c>
      <c r="K8" s="32">
        <f t="shared" si="7"/>
        <v>35</v>
      </c>
      <c r="L8" s="32">
        <f t="shared" si="8"/>
        <v>35</v>
      </c>
      <c r="N8" s="32">
        <v>7</v>
      </c>
      <c r="O8" s="32">
        <f t="shared" si="10"/>
        <v>35</v>
      </c>
      <c r="P8" s="32">
        <v>35</v>
      </c>
      <c r="Q8" s="32">
        <v>35</v>
      </c>
      <c r="S8" s="32">
        <v>7</v>
      </c>
      <c r="T8" s="32">
        <f t="shared" si="11"/>
        <v>5</v>
      </c>
      <c r="V8" s="4" t="s">
        <v>24</v>
      </c>
    </row>
    <row r="9" spans="2:22">
      <c r="B9" s="32">
        <v>8</v>
      </c>
      <c r="C9" s="32">
        <f t="shared" si="9"/>
        <v>8000</v>
      </c>
      <c r="D9" s="32">
        <f t="shared" si="0"/>
        <v>2400</v>
      </c>
      <c r="E9" s="32">
        <f t="shared" si="1"/>
        <v>44800</v>
      </c>
      <c r="F9" s="32">
        <f t="shared" si="2"/>
        <v>8</v>
      </c>
      <c r="G9" s="32">
        <f t="shared" si="3"/>
        <v>40</v>
      </c>
      <c r="H9" s="32">
        <f t="shared" si="4"/>
        <v>40</v>
      </c>
      <c r="I9" s="32">
        <f t="shared" si="5"/>
        <v>40</v>
      </c>
      <c r="J9" s="32">
        <f t="shared" si="6"/>
        <v>40</v>
      </c>
      <c r="K9" s="32">
        <f t="shared" si="7"/>
        <v>40</v>
      </c>
      <c r="L9" s="32">
        <f t="shared" si="8"/>
        <v>40</v>
      </c>
      <c r="N9" s="32">
        <v>8</v>
      </c>
      <c r="O9" s="32">
        <f t="shared" si="10"/>
        <v>40</v>
      </c>
      <c r="P9" s="32">
        <v>40</v>
      </c>
      <c r="Q9" s="32">
        <v>40</v>
      </c>
      <c r="S9" s="32">
        <v>8</v>
      </c>
      <c r="T9" s="32">
        <f t="shared" si="11"/>
        <v>5</v>
      </c>
      <c r="V9" s="4" t="s">
        <v>29</v>
      </c>
    </row>
    <row r="10" spans="2:23">
      <c r="B10" s="32">
        <v>9</v>
      </c>
      <c r="C10" s="32">
        <f t="shared" si="9"/>
        <v>9000</v>
      </c>
      <c r="D10" s="32">
        <f t="shared" si="0"/>
        <v>2700</v>
      </c>
      <c r="E10" s="32">
        <f t="shared" si="1"/>
        <v>50400</v>
      </c>
      <c r="F10" s="32">
        <f t="shared" si="2"/>
        <v>8</v>
      </c>
      <c r="G10" s="32">
        <f t="shared" si="3"/>
        <v>45</v>
      </c>
      <c r="H10" s="32">
        <f t="shared" si="4"/>
        <v>45</v>
      </c>
      <c r="I10" s="32">
        <f t="shared" si="5"/>
        <v>45</v>
      </c>
      <c r="J10" s="32">
        <f t="shared" si="6"/>
        <v>45</v>
      </c>
      <c r="K10" s="32">
        <f t="shared" si="7"/>
        <v>45</v>
      </c>
      <c r="L10" s="32">
        <f t="shared" si="8"/>
        <v>45</v>
      </c>
      <c r="N10" s="32">
        <v>9</v>
      </c>
      <c r="O10" s="32">
        <f t="shared" si="10"/>
        <v>45</v>
      </c>
      <c r="P10" s="32">
        <v>45</v>
      </c>
      <c r="Q10" s="32">
        <v>45</v>
      </c>
      <c r="S10" s="32">
        <v>9</v>
      </c>
      <c r="T10" s="32">
        <f t="shared" si="11"/>
        <v>6</v>
      </c>
      <c r="V10" s="4" t="s">
        <v>19</v>
      </c>
      <c r="W10" s="4" t="s">
        <v>20</v>
      </c>
    </row>
    <row r="11" spans="2:24">
      <c r="B11" s="32">
        <v>10</v>
      </c>
      <c r="C11" s="32">
        <f t="shared" si="9"/>
        <v>10000</v>
      </c>
      <c r="D11" s="32">
        <f t="shared" si="0"/>
        <v>3000</v>
      </c>
      <c r="E11" s="32">
        <f t="shared" si="1"/>
        <v>56000</v>
      </c>
      <c r="F11" s="32">
        <f t="shared" si="2"/>
        <v>8</v>
      </c>
      <c r="G11" s="32">
        <f t="shared" si="3"/>
        <v>50</v>
      </c>
      <c r="H11" s="32">
        <f t="shared" si="4"/>
        <v>50</v>
      </c>
      <c r="I11" s="32">
        <f t="shared" si="5"/>
        <v>50</v>
      </c>
      <c r="J11" s="32">
        <f t="shared" si="6"/>
        <v>50</v>
      </c>
      <c r="K11" s="32">
        <f t="shared" si="7"/>
        <v>50</v>
      </c>
      <c r="L11" s="32">
        <f t="shared" si="8"/>
        <v>50</v>
      </c>
      <c r="N11" s="32">
        <v>10</v>
      </c>
      <c r="O11" s="32">
        <f t="shared" si="10"/>
        <v>50</v>
      </c>
      <c r="P11" s="32">
        <v>50</v>
      </c>
      <c r="Q11" s="32">
        <v>50</v>
      </c>
      <c r="S11" s="32">
        <v>10</v>
      </c>
      <c r="T11" s="32">
        <f t="shared" si="11"/>
        <v>6</v>
      </c>
      <c r="V11" s="4" t="s">
        <v>24</v>
      </c>
      <c r="W11" s="4" t="s">
        <v>30</v>
      </c>
      <c r="X11" s="4" t="s">
        <v>31</v>
      </c>
    </row>
    <row r="12" spans="2:22">
      <c r="B12" s="32">
        <v>11</v>
      </c>
      <c r="C12" s="32">
        <f t="shared" si="9"/>
        <v>11000</v>
      </c>
      <c r="D12" s="32">
        <f t="shared" si="0"/>
        <v>3300</v>
      </c>
      <c r="E12" s="32">
        <f t="shared" si="1"/>
        <v>61600</v>
      </c>
      <c r="F12" s="32">
        <f t="shared" si="2"/>
        <v>8</v>
      </c>
      <c r="G12" s="32">
        <f t="shared" si="3"/>
        <v>55</v>
      </c>
      <c r="H12" s="32">
        <f t="shared" si="4"/>
        <v>55</v>
      </c>
      <c r="I12" s="32">
        <f t="shared" si="5"/>
        <v>55</v>
      </c>
      <c r="J12" s="32">
        <f t="shared" si="6"/>
        <v>55</v>
      </c>
      <c r="K12" s="32">
        <f t="shared" si="7"/>
        <v>55</v>
      </c>
      <c r="L12" s="32">
        <f t="shared" si="8"/>
        <v>55</v>
      </c>
      <c r="N12" s="32">
        <v>11</v>
      </c>
      <c r="O12" s="32">
        <f t="shared" si="10"/>
        <v>55</v>
      </c>
      <c r="P12" s="32">
        <v>55</v>
      </c>
      <c r="Q12" s="32">
        <v>55</v>
      </c>
      <c r="S12" s="32">
        <v>11</v>
      </c>
      <c r="T12" s="32">
        <f t="shared" si="11"/>
        <v>7</v>
      </c>
      <c r="V12" s="4" t="s">
        <v>32</v>
      </c>
    </row>
    <row r="13" spans="2:24">
      <c r="B13" s="32">
        <v>12</v>
      </c>
      <c r="C13" s="32">
        <f t="shared" si="9"/>
        <v>12000</v>
      </c>
      <c r="D13" s="32">
        <f t="shared" si="0"/>
        <v>3600</v>
      </c>
      <c r="E13" s="32">
        <f t="shared" si="1"/>
        <v>67200</v>
      </c>
      <c r="F13" s="32">
        <f t="shared" si="2"/>
        <v>8</v>
      </c>
      <c r="G13" s="32">
        <f t="shared" si="3"/>
        <v>60</v>
      </c>
      <c r="H13" s="32">
        <f t="shared" si="4"/>
        <v>60</v>
      </c>
      <c r="I13" s="32">
        <f t="shared" si="5"/>
        <v>60</v>
      </c>
      <c r="J13" s="32">
        <f t="shared" si="6"/>
        <v>60</v>
      </c>
      <c r="K13" s="32">
        <f t="shared" si="7"/>
        <v>60</v>
      </c>
      <c r="L13" s="32">
        <f t="shared" si="8"/>
        <v>60</v>
      </c>
      <c r="N13" s="32">
        <v>12</v>
      </c>
      <c r="O13" s="32">
        <f t="shared" si="10"/>
        <v>60</v>
      </c>
      <c r="P13" s="32">
        <v>60</v>
      </c>
      <c r="Q13" s="32">
        <v>60</v>
      </c>
      <c r="S13" s="32">
        <v>12</v>
      </c>
      <c r="T13" s="32">
        <f t="shared" si="11"/>
        <v>7</v>
      </c>
      <c r="V13" s="4" t="s">
        <v>33</v>
      </c>
      <c r="W13" s="4" t="s">
        <v>20</v>
      </c>
      <c r="X13" s="4" t="s">
        <v>30</v>
      </c>
    </row>
    <row r="14" spans="2:24">
      <c r="B14" s="32">
        <v>13</v>
      </c>
      <c r="C14" s="32">
        <f t="shared" si="9"/>
        <v>13000</v>
      </c>
      <c r="D14" s="32">
        <f t="shared" si="0"/>
        <v>3900</v>
      </c>
      <c r="E14" s="32">
        <f t="shared" si="1"/>
        <v>72800</v>
      </c>
      <c r="F14" s="32">
        <f t="shared" si="2"/>
        <v>8</v>
      </c>
      <c r="G14" s="32">
        <f t="shared" si="3"/>
        <v>65</v>
      </c>
      <c r="H14" s="32">
        <f t="shared" si="4"/>
        <v>65</v>
      </c>
      <c r="I14" s="32">
        <f t="shared" si="5"/>
        <v>65</v>
      </c>
      <c r="J14" s="32">
        <f t="shared" si="6"/>
        <v>65</v>
      </c>
      <c r="K14" s="32">
        <f t="shared" si="7"/>
        <v>65</v>
      </c>
      <c r="L14" s="32">
        <f t="shared" si="8"/>
        <v>65</v>
      </c>
      <c r="N14" s="32">
        <v>13</v>
      </c>
      <c r="O14" s="32">
        <f t="shared" si="10"/>
        <v>65</v>
      </c>
      <c r="P14" s="32">
        <v>65</v>
      </c>
      <c r="Q14" s="32">
        <v>65</v>
      </c>
      <c r="S14" s="32">
        <v>13</v>
      </c>
      <c r="T14" s="32">
        <f t="shared" si="11"/>
        <v>8</v>
      </c>
      <c r="V14" s="4" t="s">
        <v>34</v>
      </c>
      <c r="W14" s="4" t="s">
        <v>20</v>
      </c>
      <c r="X14" s="4" t="s">
        <v>30</v>
      </c>
    </row>
    <row r="15" spans="2:24">
      <c r="B15" s="32">
        <v>14</v>
      </c>
      <c r="C15" s="32">
        <f t="shared" si="9"/>
        <v>14000</v>
      </c>
      <c r="D15" s="32">
        <f t="shared" si="0"/>
        <v>4200</v>
      </c>
      <c r="E15" s="32">
        <f t="shared" si="1"/>
        <v>78400</v>
      </c>
      <c r="F15" s="32">
        <f t="shared" si="2"/>
        <v>8</v>
      </c>
      <c r="G15" s="32">
        <f t="shared" si="3"/>
        <v>70</v>
      </c>
      <c r="H15" s="32">
        <f t="shared" si="4"/>
        <v>70</v>
      </c>
      <c r="I15" s="32">
        <f t="shared" si="5"/>
        <v>70</v>
      </c>
      <c r="J15" s="32">
        <f t="shared" si="6"/>
        <v>70</v>
      </c>
      <c r="K15" s="32">
        <f t="shared" si="7"/>
        <v>70</v>
      </c>
      <c r="L15" s="32">
        <f t="shared" si="8"/>
        <v>70</v>
      </c>
      <c r="N15" s="32">
        <v>14</v>
      </c>
      <c r="O15" s="32">
        <f t="shared" si="10"/>
        <v>70</v>
      </c>
      <c r="P15" s="32">
        <v>70</v>
      </c>
      <c r="Q15" s="32">
        <v>70</v>
      </c>
      <c r="S15" s="32">
        <v>14</v>
      </c>
      <c r="T15" s="32">
        <f t="shared" si="11"/>
        <v>8</v>
      </c>
      <c r="V15" s="4" t="s">
        <v>35</v>
      </c>
      <c r="W15" s="4" t="s">
        <v>20</v>
      </c>
      <c r="X15" s="4" t="s">
        <v>30</v>
      </c>
    </row>
    <row r="16" spans="2:20">
      <c r="B16" s="32">
        <v>15</v>
      </c>
      <c r="C16" s="32">
        <f t="shared" si="9"/>
        <v>15000</v>
      </c>
      <c r="D16" s="32">
        <f t="shared" si="0"/>
        <v>4500</v>
      </c>
      <c r="E16" s="32">
        <f t="shared" si="1"/>
        <v>84000</v>
      </c>
      <c r="F16" s="32">
        <f t="shared" si="2"/>
        <v>8</v>
      </c>
      <c r="G16" s="32">
        <f t="shared" si="3"/>
        <v>75</v>
      </c>
      <c r="H16" s="32">
        <f t="shared" si="4"/>
        <v>75</v>
      </c>
      <c r="I16" s="32">
        <f t="shared" si="5"/>
        <v>75</v>
      </c>
      <c r="J16" s="32">
        <f t="shared" si="6"/>
        <v>75</v>
      </c>
      <c r="K16" s="32">
        <f t="shared" si="7"/>
        <v>75</v>
      </c>
      <c r="L16" s="32">
        <f t="shared" si="8"/>
        <v>75</v>
      </c>
      <c r="N16" s="32">
        <v>15</v>
      </c>
      <c r="O16" s="32">
        <f t="shared" si="10"/>
        <v>75</v>
      </c>
      <c r="P16" s="32">
        <v>75</v>
      </c>
      <c r="Q16" s="32">
        <v>75</v>
      </c>
      <c r="S16" s="32">
        <v>15</v>
      </c>
      <c r="T16" s="32">
        <f t="shared" si="11"/>
        <v>9</v>
      </c>
    </row>
    <row r="17" spans="2:20">
      <c r="B17" s="32">
        <v>16</v>
      </c>
      <c r="C17" s="32">
        <f t="shared" si="9"/>
        <v>16000</v>
      </c>
      <c r="D17" s="32">
        <f t="shared" si="0"/>
        <v>4800</v>
      </c>
      <c r="E17" s="32">
        <f t="shared" si="1"/>
        <v>89600</v>
      </c>
      <c r="F17" s="32">
        <f t="shared" si="2"/>
        <v>8</v>
      </c>
      <c r="G17" s="32">
        <f t="shared" si="3"/>
        <v>80</v>
      </c>
      <c r="H17" s="32">
        <f t="shared" si="4"/>
        <v>80</v>
      </c>
      <c r="I17" s="32">
        <f t="shared" si="5"/>
        <v>80</v>
      </c>
      <c r="J17" s="32">
        <f t="shared" si="6"/>
        <v>80</v>
      </c>
      <c r="K17" s="32">
        <f t="shared" si="7"/>
        <v>80</v>
      </c>
      <c r="L17" s="32">
        <f t="shared" si="8"/>
        <v>80</v>
      </c>
      <c r="N17" s="32">
        <v>16</v>
      </c>
      <c r="O17" s="32">
        <f t="shared" si="10"/>
        <v>80</v>
      </c>
      <c r="P17" s="32">
        <v>80</v>
      </c>
      <c r="Q17" s="32">
        <v>80</v>
      </c>
      <c r="S17" s="32">
        <v>16</v>
      </c>
      <c r="T17" s="32">
        <f t="shared" si="11"/>
        <v>9</v>
      </c>
    </row>
    <row r="18" spans="2:20">
      <c r="B18" s="32">
        <v>17</v>
      </c>
      <c r="C18" s="32">
        <f t="shared" si="9"/>
        <v>17000</v>
      </c>
      <c r="D18" s="32">
        <f t="shared" si="0"/>
        <v>5100</v>
      </c>
      <c r="E18" s="32">
        <f t="shared" si="1"/>
        <v>95200</v>
      </c>
      <c r="F18" s="32">
        <f t="shared" si="2"/>
        <v>8</v>
      </c>
      <c r="G18" s="32">
        <f t="shared" si="3"/>
        <v>85</v>
      </c>
      <c r="H18" s="32">
        <f t="shared" si="4"/>
        <v>85</v>
      </c>
      <c r="I18" s="32">
        <f t="shared" si="5"/>
        <v>85</v>
      </c>
      <c r="J18" s="32">
        <f t="shared" si="6"/>
        <v>85</v>
      </c>
      <c r="K18" s="32">
        <f t="shared" si="7"/>
        <v>85</v>
      </c>
      <c r="L18" s="32">
        <f t="shared" si="8"/>
        <v>85</v>
      </c>
      <c r="N18" s="32">
        <v>17</v>
      </c>
      <c r="O18" s="32">
        <f t="shared" si="10"/>
        <v>85</v>
      </c>
      <c r="P18" s="32">
        <v>85</v>
      </c>
      <c r="Q18" s="32">
        <v>85</v>
      </c>
      <c r="S18" s="32">
        <v>17</v>
      </c>
      <c r="T18" s="32">
        <f t="shared" si="11"/>
        <v>10</v>
      </c>
    </row>
    <row r="19" spans="2:20">
      <c r="B19" s="32">
        <v>18</v>
      </c>
      <c r="C19" s="32">
        <f t="shared" si="9"/>
        <v>18000</v>
      </c>
      <c r="D19" s="32">
        <f t="shared" si="0"/>
        <v>5400</v>
      </c>
      <c r="E19" s="32">
        <f t="shared" si="1"/>
        <v>100800</v>
      </c>
      <c r="F19" s="32">
        <f t="shared" si="2"/>
        <v>8</v>
      </c>
      <c r="G19" s="32">
        <f t="shared" si="3"/>
        <v>90</v>
      </c>
      <c r="H19" s="32">
        <f t="shared" si="4"/>
        <v>90</v>
      </c>
      <c r="I19" s="32">
        <f t="shared" si="5"/>
        <v>90</v>
      </c>
      <c r="J19" s="32">
        <f t="shared" si="6"/>
        <v>90</v>
      </c>
      <c r="K19" s="32">
        <f t="shared" si="7"/>
        <v>90</v>
      </c>
      <c r="L19" s="32">
        <f t="shared" si="8"/>
        <v>90</v>
      </c>
      <c r="N19" s="32">
        <v>18</v>
      </c>
      <c r="O19" s="32">
        <f t="shared" si="10"/>
        <v>90</v>
      </c>
      <c r="P19" s="32">
        <v>90</v>
      </c>
      <c r="Q19" s="32">
        <v>90</v>
      </c>
      <c r="S19" s="32">
        <v>18</v>
      </c>
      <c r="T19" s="32">
        <f t="shared" si="11"/>
        <v>10</v>
      </c>
    </row>
    <row r="20" spans="2:20">
      <c r="B20" s="32">
        <v>19</v>
      </c>
      <c r="C20" s="32">
        <f t="shared" si="9"/>
        <v>19000</v>
      </c>
      <c r="D20" s="32">
        <f t="shared" si="0"/>
        <v>5700</v>
      </c>
      <c r="E20" s="32">
        <f t="shared" si="1"/>
        <v>106400</v>
      </c>
      <c r="F20" s="32">
        <f t="shared" si="2"/>
        <v>8</v>
      </c>
      <c r="G20" s="32">
        <f t="shared" si="3"/>
        <v>95</v>
      </c>
      <c r="H20" s="32">
        <f t="shared" si="4"/>
        <v>95</v>
      </c>
      <c r="I20" s="32">
        <f t="shared" si="5"/>
        <v>95</v>
      </c>
      <c r="J20" s="32">
        <f t="shared" si="6"/>
        <v>95</v>
      </c>
      <c r="K20" s="32">
        <f t="shared" si="7"/>
        <v>95</v>
      </c>
      <c r="L20" s="32">
        <f t="shared" si="8"/>
        <v>95</v>
      </c>
      <c r="N20" s="32">
        <v>19</v>
      </c>
      <c r="O20" s="32">
        <f t="shared" si="10"/>
        <v>95</v>
      </c>
      <c r="P20" s="32">
        <v>95</v>
      </c>
      <c r="Q20" s="32">
        <v>95</v>
      </c>
      <c r="S20" s="32">
        <v>19</v>
      </c>
      <c r="T20" s="32">
        <f t="shared" si="11"/>
        <v>11</v>
      </c>
    </row>
    <row r="21" spans="2:20">
      <c r="B21" s="32">
        <v>20</v>
      </c>
      <c r="C21" s="32">
        <f t="shared" si="9"/>
        <v>20000</v>
      </c>
      <c r="D21" s="32">
        <f t="shared" si="0"/>
        <v>6000</v>
      </c>
      <c r="E21" s="32">
        <f t="shared" si="1"/>
        <v>112000</v>
      </c>
      <c r="F21" s="32">
        <f t="shared" si="2"/>
        <v>8</v>
      </c>
      <c r="G21" s="32">
        <f t="shared" si="3"/>
        <v>100</v>
      </c>
      <c r="H21" s="32">
        <f t="shared" si="4"/>
        <v>100</v>
      </c>
      <c r="I21" s="32">
        <f t="shared" si="5"/>
        <v>100</v>
      </c>
      <c r="J21" s="32">
        <f t="shared" si="6"/>
        <v>100</v>
      </c>
      <c r="K21" s="32">
        <f t="shared" si="7"/>
        <v>100</v>
      </c>
      <c r="L21" s="32">
        <f t="shared" si="8"/>
        <v>100</v>
      </c>
      <c r="N21" s="32">
        <v>20</v>
      </c>
      <c r="O21" s="32">
        <f t="shared" si="10"/>
        <v>100</v>
      </c>
      <c r="P21" s="32">
        <v>100</v>
      </c>
      <c r="Q21" s="32">
        <v>100</v>
      </c>
      <c r="S21" s="32">
        <v>20</v>
      </c>
      <c r="T21" s="32">
        <f t="shared" si="11"/>
        <v>11</v>
      </c>
    </row>
    <row r="22" spans="2:12">
      <c r="B22" s="32">
        <v>21</v>
      </c>
      <c r="C22" s="32">
        <f t="shared" si="9"/>
        <v>21000</v>
      </c>
      <c r="D22" s="32">
        <f t="shared" si="0"/>
        <v>6300</v>
      </c>
      <c r="E22" s="32">
        <f t="shared" si="1"/>
        <v>117600</v>
      </c>
      <c r="F22" s="32">
        <f t="shared" si="2"/>
        <v>8</v>
      </c>
      <c r="G22" s="32">
        <f t="shared" si="3"/>
        <v>105</v>
      </c>
      <c r="H22" s="32">
        <f t="shared" si="4"/>
        <v>105</v>
      </c>
      <c r="I22" s="32">
        <f t="shared" si="5"/>
        <v>105</v>
      </c>
      <c r="J22" s="32">
        <f t="shared" si="6"/>
        <v>105</v>
      </c>
      <c r="K22" s="32">
        <f t="shared" si="7"/>
        <v>105</v>
      </c>
      <c r="L22" s="32">
        <f t="shared" si="8"/>
        <v>105</v>
      </c>
    </row>
    <row r="23" spans="2:12">
      <c r="B23" s="32">
        <v>22</v>
      </c>
      <c r="C23" s="32">
        <f t="shared" si="9"/>
        <v>22000</v>
      </c>
      <c r="D23" s="32">
        <f t="shared" si="0"/>
        <v>6600</v>
      </c>
      <c r="E23" s="32">
        <f t="shared" si="1"/>
        <v>123200</v>
      </c>
      <c r="F23" s="32">
        <f t="shared" si="2"/>
        <v>8</v>
      </c>
      <c r="G23" s="32">
        <f t="shared" si="3"/>
        <v>110</v>
      </c>
      <c r="H23" s="32">
        <f t="shared" si="4"/>
        <v>110</v>
      </c>
      <c r="I23" s="32">
        <f t="shared" si="5"/>
        <v>110</v>
      </c>
      <c r="J23" s="32">
        <f t="shared" si="6"/>
        <v>110</v>
      </c>
      <c r="K23" s="32">
        <f t="shared" si="7"/>
        <v>110</v>
      </c>
      <c r="L23" s="32">
        <f t="shared" si="8"/>
        <v>110</v>
      </c>
    </row>
    <row r="24" spans="2:12">
      <c r="B24" s="32">
        <v>23</v>
      </c>
      <c r="C24" s="32">
        <f t="shared" si="9"/>
        <v>23000</v>
      </c>
      <c r="D24" s="32">
        <f t="shared" si="0"/>
        <v>6900</v>
      </c>
      <c r="E24" s="32">
        <f t="shared" si="1"/>
        <v>128800</v>
      </c>
      <c r="F24" s="32">
        <f t="shared" si="2"/>
        <v>8</v>
      </c>
      <c r="G24" s="32">
        <f t="shared" ref="G24:G45" si="12">5*B24</f>
        <v>115</v>
      </c>
      <c r="H24" s="32">
        <f t="shared" si="4"/>
        <v>115</v>
      </c>
      <c r="I24" s="32">
        <f t="shared" si="5"/>
        <v>115</v>
      </c>
      <c r="J24" s="32">
        <f t="shared" si="6"/>
        <v>115</v>
      </c>
      <c r="K24" s="32">
        <f t="shared" si="7"/>
        <v>115</v>
      </c>
      <c r="L24" s="32">
        <f t="shared" si="8"/>
        <v>115</v>
      </c>
    </row>
    <row r="25" spans="2:18">
      <c r="B25" s="32">
        <v>24</v>
      </c>
      <c r="C25" s="32">
        <f t="shared" si="9"/>
        <v>24000</v>
      </c>
      <c r="D25" s="32">
        <f t="shared" si="0"/>
        <v>7200</v>
      </c>
      <c r="E25" s="32">
        <f t="shared" si="1"/>
        <v>134400</v>
      </c>
      <c r="F25" s="32">
        <f t="shared" si="2"/>
        <v>8</v>
      </c>
      <c r="G25" s="32">
        <f t="shared" si="12"/>
        <v>120</v>
      </c>
      <c r="H25" s="32">
        <f t="shared" si="4"/>
        <v>120</v>
      </c>
      <c r="I25" s="32">
        <f t="shared" si="5"/>
        <v>120</v>
      </c>
      <c r="J25" s="32">
        <f t="shared" si="6"/>
        <v>120</v>
      </c>
      <c r="K25" s="32">
        <f t="shared" si="7"/>
        <v>120</v>
      </c>
      <c r="L25" s="32">
        <f t="shared" si="8"/>
        <v>120</v>
      </c>
      <c r="N25" s="32" t="s">
        <v>36</v>
      </c>
      <c r="O25" s="32">
        <v>598</v>
      </c>
      <c r="P25" s="32">
        <v>125</v>
      </c>
      <c r="Q25" s="32">
        <v>8184</v>
      </c>
      <c r="R25" s="32">
        <f>Q25/(O25-S25)</f>
        <v>13.685618729097</v>
      </c>
    </row>
    <row r="26" spans="2:18">
      <c r="B26" s="32">
        <v>25</v>
      </c>
      <c r="C26" s="32">
        <f t="shared" si="9"/>
        <v>25000</v>
      </c>
      <c r="D26" s="32">
        <f t="shared" si="0"/>
        <v>7500</v>
      </c>
      <c r="E26" s="32">
        <f t="shared" si="1"/>
        <v>140000</v>
      </c>
      <c r="F26" s="32">
        <f t="shared" si="2"/>
        <v>8</v>
      </c>
      <c r="G26" s="32">
        <f t="shared" si="12"/>
        <v>125</v>
      </c>
      <c r="H26" s="32">
        <f t="shared" si="4"/>
        <v>125</v>
      </c>
      <c r="I26" s="32">
        <f t="shared" si="5"/>
        <v>125</v>
      </c>
      <c r="J26" s="32">
        <f t="shared" si="6"/>
        <v>125</v>
      </c>
      <c r="K26" s="32">
        <f t="shared" si="7"/>
        <v>125</v>
      </c>
      <c r="L26" s="32">
        <f t="shared" si="8"/>
        <v>125</v>
      </c>
      <c r="N26" s="32" t="s">
        <v>37</v>
      </c>
      <c r="O26" s="32">
        <v>694</v>
      </c>
      <c r="P26" s="32">
        <v>148</v>
      </c>
      <c r="Q26" s="32">
        <v>9947</v>
      </c>
      <c r="R26" s="32">
        <f>Q26/(O26-S26)</f>
        <v>14.3328530259366</v>
      </c>
    </row>
    <row r="27" spans="2:18">
      <c r="B27" s="32">
        <v>26</v>
      </c>
      <c r="C27" s="32">
        <f t="shared" si="9"/>
        <v>26000</v>
      </c>
      <c r="D27" s="32">
        <f t="shared" si="0"/>
        <v>7800</v>
      </c>
      <c r="E27" s="32">
        <f t="shared" si="1"/>
        <v>145600</v>
      </c>
      <c r="F27" s="32">
        <f t="shared" si="2"/>
        <v>8</v>
      </c>
      <c r="G27" s="32">
        <f t="shared" si="12"/>
        <v>130</v>
      </c>
      <c r="H27" s="32">
        <f t="shared" si="4"/>
        <v>130</v>
      </c>
      <c r="I27" s="32">
        <f t="shared" si="5"/>
        <v>130</v>
      </c>
      <c r="J27" s="32">
        <f t="shared" si="6"/>
        <v>130</v>
      </c>
      <c r="K27" s="32">
        <f t="shared" si="7"/>
        <v>130</v>
      </c>
      <c r="L27" s="32">
        <f t="shared" si="8"/>
        <v>130</v>
      </c>
      <c r="N27" s="32" t="s">
        <v>38</v>
      </c>
      <c r="O27" s="32">
        <v>1002</v>
      </c>
      <c r="P27" s="32">
        <v>201</v>
      </c>
      <c r="Q27" s="32">
        <v>13745</v>
      </c>
      <c r="R27" s="32">
        <f>Q27/(O27-S27)</f>
        <v>13.7175648702595</v>
      </c>
    </row>
    <row r="28" spans="2:18">
      <c r="B28" s="32">
        <v>27</v>
      </c>
      <c r="C28" s="32">
        <f t="shared" si="9"/>
        <v>27000</v>
      </c>
      <c r="D28" s="32">
        <f t="shared" si="0"/>
        <v>8100</v>
      </c>
      <c r="E28" s="32">
        <f t="shared" si="1"/>
        <v>151200</v>
      </c>
      <c r="F28" s="32">
        <f t="shared" si="2"/>
        <v>8</v>
      </c>
      <c r="G28" s="32">
        <f t="shared" si="12"/>
        <v>135</v>
      </c>
      <c r="H28" s="32">
        <f t="shared" si="4"/>
        <v>135</v>
      </c>
      <c r="I28" s="32">
        <f t="shared" si="5"/>
        <v>135</v>
      </c>
      <c r="J28" s="32">
        <f t="shared" si="6"/>
        <v>135</v>
      </c>
      <c r="K28" s="32">
        <f t="shared" si="7"/>
        <v>135</v>
      </c>
      <c r="L28" s="32">
        <f t="shared" si="8"/>
        <v>135</v>
      </c>
      <c r="N28" s="32" t="s">
        <v>39</v>
      </c>
      <c r="O28" s="32">
        <v>1492</v>
      </c>
      <c r="P28" s="32">
        <v>520</v>
      </c>
      <c r="Q28" s="32">
        <v>24807</v>
      </c>
      <c r="R28" s="32">
        <f>Q28/(O28-S28)</f>
        <v>16.6266756032172</v>
      </c>
    </row>
    <row r="29" spans="2:12">
      <c r="B29" s="32">
        <v>28</v>
      </c>
      <c r="C29" s="32">
        <f t="shared" si="9"/>
        <v>28000</v>
      </c>
      <c r="D29" s="32">
        <f t="shared" si="0"/>
        <v>8400</v>
      </c>
      <c r="E29" s="32">
        <f t="shared" si="1"/>
        <v>156800</v>
      </c>
      <c r="F29" s="32">
        <f t="shared" si="2"/>
        <v>8</v>
      </c>
      <c r="G29" s="32">
        <f t="shared" si="12"/>
        <v>140</v>
      </c>
      <c r="H29" s="32">
        <f t="shared" si="4"/>
        <v>140</v>
      </c>
      <c r="I29" s="32">
        <f t="shared" si="5"/>
        <v>140</v>
      </c>
      <c r="J29" s="32">
        <f t="shared" si="6"/>
        <v>140</v>
      </c>
      <c r="K29" s="32">
        <f t="shared" si="7"/>
        <v>140</v>
      </c>
      <c r="L29" s="32">
        <f t="shared" si="8"/>
        <v>140</v>
      </c>
    </row>
    <row r="30" spans="2:12">
      <c r="B30" s="32">
        <v>29</v>
      </c>
      <c r="C30" s="32">
        <f t="shared" si="9"/>
        <v>29000</v>
      </c>
      <c r="D30" s="32">
        <f t="shared" si="0"/>
        <v>8700</v>
      </c>
      <c r="E30" s="32">
        <f t="shared" si="1"/>
        <v>162400</v>
      </c>
      <c r="F30" s="32">
        <f t="shared" si="2"/>
        <v>8</v>
      </c>
      <c r="G30" s="32">
        <f t="shared" si="12"/>
        <v>145</v>
      </c>
      <c r="H30" s="32">
        <f t="shared" si="4"/>
        <v>145</v>
      </c>
      <c r="I30" s="32">
        <f t="shared" si="5"/>
        <v>145</v>
      </c>
      <c r="J30" s="32">
        <f t="shared" si="6"/>
        <v>145</v>
      </c>
      <c r="K30" s="32">
        <f t="shared" si="7"/>
        <v>145</v>
      </c>
      <c r="L30" s="32">
        <f t="shared" si="8"/>
        <v>145</v>
      </c>
    </row>
    <row r="31" spans="2:12">
      <c r="B31" s="32">
        <v>30</v>
      </c>
      <c r="C31" s="32">
        <f t="shared" ref="C31:C45" si="13">B31*$A$2</f>
        <v>30000</v>
      </c>
      <c r="D31" s="32">
        <f t="shared" ref="D31:D45" si="14">B31*$A$4</f>
        <v>9000</v>
      </c>
      <c r="E31" s="32">
        <f t="shared" ref="E31:E45" si="15">B31*$A$6</f>
        <v>168000</v>
      </c>
      <c r="F31" s="32">
        <f t="shared" ref="F31:F45" si="16">E31/(C31-D31)</f>
        <v>8</v>
      </c>
      <c r="G31" s="32">
        <f t="shared" si="12"/>
        <v>150</v>
      </c>
      <c r="H31" s="32">
        <f t="shared" si="4"/>
        <v>150</v>
      </c>
      <c r="I31" s="32">
        <f t="shared" si="5"/>
        <v>150</v>
      </c>
      <c r="J31" s="32">
        <f t="shared" si="6"/>
        <v>150</v>
      </c>
      <c r="K31" s="32">
        <f t="shared" si="7"/>
        <v>150</v>
      </c>
      <c r="L31" s="32">
        <f t="shared" si="8"/>
        <v>150</v>
      </c>
    </row>
    <row r="32" spans="2:12">
      <c r="B32" s="32">
        <v>40</v>
      </c>
      <c r="C32" s="32">
        <f t="shared" si="13"/>
        <v>40000</v>
      </c>
      <c r="D32" s="32">
        <f t="shared" si="14"/>
        <v>12000</v>
      </c>
      <c r="E32" s="32">
        <f t="shared" si="15"/>
        <v>224000</v>
      </c>
      <c r="F32" s="32">
        <f t="shared" si="16"/>
        <v>8</v>
      </c>
      <c r="G32" s="32">
        <f t="shared" si="12"/>
        <v>200</v>
      </c>
      <c r="H32" s="32">
        <f t="shared" si="4"/>
        <v>200</v>
      </c>
      <c r="I32" s="32">
        <f t="shared" si="5"/>
        <v>200</v>
      </c>
      <c r="J32" s="32">
        <f t="shared" si="6"/>
        <v>200</v>
      </c>
      <c r="K32" s="32">
        <f t="shared" si="7"/>
        <v>200</v>
      </c>
      <c r="L32" s="32">
        <f t="shared" si="8"/>
        <v>200</v>
      </c>
    </row>
    <row r="33" spans="2:12">
      <c r="B33" s="32">
        <v>50</v>
      </c>
      <c r="C33" s="32">
        <f t="shared" si="13"/>
        <v>50000</v>
      </c>
      <c r="D33" s="32">
        <f t="shared" si="14"/>
        <v>15000</v>
      </c>
      <c r="E33" s="32">
        <f t="shared" si="15"/>
        <v>280000</v>
      </c>
      <c r="F33" s="32">
        <f t="shared" si="16"/>
        <v>8</v>
      </c>
      <c r="G33" s="32">
        <f t="shared" si="12"/>
        <v>250</v>
      </c>
      <c r="H33" s="32">
        <f t="shared" si="4"/>
        <v>250</v>
      </c>
      <c r="I33" s="32">
        <f t="shared" si="5"/>
        <v>250</v>
      </c>
      <c r="J33" s="32">
        <f t="shared" si="6"/>
        <v>250</v>
      </c>
      <c r="K33" s="32">
        <f t="shared" si="7"/>
        <v>250</v>
      </c>
      <c r="L33" s="32">
        <f t="shared" si="8"/>
        <v>250</v>
      </c>
    </row>
    <row r="34" spans="2:12">
      <c r="B34" s="32">
        <v>75</v>
      </c>
      <c r="C34" s="32">
        <f t="shared" si="13"/>
        <v>75000</v>
      </c>
      <c r="D34" s="32">
        <f t="shared" si="14"/>
        <v>22500</v>
      </c>
      <c r="E34" s="32">
        <f t="shared" si="15"/>
        <v>420000</v>
      </c>
      <c r="F34" s="32">
        <f t="shared" si="16"/>
        <v>8</v>
      </c>
      <c r="G34" s="32">
        <f t="shared" si="12"/>
        <v>375</v>
      </c>
      <c r="H34" s="32">
        <f t="shared" si="4"/>
        <v>375</v>
      </c>
      <c r="I34" s="32">
        <f t="shared" si="5"/>
        <v>375</v>
      </c>
      <c r="J34" s="32">
        <f t="shared" si="6"/>
        <v>375</v>
      </c>
      <c r="K34" s="32">
        <f t="shared" si="7"/>
        <v>375</v>
      </c>
      <c r="L34" s="32">
        <f t="shared" si="8"/>
        <v>375</v>
      </c>
    </row>
    <row r="35" spans="2:12">
      <c r="B35" s="32">
        <v>100</v>
      </c>
      <c r="C35" s="32">
        <f t="shared" si="13"/>
        <v>100000</v>
      </c>
      <c r="D35" s="32">
        <f t="shared" si="14"/>
        <v>30000</v>
      </c>
      <c r="E35" s="32">
        <f t="shared" si="15"/>
        <v>560000</v>
      </c>
      <c r="F35" s="32">
        <f t="shared" si="16"/>
        <v>8</v>
      </c>
      <c r="G35" s="32">
        <f t="shared" si="12"/>
        <v>500</v>
      </c>
      <c r="H35" s="32">
        <f t="shared" si="4"/>
        <v>500</v>
      </c>
      <c r="I35" s="32">
        <f t="shared" si="5"/>
        <v>500</v>
      </c>
      <c r="J35" s="32">
        <f t="shared" si="6"/>
        <v>500</v>
      </c>
      <c r="K35" s="32">
        <f t="shared" si="7"/>
        <v>500</v>
      </c>
      <c r="L35" s="32">
        <f t="shared" si="8"/>
        <v>500</v>
      </c>
    </row>
    <row r="36" spans="2:12">
      <c r="B36" s="32">
        <v>150</v>
      </c>
      <c r="C36" s="32">
        <f t="shared" si="13"/>
        <v>150000</v>
      </c>
      <c r="D36" s="32">
        <f t="shared" si="14"/>
        <v>45000</v>
      </c>
      <c r="E36" s="32">
        <f t="shared" si="15"/>
        <v>840000</v>
      </c>
      <c r="F36" s="32">
        <f t="shared" si="16"/>
        <v>8</v>
      </c>
      <c r="G36" s="32">
        <f t="shared" si="12"/>
        <v>750</v>
      </c>
      <c r="H36" s="32">
        <f t="shared" si="4"/>
        <v>750</v>
      </c>
      <c r="I36" s="32">
        <f t="shared" si="5"/>
        <v>750</v>
      </c>
      <c r="J36" s="32">
        <f t="shared" si="6"/>
        <v>750</v>
      </c>
      <c r="K36" s="32">
        <f t="shared" si="7"/>
        <v>750</v>
      </c>
      <c r="L36" s="32">
        <f t="shared" si="8"/>
        <v>750</v>
      </c>
    </row>
    <row r="37" spans="2:12">
      <c r="B37" s="32">
        <v>200</v>
      </c>
      <c r="C37" s="32">
        <f t="shared" si="13"/>
        <v>200000</v>
      </c>
      <c r="D37" s="32">
        <f t="shared" si="14"/>
        <v>60000</v>
      </c>
      <c r="E37" s="32">
        <f t="shared" si="15"/>
        <v>1120000</v>
      </c>
      <c r="F37" s="32">
        <f t="shared" si="16"/>
        <v>8</v>
      </c>
      <c r="G37" s="32">
        <f t="shared" si="12"/>
        <v>1000</v>
      </c>
      <c r="H37" s="32">
        <f t="shared" si="4"/>
        <v>1000</v>
      </c>
      <c r="I37" s="32">
        <f t="shared" si="5"/>
        <v>1000</v>
      </c>
      <c r="J37" s="32">
        <f t="shared" si="6"/>
        <v>1000</v>
      </c>
      <c r="K37" s="32">
        <f t="shared" si="7"/>
        <v>1000</v>
      </c>
      <c r="L37" s="32">
        <f t="shared" si="8"/>
        <v>1000</v>
      </c>
    </row>
    <row r="38" spans="2:12">
      <c r="B38" s="32">
        <v>300</v>
      </c>
      <c r="C38" s="32">
        <f t="shared" si="13"/>
        <v>300000</v>
      </c>
      <c r="D38" s="32">
        <f t="shared" si="14"/>
        <v>90000</v>
      </c>
      <c r="E38" s="32">
        <f t="shared" si="15"/>
        <v>1680000</v>
      </c>
      <c r="F38" s="32">
        <f t="shared" si="16"/>
        <v>8</v>
      </c>
      <c r="G38" s="32">
        <f t="shared" si="12"/>
        <v>1500</v>
      </c>
      <c r="H38" s="32">
        <f t="shared" si="4"/>
        <v>1500</v>
      </c>
      <c r="I38" s="32">
        <f t="shared" si="5"/>
        <v>1500</v>
      </c>
      <c r="J38" s="32">
        <f t="shared" si="6"/>
        <v>1500</v>
      </c>
      <c r="K38" s="32">
        <f t="shared" si="7"/>
        <v>1500</v>
      </c>
      <c r="L38" s="32">
        <f t="shared" si="8"/>
        <v>1500</v>
      </c>
    </row>
    <row r="39" spans="2:12">
      <c r="B39" s="32">
        <v>400</v>
      </c>
      <c r="C39" s="32">
        <f t="shared" si="13"/>
        <v>400000</v>
      </c>
      <c r="D39" s="32">
        <f t="shared" si="14"/>
        <v>120000</v>
      </c>
      <c r="E39" s="32">
        <f t="shared" si="15"/>
        <v>2240000</v>
      </c>
      <c r="F39" s="32">
        <f t="shared" si="16"/>
        <v>8</v>
      </c>
      <c r="G39" s="32">
        <f t="shared" si="12"/>
        <v>2000</v>
      </c>
      <c r="H39" s="32">
        <f t="shared" si="4"/>
        <v>2000</v>
      </c>
      <c r="I39" s="32">
        <f t="shared" si="5"/>
        <v>2000</v>
      </c>
      <c r="J39" s="32">
        <f t="shared" si="6"/>
        <v>2000</v>
      </c>
      <c r="K39" s="32">
        <f t="shared" si="7"/>
        <v>2000</v>
      </c>
      <c r="L39" s="32">
        <f t="shared" si="8"/>
        <v>2000</v>
      </c>
    </row>
    <row r="40" spans="2:12">
      <c r="B40" s="32">
        <v>500</v>
      </c>
      <c r="C40" s="32">
        <f t="shared" si="13"/>
        <v>500000</v>
      </c>
      <c r="D40" s="32">
        <f t="shared" si="14"/>
        <v>150000</v>
      </c>
      <c r="E40" s="32">
        <f t="shared" si="15"/>
        <v>2800000</v>
      </c>
      <c r="F40" s="32">
        <f t="shared" si="16"/>
        <v>8</v>
      </c>
      <c r="G40" s="32">
        <f t="shared" si="12"/>
        <v>2500</v>
      </c>
      <c r="H40" s="32">
        <f t="shared" si="4"/>
        <v>2500</v>
      </c>
      <c r="I40" s="32">
        <f t="shared" si="5"/>
        <v>2500</v>
      </c>
      <c r="J40" s="32">
        <f t="shared" si="6"/>
        <v>2500</v>
      </c>
      <c r="K40" s="32">
        <f t="shared" si="7"/>
        <v>2500</v>
      </c>
      <c r="L40" s="32">
        <f t="shared" si="8"/>
        <v>2500</v>
      </c>
    </row>
    <row r="41" spans="2:12">
      <c r="B41" s="32">
        <v>600</v>
      </c>
      <c r="C41" s="32">
        <f t="shared" si="13"/>
        <v>600000</v>
      </c>
      <c r="D41" s="32">
        <f t="shared" si="14"/>
        <v>180000</v>
      </c>
      <c r="E41" s="32">
        <f t="shared" si="15"/>
        <v>3360000</v>
      </c>
      <c r="F41" s="32">
        <f t="shared" si="16"/>
        <v>8</v>
      </c>
      <c r="G41" s="32">
        <f t="shared" si="12"/>
        <v>3000</v>
      </c>
      <c r="H41" s="32">
        <f t="shared" si="4"/>
        <v>3000</v>
      </c>
      <c r="I41" s="32">
        <f t="shared" si="5"/>
        <v>3000</v>
      </c>
      <c r="J41" s="32">
        <f t="shared" si="6"/>
        <v>3000</v>
      </c>
      <c r="K41" s="32">
        <f t="shared" si="7"/>
        <v>3000</v>
      </c>
      <c r="L41" s="32">
        <f t="shared" si="8"/>
        <v>3000</v>
      </c>
    </row>
    <row r="42" spans="2:12">
      <c r="B42" s="32">
        <v>700</v>
      </c>
      <c r="C42" s="32">
        <f t="shared" si="13"/>
        <v>700000</v>
      </c>
      <c r="D42" s="32">
        <f t="shared" si="14"/>
        <v>210000</v>
      </c>
      <c r="E42" s="32">
        <f t="shared" si="15"/>
        <v>3920000</v>
      </c>
      <c r="F42" s="32">
        <f t="shared" si="16"/>
        <v>8</v>
      </c>
      <c r="G42" s="32">
        <f t="shared" si="12"/>
        <v>3500</v>
      </c>
      <c r="H42" s="32">
        <f t="shared" si="4"/>
        <v>3500</v>
      </c>
      <c r="I42" s="32">
        <f t="shared" si="5"/>
        <v>3500</v>
      </c>
      <c r="J42" s="32">
        <f t="shared" si="6"/>
        <v>3500</v>
      </c>
      <c r="K42" s="32">
        <f t="shared" si="7"/>
        <v>3500</v>
      </c>
      <c r="L42" s="32">
        <f t="shared" si="8"/>
        <v>3500</v>
      </c>
    </row>
    <row r="43" spans="2:12">
      <c r="B43" s="32">
        <v>800</v>
      </c>
      <c r="C43" s="32">
        <f t="shared" si="13"/>
        <v>800000</v>
      </c>
      <c r="D43" s="32">
        <f t="shared" si="14"/>
        <v>240000</v>
      </c>
      <c r="E43" s="32">
        <f t="shared" si="15"/>
        <v>4480000</v>
      </c>
      <c r="F43" s="32">
        <f t="shared" si="16"/>
        <v>8</v>
      </c>
      <c r="G43" s="32">
        <f t="shared" si="12"/>
        <v>4000</v>
      </c>
      <c r="H43" s="32">
        <f t="shared" si="4"/>
        <v>4000</v>
      </c>
      <c r="I43" s="32">
        <f t="shared" si="5"/>
        <v>4000</v>
      </c>
      <c r="J43" s="32">
        <f t="shared" si="6"/>
        <v>4000</v>
      </c>
      <c r="K43" s="32">
        <f t="shared" si="7"/>
        <v>4000</v>
      </c>
      <c r="L43" s="32">
        <f t="shared" si="8"/>
        <v>4000</v>
      </c>
    </row>
    <row r="44" spans="2:12">
      <c r="B44" s="32">
        <v>900</v>
      </c>
      <c r="C44" s="32">
        <f t="shared" si="13"/>
        <v>900000</v>
      </c>
      <c r="D44" s="32">
        <f t="shared" si="14"/>
        <v>270000</v>
      </c>
      <c r="E44" s="32">
        <f t="shared" si="15"/>
        <v>5040000</v>
      </c>
      <c r="F44" s="32">
        <f t="shared" si="16"/>
        <v>8</v>
      </c>
      <c r="G44" s="32">
        <f t="shared" si="12"/>
        <v>4500</v>
      </c>
      <c r="H44" s="32">
        <f t="shared" si="4"/>
        <v>4500</v>
      </c>
      <c r="I44" s="32">
        <f t="shared" si="5"/>
        <v>4500</v>
      </c>
      <c r="J44" s="32">
        <f t="shared" si="6"/>
        <v>4500</v>
      </c>
      <c r="K44" s="32">
        <f t="shared" si="7"/>
        <v>4500</v>
      </c>
      <c r="L44" s="32">
        <f t="shared" si="8"/>
        <v>4500</v>
      </c>
    </row>
    <row r="45" spans="2:12">
      <c r="B45" s="32">
        <v>1000</v>
      </c>
      <c r="C45" s="32">
        <f>B45*$A$2</f>
        <v>1000000</v>
      </c>
      <c r="D45" s="32">
        <f t="shared" si="14"/>
        <v>300000</v>
      </c>
      <c r="E45" s="32">
        <f t="shared" si="15"/>
        <v>5600000</v>
      </c>
      <c r="F45" s="32">
        <f t="shared" si="16"/>
        <v>8</v>
      </c>
      <c r="G45" s="32">
        <f t="shared" si="12"/>
        <v>5000</v>
      </c>
      <c r="H45" s="32">
        <f t="shared" si="4"/>
        <v>5000</v>
      </c>
      <c r="I45" s="32">
        <f t="shared" si="5"/>
        <v>5000</v>
      </c>
      <c r="J45" s="32">
        <f t="shared" si="6"/>
        <v>5000</v>
      </c>
      <c r="K45" s="32">
        <f t="shared" si="7"/>
        <v>5000</v>
      </c>
      <c r="L45" s="32">
        <f t="shared" si="8"/>
        <v>5000</v>
      </c>
    </row>
    <row r="47" spans="1:1">
      <c r="A47" s="32" t="s">
        <v>40</v>
      </c>
    </row>
    <row r="48" spans="1:1">
      <c r="A48" s="32" t="s">
        <v>41</v>
      </c>
    </row>
    <row r="49" spans="1:1">
      <c r="A49" s="32" t="s">
        <v>42</v>
      </c>
    </row>
    <row r="50" spans="1:1">
      <c r="A50" s="32" t="s">
        <v>43</v>
      </c>
    </row>
    <row r="51" spans="1:1">
      <c r="A51" s="4" t="s">
        <v>44</v>
      </c>
    </row>
    <row r="52" spans="1:1">
      <c r="A52" s="4" t="s">
        <v>45</v>
      </c>
    </row>
    <row r="53" spans="1:1">
      <c r="A53" s="4" t="s">
        <v>46</v>
      </c>
    </row>
    <row r="54" spans="1:1">
      <c r="A54" s="4" t="s">
        <v>47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9"/>
  <sheetViews>
    <sheetView tabSelected="1" zoomScale="85" zoomScaleNormal="85" workbookViewId="0">
      <selection activeCell="X43" sqref="X43"/>
    </sheetView>
  </sheetViews>
  <sheetFormatPr defaultColWidth="9" defaultRowHeight="16.5"/>
  <cols>
    <col min="1" max="1" width="9" style="4"/>
    <col min="2" max="2" width="9.00833333333333" style="4" customWidth="1"/>
    <col min="3" max="3" width="9" style="4"/>
    <col min="4" max="21" width="9.00833333333333" style="4" customWidth="1"/>
    <col min="22" max="22" width="12.0583333333333" style="4" customWidth="1"/>
    <col min="23" max="28" width="9.00833333333333" style="4" customWidth="1"/>
    <col min="29" max="29" width="14.125" style="4"/>
    <col min="30" max="30" width="9" style="4"/>
    <col min="31" max="31" width="9.25" style="26"/>
    <col min="32" max="16384" width="9" style="26"/>
  </cols>
  <sheetData>
    <row r="1" spans="1:28">
      <c r="A1" s="27"/>
      <c r="B1" s="27">
        <v>50</v>
      </c>
      <c r="C1" s="27">
        <v>15</v>
      </c>
      <c r="D1" s="27">
        <v>280</v>
      </c>
      <c r="E1" s="27">
        <v>63</v>
      </c>
      <c r="F1" s="27">
        <v>19</v>
      </c>
      <c r="G1" s="27">
        <v>357</v>
      </c>
      <c r="H1" s="27">
        <v>69</v>
      </c>
      <c r="I1" s="27">
        <v>20</v>
      </c>
      <c r="J1" s="27">
        <v>388</v>
      </c>
      <c r="K1" s="27">
        <v>27</v>
      </c>
      <c r="L1" s="27">
        <v>8</v>
      </c>
      <c r="M1" s="27">
        <v>155</v>
      </c>
      <c r="N1" s="27">
        <v>36</v>
      </c>
      <c r="O1" s="27">
        <v>10</v>
      </c>
      <c r="P1" s="27">
        <v>202</v>
      </c>
      <c r="Q1" s="27">
        <v>19</v>
      </c>
      <c r="R1" s="27">
        <v>5</v>
      </c>
      <c r="S1" s="27">
        <v>108</v>
      </c>
      <c r="T1" s="27">
        <v>0</v>
      </c>
      <c r="U1" s="27">
        <v>0</v>
      </c>
      <c r="V1" s="27">
        <v>0</v>
      </c>
      <c r="W1" s="27">
        <v>5</v>
      </c>
      <c r="X1" s="27">
        <v>1</v>
      </c>
      <c r="Y1" s="27">
        <v>31</v>
      </c>
      <c r="Z1" s="27">
        <v>5</v>
      </c>
      <c r="AA1" s="27">
        <v>1</v>
      </c>
      <c r="AB1" s="27">
        <v>31</v>
      </c>
    </row>
    <row r="2" spans="1:28">
      <c r="A2" s="27"/>
      <c r="B2" s="27">
        <v>180000</v>
      </c>
      <c r="C2" s="27">
        <v>54000</v>
      </c>
      <c r="D2" s="27">
        <v>1008000</v>
      </c>
      <c r="E2" s="27">
        <v>230000</v>
      </c>
      <c r="F2" s="27">
        <v>69000</v>
      </c>
      <c r="G2" s="27">
        <v>1288000</v>
      </c>
      <c r="H2" s="27">
        <v>250000</v>
      </c>
      <c r="I2" s="27">
        <v>75000</v>
      </c>
      <c r="J2" s="27">
        <v>1400000</v>
      </c>
      <c r="K2" s="27">
        <v>100000</v>
      </c>
      <c r="L2" s="27">
        <v>30000</v>
      </c>
      <c r="M2" s="27">
        <v>560000</v>
      </c>
      <c r="N2" s="27">
        <v>130000</v>
      </c>
      <c r="O2" s="27">
        <v>39000</v>
      </c>
      <c r="P2" s="27">
        <v>728000</v>
      </c>
      <c r="Q2" s="27">
        <v>70000</v>
      </c>
      <c r="R2" s="27">
        <v>21000</v>
      </c>
      <c r="S2" s="27">
        <v>392000</v>
      </c>
      <c r="T2" s="27">
        <v>0</v>
      </c>
      <c r="U2" s="27">
        <v>0</v>
      </c>
      <c r="V2" s="27">
        <v>0</v>
      </c>
      <c r="W2" s="27">
        <v>20000</v>
      </c>
      <c r="X2" s="27">
        <v>6000</v>
      </c>
      <c r="Y2" s="27">
        <v>112000</v>
      </c>
      <c r="Z2" s="27">
        <v>20000</v>
      </c>
      <c r="AA2" s="27">
        <v>6000</v>
      </c>
      <c r="AB2" s="27">
        <v>112000</v>
      </c>
    </row>
    <row r="3" spans="1:28">
      <c r="A3" s="27"/>
      <c r="B3" s="27">
        <v>1.2</v>
      </c>
      <c r="C3" s="28" t="s">
        <v>73</v>
      </c>
      <c r="D3" s="29"/>
      <c r="E3" s="27"/>
      <c r="F3" s="28" t="s">
        <v>76</v>
      </c>
      <c r="G3" s="29"/>
      <c r="H3" s="27">
        <v>1.2</v>
      </c>
      <c r="I3" s="28" t="s">
        <v>80</v>
      </c>
      <c r="J3" s="29"/>
      <c r="K3" s="27"/>
      <c r="L3" s="28" t="s">
        <v>82</v>
      </c>
      <c r="M3" s="29"/>
      <c r="N3" s="27"/>
      <c r="O3" s="28" t="s">
        <v>268</v>
      </c>
      <c r="P3" s="29"/>
      <c r="Q3" s="27"/>
      <c r="R3" s="28" t="s">
        <v>269</v>
      </c>
      <c r="S3" s="29"/>
      <c r="T3" s="27"/>
      <c r="U3" s="28" t="s">
        <v>33</v>
      </c>
      <c r="V3" s="29"/>
      <c r="W3" s="27"/>
      <c r="X3" s="28" t="s">
        <v>34</v>
      </c>
      <c r="Y3" s="29"/>
      <c r="Z3" s="27"/>
      <c r="AA3" s="28" t="s">
        <v>35</v>
      </c>
      <c r="AB3" s="29"/>
    </row>
    <row r="4" spans="1:28">
      <c r="A4" s="27" t="s">
        <v>270</v>
      </c>
      <c r="B4" s="27" t="s">
        <v>2</v>
      </c>
      <c r="C4" s="27" t="s">
        <v>3</v>
      </c>
      <c r="D4" s="27" t="s">
        <v>4</v>
      </c>
      <c r="E4" s="27" t="s">
        <v>2</v>
      </c>
      <c r="F4" s="27" t="s">
        <v>3</v>
      </c>
      <c r="G4" s="27" t="s">
        <v>4</v>
      </c>
      <c r="H4" s="27" t="s">
        <v>2</v>
      </c>
      <c r="I4" s="27" t="s">
        <v>3</v>
      </c>
      <c r="J4" s="27" t="s">
        <v>4</v>
      </c>
      <c r="K4" s="27" t="s">
        <v>2</v>
      </c>
      <c r="L4" s="27" t="s">
        <v>3</v>
      </c>
      <c r="M4" s="27" t="s">
        <v>4</v>
      </c>
      <c r="N4" s="27" t="s">
        <v>2</v>
      </c>
      <c r="O4" s="27" t="s">
        <v>3</v>
      </c>
      <c r="P4" s="27" t="s">
        <v>4</v>
      </c>
      <c r="Q4" s="27" t="s">
        <v>2</v>
      </c>
      <c r="R4" s="27" t="s">
        <v>3</v>
      </c>
      <c r="S4" s="27" t="s">
        <v>4</v>
      </c>
      <c r="T4" s="27" t="s">
        <v>2</v>
      </c>
      <c r="U4" s="27" t="s">
        <v>3</v>
      </c>
      <c r="V4" s="27" t="s">
        <v>4</v>
      </c>
      <c r="W4" s="27" t="s">
        <v>2</v>
      </c>
      <c r="X4" s="27" t="s">
        <v>3</v>
      </c>
      <c r="Y4" s="27" t="s">
        <v>4</v>
      </c>
      <c r="Z4" s="27" t="s">
        <v>2</v>
      </c>
      <c r="AA4" s="27" t="s">
        <v>3</v>
      </c>
      <c r="AB4" s="27" t="s">
        <v>4</v>
      </c>
    </row>
    <row r="5" spans="1:29">
      <c r="A5" s="27">
        <v>1</v>
      </c>
      <c r="B5" s="27">
        <f>INT(B$1*$A5)</f>
        <v>50</v>
      </c>
      <c r="C5" s="27">
        <f>INT(C$1*$A5)</f>
        <v>15</v>
      </c>
      <c r="D5" s="27">
        <f>INT(D$1*$A5^$B$3)</f>
        <v>280</v>
      </c>
      <c r="E5" s="27">
        <f>INT(E$2/SUM($A$5:$A$24)*$A5)</f>
        <v>1095</v>
      </c>
      <c r="F5" s="27">
        <f>INT(F$2/SUM($A$5:$A$24)*$A5)</f>
        <v>328</v>
      </c>
      <c r="G5" s="27">
        <f>INT(G$2/SUM($A$5:$A$24)*$A5)</f>
        <v>6133</v>
      </c>
      <c r="H5" s="27">
        <f>INT(H$1*$A5^$B$3)</f>
        <v>69</v>
      </c>
      <c r="I5" s="27">
        <f>INT(I$1*$A5^$B$3)</f>
        <v>20</v>
      </c>
      <c r="J5" s="27">
        <f>INT(J$1*$A5^$B$3)</f>
        <v>388</v>
      </c>
      <c r="K5" s="30">
        <f>INT(K$2/SUM($A$5:$A$24)*$A5)</f>
        <v>476</v>
      </c>
      <c r="L5" s="30">
        <f>INT(L$2/SUM($A$5:$A$24)*$A5)</f>
        <v>142</v>
      </c>
      <c r="M5" s="30">
        <f>INT(M$2/SUM($A$5:$A$24)*$A5)</f>
        <v>2666</v>
      </c>
      <c r="N5" s="27">
        <f>INT(N$1*$A5^$B$3)</f>
        <v>36</v>
      </c>
      <c r="O5" s="27">
        <f>INT(O$1*$A5^$B$3)</f>
        <v>10</v>
      </c>
      <c r="P5" s="27">
        <f>INT(P$1*$A5^$B$3)</f>
        <v>202</v>
      </c>
      <c r="Q5" s="27">
        <f>INT(Q$2/SUM($A$5:$A$24)*$A5)</f>
        <v>333</v>
      </c>
      <c r="R5" s="27">
        <f>INT(R$2/SUM($A$5:$A$24)*$A5)</f>
        <v>100</v>
      </c>
      <c r="S5" s="27">
        <f>INT(S$2/SUM($A$5:$A$24)*$A5)</f>
        <v>1866</v>
      </c>
      <c r="T5" s="27">
        <f>INT(T$2/SUM($A$5:$A$24)*$A5)</f>
        <v>0</v>
      </c>
      <c r="U5" s="27">
        <f>INT(U$2/SUM($A$5:$A$24)*$A5)</f>
        <v>0</v>
      </c>
      <c r="V5" s="27">
        <f>INT(V$2/SUM($A$5:$A$24)*$A5)</f>
        <v>0</v>
      </c>
      <c r="W5" s="27">
        <f>INT(W$2/SUM($A$5:$A$24)*$A5)</f>
        <v>95</v>
      </c>
      <c r="X5" s="27">
        <f>INT(X$2/SUM($A$5:$A$24)*$A5)</f>
        <v>28</v>
      </c>
      <c r="Y5" s="27">
        <f>INT(Y$2/SUM($A$5:$A$24)*$A5)</f>
        <v>533</v>
      </c>
      <c r="Z5" s="27">
        <f>INT(Z$2/SUM($A$5:$A$24)*$A5)</f>
        <v>95</v>
      </c>
      <c r="AA5" s="27">
        <f>INT(AA$2/SUM($A$5:$A$24)*$A5)</f>
        <v>28</v>
      </c>
      <c r="AB5" s="27">
        <f>INT(AB$2/SUM($A$5:$A$24)*$A5)</f>
        <v>533</v>
      </c>
      <c r="AC5" s="4">
        <f>D5/(B5-C5)</f>
        <v>8</v>
      </c>
    </row>
    <row r="6" spans="1:32">
      <c r="A6" s="27">
        <v>2</v>
      </c>
      <c r="B6" s="27">
        <f>INT(B$1*$A6)</f>
        <v>100</v>
      </c>
      <c r="C6" s="27">
        <f t="shared" ref="C6:C49" si="0">INT(C$1*$A6)</f>
        <v>30</v>
      </c>
      <c r="D6" s="27">
        <f t="shared" ref="D6:D49" si="1">INT(D$1*$A6^$B$3)</f>
        <v>643</v>
      </c>
      <c r="E6" s="27">
        <f t="shared" ref="E6:E24" si="2">INT(E$2/SUM($A$5:$A$24)*$A6)</f>
        <v>2190</v>
      </c>
      <c r="F6" s="27">
        <f>INT(F$2/SUM($A$5:$A$24)*$A6)</f>
        <v>657</v>
      </c>
      <c r="G6" s="27">
        <f>INT(G$2/SUM($A$5:$A$24)*$A6)</f>
        <v>12266</v>
      </c>
      <c r="H6" s="27">
        <f t="shared" ref="H6:H49" si="3">INT(H$1*$A6^$B$3)</f>
        <v>158</v>
      </c>
      <c r="I6" s="27">
        <f>INT(I$1*$A6^$B$3)</f>
        <v>45</v>
      </c>
      <c r="J6" s="27">
        <f>INT(J$1*$A6^$B$3)</f>
        <v>891</v>
      </c>
      <c r="K6" s="30">
        <f>INT(K$2/SUM($A$5:$A$24)*$A6)</f>
        <v>952</v>
      </c>
      <c r="L6" s="30">
        <f>INT(L$2/SUM($A$5:$A$24)*$A6)</f>
        <v>285</v>
      </c>
      <c r="M6" s="30">
        <f>INT(M$2/SUM($A$5:$A$24)*$A6)</f>
        <v>5333</v>
      </c>
      <c r="N6" s="27">
        <f>INT(N$1*$A6^$B$3)</f>
        <v>82</v>
      </c>
      <c r="O6" s="27">
        <f>INT(O$1*$A6^$B$3)</f>
        <v>22</v>
      </c>
      <c r="P6" s="27">
        <f>INT(P$1*$A6^$B$3)</f>
        <v>464</v>
      </c>
      <c r="Q6" s="27">
        <f>INT(Q$2/SUM($A$5:$A$24)*$A6)</f>
        <v>666</v>
      </c>
      <c r="R6" s="27">
        <f>INT(R$2/SUM($A$5:$A$24)*$A6)</f>
        <v>200</v>
      </c>
      <c r="S6" s="27">
        <f>INT(S$2/SUM($A$5:$A$24)*$A6)</f>
        <v>3733</v>
      </c>
      <c r="T6" s="27">
        <f>INT(T$2/SUM($A$5:$A$24)*$A6)</f>
        <v>0</v>
      </c>
      <c r="U6" s="27">
        <f>INT(U$2/SUM($A$5:$A$24)*$A6)</f>
        <v>0</v>
      </c>
      <c r="V6" s="27">
        <f>INT(V$2/SUM($A$5:$A$24)*$A6)</f>
        <v>0</v>
      </c>
      <c r="W6" s="27">
        <f>INT(W$2/SUM($A$5:$A$24)*$A6)</f>
        <v>190</v>
      </c>
      <c r="X6" s="27">
        <f>INT(X$2/SUM($A$5:$A$24)*$A6)</f>
        <v>57</v>
      </c>
      <c r="Y6" s="27">
        <f>INT(Y$2/SUM($A$5:$A$24)*$A6)</f>
        <v>1066</v>
      </c>
      <c r="Z6" s="27">
        <f>INT(Z$2/SUM($A$5:$A$24)*$A6)</f>
        <v>190</v>
      </c>
      <c r="AA6" s="27">
        <f>INT(AA$2/SUM($A$5:$A$24)*$A6)</f>
        <v>57</v>
      </c>
      <c r="AB6" s="27">
        <f>INT(AB$2/SUM($A$5:$A$24)*$A6)</f>
        <v>1066</v>
      </c>
      <c r="AC6" s="4">
        <f t="shared" ref="AC6:AC49" si="4">D6/(B6-C6)</f>
        <v>9.18571428571429</v>
      </c>
      <c r="AD6" s="4">
        <f>B6-B5</f>
        <v>50</v>
      </c>
      <c r="AF6" s="26">
        <f>1008/3.6</f>
        <v>280</v>
      </c>
    </row>
    <row r="7" spans="1:30">
      <c r="A7" s="27">
        <v>3</v>
      </c>
      <c r="B7" s="27">
        <f>INT(B$1*$A7)</f>
        <v>150</v>
      </c>
      <c r="C7" s="27">
        <f t="shared" si="0"/>
        <v>45</v>
      </c>
      <c r="D7" s="27">
        <f t="shared" si="1"/>
        <v>1046</v>
      </c>
      <c r="E7" s="27">
        <f t="shared" si="2"/>
        <v>3285</v>
      </c>
      <c r="F7" s="27">
        <f>INT(F$2/SUM($A$5:$A$24)*$A7)</f>
        <v>985</v>
      </c>
      <c r="G7" s="27">
        <f>INT(G$2/SUM($A$5:$A$24)*$A7)</f>
        <v>18400</v>
      </c>
      <c r="H7" s="27">
        <f t="shared" si="3"/>
        <v>257</v>
      </c>
      <c r="I7" s="27">
        <f>INT(I$1*$A7^$B$3)</f>
        <v>74</v>
      </c>
      <c r="J7" s="27">
        <f>INT(J$1*$A7^$B$3)</f>
        <v>1450</v>
      </c>
      <c r="K7" s="30">
        <f>INT(K$2/SUM($A$5:$A$24)*$A7)</f>
        <v>1428</v>
      </c>
      <c r="L7" s="30">
        <f>INT(L$2/SUM($A$5:$A$24)*$A7)</f>
        <v>428</v>
      </c>
      <c r="M7" s="30">
        <f>INT(M$2/SUM($A$5:$A$24)*$A7)</f>
        <v>8000</v>
      </c>
      <c r="N7" s="27">
        <f>INT(N$1*$A7^$B$3)</f>
        <v>134</v>
      </c>
      <c r="O7" s="27">
        <f>INT(O$1*$A7^$B$3)</f>
        <v>37</v>
      </c>
      <c r="P7" s="27">
        <f>INT(P$1*$A7^$B$3)</f>
        <v>754</v>
      </c>
      <c r="Q7" s="27">
        <f>INT(Q$2/SUM($A$5:$A$24)*$A7)</f>
        <v>1000</v>
      </c>
      <c r="R7" s="27">
        <f>INT(R$2/SUM($A$5:$A$24)*$A7)</f>
        <v>300</v>
      </c>
      <c r="S7" s="27">
        <f>INT(S$2/SUM($A$5:$A$24)*$A7)</f>
        <v>5600</v>
      </c>
      <c r="T7" s="27">
        <f>INT(T$2/SUM($A$5:$A$24)*$A7)</f>
        <v>0</v>
      </c>
      <c r="U7" s="27">
        <f>INT(U$2/SUM($A$5:$A$24)*$A7)</f>
        <v>0</v>
      </c>
      <c r="V7" s="27">
        <f>INT(V$2/SUM($A$5:$A$24)*$A7)</f>
        <v>0</v>
      </c>
      <c r="W7" s="27">
        <f>INT(W$2/SUM($A$5:$A$24)*$A7)</f>
        <v>285</v>
      </c>
      <c r="X7" s="27">
        <f>INT(X$2/SUM($A$5:$A$24)*$A7)</f>
        <v>85</v>
      </c>
      <c r="Y7" s="27">
        <f>INT(Y$2/SUM($A$5:$A$24)*$A7)</f>
        <v>1600</v>
      </c>
      <c r="Z7" s="27">
        <f>INT(Z$2/SUM($A$5:$A$24)*$A7)</f>
        <v>285</v>
      </c>
      <c r="AA7" s="27">
        <f>INT(AA$2/SUM($A$5:$A$24)*$A7)</f>
        <v>85</v>
      </c>
      <c r="AB7" s="27">
        <f>INT(AB$2/SUM($A$5:$A$24)*$A7)</f>
        <v>1600</v>
      </c>
      <c r="AC7" s="4">
        <f t="shared" si="4"/>
        <v>9.96190476190476</v>
      </c>
      <c r="AD7" s="4">
        <f t="shared" ref="AD6:AD49" si="5">B7-B6</f>
        <v>50</v>
      </c>
    </row>
    <row r="8" spans="1:30">
      <c r="A8" s="27">
        <v>4</v>
      </c>
      <c r="B8" s="27">
        <f>INT(B$1*$A8)</f>
        <v>200</v>
      </c>
      <c r="C8" s="27">
        <f t="shared" si="0"/>
        <v>60</v>
      </c>
      <c r="D8" s="27">
        <f t="shared" si="1"/>
        <v>1477</v>
      </c>
      <c r="E8" s="27">
        <f t="shared" si="2"/>
        <v>4380</v>
      </c>
      <c r="F8" s="27">
        <f>INT(F$2/SUM($A$5:$A$24)*$A8)</f>
        <v>1314</v>
      </c>
      <c r="G8" s="27">
        <f>INT(G$2/SUM($A$5:$A$24)*$A8)</f>
        <v>24533</v>
      </c>
      <c r="H8" s="27">
        <f t="shared" si="3"/>
        <v>364</v>
      </c>
      <c r="I8" s="27">
        <f>INT(I$1*$A8^$B$3)</f>
        <v>105</v>
      </c>
      <c r="J8" s="27">
        <f>INT(J$1*$A8^$B$3)</f>
        <v>2047</v>
      </c>
      <c r="K8" s="30">
        <f>INT(K$2/SUM($A$5:$A$24)*$A8)</f>
        <v>1904</v>
      </c>
      <c r="L8" s="30">
        <f>INT(L$2/SUM($A$5:$A$24)*$A8)</f>
        <v>571</v>
      </c>
      <c r="M8" s="30">
        <f>INT(M$2/SUM($A$5:$A$24)*$A8)</f>
        <v>10666</v>
      </c>
      <c r="N8" s="27">
        <f>INT(N$1*$A8^$B$3)</f>
        <v>190</v>
      </c>
      <c r="O8" s="27">
        <f>INT(O$1*$A8^$B$3)</f>
        <v>52</v>
      </c>
      <c r="P8" s="27">
        <f>INT(P$1*$A8^$B$3)</f>
        <v>1066</v>
      </c>
      <c r="Q8" s="27">
        <f>INT(Q$2/SUM($A$5:$A$24)*$A8)</f>
        <v>1333</v>
      </c>
      <c r="R8" s="27">
        <f>INT(R$2/SUM($A$5:$A$24)*$A8)</f>
        <v>400</v>
      </c>
      <c r="S8" s="27">
        <f>INT(S$2/SUM($A$5:$A$24)*$A8)</f>
        <v>7466</v>
      </c>
      <c r="T8" s="27">
        <f>INT(T$2/SUM($A$5:$A$24)*$A8)</f>
        <v>0</v>
      </c>
      <c r="U8" s="27">
        <f>INT(U$2/SUM($A$5:$A$24)*$A8)</f>
        <v>0</v>
      </c>
      <c r="V8" s="27">
        <f>INT(V$2/SUM($A$5:$A$24)*$A8)</f>
        <v>0</v>
      </c>
      <c r="W8" s="27">
        <f>INT(W$2/SUM($A$5:$A$24)*$A8)</f>
        <v>380</v>
      </c>
      <c r="X8" s="27">
        <f>INT(X$2/SUM($A$5:$A$24)*$A8)</f>
        <v>114</v>
      </c>
      <c r="Y8" s="27">
        <f>INT(Y$2/SUM($A$5:$A$24)*$A8)</f>
        <v>2133</v>
      </c>
      <c r="Z8" s="27">
        <f>INT(Z$2/SUM($A$5:$A$24)*$A8)</f>
        <v>380</v>
      </c>
      <c r="AA8" s="27">
        <f>INT(AA$2/SUM($A$5:$A$24)*$A8)</f>
        <v>114</v>
      </c>
      <c r="AB8" s="27">
        <f>INT(AB$2/SUM($A$5:$A$24)*$A8)</f>
        <v>2133</v>
      </c>
      <c r="AC8" s="4">
        <f t="shared" si="4"/>
        <v>10.55</v>
      </c>
      <c r="AD8" s="4">
        <f t="shared" si="5"/>
        <v>50</v>
      </c>
    </row>
    <row r="9" spans="1:30">
      <c r="A9" s="27">
        <v>5</v>
      </c>
      <c r="B9" s="27">
        <f t="shared" ref="B9:B50" si="6">INT(B$1*$A9)</f>
        <v>250</v>
      </c>
      <c r="C9" s="27">
        <f t="shared" si="0"/>
        <v>75</v>
      </c>
      <c r="D9" s="27">
        <f t="shared" si="1"/>
        <v>1931</v>
      </c>
      <c r="E9" s="27">
        <f t="shared" si="2"/>
        <v>5476</v>
      </c>
      <c r="F9" s="27">
        <f>INT(F$2/SUM($A$5:$A$24)*$A9)</f>
        <v>1642</v>
      </c>
      <c r="G9" s="27">
        <f>INT(G$2/SUM($A$5:$A$24)*$A9)</f>
        <v>30666</v>
      </c>
      <c r="H9" s="27">
        <f t="shared" si="3"/>
        <v>476</v>
      </c>
      <c r="I9" s="27">
        <f>INT(I$1*$A9^$B$3)</f>
        <v>137</v>
      </c>
      <c r="J9" s="27">
        <f>INT(J$1*$A9^$B$3)</f>
        <v>2676</v>
      </c>
      <c r="K9" s="30">
        <f>INT(K$2/SUM($A$5:$A$24)*$A9)</f>
        <v>2380</v>
      </c>
      <c r="L9" s="30">
        <f>INT(L$2/SUM($A$5:$A$24)*$A9)</f>
        <v>714</v>
      </c>
      <c r="M9" s="30">
        <f>INT(M$2/SUM($A$5:$A$24)*$A9)</f>
        <v>13333</v>
      </c>
      <c r="N9" s="27">
        <f>INT(N$1*$A9^$B$3)</f>
        <v>248</v>
      </c>
      <c r="O9" s="27">
        <f>INT(O$1*$A9^$B$3)</f>
        <v>68</v>
      </c>
      <c r="P9" s="27">
        <f>INT(P$1*$A9^$B$3)</f>
        <v>1393</v>
      </c>
      <c r="Q9" s="27">
        <f>INT(Q$2/SUM($A$5:$A$24)*$A9)</f>
        <v>1666</v>
      </c>
      <c r="R9" s="27">
        <f>INT(R$2/SUM($A$5:$A$24)*$A9)</f>
        <v>500</v>
      </c>
      <c r="S9" s="27">
        <f>INT(S$2/SUM($A$5:$A$24)*$A9)</f>
        <v>9333</v>
      </c>
      <c r="T9" s="27">
        <f>INT(T$2/SUM($A$5:$A$24)*$A9)</f>
        <v>0</v>
      </c>
      <c r="U9" s="27">
        <f>INT(U$2/SUM($A$5:$A$24)*$A9)</f>
        <v>0</v>
      </c>
      <c r="V9" s="27">
        <f>INT(V$2/SUM($A$5:$A$24)*$A9)</f>
        <v>0</v>
      </c>
      <c r="W9" s="27">
        <f>INT(W$2/SUM($A$5:$A$24)*$A9)</f>
        <v>476</v>
      </c>
      <c r="X9" s="27">
        <f>INT(X$2/SUM($A$5:$A$24)*$A9)</f>
        <v>142</v>
      </c>
      <c r="Y9" s="27">
        <f>INT(Y$2/SUM($A$5:$A$24)*$A9)</f>
        <v>2666</v>
      </c>
      <c r="Z9" s="27">
        <f>INT(Z$2/SUM($A$5:$A$24)*$A9)</f>
        <v>476</v>
      </c>
      <c r="AA9" s="27">
        <f>INT(AA$2/SUM($A$5:$A$24)*$A9)</f>
        <v>142</v>
      </c>
      <c r="AB9" s="27">
        <f>INT(AB$2/SUM($A$5:$A$24)*$A9)</f>
        <v>2666</v>
      </c>
      <c r="AC9" s="4">
        <f t="shared" si="4"/>
        <v>11.0342857142857</v>
      </c>
      <c r="AD9" s="4">
        <f t="shared" si="5"/>
        <v>50</v>
      </c>
    </row>
    <row r="10" spans="1:30">
      <c r="A10" s="27">
        <v>6</v>
      </c>
      <c r="B10" s="27">
        <f t="shared" si="6"/>
        <v>300</v>
      </c>
      <c r="C10" s="27">
        <f t="shared" si="0"/>
        <v>90</v>
      </c>
      <c r="D10" s="27">
        <f t="shared" si="1"/>
        <v>2404</v>
      </c>
      <c r="E10" s="27">
        <f t="shared" si="2"/>
        <v>6571</v>
      </c>
      <c r="F10" s="27">
        <f>INT(F$2/SUM($A$5:$A$24)*$A10)</f>
        <v>1971</v>
      </c>
      <c r="G10" s="27">
        <f>INT(G$2/SUM($A$5:$A$24)*$A10)</f>
        <v>36800</v>
      </c>
      <c r="H10" s="27">
        <f t="shared" si="3"/>
        <v>592</v>
      </c>
      <c r="I10" s="27">
        <f>INT(I$1*$A10^$B$3)</f>
        <v>171</v>
      </c>
      <c r="J10" s="27">
        <f>INT(J$1*$A10^$B$3)</f>
        <v>3331</v>
      </c>
      <c r="K10" s="30">
        <f>INT(K$2/SUM($A$5:$A$24)*$A10)</f>
        <v>2857</v>
      </c>
      <c r="L10" s="30">
        <f>INT(L$2/SUM($A$5:$A$24)*$A10)</f>
        <v>857</v>
      </c>
      <c r="M10" s="30">
        <f>INT(M$2/SUM($A$5:$A$24)*$A10)</f>
        <v>16000</v>
      </c>
      <c r="N10" s="27">
        <f>INT(N$1*$A10^$B$3)</f>
        <v>309</v>
      </c>
      <c r="O10" s="27">
        <f>INT(O$1*$A10^$B$3)</f>
        <v>85</v>
      </c>
      <c r="P10" s="27">
        <f>INT(P$1*$A10^$B$3)</f>
        <v>1734</v>
      </c>
      <c r="Q10" s="27">
        <f>INT(Q$2/SUM($A$5:$A$24)*$A10)</f>
        <v>2000</v>
      </c>
      <c r="R10" s="27">
        <f>INT(R$2/SUM($A$5:$A$24)*$A10)</f>
        <v>600</v>
      </c>
      <c r="S10" s="27">
        <f>INT(S$2/SUM($A$5:$A$24)*$A10)</f>
        <v>11200</v>
      </c>
      <c r="T10" s="27">
        <f>INT(T$2/SUM($A$5:$A$24)*$A10)</f>
        <v>0</v>
      </c>
      <c r="U10" s="27">
        <f>INT(U$2/SUM($A$5:$A$24)*$A10)</f>
        <v>0</v>
      </c>
      <c r="V10" s="27">
        <f>INT(V$2/SUM($A$5:$A$24)*$A10)</f>
        <v>0</v>
      </c>
      <c r="W10" s="27">
        <f>INT(W$2/SUM($A$5:$A$24)*$A10)</f>
        <v>571</v>
      </c>
      <c r="X10" s="27">
        <f>INT(X$2/SUM($A$5:$A$24)*$A10)</f>
        <v>171</v>
      </c>
      <c r="Y10" s="27">
        <f>INT(Y$2/SUM($A$5:$A$24)*$A10)</f>
        <v>3200</v>
      </c>
      <c r="Z10" s="27">
        <f>INT(Z$2/SUM($A$5:$A$24)*$A10)</f>
        <v>571</v>
      </c>
      <c r="AA10" s="27">
        <f>INT(AA$2/SUM($A$5:$A$24)*$A10)</f>
        <v>171</v>
      </c>
      <c r="AB10" s="27">
        <f>INT(AB$2/SUM($A$5:$A$24)*$A10)</f>
        <v>3200</v>
      </c>
      <c r="AC10" s="4">
        <f t="shared" si="4"/>
        <v>11.447619047619</v>
      </c>
      <c r="AD10" s="4">
        <f t="shared" si="5"/>
        <v>50</v>
      </c>
    </row>
    <row r="11" spans="1:30">
      <c r="A11" s="27">
        <v>7</v>
      </c>
      <c r="B11" s="27">
        <f t="shared" si="6"/>
        <v>350</v>
      </c>
      <c r="C11" s="27">
        <f t="shared" si="0"/>
        <v>105</v>
      </c>
      <c r="D11" s="27">
        <f t="shared" si="1"/>
        <v>2892</v>
      </c>
      <c r="E11" s="27">
        <f t="shared" si="2"/>
        <v>7666</v>
      </c>
      <c r="F11" s="27">
        <f>INT(F$2/SUM($A$5:$A$24)*$A11)</f>
        <v>2300</v>
      </c>
      <c r="G11" s="27">
        <f>INT(G$2/SUM($A$5:$A$24)*$A11)</f>
        <v>42933</v>
      </c>
      <c r="H11" s="27">
        <f t="shared" si="3"/>
        <v>712</v>
      </c>
      <c r="I11" s="27">
        <f>INT(I$1*$A11^$B$3)</f>
        <v>206</v>
      </c>
      <c r="J11" s="27">
        <f>INT(J$1*$A11^$B$3)</f>
        <v>4008</v>
      </c>
      <c r="K11" s="30">
        <f>INT(K$2/SUM($A$5:$A$24)*$A11)</f>
        <v>3333</v>
      </c>
      <c r="L11" s="30">
        <f>INT(L$2/SUM($A$5:$A$24)*$A11)</f>
        <v>1000</v>
      </c>
      <c r="M11" s="30">
        <f>INT(M$2/SUM($A$5:$A$24)*$A11)</f>
        <v>18666</v>
      </c>
      <c r="N11" s="27">
        <f>INT(N$1*$A11^$B$3)</f>
        <v>371</v>
      </c>
      <c r="O11" s="27">
        <f>INT(O$1*$A11^$B$3)</f>
        <v>103</v>
      </c>
      <c r="P11" s="27">
        <f>INT(P$1*$A11^$B$3)</f>
        <v>2086</v>
      </c>
      <c r="Q11" s="27">
        <f>INT(Q$2/SUM($A$5:$A$24)*$A11)</f>
        <v>2333</v>
      </c>
      <c r="R11" s="27">
        <f>INT(R$2/SUM($A$5:$A$24)*$A11)</f>
        <v>700</v>
      </c>
      <c r="S11" s="27">
        <f>INT(S$2/SUM($A$5:$A$24)*$A11)</f>
        <v>13066</v>
      </c>
      <c r="T11" s="27">
        <f>INT(T$2/SUM($A$5:$A$24)*$A11)</f>
        <v>0</v>
      </c>
      <c r="U11" s="27">
        <f>INT(U$2/SUM($A$5:$A$24)*$A11)</f>
        <v>0</v>
      </c>
      <c r="V11" s="27">
        <f>INT(V$2/SUM($A$5:$A$24)*$A11)</f>
        <v>0</v>
      </c>
      <c r="W11" s="27">
        <f>INT(W$2/SUM($A$5:$A$24)*$A11)</f>
        <v>666</v>
      </c>
      <c r="X11" s="27">
        <f>INT(X$2/SUM($A$5:$A$24)*$A11)</f>
        <v>200</v>
      </c>
      <c r="Y11" s="27">
        <f>INT(Y$2/SUM($A$5:$A$24)*$A11)</f>
        <v>3733</v>
      </c>
      <c r="Z11" s="27">
        <f>INT(Z$2/SUM($A$5:$A$24)*$A11)</f>
        <v>666</v>
      </c>
      <c r="AA11" s="27">
        <f>INT(AA$2/SUM($A$5:$A$24)*$A11)</f>
        <v>200</v>
      </c>
      <c r="AB11" s="27">
        <f>INT(AB$2/SUM($A$5:$A$24)*$A11)</f>
        <v>3733</v>
      </c>
      <c r="AC11" s="4">
        <f t="shared" si="4"/>
        <v>11.8040816326531</v>
      </c>
      <c r="AD11" s="4">
        <f t="shared" si="5"/>
        <v>50</v>
      </c>
    </row>
    <row r="12" spans="1:30">
      <c r="A12" s="27">
        <v>8</v>
      </c>
      <c r="B12" s="27">
        <f t="shared" si="6"/>
        <v>400</v>
      </c>
      <c r="C12" s="27">
        <f t="shared" si="0"/>
        <v>120</v>
      </c>
      <c r="D12" s="27">
        <f t="shared" si="1"/>
        <v>3395</v>
      </c>
      <c r="E12" s="27">
        <f t="shared" si="2"/>
        <v>8761</v>
      </c>
      <c r="F12" s="27">
        <f>INT(F$2/SUM($A$5:$A$24)*$A12)</f>
        <v>2628</v>
      </c>
      <c r="G12" s="27">
        <f>INT(G$2/SUM($A$5:$A$24)*$A12)</f>
        <v>49066</v>
      </c>
      <c r="H12" s="27">
        <f t="shared" si="3"/>
        <v>836</v>
      </c>
      <c r="I12" s="27">
        <f>INT(I$1*$A12^$B$3)</f>
        <v>242</v>
      </c>
      <c r="J12" s="27">
        <f>INT(J$1*$A12^$B$3)</f>
        <v>4704</v>
      </c>
      <c r="K12" s="30">
        <f>INT(K$2/SUM($A$5:$A$24)*$A12)</f>
        <v>3809</v>
      </c>
      <c r="L12" s="30">
        <f>INT(L$2/SUM($A$5:$A$24)*$A12)</f>
        <v>1142</v>
      </c>
      <c r="M12" s="30">
        <f>INT(M$2/SUM($A$5:$A$24)*$A12)</f>
        <v>21333</v>
      </c>
      <c r="N12" s="27">
        <f>INT(N$1*$A12^$B$3)</f>
        <v>436</v>
      </c>
      <c r="O12" s="27">
        <f>INT(O$1*$A12^$B$3)</f>
        <v>121</v>
      </c>
      <c r="P12" s="27">
        <f>INT(P$1*$A12^$B$3)</f>
        <v>2449</v>
      </c>
      <c r="Q12" s="27">
        <f>INT(Q$2/SUM($A$5:$A$24)*$A12)</f>
        <v>2666</v>
      </c>
      <c r="R12" s="27">
        <f>INT(R$2/SUM($A$5:$A$24)*$A12)</f>
        <v>800</v>
      </c>
      <c r="S12" s="27">
        <f>INT(S$2/SUM($A$5:$A$24)*$A12)</f>
        <v>14933</v>
      </c>
      <c r="T12" s="27">
        <f>INT(T$2/SUM($A$5:$A$24)*$A12)</f>
        <v>0</v>
      </c>
      <c r="U12" s="27">
        <f>INT(U$2/SUM($A$5:$A$24)*$A12)</f>
        <v>0</v>
      </c>
      <c r="V12" s="27">
        <f>INT(V$2/SUM($A$5:$A$24)*$A12)</f>
        <v>0</v>
      </c>
      <c r="W12" s="27">
        <f>INT(W$2/SUM($A$5:$A$24)*$A12)</f>
        <v>761</v>
      </c>
      <c r="X12" s="27">
        <f>INT(X$2/SUM($A$5:$A$24)*$A12)</f>
        <v>228</v>
      </c>
      <c r="Y12" s="27">
        <f>INT(Y$2/SUM($A$5:$A$24)*$A12)</f>
        <v>4266</v>
      </c>
      <c r="Z12" s="27">
        <f>INT(Z$2/SUM($A$5:$A$24)*$A12)</f>
        <v>761</v>
      </c>
      <c r="AA12" s="27">
        <f>INT(AA$2/SUM($A$5:$A$24)*$A12)</f>
        <v>228</v>
      </c>
      <c r="AB12" s="27">
        <f>INT(AB$2/SUM($A$5:$A$24)*$A12)</f>
        <v>4266</v>
      </c>
      <c r="AC12" s="4">
        <f t="shared" si="4"/>
        <v>12.125</v>
      </c>
      <c r="AD12" s="4">
        <f t="shared" si="5"/>
        <v>50</v>
      </c>
    </row>
    <row r="13" spans="1:30">
      <c r="A13" s="27">
        <v>9</v>
      </c>
      <c r="B13" s="27">
        <f t="shared" si="6"/>
        <v>450</v>
      </c>
      <c r="C13" s="27">
        <f t="shared" si="0"/>
        <v>135</v>
      </c>
      <c r="D13" s="27">
        <f t="shared" si="1"/>
        <v>3910</v>
      </c>
      <c r="E13" s="27">
        <f t="shared" si="2"/>
        <v>9857</v>
      </c>
      <c r="F13" s="27">
        <f>INT(F$2/SUM($A$5:$A$24)*$A13)</f>
        <v>2957</v>
      </c>
      <c r="G13" s="27">
        <f>INT(G$2/SUM($A$5:$A$24)*$A13)</f>
        <v>55200</v>
      </c>
      <c r="H13" s="27">
        <f t="shared" si="3"/>
        <v>963</v>
      </c>
      <c r="I13" s="27">
        <f>INT(I$1*$A13^$B$3)</f>
        <v>279</v>
      </c>
      <c r="J13" s="27">
        <f>INT(J$1*$A13^$B$3)</f>
        <v>5419</v>
      </c>
      <c r="K13" s="30">
        <f>INT(K$2/SUM($A$5:$A$24)*$A13)</f>
        <v>4285</v>
      </c>
      <c r="L13" s="30">
        <f>INT(L$2/SUM($A$5:$A$24)*$A13)</f>
        <v>1285</v>
      </c>
      <c r="M13" s="30">
        <f>INT(M$2/SUM($A$5:$A$24)*$A13)</f>
        <v>24000</v>
      </c>
      <c r="N13" s="27">
        <f>INT(N$1*$A13^$B$3)</f>
        <v>502</v>
      </c>
      <c r="O13" s="27">
        <f>INT(O$1*$A13^$B$3)</f>
        <v>139</v>
      </c>
      <c r="P13" s="27">
        <f>INT(P$1*$A13^$B$3)</f>
        <v>2821</v>
      </c>
      <c r="Q13" s="27">
        <f>INT(Q$2/SUM($A$5:$A$24)*$A13)</f>
        <v>3000</v>
      </c>
      <c r="R13" s="27">
        <f>INT(R$2/SUM($A$5:$A$24)*$A13)</f>
        <v>900</v>
      </c>
      <c r="S13" s="27">
        <f>INT(S$2/SUM($A$5:$A$24)*$A13)</f>
        <v>16800</v>
      </c>
      <c r="T13" s="27">
        <f>INT(T$2/SUM($A$5:$A$24)*$A13)</f>
        <v>0</v>
      </c>
      <c r="U13" s="27">
        <f>INT(U$2/SUM($A$5:$A$24)*$A13)</f>
        <v>0</v>
      </c>
      <c r="V13" s="27">
        <f>INT(V$2/SUM($A$5:$A$24)*$A13)</f>
        <v>0</v>
      </c>
      <c r="W13" s="27">
        <f>INT(W$2/SUM($A$5:$A$24)*$A13)</f>
        <v>857</v>
      </c>
      <c r="X13" s="27">
        <f>INT(X$2/SUM($A$5:$A$24)*$A13)</f>
        <v>257</v>
      </c>
      <c r="Y13" s="27">
        <f>INT(Y$2/SUM($A$5:$A$24)*$A13)</f>
        <v>4800</v>
      </c>
      <c r="Z13" s="27">
        <f>INT(Z$2/SUM($A$5:$A$24)*$A13)</f>
        <v>857</v>
      </c>
      <c r="AA13" s="27">
        <f>INT(AA$2/SUM($A$5:$A$24)*$A13)</f>
        <v>257</v>
      </c>
      <c r="AB13" s="27">
        <f>INT(AB$2/SUM($A$5:$A$24)*$A13)</f>
        <v>4800</v>
      </c>
      <c r="AC13" s="4">
        <f t="shared" si="4"/>
        <v>12.4126984126984</v>
      </c>
      <c r="AD13" s="4">
        <f t="shared" si="5"/>
        <v>50</v>
      </c>
    </row>
    <row r="14" spans="1:30">
      <c r="A14" s="27">
        <v>10</v>
      </c>
      <c r="B14" s="27">
        <f t="shared" si="6"/>
        <v>500</v>
      </c>
      <c r="C14" s="27">
        <f t="shared" si="0"/>
        <v>150</v>
      </c>
      <c r="D14" s="27">
        <f t="shared" si="1"/>
        <v>4437</v>
      </c>
      <c r="E14" s="27">
        <f t="shared" si="2"/>
        <v>10952</v>
      </c>
      <c r="F14" s="27">
        <f>INT(F$2/SUM($A$5:$A$24)*$A14)</f>
        <v>3285</v>
      </c>
      <c r="G14" s="27">
        <f>INT(G$2/SUM($A$5:$A$24)*$A14)</f>
        <v>61333</v>
      </c>
      <c r="H14" s="27">
        <f t="shared" si="3"/>
        <v>1093</v>
      </c>
      <c r="I14" s="27">
        <f>INT(I$1*$A14^$B$3)</f>
        <v>316</v>
      </c>
      <c r="J14" s="27">
        <f>INT(J$1*$A14^$B$3)</f>
        <v>6149</v>
      </c>
      <c r="K14" s="30">
        <f>INT(K$2/SUM($A$5:$A$24)*$A14)</f>
        <v>4761</v>
      </c>
      <c r="L14" s="30">
        <f>INT(L$2/SUM($A$5:$A$24)*$A14)</f>
        <v>1428</v>
      </c>
      <c r="M14" s="30">
        <f>INT(M$2/SUM($A$5:$A$24)*$A14)</f>
        <v>26666</v>
      </c>
      <c r="N14" s="27">
        <f>INT(N$1*$A14^$B$3)</f>
        <v>570</v>
      </c>
      <c r="O14" s="27">
        <f>INT(O$1*$A14^$B$3)</f>
        <v>158</v>
      </c>
      <c r="P14" s="27">
        <f>INT(P$1*$A14^$B$3)</f>
        <v>3201</v>
      </c>
      <c r="Q14" s="27">
        <f>INT(Q$2/SUM($A$5:$A$24)*$A14)</f>
        <v>3333</v>
      </c>
      <c r="R14" s="27">
        <f>INT(R$2/SUM($A$5:$A$24)*$A14)</f>
        <v>1000</v>
      </c>
      <c r="S14" s="27">
        <f>INT(S$2/SUM($A$5:$A$24)*$A14)</f>
        <v>18666</v>
      </c>
      <c r="T14" s="27">
        <f>INT(T$2/SUM($A$5:$A$24)*$A14)</f>
        <v>0</v>
      </c>
      <c r="U14" s="27">
        <f>INT(U$2/SUM($A$5:$A$24)*$A14)</f>
        <v>0</v>
      </c>
      <c r="V14" s="27">
        <f>INT(V$2/SUM($A$5:$A$24)*$A14)</f>
        <v>0</v>
      </c>
      <c r="W14" s="27">
        <f>INT(W$2/SUM($A$5:$A$24)*$A14)</f>
        <v>952</v>
      </c>
      <c r="X14" s="27">
        <f>INT(X$2/SUM($A$5:$A$24)*$A14)</f>
        <v>285</v>
      </c>
      <c r="Y14" s="27">
        <f>INT(Y$2/SUM($A$5:$A$24)*$A14)</f>
        <v>5333</v>
      </c>
      <c r="Z14" s="27">
        <f>INT(Z$2/SUM($A$5:$A$24)*$A14)</f>
        <v>952</v>
      </c>
      <c r="AA14" s="27">
        <f>INT(AA$2/SUM($A$5:$A$24)*$A14)</f>
        <v>285</v>
      </c>
      <c r="AB14" s="27">
        <f>INT(AB$2/SUM($A$5:$A$24)*$A14)</f>
        <v>5333</v>
      </c>
      <c r="AC14" s="4">
        <f t="shared" si="4"/>
        <v>12.6771428571429</v>
      </c>
      <c r="AD14" s="4">
        <f t="shared" si="5"/>
        <v>50</v>
      </c>
    </row>
    <row r="15" spans="1:30">
      <c r="A15" s="27">
        <v>11</v>
      </c>
      <c r="B15" s="27">
        <f t="shared" si="6"/>
        <v>550</v>
      </c>
      <c r="C15" s="27">
        <f t="shared" si="0"/>
        <v>165</v>
      </c>
      <c r="D15" s="27">
        <f t="shared" si="1"/>
        <v>4975</v>
      </c>
      <c r="E15" s="27">
        <f t="shared" si="2"/>
        <v>12047</v>
      </c>
      <c r="F15" s="27">
        <f>INT(F$2/SUM($A$5:$A$24)*$A15)</f>
        <v>3614</v>
      </c>
      <c r="G15" s="27">
        <f>INT(G$2/SUM($A$5:$A$24)*$A15)</f>
        <v>67466</v>
      </c>
      <c r="H15" s="27">
        <f t="shared" si="3"/>
        <v>1226</v>
      </c>
      <c r="I15" s="27">
        <f>INT(I$1*$A15^$B$3)</f>
        <v>355</v>
      </c>
      <c r="J15" s="27">
        <f>INT(J$1*$A15^$B$3)</f>
        <v>6894</v>
      </c>
      <c r="K15" s="30">
        <f>INT(K$2/SUM($A$5:$A$24)*$A15)</f>
        <v>5238</v>
      </c>
      <c r="L15" s="30">
        <f>INT(L$2/SUM($A$5:$A$24)*$A15)</f>
        <v>1571</v>
      </c>
      <c r="M15" s="30">
        <f>INT(M$2/SUM($A$5:$A$24)*$A15)</f>
        <v>29333</v>
      </c>
      <c r="N15" s="27">
        <f>INT(N$1*$A15^$B$3)</f>
        <v>639</v>
      </c>
      <c r="O15" s="27">
        <f>INT(O$1*$A15^$B$3)</f>
        <v>177</v>
      </c>
      <c r="P15" s="27">
        <f>INT(P$1*$A15^$B$3)</f>
        <v>3589</v>
      </c>
      <c r="Q15" s="27">
        <f>INT(Q$2/SUM($A$5:$A$24)*$A15)</f>
        <v>3666</v>
      </c>
      <c r="R15" s="27">
        <f>INT(R$2/SUM($A$5:$A$24)*$A15)</f>
        <v>1100</v>
      </c>
      <c r="S15" s="27">
        <f>INT(S$2/SUM($A$5:$A$24)*$A15)</f>
        <v>20533</v>
      </c>
      <c r="T15" s="27">
        <f>INT(T$2/SUM($A$5:$A$24)*$A15)</f>
        <v>0</v>
      </c>
      <c r="U15" s="27">
        <f>INT(U$2/SUM($A$5:$A$24)*$A15)</f>
        <v>0</v>
      </c>
      <c r="V15" s="27">
        <f>INT(V$2/SUM($A$5:$A$24)*$A15)</f>
        <v>0</v>
      </c>
      <c r="W15" s="27">
        <f>INT(W$2/SUM($A$5:$A$24)*$A15)</f>
        <v>1047</v>
      </c>
      <c r="X15" s="27">
        <f>INT(X$2/SUM($A$5:$A$24)*$A15)</f>
        <v>314</v>
      </c>
      <c r="Y15" s="27">
        <f>INT(Y$2/SUM($A$5:$A$24)*$A15)</f>
        <v>5866</v>
      </c>
      <c r="Z15" s="27">
        <f>INT(Z$2/SUM($A$5:$A$24)*$A15)</f>
        <v>1047</v>
      </c>
      <c r="AA15" s="27">
        <f>INT(AA$2/SUM($A$5:$A$24)*$A15)</f>
        <v>314</v>
      </c>
      <c r="AB15" s="27">
        <f>INT(AB$2/SUM($A$5:$A$24)*$A15)</f>
        <v>5866</v>
      </c>
      <c r="AC15" s="4">
        <f t="shared" si="4"/>
        <v>12.9220779220779</v>
      </c>
      <c r="AD15" s="4">
        <f t="shared" si="5"/>
        <v>50</v>
      </c>
    </row>
    <row r="16" spans="1:30">
      <c r="A16" s="27">
        <v>12</v>
      </c>
      <c r="B16" s="27">
        <f t="shared" si="6"/>
        <v>600</v>
      </c>
      <c r="C16" s="27">
        <f t="shared" si="0"/>
        <v>180</v>
      </c>
      <c r="D16" s="27">
        <f t="shared" si="1"/>
        <v>5523</v>
      </c>
      <c r="E16" s="27">
        <f t="shared" si="2"/>
        <v>13142</v>
      </c>
      <c r="F16" s="27">
        <f>INT(F$2/SUM($A$5:$A$24)*$A16)</f>
        <v>3942</v>
      </c>
      <c r="G16" s="27">
        <f>INT(G$2/SUM($A$5:$A$24)*$A16)</f>
        <v>73600</v>
      </c>
      <c r="H16" s="27">
        <f t="shared" si="3"/>
        <v>1361</v>
      </c>
      <c r="I16" s="27">
        <f>INT(I$1*$A16^$B$3)</f>
        <v>394</v>
      </c>
      <c r="J16" s="27">
        <f>INT(J$1*$A16^$B$3)</f>
        <v>7653</v>
      </c>
      <c r="K16" s="30">
        <f>INT(K$2/SUM($A$5:$A$24)*$A16)</f>
        <v>5714</v>
      </c>
      <c r="L16" s="30">
        <f>INT(L$2/SUM($A$5:$A$24)*$A16)</f>
        <v>1714</v>
      </c>
      <c r="M16" s="30">
        <f>INT(M$2/SUM($A$5:$A$24)*$A16)</f>
        <v>32000</v>
      </c>
      <c r="N16" s="27">
        <f>INT(N$1*$A16^$B$3)</f>
        <v>710</v>
      </c>
      <c r="O16" s="27">
        <f>INT(O$1*$A16^$B$3)</f>
        <v>197</v>
      </c>
      <c r="P16" s="27">
        <f>INT(P$1*$A16^$B$3)</f>
        <v>3984</v>
      </c>
      <c r="Q16" s="27">
        <f>INT(Q$2/SUM($A$5:$A$24)*$A16)</f>
        <v>4000</v>
      </c>
      <c r="R16" s="27">
        <f>INT(R$2/SUM($A$5:$A$24)*$A16)</f>
        <v>1200</v>
      </c>
      <c r="S16" s="27">
        <f>INT(S$2/SUM($A$5:$A$24)*$A16)</f>
        <v>22400</v>
      </c>
      <c r="T16" s="27">
        <f>INT(T$2/SUM($A$5:$A$24)*$A16)</f>
        <v>0</v>
      </c>
      <c r="U16" s="27">
        <f>INT(U$2/SUM($A$5:$A$24)*$A16)</f>
        <v>0</v>
      </c>
      <c r="V16" s="27">
        <f>INT(V$2/SUM($A$5:$A$24)*$A16)</f>
        <v>0</v>
      </c>
      <c r="W16" s="27">
        <f>INT(W$2/SUM($A$5:$A$24)*$A16)</f>
        <v>1142</v>
      </c>
      <c r="X16" s="27">
        <f>INT(X$2/SUM($A$5:$A$24)*$A16)</f>
        <v>342</v>
      </c>
      <c r="Y16" s="27">
        <f>INT(Y$2/SUM($A$5:$A$24)*$A16)</f>
        <v>6400</v>
      </c>
      <c r="Z16" s="27">
        <f>INT(Z$2/SUM($A$5:$A$24)*$A16)</f>
        <v>1142</v>
      </c>
      <c r="AA16" s="27">
        <f>INT(AA$2/SUM($A$5:$A$24)*$A16)</f>
        <v>342</v>
      </c>
      <c r="AB16" s="27">
        <f>INT(AB$2/SUM($A$5:$A$24)*$A16)</f>
        <v>6400</v>
      </c>
      <c r="AC16" s="4">
        <f t="shared" si="4"/>
        <v>13.15</v>
      </c>
      <c r="AD16" s="4">
        <f t="shared" si="5"/>
        <v>50</v>
      </c>
    </row>
    <row r="17" spans="1:30">
      <c r="A17" s="27">
        <v>13</v>
      </c>
      <c r="B17" s="27">
        <f t="shared" si="6"/>
        <v>650</v>
      </c>
      <c r="C17" s="27">
        <f t="shared" si="0"/>
        <v>195</v>
      </c>
      <c r="D17" s="27">
        <f t="shared" si="1"/>
        <v>6079</v>
      </c>
      <c r="E17" s="27">
        <f t="shared" si="2"/>
        <v>14238</v>
      </c>
      <c r="F17" s="27">
        <f>INT(F$2/SUM($A$5:$A$24)*$A17)</f>
        <v>4271</v>
      </c>
      <c r="G17" s="27">
        <f>INT(G$2/SUM($A$5:$A$24)*$A17)</f>
        <v>79733</v>
      </c>
      <c r="H17" s="27">
        <f t="shared" si="3"/>
        <v>1498</v>
      </c>
      <c r="I17" s="27">
        <f>INT(I$1*$A17^$B$3)</f>
        <v>434</v>
      </c>
      <c r="J17" s="27">
        <f>INT(J$1*$A17^$B$3)</f>
        <v>8424</v>
      </c>
      <c r="K17" s="30">
        <f>INT(K$2/SUM($A$5:$A$24)*$A17)</f>
        <v>6190</v>
      </c>
      <c r="L17" s="30">
        <f>INT(L$2/SUM($A$5:$A$24)*$A17)</f>
        <v>1857</v>
      </c>
      <c r="M17" s="30">
        <f>INT(M$2/SUM($A$5:$A$24)*$A17)</f>
        <v>34666</v>
      </c>
      <c r="N17" s="27">
        <f>INT(N$1*$A17^$B$3)</f>
        <v>781</v>
      </c>
      <c r="O17" s="27">
        <f>INT(O$1*$A17^$B$3)</f>
        <v>217</v>
      </c>
      <c r="P17" s="27">
        <f>INT(P$1*$A17^$B$3)</f>
        <v>4386</v>
      </c>
      <c r="Q17" s="27">
        <f>INT(Q$2/SUM($A$5:$A$24)*$A17)</f>
        <v>4333</v>
      </c>
      <c r="R17" s="27">
        <f>INT(R$2/SUM($A$5:$A$24)*$A17)</f>
        <v>1300</v>
      </c>
      <c r="S17" s="27">
        <f>INT(S$2/SUM($A$5:$A$24)*$A17)</f>
        <v>24266</v>
      </c>
      <c r="T17" s="27">
        <f>INT(T$2/SUM($A$5:$A$24)*$A17)</f>
        <v>0</v>
      </c>
      <c r="U17" s="27">
        <f>INT(U$2/SUM($A$5:$A$24)*$A17)</f>
        <v>0</v>
      </c>
      <c r="V17" s="27">
        <f>INT(V$2/SUM($A$5:$A$24)*$A17)</f>
        <v>0</v>
      </c>
      <c r="W17" s="27">
        <f>INT(W$2/SUM($A$5:$A$24)*$A17)</f>
        <v>1238</v>
      </c>
      <c r="X17" s="27">
        <f>INT(X$2/SUM($A$5:$A$24)*$A17)</f>
        <v>371</v>
      </c>
      <c r="Y17" s="27">
        <f>INT(Y$2/SUM($A$5:$A$24)*$A17)</f>
        <v>6933</v>
      </c>
      <c r="Z17" s="27">
        <f>INT(Z$2/SUM($A$5:$A$24)*$A17)</f>
        <v>1238</v>
      </c>
      <c r="AA17" s="27">
        <f>INT(AA$2/SUM($A$5:$A$24)*$A17)</f>
        <v>371</v>
      </c>
      <c r="AB17" s="27">
        <f>INT(AB$2/SUM($A$5:$A$24)*$A17)</f>
        <v>6933</v>
      </c>
      <c r="AC17" s="4">
        <f t="shared" si="4"/>
        <v>13.3604395604396</v>
      </c>
      <c r="AD17" s="4">
        <f t="shared" si="5"/>
        <v>50</v>
      </c>
    </row>
    <row r="18" spans="1:30">
      <c r="A18" s="27">
        <v>14</v>
      </c>
      <c r="B18" s="27">
        <f t="shared" si="6"/>
        <v>700</v>
      </c>
      <c r="C18" s="27">
        <f t="shared" si="0"/>
        <v>210</v>
      </c>
      <c r="D18" s="27">
        <f t="shared" si="1"/>
        <v>6645</v>
      </c>
      <c r="E18" s="27">
        <f t="shared" si="2"/>
        <v>15333</v>
      </c>
      <c r="F18" s="27">
        <f>INT(F$2/SUM($A$5:$A$24)*$A18)</f>
        <v>4600</v>
      </c>
      <c r="G18" s="27">
        <f>INT(G$2/SUM($A$5:$A$24)*$A18)</f>
        <v>85866</v>
      </c>
      <c r="H18" s="27">
        <f t="shared" si="3"/>
        <v>1637</v>
      </c>
      <c r="I18" s="27">
        <f>INT(I$1*$A18^$B$3)</f>
        <v>474</v>
      </c>
      <c r="J18" s="27">
        <f>INT(J$1*$A18^$B$3)</f>
        <v>9208</v>
      </c>
      <c r="K18" s="30">
        <f>INT(K$2/SUM($A$5:$A$24)*$A18)</f>
        <v>6666</v>
      </c>
      <c r="L18" s="30">
        <f>INT(L$2/SUM($A$5:$A$24)*$A18)</f>
        <v>2000</v>
      </c>
      <c r="M18" s="30">
        <f>INT(M$2/SUM($A$5:$A$24)*$A18)</f>
        <v>37333</v>
      </c>
      <c r="N18" s="27">
        <f>INT(N$1*$A18^$B$3)</f>
        <v>854</v>
      </c>
      <c r="O18" s="27">
        <f>INT(O$1*$A18^$B$3)</f>
        <v>237</v>
      </c>
      <c r="P18" s="27">
        <f>INT(P$1*$A18^$B$3)</f>
        <v>4794</v>
      </c>
      <c r="Q18" s="27">
        <f>INT(Q$2/SUM($A$5:$A$24)*$A18)</f>
        <v>4666</v>
      </c>
      <c r="R18" s="27">
        <f>INT(R$2/SUM($A$5:$A$24)*$A18)</f>
        <v>1400</v>
      </c>
      <c r="S18" s="27">
        <f>INT(S$2/SUM($A$5:$A$24)*$A18)</f>
        <v>26133</v>
      </c>
      <c r="T18" s="27">
        <f>INT(T$2/SUM($A$5:$A$24)*$A18)</f>
        <v>0</v>
      </c>
      <c r="U18" s="27">
        <f>INT(U$2/SUM($A$5:$A$24)*$A18)</f>
        <v>0</v>
      </c>
      <c r="V18" s="27">
        <f>INT(V$2/SUM($A$5:$A$24)*$A18)</f>
        <v>0</v>
      </c>
      <c r="W18" s="27">
        <f>INT(W$2/SUM($A$5:$A$24)*$A18)</f>
        <v>1333</v>
      </c>
      <c r="X18" s="27">
        <f>INT(X$2/SUM($A$5:$A$24)*$A18)</f>
        <v>400</v>
      </c>
      <c r="Y18" s="27">
        <f>INT(Y$2/SUM($A$5:$A$24)*$A18)</f>
        <v>7466</v>
      </c>
      <c r="Z18" s="27">
        <f>INT(Z$2/SUM($A$5:$A$24)*$A18)</f>
        <v>1333</v>
      </c>
      <c r="AA18" s="27">
        <f>INT(AA$2/SUM($A$5:$A$24)*$A18)</f>
        <v>400</v>
      </c>
      <c r="AB18" s="27">
        <f>INT(AB$2/SUM($A$5:$A$24)*$A18)</f>
        <v>7466</v>
      </c>
      <c r="AC18" s="4">
        <f t="shared" si="4"/>
        <v>13.5612244897959</v>
      </c>
      <c r="AD18" s="4">
        <f t="shared" si="5"/>
        <v>50</v>
      </c>
    </row>
    <row r="19" spans="1:30">
      <c r="A19" s="27">
        <v>15</v>
      </c>
      <c r="B19" s="27">
        <f t="shared" si="6"/>
        <v>750</v>
      </c>
      <c r="C19" s="27">
        <f t="shared" si="0"/>
        <v>225</v>
      </c>
      <c r="D19" s="27">
        <f t="shared" si="1"/>
        <v>7218</v>
      </c>
      <c r="E19" s="27">
        <f t="shared" si="2"/>
        <v>16428</v>
      </c>
      <c r="F19" s="27">
        <f>INT(F$2/SUM($A$5:$A$24)*$A19)</f>
        <v>4928</v>
      </c>
      <c r="G19" s="27">
        <f>INT(G$2/SUM($A$5:$A$24)*$A19)</f>
        <v>92000</v>
      </c>
      <c r="H19" s="27">
        <f t="shared" si="3"/>
        <v>1778</v>
      </c>
      <c r="I19" s="27">
        <f>INT(I$1*$A19^$B$3)</f>
        <v>515</v>
      </c>
      <c r="J19" s="27">
        <f>INT(J$1*$A19^$B$3)</f>
        <v>10003</v>
      </c>
      <c r="K19" s="30">
        <f>INT(K$2/SUM($A$5:$A$24)*$A19)</f>
        <v>7142</v>
      </c>
      <c r="L19" s="30">
        <f>INT(L$2/SUM($A$5:$A$24)*$A19)</f>
        <v>2142</v>
      </c>
      <c r="M19" s="30">
        <f>INT(M$2/SUM($A$5:$A$24)*$A19)</f>
        <v>40000</v>
      </c>
      <c r="N19" s="27">
        <f>INT(N$1*$A19^$B$3)</f>
        <v>928</v>
      </c>
      <c r="O19" s="27">
        <f>INT(O$1*$A19^$B$3)</f>
        <v>257</v>
      </c>
      <c r="P19" s="27">
        <f>INT(P$1*$A19^$B$3)</f>
        <v>5207</v>
      </c>
      <c r="Q19" s="27">
        <f>INT(Q$2/SUM($A$5:$A$24)*$A19)</f>
        <v>5000</v>
      </c>
      <c r="R19" s="27">
        <f>INT(R$2/SUM($A$5:$A$24)*$A19)</f>
        <v>1500</v>
      </c>
      <c r="S19" s="27">
        <f>INT(S$2/SUM($A$5:$A$24)*$A19)</f>
        <v>28000</v>
      </c>
      <c r="T19" s="27">
        <f>INT(T$2/SUM($A$5:$A$24)*$A19)</f>
        <v>0</v>
      </c>
      <c r="U19" s="27">
        <f>INT(U$2/SUM($A$5:$A$24)*$A19)</f>
        <v>0</v>
      </c>
      <c r="V19" s="27">
        <f>INT(V$2/SUM($A$5:$A$24)*$A19)</f>
        <v>0</v>
      </c>
      <c r="W19" s="27">
        <f>INT(W$2/SUM($A$5:$A$24)*$A19)</f>
        <v>1428</v>
      </c>
      <c r="X19" s="27">
        <f>INT(X$2/SUM($A$5:$A$24)*$A19)</f>
        <v>428</v>
      </c>
      <c r="Y19" s="27">
        <f>INT(Y$2/SUM($A$5:$A$24)*$A19)</f>
        <v>8000</v>
      </c>
      <c r="Z19" s="27">
        <f>INT(Z$2/SUM($A$5:$A$24)*$A19)</f>
        <v>1428</v>
      </c>
      <c r="AA19" s="27">
        <f>INT(AA$2/SUM($A$5:$A$24)*$A19)</f>
        <v>428</v>
      </c>
      <c r="AB19" s="27">
        <f>INT(AB$2/SUM($A$5:$A$24)*$A19)</f>
        <v>8000</v>
      </c>
      <c r="AC19" s="4">
        <f t="shared" si="4"/>
        <v>13.7485714285714</v>
      </c>
      <c r="AD19" s="4">
        <f t="shared" si="5"/>
        <v>50</v>
      </c>
    </row>
    <row r="20" spans="1:30">
      <c r="A20" s="27">
        <v>16</v>
      </c>
      <c r="B20" s="27">
        <f t="shared" si="6"/>
        <v>800</v>
      </c>
      <c r="C20" s="27">
        <f t="shared" si="0"/>
        <v>240</v>
      </c>
      <c r="D20" s="27">
        <f t="shared" si="1"/>
        <v>7800</v>
      </c>
      <c r="E20" s="27">
        <f t="shared" si="2"/>
        <v>17523</v>
      </c>
      <c r="F20" s="27">
        <f>INT(F$2/SUM($A$5:$A$24)*$A20)</f>
        <v>5257</v>
      </c>
      <c r="G20" s="27">
        <f>INT(G$2/SUM($A$5:$A$24)*$A20)</f>
        <v>98133</v>
      </c>
      <c r="H20" s="27">
        <f t="shared" si="3"/>
        <v>1922</v>
      </c>
      <c r="I20" s="27">
        <f>INT(I$1*$A20^$B$3)</f>
        <v>557</v>
      </c>
      <c r="J20" s="27">
        <f>INT(J$1*$A20^$B$3)</f>
        <v>10808</v>
      </c>
      <c r="K20" s="30">
        <f>INT(K$2/SUM($A$5:$A$24)*$A20)</f>
        <v>7619</v>
      </c>
      <c r="L20" s="30">
        <f>INT(L$2/SUM($A$5:$A$24)*$A20)</f>
        <v>2285</v>
      </c>
      <c r="M20" s="30">
        <f>INT(M$2/SUM($A$5:$A$24)*$A20)</f>
        <v>42666</v>
      </c>
      <c r="N20" s="27">
        <f>INT(N$1*$A20^$B$3)</f>
        <v>1002</v>
      </c>
      <c r="O20" s="27">
        <f>INT(O$1*$A20^$B$3)</f>
        <v>278</v>
      </c>
      <c r="P20" s="27">
        <f>INT(P$1*$A20^$B$3)</f>
        <v>5627</v>
      </c>
      <c r="Q20" s="27">
        <f>INT(Q$2/SUM($A$5:$A$24)*$A20)</f>
        <v>5333</v>
      </c>
      <c r="R20" s="27">
        <f>INT(R$2/SUM($A$5:$A$24)*$A20)</f>
        <v>1600</v>
      </c>
      <c r="S20" s="27">
        <f>INT(S$2/SUM($A$5:$A$24)*$A20)</f>
        <v>29866</v>
      </c>
      <c r="T20" s="27">
        <f>INT(T$2/SUM($A$5:$A$24)*$A20)</f>
        <v>0</v>
      </c>
      <c r="U20" s="27">
        <f>INT(U$2/SUM($A$5:$A$24)*$A20)</f>
        <v>0</v>
      </c>
      <c r="V20" s="27">
        <f>INT(V$2/SUM($A$5:$A$24)*$A20)</f>
        <v>0</v>
      </c>
      <c r="W20" s="27">
        <f>INT(W$2/SUM($A$5:$A$24)*$A20)</f>
        <v>1523</v>
      </c>
      <c r="X20" s="27">
        <f>INT(X$2/SUM($A$5:$A$24)*$A20)</f>
        <v>457</v>
      </c>
      <c r="Y20" s="27">
        <f>INT(Y$2/SUM($A$5:$A$24)*$A20)</f>
        <v>8533</v>
      </c>
      <c r="Z20" s="27">
        <f>INT(Z$2/SUM($A$5:$A$24)*$A20)</f>
        <v>1523</v>
      </c>
      <c r="AA20" s="27">
        <f>INT(AA$2/SUM($A$5:$A$24)*$A20)</f>
        <v>457</v>
      </c>
      <c r="AB20" s="27">
        <f>INT(AB$2/SUM($A$5:$A$24)*$A20)</f>
        <v>8533</v>
      </c>
      <c r="AC20" s="4">
        <f t="shared" si="4"/>
        <v>13.9285714285714</v>
      </c>
      <c r="AD20" s="4">
        <f t="shared" si="5"/>
        <v>50</v>
      </c>
    </row>
    <row r="21" spans="1:30">
      <c r="A21" s="27">
        <v>17</v>
      </c>
      <c r="B21" s="27">
        <f t="shared" si="6"/>
        <v>850</v>
      </c>
      <c r="C21" s="27">
        <f t="shared" si="0"/>
        <v>255</v>
      </c>
      <c r="D21" s="27">
        <f t="shared" si="1"/>
        <v>8388</v>
      </c>
      <c r="E21" s="27">
        <f t="shared" si="2"/>
        <v>18619</v>
      </c>
      <c r="F21" s="27">
        <f>INT(F$2/SUM($A$5:$A$24)*$A21)</f>
        <v>5585</v>
      </c>
      <c r="G21" s="27">
        <f>INT(G$2/SUM($A$5:$A$24)*$A21)</f>
        <v>104266</v>
      </c>
      <c r="H21" s="27">
        <f t="shared" si="3"/>
        <v>2067</v>
      </c>
      <c r="I21" s="27">
        <f>INT(I$1*$A21^$B$3)</f>
        <v>599</v>
      </c>
      <c r="J21" s="27">
        <f>INT(J$1*$A21^$B$3)</f>
        <v>11624</v>
      </c>
      <c r="K21" s="30">
        <f>INT(K$2/SUM($A$5:$A$24)*$A21)</f>
        <v>8095</v>
      </c>
      <c r="L21" s="30">
        <f>INT(L$2/SUM($A$5:$A$24)*$A21)</f>
        <v>2428</v>
      </c>
      <c r="M21" s="30">
        <f>INT(M$2/SUM($A$5:$A$24)*$A21)</f>
        <v>45333</v>
      </c>
      <c r="N21" s="27">
        <f>INT(N$1*$A21^$B$3)</f>
        <v>1078</v>
      </c>
      <c r="O21" s="27">
        <f>INT(O$1*$A21^$B$3)</f>
        <v>299</v>
      </c>
      <c r="P21" s="27">
        <f>INT(P$1*$A21^$B$3)</f>
        <v>6051</v>
      </c>
      <c r="Q21" s="27">
        <f>INT(Q$2/SUM($A$5:$A$24)*$A21)</f>
        <v>5666</v>
      </c>
      <c r="R21" s="27">
        <f>INT(R$2/SUM($A$5:$A$24)*$A21)</f>
        <v>1700</v>
      </c>
      <c r="S21" s="27">
        <f>INT(S$2/SUM($A$5:$A$24)*$A21)</f>
        <v>31733</v>
      </c>
      <c r="T21" s="27">
        <f>INT(T$2/SUM($A$5:$A$24)*$A21)</f>
        <v>0</v>
      </c>
      <c r="U21" s="27">
        <f>INT(U$2/SUM($A$5:$A$24)*$A21)</f>
        <v>0</v>
      </c>
      <c r="V21" s="27">
        <f>INT(V$2/SUM($A$5:$A$24)*$A21)</f>
        <v>0</v>
      </c>
      <c r="W21" s="27">
        <f>INT(W$2/SUM($A$5:$A$24)*$A21)</f>
        <v>1619</v>
      </c>
      <c r="X21" s="27">
        <f>INT(X$2/SUM($A$5:$A$24)*$A21)</f>
        <v>485</v>
      </c>
      <c r="Y21" s="27">
        <f>INT(Y$2/SUM($A$5:$A$24)*$A21)</f>
        <v>9066</v>
      </c>
      <c r="Z21" s="27">
        <f>INT(Z$2/SUM($A$5:$A$24)*$A21)</f>
        <v>1619</v>
      </c>
      <c r="AA21" s="27">
        <f>INT(AA$2/SUM($A$5:$A$24)*$A21)</f>
        <v>485</v>
      </c>
      <c r="AB21" s="27">
        <f>INT(AB$2/SUM($A$5:$A$24)*$A21)</f>
        <v>9066</v>
      </c>
      <c r="AC21" s="4">
        <f t="shared" si="4"/>
        <v>14.0974789915966</v>
      </c>
      <c r="AD21" s="4">
        <f t="shared" si="5"/>
        <v>50</v>
      </c>
    </row>
    <row r="22" spans="1:30">
      <c r="A22" s="27">
        <v>18</v>
      </c>
      <c r="B22" s="27">
        <f t="shared" si="6"/>
        <v>900</v>
      </c>
      <c r="C22" s="27">
        <f t="shared" si="0"/>
        <v>270</v>
      </c>
      <c r="D22" s="27">
        <f t="shared" si="1"/>
        <v>8984</v>
      </c>
      <c r="E22" s="27">
        <f t="shared" si="2"/>
        <v>19714</v>
      </c>
      <c r="F22" s="27">
        <f>INT(F$2/SUM($A$5:$A$24)*$A22)</f>
        <v>5914</v>
      </c>
      <c r="G22" s="27">
        <f>INT(G$2/SUM($A$5:$A$24)*$A22)</f>
        <v>110400</v>
      </c>
      <c r="H22" s="27">
        <f t="shared" si="3"/>
        <v>2213</v>
      </c>
      <c r="I22" s="27">
        <f>INT(I$1*$A22^$B$3)</f>
        <v>641</v>
      </c>
      <c r="J22" s="27">
        <f>INT(J$1*$A22^$B$3)</f>
        <v>12449</v>
      </c>
      <c r="K22" s="30">
        <f>INT(K$2/SUM($A$5:$A$24)*$A22)</f>
        <v>8571</v>
      </c>
      <c r="L22" s="30">
        <f>INT(L$2/SUM($A$5:$A$24)*$A22)</f>
        <v>2571</v>
      </c>
      <c r="M22" s="30">
        <f>INT(M$2/SUM($A$5:$A$24)*$A22)</f>
        <v>48000</v>
      </c>
      <c r="N22" s="27">
        <f>INT(N$1*$A22^$B$3)</f>
        <v>1155</v>
      </c>
      <c r="O22" s="27">
        <f>INT(O$1*$A22^$B$3)</f>
        <v>320</v>
      </c>
      <c r="P22" s="27">
        <f>INT(P$1*$A22^$B$3)</f>
        <v>6481</v>
      </c>
      <c r="Q22" s="27">
        <f>INT(Q$2/SUM($A$5:$A$24)*$A22)</f>
        <v>6000</v>
      </c>
      <c r="R22" s="27">
        <f>INT(R$2/SUM($A$5:$A$24)*$A22)</f>
        <v>1800</v>
      </c>
      <c r="S22" s="27">
        <f>INT(S$2/SUM($A$5:$A$24)*$A22)</f>
        <v>33600</v>
      </c>
      <c r="T22" s="27">
        <f>INT(T$2/SUM($A$5:$A$24)*$A22)</f>
        <v>0</v>
      </c>
      <c r="U22" s="27">
        <f>INT(U$2/SUM($A$5:$A$24)*$A22)</f>
        <v>0</v>
      </c>
      <c r="V22" s="27">
        <f>INT(V$2/SUM($A$5:$A$24)*$A22)</f>
        <v>0</v>
      </c>
      <c r="W22" s="27">
        <f>INT(W$2/SUM($A$5:$A$24)*$A22)</f>
        <v>1714</v>
      </c>
      <c r="X22" s="27">
        <f>INT(X$2/SUM($A$5:$A$24)*$A22)</f>
        <v>514</v>
      </c>
      <c r="Y22" s="27">
        <f>INT(Y$2/SUM($A$5:$A$24)*$A22)</f>
        <v>9600</v>
      </c>
      <c r="Z22" s="27">
        <f>INT(Z$2/SUM($A$5:$A$24)*$A22)</f>
        <v>1714</v>
      </c>
      <c r="AA22" s="27">
        <f>INT(AA$2/SUM($A$5:$A$24)*$A22)</f>
        <v>514</v>
      </c>
      <c r="AB22" s="27">
        <f>INT(AB$2/SUM($A$5:$A$24)*$A22)</f>
        <v>9600</v>
      </c>
      <c r="AC22" s="4">
        <f t="shared" si="4"/>
        <v>14.2603174603175</v>
      </c>
      <c r="AD22" s="4">
        <f t="shared" si="5"/>
        <v>50</v>
      </c>
    </row>
    <row r="23" spans="1:30">
      <c r="A23" s="27">
        <v>19</v>
      </c>
      <c r="B23" s="27">
        <f t="shared" si="6"/>
        <v>950</v>
      </c>
      <c r="C23" s="27">
        <f t="shared" si="0"/>
        <v>285</v>
      </c>
      <c r="D23" s="27">
        <f t="shared" si="1"/>
        <v>9586</v>
      </c>
      <c r="E23" s="27">
        <f t="shared" si="2"/>
        <v>20809</v>
      </c>
      <c r="F23" s="27">
        <f>INT(F$2/SUM($A$5:$A$24)*$A23)</f>
        <v>6242</v>
      </c>
      <c r="G23" s="27">
        <f>INT(G$2/SUM($A$5:$A$24)*$A23)</f>
        <v>116533</v>
      </c>
      <c r="H23" s="27">
        <f t="shared" si="3"/>
        <v>2362</v>
      </c>
      <c r="I23" s="27">
        <f>INT(I$1*$A23^$B$3)</f>
        <v>684</v>
      </c>
      <c r="J23" s="27">
        <f>INT(J$1*$A23^$B$3)</f>
        <v>13284</v>
      </c>
      <c r="K23" s="30">
        <f>INT(K$2/SUM($A$5:$A$24)*$A23)</f>
        <v>9047</v>
      </c>
      <c r="L23" s="30">
        <f>INT(L$2/SUM($A$5:$A$24)*$A23)</f>
        <v>2714</v>
      </c>
      <c r="M23" s="30">
        <f>INT(M$2/SUM($A$5:$A$24)*$A23)</f>
        <v>50666</v>
      </c>
      <c r="N23" s="27">
        <f>INT(N$1*$A23^$B$3)</f>
        <v>1232</v>
      </c>
      <c r="O23" s="27">
        <f>INT(O$1*$A23^$B$3)</f>
        <v>342</v>
      </c>
      <c r="P23" s="27">
        <f>INT(P$1*$A23^$B$3)</f>
        <v>6916</v>
      </c>
      <c r="Q23" s="27">
        <f>INT(Q$2/SUM($A$5:$A$24)*$A23)</f>
        <v>6333</v>
      </c>
      <c r="R23" s="27">
        <f>INT(R$2/SUM($A$5:$A$24)*$A23)</f>
        <v>1900</v>
      </c>
      <c r="S23" s="27">
        <f>INT(S$2/SUM($A$5:$A$24)*$A23)</f>
        <v>35466</v>
      </c>
      <c r="T23" s="27">
        <f>INT(T$2/SUM($A$5:$A$24)*$A23)</f>
        <v>0</v>
      </c>
      <c r="U23" s="27">
        <f>INT(U$2/SUM($A$5:$A$24)*$A23)</f>
        <v>0</v>
      </c>
      <c r="V23" s="27">
        <f>INT(V$2/SUM($A$5:$A$24)*$A23)</f>
        <v>0</v>
      </c>
      <c r="W23" s="27">
        <f>INT(W$2/SUM($A$5:$A$24)*$A23)</f>
        <v>1809</v>
      </c>
      <c r="X23" s="27">
        <f>INT(X$2/SUM($A$5:$A$24)*$A23)</f>
        <v>542</v>
      </c>
      <c r="Y23" s="27">
        <f>INT(Y$2/SUM($A$5:$A$24)*$A23)</f>
        <v>10133</v>
      </c>
      <c r="Z23" s="27">
        <f>INT(Z$2/SUM($A$5:$A$24)*$A23)</f>
        <v>1809</v>
      </c>
      <c r="AA23" s="27">
        <f>INT(AA$2/SUM($A$5:$A$24)*$A23)</f>
        <v>542</v>
      </c>
      <c r="AB23" s="27">
        <f>INT(AB$2/SUM($A$5:$A$24)*$A23)</f>
        <v>10133</v>
      </c>
      <c r="AC23" s="4">
        <f t="shared" si="4"/>
        <v>14.415037593985</v>
      </c>
      <c r="AD23" s="4">
        <f t="shared" si="5"/>
        <v>50</v>
      </c>
    </row>
    <row r="24" spans="1:30">
      <c r="A24" s="27">
        <v>20</v>
      </c>
      <c r="B24" s="27">
        <f t="shared" si="6"/>
        <v>1000</v>
      </c>
      <c r="C24" s="27">
        <f t="shared" si="0"/>
        <v>300</v>
      </c>
      <c r="D24" s="27">
        <f t="shared" si="1"/>
        <v>10195</v>
      </c>
      <c r="E24" s="27">
        <f>INT(E$2/SUM($A$5:$A$24)*$A24)</f>
        <v>21904</v>
      </c>
      <c r="F24" s="27">
        <f>INT(F$2/SUM($A$5:$A$24)*$A24)</f>
        <v>6571</v>
      </c>
      <c r="G24" s="27">
        <f>INT(G$2/SUM($A$5:$A$24)*$A24)</f>
        <v>122666</v>
      </c>
      <c r="H24" s="27">
        <f t="shared" si="3"/>
        <v>2512</v>
      </c>
      <c r="I24" s="27">
        <f>INT(I$1*$A24^$B$3)</f>
        <v>728</v>
      </c>
      <c r="J24" s="27">
        <f>INT(J$1*$A24^$B$3)</f>
        <v>14127</v>
      </c>
      <c r="K24" s="30">
        <f>INT(K$2/SUM($A$5:$A$24)*$A24)</f>
        <v>9523</v>
      </c>
      <c r="L24" s="30">
        <f>INT(L$2/SUM($A$5:$A$24)*$A24)</f>
        <v>2857</v>
      </c>
      <c r="M24" s="30">
        <f>INT(M$2/SUM($A$5:$A$24)*$A24)</f>
        <v>53333</v>
      </c>
      <c r="N24" s="27">
        <f>INT(N$1*$A24^$B$3)</f>
        <v>1310</v>
      </c>
      <c r="O24" s="27">
        <f>INT(O$1*$A24^$B$3)</f>
        <v>364</v>
      </c>
      <c r="P24" s="27">
        <f>INT(P$1*$A24^$B$3)</f>
        <v>7355</v>
      </c>
      <c r="Q24" s="27">
        <f>INT(Q$2/SUM($A$5:$A$24)*$A24)</f>
        <v>6666</v>
      </c>
      <c r="R24" s="27">
        <f>INT(R$2/SUM($A$5:$A$24)*$A24)</f>
        <v>2000</v>
      </c>
      <c r="S24" s="27">
        <f>INT(S$2/SUM($A$5:$A$24)*$A24)</f>
        <v>37333</v>
      </c>
      <c r="T24" s="27">
        <f>INT(T$2/SUM($A$5:$A$24)*$A24)</f>
        <v>0</v>
      </c>
      <c r="U24" s="27">
        <f>INT(U$2/SUM($A$5:$A$24)*$A24)</f>
        <v>0</v>
      </c>
      <c r="V24" s="27">
        <f>INT(V$2/SUM($A$5:$A$24)*$A24)</f>
        <v>0</v>
      </c>
      <c r="W24" s="27">
        <f>INT(W$2/SUM($A$5:$A$24)*$A24)</f>
        <v>1904</v>
      </c>
      <c r="X24" s="27">
        <f>INT(X$2/SUM($A$5:$A$24)*$A24)</f>
        <v>571</v>
      </c>
      <c r="Y24" s="27">
        <f>INT(Y$2/SUM($A$5:$A$24)*$A24)</f>
        <v>10666</v>
      </c>
      <c r="Z24" s="27">
        <f>INT(Z$2/SUM($A$5:$A$24)*$A24)</f>
        <v>1904</v>
      </c>
      <c r="AA24" s="27">
        <f>INT(AA$2/SUM($A$5:$A$24)*$A24)</f>
        <v>571</v>
      </c>
      <c r="AB24" s="27">
        <f>INT(AB$2/SUM($A$5:$A$24)*$A24)</f>
        <v>10666</v>
      </c>
      <c r="AC24" s="4">
        <f t="shared" si="4"/>
        <v>14.5642857142857</v>
      </c>
      <c r="AD24" s="4">
        <f t="shared" si="5"/>
        <v>50</v>
      </c>
    </row>
    <row r="25" spans="1:30">
      <c r="A25" s="27">
        <v>21</v>
      </c>
      <c r="B25" s="27">
        <f t="shared" si="6"/>
        <v>1050</v>
      </c>
      <c r="C25" s="27">
        <f t="shared" si="0"/>
        <v>315</v>
      </c>
      <c r="D25" s="27">
        <f t="shared" si="1"/>
        <v>10809</v>
      </c>
      <c r="H25" s="27">
        <f t="shared" si="3"/>
        <v>2663</v>
      </c>
      <c r="I25" s="27">
        <f>INT(I$1*$A25^$B$3)</f>
        <v>772</v>
      </c>
      <c r="J25" s="27">
        <f>INT(J$1*$A25^$B$3)</f>
        <v>14979</v>
      </c>
      <c r="K25" s="4" t="s">
        <v>271</v>
      </c>
      <c r="L25" s="4">
        <v>22</v>
      </c>
      <c r="N25" s="27">
        <f>INT(N$1*$A25^$B$3)</f>
        <v>1389</v>
      </c>
      <c r="O25" s="27">
        <f>INT(O$1*$A25^$B$3)</f>
        <v>386</v>
      </c>
      <c r="P25" s="27">
        <f>INT(P$1*$A25^$B$3)</f>
        <v>7798</v>
      </c>
      <c r="Q25" s="4" t="s">
        <v>271</v>
      </c>
      <c r="R25" s="4">
        <v>145</v>
      </c>
      <c r="T25" s="4" t="s">
        <v>272</v>
      </c>
      <c r="U25" s="4">
        <v>50</v>
      </c>
      <c r="AC25" s="4">
        <f t="shared" si="4"/>
        <v>14.7061224489796</v>
      </c>
      <c r="AD25" s="4">
        <f t="shared" si="5"/>
        <v>50</v>
      </c>
    </row>
    <row r="26" spans="1:30">
      <c r="A26" s="27">
        <v>22</v>
      </c>
      <c r="B26" s="27">
        <f t="shared" si="6"/>
        <v>1100</v>
      </c>
      <c r="C26" s="27">
        <f t="shared" si="0"/>
        <v>330</v>
      </c>
      <c r="D26" s="27">
        <f t="shared" si="1"/>
        <v>11430</v>
      </c>
      <c r="H26" s="27">
        <f t="shared" si="3"/>
        <v>2816</v>
      </c>
      <c r="I26" s="27">
        <f>INT(I$1*$A26^$B$3)</f>
        <v>816</v>
      </c>
      <c r="J26" s="27">
        <f>INT(J$1*$A26^$B$3)</f>
        <v>15839</v>
      </c>
      <c r="K26" s="4" t="s">
        <v>273</v>
      </c>
      <c r="L26" s="4">
        <f t="shared" ref="L26:L30" si="7">INT(L25*M26)</f>
        <v>26</v>
      </c>
      <c r="M26" s="4">
        <v>1.2</v>
      </c>
      <c r="N26" s="27">
        <f>INT(N$1*$A26^$B$3)</f>
        <v>1469</v>
      </c>
      <c r="O26" s="27">
        <f>INT(O$1*$A26^$B$3)</f>
        <v>408</v>
      </c>
      <c r="P26" s="27">
        <f>INT(P$1*$A26^$B$3)</f>
        <v>8246</v>
      </c>
      <c r="Q26" s="4" t="s">
        <v>273</v>
      </c>
      <c r="R26" s="4">
        <f>INT(R25*S26)</f>
        <v>174</v>
      </c>
      <c r="S26" s="4">
        <v>1.2</v>
      </c>
      <c r="T26" s="4" t="s">
        <v>274</v>
      </c>
      <c r="U26" s="4">
        <f>INT(U25*V26)</f>
        <v>55</v>
      </c>
      <c r="V26" s="4">
        <v>1.1</v>
      </c>
      <c r="AC26" s="4">
        <f t="shared" si="4"/>
        <v>14.8441558441558</v>
      </c>
      <c r="AD26" s="4">
        <f t="shared" si="5"/>
        <v>50</v>
      </c>
    </row>
    <row r="27" spans="1:30">
      <c r="A27" s="27">
        <v>23</v>
      </c>
      <c r="B27" s="27">
        <f t="shared" si="6"/>
        <v>1150</v>
      </c>
      <c r="C27" s="27">
        <f t="shared" si="0"/>
        <v>345</v>
      </c>
      <c r="D27" s="27">
        <f t="shared" si="1"/>
        <v>12056</v>
      </c>
      <c r="H27" s="27">
        <f t="shared" si="3"/>
        <v>2971</v>
      </c>
      <c r="I27" s="27">
        <f>INT(I$1*$A27^$B$3)</f>
        <v>861</v>
      </c>
      <c r="J27" s="27">
        <f>INT(J$1*$A27^$B$3)</f>
        <v>16707</v>
      </c>
      <c r="K27" s="4" t="s">
        <v>275</v>
      </c>
      <c r="L27" s="4">
        <f t="shared" ref="L27:L32" si="8">INT(L25*M27)</f>
        <v>28</v>
      </c>
      <c r="M27" s="4">
        <v>1.3</v>
      </c>
      <c r="N27" s="27">
        <f>INT(N$1*$A27^$B$3)</f>
        <v>1550</v>
      </c>
      <c r="O27" s="27">
        <f>INT(O$1*$A27^$B$3)</f>
        <v>430</v>
      </c>
      <c r="P27" s="27">
        <f>INT(P$1*$A27^$B$3)</f>
        <v>8698</v>
      </c>
      <c r="Q27" s="4" t="s">
        <v>275</v>
      </c>
      <c r="R27" s="4">
        <f t="shared" ref="R27:R32" si="9">INT(R25*S27)</f>
        <v>188</v>
      </c>
      <c r="S27" s="4">
        <v>1.3</v>
      </c>
      <c r="T27" s="4" t="s">
        <v>276</v>
      </c>
      <c r="U27" s="4">
        <f t="shared" ref="U27:U34" si="10">INT(U26*V27)</f>
        <v>60</v>
      </c>
      <c r="V27" s="4">
        <v>1.1</v>
      </c>
      <c r="AC27" s="4">
        <f t="shared" si="4"/>
        <v>14.9763975155279</v>
      </c>
      <c r="AD27" s="4">
        <f t="shared" si="5"/>
        <v>50</v>
      </c>
    </row>
    <row r="28" spans="1:30">
      <c r="A28" s="27">
        <v>24</v>
      </c>
      <c r="B28" s="27">
        <f t="shared" si="6"/>
        <v>1200</v>
      </c>
      <c r="C28" s="27">
        <f t="shared" si="0"/>
        <v>360</v>
      </c>
      <c r="D28" s="27">
        <f t="shared" si="1"/>
        <v>12688</v>
      </c>
      <c r="H28" s="27">
        <f t="shared" si="3"/>
        <v>3126</v>
      </c>
      <c r="I28" s="27">
        <f>INT(I$1*$A28^$B$3)</f>
        <v>906</v>
      </c>
      <c r="J28" s="27">
        <f>INT(J$1*$A28^$B$3)</f>
        <v>17582</v>
      </c>
      <c r="K28" s="4" t="s">
        <v>277</v>
      </c>
      <c r="L28" s="4">
        <f t="shared" si="7"/>
        <v>33</v>
      </c>
      <c r="M28" s="4">
        <v>1.2</v>
      </c>
      <c r="N28" s="27">
        <f>INT(N$1*$A28^$B$3)</f>
        <v>1631</v>
      </c>
      <c r="O28" s="27">
        <f>INT(O$1*$A28^$B$3)</f>
        <v>453</v>
      </c>
      <c r="P28" s="27">
        <f>INT(P$1*$A28^$B$3)</f>
        <v>9153</v>
      </c>
      <c r="Q28" s="4" t="s">
        <v>277</v>
      </c>
      <c r="R28" s="4">
        <f t="shared" ref="R26:R30" si="11">INT(R27*S28)</f>
        <v>225</v>
      </c>
      <c r="S28" s="4">
        <v>1.2</v>
      </c>
      <c r="T28" s="4" t="s">
        <v>273</v>
      </c>
      <c r="U28" s="4">
        <f t="shared" si="10"/>
        <v>72</v>
      </c>
      <c r="V28" s="4">
        <v>1.2</v>
      </c>
      <c r="AC28" s="4">
        <f t="shared" si="4"/>
        <v>15.1047619047619</v>
      </c>
      <c r="AD28" s="4">
        <f t="shared" si="5"/>
        <v>50</v>
      </c>
    </row>
    <row r="29" spans="1:30">
      <c r="A29" s="27">
        <v>25</v>
      </c>
      <c r="B29" s="27">
        <f t="shared" si="6"/>
        <v>1250</v>
      </c>
      <c r="C29" s="27">
        <f t="shared" si="0"/>
        <v>375</v>
      </c>
      <c r="D29" s="27">
        <f t="shared" si="1"/>
        <v>13325</v>
      </c>
      <c r="H29" s="27">
        <f t="shared" si="3"/>
        <v>3283</v>
      </c>
      <c r="I29" s="27">
        <f>INT(I$1*$A29^$B$3)</f>
        <v>951</v>
      </c>
      <c r="J29" s="27">
        <f>INT(J$1*$A29^$B$3)</f>
        <v>18465</v>
      </c>
      <c r="K29" s="4" t="s">
        <v>278</v>
      </c>
      <c r="L29" s="4">
        <f t="shared" si="8"/>
        <v>36</v>
      </c>
      <c r="M29" s="4">
        <v>1.3</v>
      </c>
      <c r="N29" s="27">
        <f>INT(N$1*$A29^$B$3)</f>
        <v>1713</v>
      </c>
      <c r="O29" s="27">
        <f>INT(O$1*$A29^$B$3)</f>
        <v>475</v>
      </c>
      <c r="P29" s="27">
        <f>INT(P$1*$A29^$B$3)</f>
        <v>9613</v>
      </c>
      <c r="Q29" s="4" t="s">
        <v>278</v>
      </c>
      <c r="R29" s="4">
        <f t="shared" si="9"/>
        <v>244</v>
      </c>
      <c r="S29" s="4">
        <v>1.3</v>
      </c>
      <c r="T29" s="4" t="s">
        <v>275</v>
      </c>
      <c r="U29" s="4">
        <f t="shared" si="10"/>
        <v>86</v>
      </c>
      <c r="V29" s="4">
        <v>1.2</v>
      </c>
      <c r="AC29" s="4">
        <f t="shared" si="4"/>
        <v>15.2285714285714</v>
      </c>
      <c r="AD29" s="4">
        <f t="shared" si="5"/>
        <v>50</v>
      </c>
    </row>
    <row r="30" spans="1:30">
      <c r="A30" s="27">
        <v>26</v>
      </c>
      <c r="B30" s="27">
        <f t="shared" si="6"/>
        <v>1300</v>
      </c>
      <c r="C30" s="27">
        <f t="shared" si="0"/>
        <v>390</v>
      </c>
      <c r="D30" s="27">
        <f t="shared" si="1"/>
        <v>13967</v>
      </c>
      <c r="H30" s="27">
        <f t="shared" si="3"/>
        <v>3442</v>
      </c>
      <c r="I30" s="27">
        <f>INT(I$1*$A30^$B$3)</f>
        <v>997</v>
      </c>
      <c r="J30" s="27">
        <f>INT(J$1*$A30^$B$3)</f>
        <v>19355</v>
      </c>
      <c r="K30" s="4" t="s">
        <v>279</v>
      </c>
      <c r="L30" s="4">
        <f t="shared" si="7"/>
        <v>46</v>
      </c>
      <c r="M30" s="4">
        <v>1.3</v>
      </c>
      <c r="N30" s="27">
        <f>INT(N$1*$A30^$B$3)</f>
        <v>1795</v>
      </c>
      <c r="O30" s="27">
        <f>INT(O$1*$A30^$B$3)</f>
        <v>498</v>
      </c>
      <c r="P30" s="27">
        <f>INT(P$1*$A30^$B$3)</f>
        <v>10076</v>
      </c>
      <c r="Q30" s="4" t="s">
        <v>279</v>
      </c>
      <c r="R30" s="4">
        <f t="shared" si="11"/>
        <v>317</v>
      </c>
      <c r="S30" s="4">
        <v>1.3</v>
      </c>
      <c r="T30" s="4" t="s">
        <v>277</v>
      </c>
      <c r="U30" s="4">
        <f t="shared" si="10"/>
        <v>111</v>
      </c>
      <c r="V30" s="4">
        <v>1.3</v>
      </c>
      <c r="Y30" s="4" t="s">
        <v>280</v>
      </c>
      <c r="AC30" s="4">
        <f t="shared" si="4"/>
        <v>15.3483516483516</v>
      </c>
      <c r="AD30" s="4">
        <f t="shared" si="5"/>
        <v>50</v>
      </c>
    </row>
    <row r="31" spans="1:30">
      <c r="A31" s="27">
        <v>27</v>
      </c>
      <c r="B31" s="27">
        <f t="shared" si="6"/>
        <v>1350</v>
      </c>
      <c r="C31" s="27">
        <f t="shared" si="0"/>
        <v>405</v>
      </c>
      <c r="D31" s="27">
        <f t="shared" si="1"/>
        <v>14614</v>
      </c>
      <c r="H31" s="27">
        <f t="shared" si="3"/>
        <v>3601</v>
      </c>
      <c r="I31" s="27">
        <f>INT(I$1*$A31^$B$3)</f>
        <v>1043</v>
      </c>
      <c r="J31" s="27">
        <f>INT(J$1*$A31^$B$3)</f>
        <v>20252</v>
      </c>
      <c r="K31" s="4" t="s">
        <v>281</v>
      </c>
      <c r="L31" s="4">
        <f t="shared" si="8"/>
        <v>50</v>
      </c>
      <c r="M31" s="4">
        <v>1.4</v>
      </c>
      <c r="N31" s="27">
        <f>INT(N$1*$A31^$B$3)</f>
        <v>1879</v>
      </c>
      <c r="O31" s="27">
        <f>INT(O$1*$A31^$B$3)</f>
        <v>521</v>
      </c>
      <c r="P31" s="27">
        <f>INT(P$1*$A31^$B$3)</f>
        <v>10543</v>
      </c>
      <c r="Q31" s="4" t="s">
        <v>281</v>
      </c>
      <c r="R31" s="4">
        <f t="shared" si="9"/>
        <v>341</v>
      </c>
      <c r="S31" s="4">
        <v>1.4</v>
      </c>
      <c r="T31" s="4" t="s">
        <v>278</v>
      </c>
      <c r="U31" s="4">
        <f t="shared" si="10"/>
        <v>144</v>
      </c>
      <c r="V31" s="4">
        <v>1.3</v>
      </c>
      <c r="AC31" s="4">
        <f t="shared" si="4"/>
        <v>15.4645502645503</v>
      </c>
      <c r="AD31" s="4">
        <f t="shared" si="5"/>
        <v>50</v>
      </c>
    </row>
    <row r="32" spans="1:30">
      <c r="A32" s="27">
        <v>28</v>
      </c>
      <c r="B32" s="27">
        <f t="shared" si="6"/>
        <v>1400</v>
      </c>
      <c r="C32" s="27">
        <f t="shared" si="0"/>
        <v>420</v>
      </c>
      <c r="D32" s="27">
        <f t="shared" si="1"/>
        <v>15266</v>
      </c>
      <c r="H32" s="27">
        <f t="shared" si="3"/>
        <v>3762</v>
      </c>
      <c r="I32" s="27">
        <f>INT(I$1*$A32^$B$3)</f>
        <v>1090</v>
      </c>
      <c r="J32" s="27">
        <f>INT(J$1*$A32^$B$3)</f>
        <v>21155</v>
      </c>
      <c r="K32" s="4" t="s">
        <v>39</v>
      </c>
      <c r="L32" s="4">
        <f t="shared" si="8"/>
        <v>69</v>
      </c>
      <c r="M32" s="4">
        <v>1.5</v>
      </c>
      <c r="N32" s="27">
        <f>INT(N$1*$A32^$B$3)</f>
        <v>1962</v>
      </c>
      <c r="O32" s="27">
        <f>INT(O$1*$A32^$B$3)</f>
        <v>545</v>
      </c>
      <c r="P32" s="27">
        <f>INT(P$1*$A32^$B$3)</f>
        <v>11013</v>
      </c>
      <c r="Q32" s="4" t="s">
        <v>39</v>
      </c>
      <c r="R32" s="4">
        <f t="shared" si="9"/>
        <v>475</v>
      </c>
      <c r="S32" s="4">
        <v>1.5</v>
      </c>
      <c r="T32" s="4" t="s">
        <v>279</v>
      </c>
      <c r="U32" s="4">
        <f t="shared" si="10"/>
        <v>187</v>
      </c>
      <c r="V32" s="4">
        <v>1.3</v>
      </c>
      <c r="AC32" s="4">
        <f t="shared" si="4"/>
        <v>15.5775510204082</v>
      </c>
      <c r="AD32" s="4">
        <f t="shared" si="5"/>
        <v>50</v>
      </c>
    </row>
    <row r="33" spans="1:30">
      <c r="A33" s="27">
        <v>29</v>
      </c>
      <c r="B33" s="27">
        <f t="shared" si="6"/>
        <v>1450</v>
      </c>
      <c r="C33" s="27">
        <f t="shared" si="0"/>
        <v>435</v>
      </c>
      <c r="D33" s="27">
        <f t="shared" si="1"/>
        <v>15923</v>
      </c>
      <c r="H33" s="27">
        <f t="shared" si="3"/>
        <v>3923</v>
      </c>
      <c r="I33" s="27">
        <f>INT(I$1*$A33^$B$3)</f>
        <v>1137</v>
      </c>
      <c r="J33" s="27">
        <f>INT(J$1*$A33^$B$3)</f>
        <v>22065</v>
      </c>
      <c r="N33" s="27">
        <f>INT(N$1*$A33^$B$3)</f>
        <v>2047</v>
      </c>
      <c r="O33" s="27">
        <f>INT(O$1*$A33^$B$3)</f>
        <v>568</v>
      </c>
      <c r="P33" s="27">
        <f>INT(P$1*$A33^$B$3)</f>
        <v>11487</v>
      </c>
      <c r="T33" s="4" t="s">
        <v>281</v>
      </c>
      <c r="U33" s="4">
        <f t="shared" si="10"/>
        <v>243</v>
      </c>
      <c r="V33" s="4">
        <v>1.3</v>
      </c>
      <c r="AC33" s="4">
        <f t="shared" si="4"/>
        <v>15.687684729064</v>
      </c>
      <c r="AD33" s="4">
        <f t="shared" si="5"/>
        <v>50</v>
      </c>
    </row>
    <row r="34" spans="1:30">
      <c r="A34" s="27">
        <v>30</v>
      </c>
      <c r="B34" s="27">
        <f t="shared" si="6"/>
        <v>1500</v>
      </c>
      <c r="C34" s="27">
        <f t="shared" si="0"/>
        <v>450</v>
      </c>
      <c r="D34" s="27">
        <f t="shared" si="1"/>
        <v>16584</v>
      </c>
      <c r="H34" s="27">
        <f t="shared" si="3"/>
        <v>4086</v>
      </c>
      <c r="I34" s="27">
        <f>INT(I$1*$A34^$B$3)</f>
        <v>1184</v>
      </c>
      <c r="J34" s="27">
        <f>INT(J$1*$A34^$B$3)</f>
        <v>22981</v>
      </c>
      <c r="K34" s="4" t="s">
        <v>271</v>
      </c>
      <c r="L34" s="4">
        <v>60</v>
      </c>
      <c r="N34" s="27">
        <f>INT(N$1*$A34^$B$3)</f>
        <v>2132</v>
      </c>
      <c r="O34" s="27">
        <f>INT(O$1*$A34^$B$3)</f>
        <v>592</v>
      </c>
      <c r="P34" s="27">
        <f>INT(P$1*$A34^$B$3)</f>
        <v>11964</v>
      </c>
      <c r="Q34" s="4" t="s">
        <v>271</v>
      </c>
      <c r="R34" s="4">
        <v>44</v>
      </c>
      <c r="T34" s="4" t="s">
        <v>39</v>
      </c>
      <c r="U34" s="4">
        <f t="shared" si="10"/>
        <v>364</v>
      </c>
      <c r="V34" s="4">
        <v>1.5</v>
      </c>
      <c r="AC34" s="4">
        <f t="shared" si="4"/>
        <v>15.7942857142857</v>
      </c>
      <c r="AD34" s="4">
        <f t="shared" si="5"/>
        <v>50</v>
      </c>
    </row>
    <row r="35" spans="1:30">
      <c r="A35" s="27">
        <v>31</v>
      </c>
      <c r="B35" s="27">
        <f t="shared" si="6"/>
        <v>1550</v>
      </c>
      <c r="C35" s="27">
        <f t="shared" si="0"/>
        <v>465</v>
      </c>
      <c r="D35" s="27">
        <f t="shared" si="1"/>
        <v>17250</v>
      </c>
      <c r="H35" s="27">
        <f t="shared" si="3"/>
        <v>4250</v>
      </c>
      <c r="I35" s="27">
        <f>INT(I$1*$A35^$B$3)</f>
        <v>1232</v>
      </c>
      <c r="J35" s="27">
        <f>INT(J$1*$A35^$B$3)</f>
        <v>23903</v>
      </c>
      <c r="K35" s="4" t="s">
        <v>273</v>
      </c>
      <c r="L35" s="4">
        <f t="shared" ref="L35:L39" si="12">INT(L34*M35)</f>
        <v>72</v>
      </c>
      <c r="M35" s="4">
        <v>1.2</v>
      </c>
      <c r="N35" s="27">
        <f>INT(N$1*$A35^$B$3)</f>
        <v>2217</v>
      </c>
      <c r="O35" s="27">
        <f>INT(O$1*$A35^$B$3)</f>
        <v>616</v>
      </c>
      <c r="P35" s="27">
        <f>INT(P$1*$A35^$B$3)</f>
        <v>12444</v>
      </c>
      <c r="Q35" s="4" t="s">
        <v>273</v>
      </c>
      <c r="R35" s="4">
        <f t="shared" ref="R35:R39" si="13">INT(R34*S35)</f>
        <v>52</v>
      </c>
      <c r="S35" s="4">
        <v>1.2</v>
      </c>
      <c r="AC35" s="4">
        <f t="shared" si="4"/>
        <v>15.8986175115207</v>
      </c>
      <c r="AD35" s="4">
        <f t="shared" si="5"/>
        <v>50</v>
      </c>
    </row>
    <row r="36" spans="1:30">
      <c r="A36" s="27">
        <v>32</v>
      </c>
      <c r="B36" s="27">
        <f t="shared" si="6"/>
        <v>1600</v>
      </c>
      <c r="C36" s="27">
        <f t="shared" si="0"/>
        <v>480</v>
      </c>
      <c r="D36" s="27">
        <f t="shared" si="1"/>
        <v>17920</v>
      </c>
      <c r="H36" s="27">
        <f t="shared" si="3"/>
        <v>4416</v>
      </c>
      <c r="I36" s="27">
        <f>INT(I$1*$A36^$B$3)</f>
        <v>1280</v>
      </c>
      <c r="J36" s="27">
        <f>INT(J$1*$A36^$B$3)</f>
        <v>24832</v>
      </c>
      <c r="K36" s="4" t="s">
        <v>275</v>
      </c>
      <c r="L36" s="4">
        <f t="shared" ref="L36:L41" si="14">INT(L34*M36)</f>
        <v>78</v>
      </c>
      <c r="M36" s="4">
        <v>1.3</v>
      </c>
      <c r="N36" s="27">
        <f>INT(N$1*$A36^$B$3)</f>
        <v>2304</v>
      </c>
      <c r="O36" s="27">
        <f>INT(O$1*$A36^$B$3)</f>
        <v>640</v>
      </c>
      <c r="P36" s="27">
        <f>INT(P$1*$A36^$B$3)</f>
        <v>12928</v>
      </c>
      <c r="Q36" s="4" t="s">
        <v>275</v>
      </c>
      <c r="R36" s="4">
        <f t="shared" ref="R36:R41" si="15">INT(R34*S36)</f>
        <v>57</v>
      </c>
      <c r="S36" s="4">
        <v>1.3</v>
      </c>
      <c r="T36" s="4" t="s">
        <v>272</v>
      </c>
      <c r="U36" s="4">
        <v>18</v>
      </c>
      <c r="AC36" s="4">
        <f t="shared" si="4"/>
        <v>16</v>
      </c>
      <c r="AD36" s="4">
        <f t="shared" si="5"/>
        <v>50</v>
      </c>
    </row>
    <row r="37" spans="1:30">
      <c r="A37" s="27">
        <v>33</v>
      </c>
      <c r="B37" s="27">
        <f t="shared" si="6"/>
        <v>1650</v>
      </c>
      <c r="C37" s="27">
        <f t="shared" si="0"/>
        <v>495</v>
      </c>
      <c r="D37" s="27">
        <f t="shared" si="1"/>
        <v>18594</v>
      </c>
      <c r="H37" s="27">
        <f t="shared" si="3"/>
        <v>4582</v>
      </c>
      <c r="I37" s="27">
        <f>INT(I$1*$A37^$B$3)</f>
        <v>1328</v>
      </c>
      <c r="J37" s="27">
        <f>INT(J$1*$A37^$B$3)</f>
        <v>25766</v>
      </c>
      <c r="K37" s="4" t="s">
        <v>277</v>
      </c>
      <c r="L37" s="4">
        <f t="shared" si="12"/>
        <v>93</v>
      </c>
      <c r="M37" s="4">
        <v>1.2</v>
      </c>
      <c r="N37" s="27">
        <f>INT(N$1*$A37^$B$3)</f>
        <v>2390</v>
      </c>
      <c r="O37" s="27">
        <f>INT(O$1*$A37^$B$3)</f>
        <v>664</v>
      </c>
      <c r="P37" s="27">
        <f>INT(P$1*$A37^$B$3)</f>
        <v>13414</v>
      </c>
      <c r="Q37" s="4" t="s">
        <v>277</v>
      </c>
      <c r="R37" s="4">
        <f t="shared" si="13"/>
        <v>68</v>
      </c>
      <c r="S37" s="4">
        <v>1.2</v>
      </c>
      <c r="T37" s="4" t="s">
        <v>274</v>
      </c>
      <c r="U37" s="4">
        <f t="shared" ref="U37:U45" si="16">INT(U36*V37)</f>
        <v>19</v>
      </c>
      <c r="V37" s="4">
        <v>1.1</v>
      </c>
      <c r="AC37" s="4">
        <f t="shared" si="4"/>
        <v>16.0987012987013</v>
      </c>
      <c r="AD37" s="4">
        <f t="shared" si="5"/>
        <v>50</v>
      </c>
    </row>
    <row r="38" spans="1:30">
      <c r="A38" s="27">
        <v>34</v>
      </c>
      <c r="B38" s="27">
        <f t="shared" si="6"/>
        <v>1700</v>
      </c>
      <c r="C38" s="27">
        <f t="shared" si="0"/>
        <v>510</v>
      </c>
      <c r="D38" s="27">
        <f t="shared" si="1"/>
        <v>19272</v>
      </c>
      <c r="H38" s="27">
        <f t="shared" si="3"/>
        <v>4749</v>
      </c>
      <c r="I38" s="27">
        <f>INT(I$1*$A38^$B$3)</f>
        <v>1376</v>
      </c>
      <c r="J38" s="27">
        <f>INT(J$1*$A38^$B$3)</f>
        <v>26705</v>
      </c>
      <c r="K38" s="4" t="s">
        <v>278</v>
      </c>
      <c r="L38" s="4">
        <f t="shared" si="14"/>
        <v>101</v>
      </c>
      <c r="M38" s="4">
        <v>1.3</v>
      </c>
      <c r="N38" s="27">
        <f>INT(N$1*$A38^$B$3)</f>
        <v>2477</v>
      </c>
      <c r="O38" s="27">
        <f>INT(O$1*$A38^$B$3)</f>
        <v>688</v>
      </c>
      <c r="P38" s="27">
        <f>INT(P$1*$A38^$B$3)</f>
        <v>13903</v>
      </c>
      <c r="Q38" s="4" t="s">
        <v>278</v>
      </c>
      <c r="R38" s="4">
        <f t="shared" si="15"/>
        <v>74</v>
      </c>
      <c r="S38" s="4">
        <v>1.3</v>
      </c>
      <c r="T38" s="4" t="s">
        <v>276</v>
      </c>
      <c r="U38" s="4">
        <f t="shared" si="16"/>
        <v>20</v>
      </c>
      <c r="V38" s="4">
        <v>1.1</v>
      </c>
      <c r="AC38" s="4">
        <f t="shared" si="4"/>
        <v>16.1949579831933</v>
      </c>
      <c r="AD38" s="4">
        <f t="shared" si="5"/>
        <v>50</v>
      </c>
    </row>
    <row r="39" spans="1:30">
      <c r="A39" s="27">
        <v>35</v>
      </c>
      <c r="B39" s="27">
        <f t="shared" si="6"/>
        <v>1750</v>
      </c>
      <c r="C39" s="27">
        <f t="shared" si="0"/>
        <v>525</v>
      </c>
      <c r="D39" s="27">
        <f t="shared" si="1"/>
        <v>19954</v>
      </c>
      <c r="H39" s="27">
        <f t="shared" si="3"/>
        <v>4917</v>
      </c>
      <c r="I39" s="27">
        <f>INT(I$1*$A39^$B$3)</f>
        <v>1425</v>
      </c>
      <c r="J39" s="27">
        <f>INT(J$1*$A39^$B$3)</f>
        <v>27651</v>
      </c>
      <c r="K39" s="4" t="s">
        <v>279</v>
      </c>
      <c r="L39" s="4">
        <f t="shared" si="12"/>
        <v>131</v>
      </c>
      <c r="M39" s="4">
        <v>1.3</v>
      </c>
      <c r="N39" s="27">
        <f>INT(N$1*$A39^$B$3)</f>
        <v>2565</v>
      </c>
      <c r="O39" s="27">
        <f>INT(O$1*$A39^$B$3)</f>
        <v>712</v>
      </c>
      <c r="P39" s="27">
        <f>INT(P$1*$A39^$B$3)</f>
        <v>14395</v>
      </c>
      <c r="Q39" s="4" t="s">
        <v>279</v>
      </c>
      <c r="R39" s="4">
        <f t="shared" si="13"/>
        <v>96</v>
      </c>
      <c r="S39" s="4">
        <v>1.3</v>
      </c>
      <c r="T39" s="4" t="s">
        <v>273</v>
      </c>
      <c r="U39" s="4">
        <f t="shared" si="16"/>
        <v>24</v>
      </c>
      <c r="V39" s="4">
        <v>1.2</v>
      </c>
      <c r="AC39" s="4">
        <f t="shared" si="4"/>
        <v>16.2889795918367</v>
      </c>
      <c r="AD39" s="4">
        <f t="shared" si="5"/>
        <v>50</v>
      </c>
    </row>
    <row r="40" spans="1:30">
      <c r="A40" s="27">
        <v>36</v>
      </c>
      <c r="B40" s="27">
        <f t="shared" si="6"/>
        <v>1800</v>
      </c>
      <c r="C40" s="27">
        <f t="shared" si="0"/>
        <v>540</v>
      </c>
      <c r="D40" s="27">
        <f t="shared" si="1"/>
        <v>20640</v>
      </c>
      <c r="H40" s="27">
        <f t="shared" si="3"/>
        <v>5086</v>
      </c>
      <c r="I40" s="27">
        <f>INT(I$1*$A40^$B$3)</f>
        <v>1474</v>
      </c>
      <c r="J40" s="27">
        <f>INT(J$1*$A40^$B$3)</f>
        <v>28601</v>
      </c>
      <c r="K40" s="4" t="s">
        <v>281</v>
      </c>
      <c r="L40" s="4">
        <f t="shared" si="14"/>
        <v>141</v>
      </c>
      <c r="M40" s="4">
        <v>1.4</v>
      </c>
      <c r="N40" s="27">
        <f>INT(N$1*$A40^$B$3)</f>
        <v>2653</v>
      </c>
      <c r="O40" s="27">
        <f>INT(O$1*$A40^$B$3)</f>
        <v>737</v>
      </c>
      <c r="P40" s="27">
        <f>INT(P$1*$A40^$B$3)</f>
        <v>14890</v>
      </c>
      <c r="Q40" s="4" t="s">
        <v>281</v>
      </c>
      <c r="R40" s="4">
        <f t="shared" si="15"/>
        <v>103</v>
      </c>
      <c r="S40" s="4">
        <v>1.4</v>
      </c>
      <c r="T40" s="4" t="s">
        <v>275</v>
      </c>
      <c r="U40" s="4">
        <f t="shared" si="16"/>
        <v>28</v>
      </c>
      <c r="V40" s="4">
        <v>1.2</v>
      </c>
      <c r="AC40" s="4">
        <f t="shared" si="4"/>
        <v>16.3809523809524</v>
      </c>
      <c r="AD40" s="4">
        <f t="shared" si="5"/>
        <v>50</v>
      </c>
    </row>
    <row r="41" spans="1:30">
      <c r="A41" s="27">
        <v>37</v>
      </c>
      <c r="B41" s="27">
        <f t="shared" si="6"/>
        <v>1850</v>
      </c>
      <c r="C41" s="27">
        <f t="shared" si="0"/>
        <v>555</v>
      </c>
      <c r="D41" s="27">
        <f t="shared" si="1"/>
        <v>21330</v>
      </c>
      <c r="H41" s="27">
        <f t="shared" si="3"/>
        <v>5256</v>
      </c>
      <c r="I41" s="27">
        <f>INT(I$1*$A41^$B$3)</f>
        <v>1523</v>
      </c>
      <c r="J41" s="27">
        <f>INT(J$1*$A41^$B$3)</f>
        <v>29557</v>
      </c>
      <c r="K41" s="4" t="s">
        <v>39</v>
      </c>
      <c r="L41" s="4">
        <f t="shared" si="14"/>
        <v>196</v>
      </c>
      <c r="M41" s="4">
        <v>1.5</v>
      </c>
      <c r="N41" s="27">
        <f>INT(N$1*$A41^$B$3)</f>
        <v>2742</v>
      </c>
      <c r="O41" s="27">
        <f>INT(O$1*$A41^$B$3)</f>
        <v>761</v>
      </c>
      <c r="P41" s="27">
        <f>INT(P$1*$A41^$B$3)</f>
        <v>15388</v>
      </c>
      <c r="Q41" s="4" t="s">
        <v>39</v>
      </c>
      <c r="R41" s="4">
        <f t="shared" si="15"/>
        <v>144</v>
      </c>
      <c r="S41" s="4">
        <v>1.5</v>
      </c>
      <c r="T41" s="4" t="s">
        <v>277</v>
      </c>
      <c r="U41" s="4">
        <f t="shared" si="16"/>
        <v>36</v>
      </c>
      <c r="V41" s="4">
        <v>1.3</v>
      </c>
      <c r="AC41" s="4">
        <f t="shared" si="4"/>
        <v>16.4710424710425</v>
      </c>
      <c r="AD41" s="4">
        <f t="shared" si="5"/>
        <v>50</v>
      </c>
    </row>
    <row r="42" spans="1:30">
      <c r="A42" s="27">
        <v>50</v>
      </c>
      <c r="B42" s="27">
        <f t="shared" si="6"/>
        <v>2500</v>
      </c>
      <c r="C42" s="27">
        <f t="shared" si="0"/>
        <v>750</v>
      </c>
      <c r="D42" s="27">
        <f t="shared" si="1"/>
        <v>30614</v>
      </c>
      <c r="H42" s="27">
        <f t="shared" si="3"/>
        <v>7544</v>
      </c>
      <c r="I42" s="27">
        <f>INT(I$1*$A42^$B$3)</f>
        <v>2186</v>
      </c>
      <c r="J42" s="27">
        <f>INT(J$1*$A42^$B$3)</f>
        <v>42422</v>
      </c>
      <c r="N42" s="27">
        <f>INT(N$1*$A42^$B$3)</f>
        <v>3936</v>
      </c>
      <c r="O42" s="27">
        <f>INT(O$1*$A42^$B$3)</f>
        <v>1093</v>
      </c>
      <c r="P42" s="27">
        <f>INT(P$1*$A42^$B$3)</f>
        <v>22085</v>
      </c>
      <c r="T42" s="4" t="s">
        <v>278</v>
      </c>
      <c r="U42" s="4">
        <f t="shared" si="16"/>
        <v>46</v>
      </c>
      <c r="V42" s="4">
        <v>1.3</v>
      </c>
      <c r="AC42" s="4">
        <f t="shared" si="4"/>
        <v>17.4937142857143</v>
      </c>
      <c r="AD42" s="4">
        <f t="shared" si="5"/>
        <v>650</v>
      </c>
    </row>
    <row r="43" spans="1:30">
      <c r="A43" s="27">
        <v>100</v>
      </c>
      <c r="B43" s="27">
        <f t="shared" si="6"/>
        <v>5000</v>
      </c>
      <c r="C43" s="27">
        <f t="shared" si="0"/>
        <v>1500</v>
      </c>
      <c r="D43" s="27">
        <f t="shared" si="1"/>
        <v>70332</v>
      </c>
      <c r="H43" s="27">
        <f t="shared" si="3"/>
        <v>17332</v>
      </c>
      <c r="I43" s="27">
        <f>INT(I$1*$A43^$B$3)</f>
        <v>5023</v>
      </c>
      <c r="J43" s="27">
        <f>INT(J$1*$A43^$B$3)</f>
        <v>97461</v>
      </c>
      <c r="K43" s="4" t="s">
        <v>271</v>
      </c>
      <c r="L43" s="4">
        <v>7</v>
      </c>
      <c r="N43" s="27">
        <f>INT(N$1*$A43^$B$3)</f>
        <v>9042</v>
      </c>
      <c r="O43" s="27">
        <f>INT(O$1*$A43^$B$3)</f>
        <v>2511</v>
      </c>
      <c r="P43" s="27">
        <f>INT(P$1*$A43^$B$3)</f>
        <v>50740</v>
      </c>
      <c r="Q43" s="4" t="s">
        <v>271</v>
      </c>
      <c r="R43" s="4">
        <v>410</v>
      </c>
      <c r="T43" s="4" t="s">
        <v>279</v>
      </c>
      <c r="U43" s="4">
        <f t="shared" si="16"/>
        <v>59</v>
      </c>
      <c r="V43" s="4">
        <v>1.3</v>
      </c>
      <c r="AC43" s="4">
        <f t="shared" si="4"/>
        <v>20.0948571428571</v>
      </c>
      <c r="AD43" s="4">
        <f t="shared" si="5"/>
        <v>2500</v>
      </c>
    </row>
    <row r="44" spans="1:30">
      <c r="A44" s="27">
        <v>150</v>
      </c>
      <c r="B44" s="27">
        <f t="shared" si="6"/>
        <v>7500</v>
      </c>
      <c r="C44" s="27">
        <f t="shared" si="0"/>
        <v>2250</v>
      </c>
      <c r="D44" s="27">
        <f t="shared" si="1"/>
        <v>114410</v>
      </c>
      <c r="H44" s="27">
        <f t="shared" si="3"/>
        <v>28194</v>
      </c>
      <c r="I44" s="27">
        <f>INT(I$1*$A44^$B$3)</f>
        <v>8172</v>
      </c>
      <c r="J44" s="27">
        <f>INT(J$1*$A44^$B$3)</f>
        <v>158540</v>
      </c>
      <c r="K44" s="4" t="s">
        <v>273</v>
      </c>
      <c r="L44" s="4">
        <f t="shared" ref="L44:L48" si="17">INT(L43*M44)</f>
        <v>8</v>
      </c>
      <c r="M44" s="4">
        <v>1.2</v>
      </c>
      <c r="N44" s="27">
        <f>INT(N$1*$A44^$B$3)</f>
        <v>14709</v>
      </c>
      <c r="O44" s="27">
        <f>INT(O$1*$A44^$B$3)</f>
        <v>4086</v>
      </c>
      <c r="P44" s="27">
        <f>INT(P$1*$A44^$B$3)</f>
        <v>82539</v>
      </c>
      <c r="Q44" s="4" t="s">
        <v>273</v>
      </c>
      <c r="R44" s="4">
        <f t="shared" ref="R44:R48" si="18">INT(R43*S44)</f>
        <v>492</v>
      </c>
      <c r="S44" s="4">
        <v>1.2</v>
      </c>
      <c r="T44" s="4" t="s">
        <v>281</v>
      </c>
      <c r="U44" s="4">
        <f t="shared" si="16"/>
        <v>76</v>
      </c>
      <c r="V44" s="4">
        <v>1.3</v>
      </c>
      <c r="AC44" s="4">
        <f t="shared" si="4"/>
        <v>21.792380952381</v>
      </c>
      <c r="AD44" s="4">
        <f t="shared" si="5"/>
        <v>2500</v>
      </c>
    </row>
    <row r="45" spans="1:30">
      <c r="A45" s="27">
        <v>200</v>
      </c>
      <c r="B45" s="27">
        <f t="shared" si="6"/>
        <v>10000</v>
      </c>
      <c r="C45" s="27">
        <f t="shared" si="0"/>
        <v>3000</v>
      </c>
      <c r="D45" s="27">
        <f t="shared" si="1"/>
        <v>161582</v>
      </c>
      <c r="H45" s="27">
        <f t="shared" si="3"/>
        <v>39818</v>
      </c>
      <c r="I45" s="27">
        <f>INT(I$1*$A45^$B$3)</f>
        <v>11541</v>
      </c>
      <c r="J45" s="27">
        <f>INT(J$1*$A45^$B$3)</f>
        <v>223907</v>
      </c>
      <c r="K45" s="4" t="s">
        <v>275</v>
      </c>
      <c r="L45" s="4">
        <f t="shared" ref="L45:L50" si="19">INT(L43*M45)</f>
        <v>9</v>
      </c>
      <c r="M45" s="4">
        <v>1.3</v>
      </c>
      <c r="N45" s="27">
        <f>INT(N$1*$A45^$B$3)</f>
        <v>20774</v>
      </c>
      <c r="O45" s="27">
        <f>INT(O$1*$A45^$B$3)</f>
        <v>5770</v>
      </c>
      <c r="P45" s="27">
        <f>INT(P$1*$A45^$B$3)</f>
        <v>116570</v>
      </c>
      <c r="Q45" s="4" t="s">
        <v>275</v>
      </c>
      <c r="R45" s="4">
        <f t="shared" ref="R45:R50" si="20">INT(R43*S45)</f>
        <v>533</v>
      </c>
      <c r="S45" s="4">
        <v>1.3</v>
      </c>
      <c r="T45" s="4" t="s">
        <v>39</v>
      </c>
      <c r="U45" s="4">
        <f t="shared" si="16"/>
        <v>114</v>
      </c>
      <c r="V45" s="4">
        <v>1.5</v>
      </c>
      <c r="AC45" s="4">
        <f t="shared" si="4"/>
        <v>23.0831428571429</v>
      </c>
      <c r="AD45" s="4">
        <f t="shared" si="5"/>
        <v>2500</v>
      </c>
    </row>
    <row r="46" spans="1:30">
      <c r="A46" s="27">
        <v>400</v>
      </c>
      <c r="B46" s="27">
        <f t="shared" si="6"/>
        <v>20000</v>
      </c>
      <c r="C46" s="27">
        <f t="shared" si="0"/>
        <v>6000</v>
      </c>
      <c r="D46" s="27">
        <f t="shared" si="1"/>
        <v>371218</v>
      </c>
      <c r="H46" s="27">
        <f t="shared" si="3"/>
        <v>91478</v>
      </c>
      <c r="I46" s="27">
        <f>INT(I$1*$A46^$B$3)</f>
        <v>26515</v>
      </c>
      <c r="J46" s="27">
        <f>INT(J$1*$A46^$B$3)</f>
        <v>514403</v>
      </c>
      <c r="K46" s="4" t="s">
        <v>277</v>
      </c>
      <c r="L46" s="4">
        <f t="shared" si="17"/>
        <v>10</v>
      </c>
      <c r="M46" s="4">
        <v>1.2</v>
      </c>
      <c r="N46" s="27">
        <f>INT(N$1*$A46^$B$3)</f>
        <v>47728</v>
      </c>
      <c r="O46" s="27">
        <f>INT(O$1*$A46^$B$3)</f>
        <v>13257</v>
      </c>
      <c r="P46" s="27">
        <f>INT(P$1*$A46^$B$3)</f>
        <v>267807</v>
      </c>
      <c r="Q46" s="4" t="s">
        <v>277</v>
      </c>
      <c r="R46" s="4">
        <f t="shared" si="18"/>
        <v>639</v>
      </c>
      <c r="S46" s="4">
        <v>1.2</v>
      </c>
      <c r="AC46" s="4">
        <f t="shared" si="4"/>
        <v>26.5155714285714</v>
      </c>
      <c r="AD46" s="4">
        <f t="shared" si="5"/>
        <v>10000</v>
      </c>
    </row>
    <row r="47" spans="1:30">
      <c r="A47" s="27">
        <v>600</v>
      </c>
      <c r="B47" s="27">
        <f t="shared" si="6"/>
        <v>30000</v>
      </c>
      <c r="C47" s="27">
        <f t="shared" si="0"/>
        <v>9000</v>
      </c>
      <c r="D47" s="27">
        <f t="shared" si="1"/>
        <v>603864</v>
      </c>
      <c r="H47" s="27">
        <f t="shared" si="3"/>
        <v>148809</v>
      </c>
      <c r="I47" s="27">
        <f>INT(I$1*$A47^$B$3)</f>
        <v>43133</v>
      </c>
      <c r="J47" s="27">
        <f>INT(J$1*$A47^$B$3)</f>
        <v>836783</v>
      </c>
      <c r="K47" s="4" t="s">
        <v>278</v>
      </c>
      <c r="L47" s="4">
        <f t="shared" si="19"/>
        <v>11</v>
      </c>
      <c r="M47" s="4">
        <v>1.3</v>
      </c>
      <c r="N47" s="27">
        <f>INT(N$1*$A47^$B$3)</f>
        <v>77639</v>
      </c>
      <c r="O47" s="27">
        <f>INT(O$1*$A47^$B$3)</f>
        <v>21566</v>
      </c>
      <c r="P47" s="27">
        <f>INT(P$1*$A47^$B$3)</f>
        <v>435645</v>
      </c>
      <c r="Q47" s="4" t="s">
        <v>278</v>
      </c>
      <c r="R47" s="4">
        <f t="shared" si="20"/>
        <v>692</v>
      </c>
      <c r="S47" s="4">
        <v>1.3</v>
      </c>
      <c r="T47" s="4" t="s">
        <v>272</v>
      </c>
      <c r="U47" s="4">
        <v>260</v>
      </c>
      <c r="AC47" s="4">
        <f t="shared" si="4"/>
        <v>28.7554285714286</v>
      </c>
      <c r="AD47" s="4">
        <f t="shared" si="5"/>
        <v>10000</v>
      </c>
    </row>
    <row r="48" spans="1:30">
      <c r="A48" s="27">
        <v>800</v>
      </c>
      <c r="B48" s="27">
        <f t="shared" si="6"/>
        <v>40000</v>
      </c>
      <c r="C48" s="27">
        <f t="shared" si="0"/>
        <v>12000</v>
      </c>
      <c r="D48" s="27">
        <f t="shared" si="1"/>
        <v>852836</v>
      </c>
      <c r="H48" s="27">
        <f t="shared" si="3"/>
        <v>210163</v>
      </c>
      <c r="I48" s="27">
        <f>INT(I$1*$A48^$B$3)</f>
        <v>60916</v>
      </c>
      <c r="J48" s="27">
        <f>INT(J$1*$A48^$B$3)</f>
        <v>1181788</v>
      </c>
      <c r="K48" s="4" t="s">
        <v>279</v>
      </c>
      <c r="L48" s="4">
        <f t="shared" si="17"/>
        <v>14</v>
      </c>
      <c r="M48" s="4">
        <v>1.3</v>
      </c>
      <c r="N48" s="27">
        <f>INT(N$1*$A48^$B$3)</f>
        <v>109650</v>
      </c>
      <c r="O48" s="27">
        <f>INT(O$1*$A48^$B$3)</f>
        <v>30458</v>
      </c>
      <c r="P48" s="27">
        <f>INT(P$1*$A48^$B$3)</f>
        <v>615260</v>
      </c>
      <c r="Q48" s="4" t="s">
        <v>279</v>
      </c>
      <c r="R48" s="4">
        <f t="shared" si="18"/>
        <v>899</v>
      </c>
      <c r="S48" s="4">
        <v>1.3</v>
      </c>
      <c r="T48" s="4" t="s">
        <v>274</v>
      </c>
      <c r="U48" s="4">
        <f t="shared" ref="U48:U56" si="21">INT(U47*V48)</f>
        <v>286</v>
      </c>
      <c r="V48" s="4">
        <v>1.1</v>
      </c>
      <c r="AC48" s="4">
        <f t="shared" si="4"/>
        <v>30.4584285714286</v>
      </c>
      <c r="AD48" s="4">
        <f t="shared" si="5"/>
        <v>10000</v>
      </c>
    </row>
    <row r="49" spans="1:30">
      <c r="A49" s="27">
        <v>1000</v>
      </c>
      <c r="B49" s="27">
        <f t="shared" si="6"/>
        <v>50000</v>
      </c>
      <c r="C49" s="27">
        <f t="shared" si="0"/>
        <v>15000</v>
      </c>
      <c r="D49" s="27">
        <f t="shared" si="1"/>
        <v>1114700</v>
      </c>
      <c r="H49" s="27">
        <f t="shared" si="3"/>
        <v>274693</v>
      </c>
      <c r="I49" s="27">
        <f>INT(I$1*$A49^$B$3)</f>
        <v>79621</v>
      </c>
      <c r="J49" s="27">
        <f>INT(J$1*$A49^$B$3)</f>
        <v>1544655</v>
      </c>
      <c r="K49" s="4" t="s">
        <v>281</v>
      </c>
      <c r="L49" s="4">
        <f t="shared" si="19"/>
        <v>15</v>
      </c>
      <c r="M49" s="4">
        <v>1.4</v>
      </c>
      <c r="N49" s="27">
        <f>INT(N$1*$A49^$B$3)</f>
        <v>143318</v>
      </c>
      <c r="O49" s="27">
        <f>INT(O$1*$A49^$B$3)</f>
        <v>39810</v>
      </c>
      <c r="P49" s="27">
        <f>INT(P$1*$A49^$B$3)</f>
        <v>804176</v>
      </c>
      <c r="Q49" s="4" t="s">
        <v>281</v>
      </c>
      <c r="R49" s="4">
        <f t="shared" si="20"/>
        <v>968</v>
      </c>
      <c r="S49" s="4">
        <v>1.4</v>
      </c>
      <c r="T49" s="4" t="s">
        <v>276</v>
      </c>
      <c r="U49" s="4">
        <f t="shared" si="21"/>
        <v>314</v>
      </c>
      <c r="V49" s="4">
        <v>1.1</v>
      </c>
      <c r="AC49" s="4">
        <f t="shared" si="4"/>
        <v>31.8485714285714</v>
      </c>
      <c r="AD49" s="4">
        <f t="shared" si="5"/>
        <v>10000</v>
      </c>
    </row>
    <row r="50" spans="2:22">
      <c r="B50" s="27"/>
      <c r="K50" s="4" t="s">
        <v>39</v>
      </c>
      <c r="L50" s="4">
        <f t="shared" si="19"/>
        <v>21</v>
      </c>
      <c r="M50" s="4">
        <v>1.5</v>
      </c>
      <c r="Q50" s="4" t="s">
        <v>39</v>
      </c>
      <c r="R50" s="4">
        <f t="shared" si="20"/>
        <v>1348</v>
      </c>
      <c r="S50" s="4">
        <v>1.5</v>
      </c>
      <c r="T50" s="4" t="s">
        <v>273</v>
      </c>
      <c r="U50" s="4">
        <f t="shared" si="21"/>
        <v>376</v>
      </c>
      <c r="V50" s="4">
        <v>1.2</v>
      </c>
    </row>
    <row r="51" spans="20:22">
      <c r="T51" s="4" t="s">
        <v>275</v>
      </c>
      <c r="U51" s="4">
        <f t="shared" si="21"/>
        <v>451</v>
      </c>
      <c r="V51" s="4">
        <v>1.2</v>
      </c>
    </row>
    <row r="52" spans="11:22">
      <c r="K52" s="4" t="s">
        <v>271</v>
      </c>
      <c r="L52" s="4">
        <v>119</v>
      </c>
      <c r="T52" s="4" t="s">
        <v>277</v>
      </c>
      <c r="U52" s="4">
        <f t="shared" si="21"/>
        <v>586</v>
      </c>
      <c r="V52" s="4">
        <v>1.3</v>
      </c>
    </row>
    <row r="53" spans="11:22">
      <c r="K53" s="4" t="s">
        <v>273</v>
      </c>
      <c r="L53" s="4">
        <f t="shared" ref="L53:L57" si="22">INT(L52*M53)</f>
        <v>142</v>
      </c>
      <c r="M53" s="4">
        <v>1.2</v>
      </c>
      <c r="T53" s="4" t="s">
        <v>278</v>
      </c>
      <c r="U53" s="4">
        <f t="shared" si="21"/>
        <v>761</v>
      </c>
      <c r="V53" s="4">
        <v>1.3</v>
      </c>
    </row>
    <row r="54" spans="11:22">
      <c r="K54" s="4" t="s">
        <v>275</v>
      </c>
      <c r="L54" s="4">
        <f t="shared" ref="L54:L59" si="23">INT(L52*M54)</f>
        <v>154</v>
      </c>
      <c r="M54" s="4">
        <v>1.3</v>
      </c>
      <c r="T54" s="4" t="s">
        <v>279</v>
      </c>
      <c r="U54" s="4">
        <f t="shared" si="21"/>
        <v>989</v>
      </c>
      <c r="V54" s="4">
        <v>1.3</v>
      </c>
    </row>
    <row r="55" spans="11:22">
      <c r="K55" s="4" t="s">
        <v>277</v>
      </c>
      <c r="L55" s="4">
        <f t="shared" si="22"/>
        <v>184</v>
      </c>
      <c r="M55" s="4">
        <v>1.2</v>
      </c>
      <c r="T55" s="4" t="s">
        <v>281</v>
      </c>
      <c r="U55" s="4">
        <f t="shared" si="21"/>
        <v>1285</v>
      </c>
      <c r="V55" s="4">
        <v>1.3</v>
      </c>
    </row>
    <row r="56" spans="11:22">
      <c r="K56" s="4" t="s">
        <v>278</v>
      </c>
      <c r="L56" s="4">
        <f t="shared" si="23"/>
        <v>200</v>
      </c>
      <c r="M56" s="4">
        <v>1.3</v>
      </c>
      <c r="T56" s="4" t="s">
        <v>39</v>
      </c>
      <c r="U56" s="4">
        <f t="shared" si="21"/>
        <v>1927</v>
      </c>
      <c r="V56" s="4">
        <v>1.5</v>
      </c>
    </row>
    <row r="57" spans="11:13">
      <c r="K57" s="4" t="s">
        <v>279</v>
      </c>
      <c r="L57" s="4">
        <f t="shared" si="22"/>
        <v>260</v>
      </c>
      <c r="M57" s="4">
        <v>1.3</v>
      </c>
    </row>
    <row r="58" spans="11:13">
      <c r="K58" s="4" t="s">
        <v>281</v>
      </c>
      <c r="L58" s="4">
        <f t="shared" si="23"/>
        <v>280</v>
      </c>
      <c r="M58" s="4">
        <v>1.4</v>
      </c>
    </row>
    <row r="59" spans="11:13">
      <c r="K59" s="4" t="s">
        <v>39</v>
      </c>
      <c r="L59" s="4">
        <f t="shared" si="23"/>
        <v>390</v>
      </c>
      <c r="M59" s="4">
        <v>1.5</v>
      </c>
    </row>
  </sheetData>
  <mergeCells count="9">
    <mergeCell ref="C3:D3"/>
    <mergeCell ref="F3:G3"/>
    <mergeCell ref="I3:J3"/>
    <mergeCell ref="L3:M3"/>
    <mergeCell ref="O3:P3"/>
    <mergeCell ref="R3:S3"/>
    <mergeCell ref="U3:V3"/>
    <mergeCell ref="X3:Y3"/>
    <mergeCell ref="AA3:AB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T29" sqref="T29"/>
    </sheetView>
  </sheetViews>
  <sheetFormatPr defaultColWidth="9" defaultRowHeight="16.5"/>
  <cols>
    <col min="1" max="1" width="3" style="26" customWidth="1"/>
    <col min="2" max="2" width="7.375" style="26" customWidth="1"/>
    <col min="3" max="3" width="5.875" style="26" customWidth="1"/>
    <col min="4" max="4" width="2.25" style="26" customWidth="1"/>
    <col min="5" max="5" width="17.125" style="26" customWidth="1"/>
    <col min="6" max="6" width="1.875" style="26" customWidth="1"/>
    <col min="7" max="7" width="3" style="26" customWidth="1"/>
    <col min="8" max="8" width="15.875" style="26" customWidth="1"/>
    <col min="9" max="9" width="8.375" style="26" customWidth="1"/>
    <col min="10" max="10" width="57" style="26" customWidth="1"/>
  </cols>
  <sheetData>
    <row r="1" spans="1:10">
      <c r="A1" s="26" t="s">
        <v>282</v>
      </c>
      <c r="B1" s="26" t="s">
        <v>283</v>
      </c>
      <c r="C1" s="26">
        <v>145</v>
      </c>
      <c r="D1" s="26" t="s">
        <v>284</v>
      </c>
      <c r="E1" s="26" t="s">
        <v>285</v>
      </c>
      <c r="F1" s="26" t="s">
        <v>286</v>
      </c>
      <c r="G1" s="26" t="s">
        <v>282</v>
      </c>
      <c r="H1" s="26" t="s">
        <v>287</v>
      </c>
      <c r="I1" s="26" t="s">
        <v>288</v>
      </c>
      <c r="J1" s="26" t="str">
        <f t="shared" ref="J1:J32" si="0">A1&amp;B1&amp;C1&amp;D1&amp;E1&amp;F1&amp;G1&amp;H1&amp;I1</f>
        <v>1,attack,145*(1+rank)*rank*0.5|1,hit,10*rank</v>
      </c>
    </row>
    <row r="2" spans="1:10">
      <c r="A2" s="26" t="s">
        <v>282</v>
      </c>
      <c r="B2" s="26" t="s">
        <v>289</v>
      </c>
      <c r="C2" s="26">
        <v>410</v>
      </c>
      <c r="D2" s="26" t="s">
        <v>284</v>
      </c>
      <c r="E2" s="26" t="s">
        <v>285</v>
      </c>
      <c r="F2" s="26" t="s">
        <v>286</v>
      </c>
      <c r="G2" s="26" t="s">
        <v>282</v>
      </c>
      <c r="H2" s="26" t="s">
        <v>290</v>
      </c>
      <c r="I2" s="26" t="s">
        <v>288</v>
      </c>
      <c r="J2" s="26" t="str">
        <f t="shared" si="0"/>
        <v>1,maxHp,410*(1+rank)*rank*0.5|1,critical,10*rank</v>
      </c>
    </row>
    <row r="3" spans="1:10">
      <c r="A3" s="26" t="s">
        <v>282</v>
      </c>
      <c r="B3" s="26" t="s">
        <v>291</v>
      </c>
      <c r="C3" s="26">
        <v>44</v>
      </c>
      <c r="D3" s="26" t="s">
        <v>284</v>
      </c>
      <c r="E3" s="26" t="s">
        <v>285</v>
      </c>
      <c r="F3" s="26" t="s">
        <v>286</v>
      </c>
      <c r="G3" s="26" t="s">
        <v>282</v>
      </c>
      <c r="H3" s="26" t="s">
        <v>292</v>
      </c>
      <c r="I3" s="26" t="s">
        <v>288</v>
      </c>
      <c r="J3" s="26" t="str">
        <f t="shared" si="0"/>
        <v>1,armor,44*(1+rank)*rank*0.5|1,criticalImmune,10*rank</v>
      </c>
    </row>
    <row r="4" spans="1:10">
      <c r="A4" s="26" t="s">
        <v>282</v>
      </c>
      <c r="B4" s="26" t="s">
        <v>289</v>
      </c>
      <c r="C4" s="26">
        <v>410</v>
      </c>
      <c r="D4" s="26" t="s">
        <v>284</v>
      </c>
      <c r="E4" s="26" t="s">
        <v>285</v>
      </c>
      <c r="F4" s="26" t="s">
        <v>286</v>
      </c>
      <c r="G4" s="26" t="s">
        <v>282</v>
      </c>
      <c r="H4" s="26" t="s">
        <v>293</v>
      </c>
      <c r="I4" s="26" t="s">
        <v>288</v>
      </c>
      <c r="J4" s="26" t="str">
        <f t="shared" si="0"/>
        <v>1,maxHp,410*(1+rank)*rank*0.5|1,dodge,10*rank</v>
      </c>
    </row>
    <row r="5" spans="1:10">
      <c r="A5" s="26" t="s">
        <v>282</v>
      </c>
      <c r="B5" s="26" t="s">
        <v>283</v>
      </c>
      <c r="C5" s="26">
        <v>174</v>
      </c>
      <c r="D5" s="26" t="s">
        <v>284</v>
      </c>
      <c r="E5" s="26" t="s">
        <v>285</v>
      </c>
      <c r="F5" s="26" t="s">
        <v>286</v>
      </c>
      <c r="G5" s="26" t="s">
        <v>282</v>
      </c>
      <c r="H5" s="26" t="s">
        <v>287</v>
      </c>
      <c r="I5" s="26" t="s">
        <v>288</v>
      </c>
      <c r="J5" s="26" t="str">
        <f t="shared" si="0"/>
        <v>1,attack,174*(1+rank)*rank*0.5|1,hit,10*rank</v>
      </c>
    </row>
    <row r="6" spans="1:10">
      <c r="A6" s="26" t="s">
        <v>282</v>
      </c>
      <c r="B6" s="26" t="s">
        <v>289</v>
      </c>
      <c r="C6" s="26">
        <v>492</v>
      </c>
      <c r="D6" s="26" t="s">
        <v>284</v>
      </c>
      <c r="E6" s="26" t="s">
        <v>285</v>
      </c>
      <c r="F6" s="26" t="s">
        <v>286</v>
      </c>
      <c r="G6" s="26" t="s">
        <v>282</v>
      </c>
      <c r="H6" s="26" t="s">
        <v>290</v>
      </c>
      <c r="I6" s="26" t="s">
        <v>288</v>
      </c>
      <c r="J6" s="26" t="str">
        <f t="shared" si="0"/>
        <v>1,maxHp,492*(1+rank)*rank*0.5|1,critical,10*rank</v>
      </c>
    </row>
    <row r="7" spans="1:10">
      <c r="A7" s="26" t="s">
        <v>282</v>
      </c>
      <c r="B7" s="26" t="s">
        <v>291</v>
      </c>
      <c r="C7" s="26">
        <v>52</v>
      </c>
      <c r="D7" s="26" t="s">
        <v>284</v>
      </c>
      <c r="E7" s="26" t="s">
        <v>285</v>
      </c>
      <c r="F7" s="26" t="s">
        <v>286</v>
      </c>
      <c r="G7" s="26" t="s">
        <v>282</v>
      </c>
      <c r="H7" s="26" t="s">
        <v>292</v>
      </c>
      <c r="I7" s="26" t="s">
        <v>288</v>
      </c>
      <c r="J7" s="26" t="str">
        <f t="shared" si="0"/>
        <v>1,armor,52*(1+rank)*rank*0.5|1,criticalImmune,10*rank</v>
      </c>
    </row>
    <row r="8" spans="1:10">
      <c r="A8" s="26" t="s">
        <v>282</v>
      </c>
      <c r="B8" s="26" t="s">
        <v>289</v>
      </c>
      <c r="C8" s="26">
        <v>492</v>
      </c>
      <c r="D8" s="26" t="s">
        <v>284</v>
      </c>
      <c r="E8" s="26" t="s">
        <v>285</v>
      </c>
      <c r="F8" s="26" t="s">
        <v>286</v>
      </c>
      <c r="G8" s="26" t="s">
        <v>282</v>
      </c>
      <c r="H8" s="26" t="s">
        <v>293</v>
      </c>
      <c r="I8" s="26" t="s">
        <v>288</v>
      </c>
      <c r="J8" s="26" t="str">
        <f t="shared" si="0"/>
        <v>1,maxHp,492*(1+rank)*rank*0.5|1,dodge,10*rank</v>
      </c>
    </row>
    <row r="9" spans="1:10">
      <c r="A9" s="26" t="s">
        <v>282</v>
      </c>
      <c r="B9" s="26" t="s">
        <v>283</v>
      </c>
      <c r="C9" s="26">
        <v>188</v>
      </c>
      <c r="D9" s="26" t="s">
        <v>284</v>
      </c>
      <c r="E9" s="26" t="s">
        <v>285</v>
      </c>
      <c r="F9" s="26" t="s">
        <v>286</v>
      </c>
      <c r="G9" s="26" t="s">
        <v>282</v>
      </c>
      <c r="H9" s="26" t="s">
        <v>287</v>
      </c>
      <c r="I9" s="26" t="s">
        <v>288</v>
      </c>
      <c r="J9" s="26" t="str">
        <f t="shared" si="0"/>
        <v>1,attack,188*(1+rank)*rank*0.5|1,hit,10*rank</v>
      </c>
    </row>
    <row r="10" spans="1:10">
      <c r="A10" s="26" t="s">
        <v>282</v>
      </c>
      <c r="B10" s="26" t="s">
        <v>289</v>
      </c>
      <c r="C10" s="26">
        <v>533</v>
      </c>
      <c r="D10" s="26" t="s">
        <v>284</v>
      </c>
      <c r="E10" s="26" t="s">
        <v>285</v>
      </c>
      <c r="F10" s="26" t="s">
        <v>286</v>
      </c>
      <c r="G10" s="26" t="s">
        <v>282</v>
      </c>
      <c r="H10" s="26" t="s">
        <v>290</v>
      </c>
      <c r="I10" s="26" t="s">
        <v>288</v>
      </c>
      <c r="J10" s="26" t="str">
        <f t="shared" si="0"/>
        <v>1,maxHp,533*(1+rank)*rank*0.5|1,critical,10*rank</v>
      </c>
    </row>
    <row r="11" spans="1:10">
      <c r="A11" s="26" t="s">
        <v>282</v>
      </c>
      <c r="B11" s="26" t="s">
        <v>291</v>
      </c>
      <c r="C11" s="26">
        <v>57</v>
      </c>
      <c r="D11" s="26" t="s">
        <v>284</v>
      </c>
      <c r="E11" s="26" t="s">
        <v>285</v>
      </c>
      <c r="F11" s="26" t="s">
        <v>286</v>
      </c>
      <c r="G11" s="26" t="s">
        <v>282</v>
      </c>
      <c r="H11" s="26" t="s">
        <v>292</v>
      </c>
      <c r="I11" s="26" t="s">
        <v>288</v>
      </c>
      <c r="J11" s="26" t="str">
        <f t="shared" si="0"/>
        <v>1,armor,57*(1+rank)*rank*0.5|1,criticalImmune,10*rank</v>
      </c>
    </row>
    <row r="12" spans="1:10">
      <c r="A12" s="26" t="s">
        <v>282</v>
      </c>
      <c r="B12" s="26" t="s">
        <v>289</v>
      </c>
      <c r="C12" s="26">
        <v>533</v>
      </c>
      <c r="D12" s="26" t="s">
        <v>284</v>
      </c>
      <c r="E12" s="26" t="s">
        <v>285</v>
      </c>
      <c r="F12" s="26" t="s">
        <v>286</v>
      </c>
      <c r="G12" s="26" t="s">
        <v>282</v>
      </c>
      <c r="H12" s="26" t="s">
        <v>293</v>
      </c>
      <c r="I12" s="26" t="s">
        <v>288</v>
      </c>
      <c r="J12" s="26" t="str">
        <f t="shared" si="0"/>
        <v>1,maxHp,533*(1+rank)*rank*0.5|1,dodge,10*rank</v>
      </c>
    </row>
    <row r="13" spans="1:10">
      <c r="A13" s="26" t="s">
        <v>282</v>
      </c>
      <c r="B13" s="26" t="s">
        <v>283</v>
      </c>
      <c r="C13" s="26">
        <v>225</v>
      </c>
      <c r="D13" s="26" t="s">
        <v>284</v>
      </c>
      <c r="E13" s="26" t="s">
        <v>285</v>
      </c>
      <c r="F13" s="26" t="s">
        <v>286</v>
      </c>
      <c r="G13" s="26" t="s">
        <v>282</v>
      </c>
      <c r="H13" s="26" t="s">
        <v>287</v>
      </c>
      <c r="I13" s="26" t="s">
        <v>288</v>
      </c>
      <c r="J13" s="26" t="str">
        <f t="shared" si="0"/>
        <v>1,attack,225*(1+rank)*rank*0.5|1,hit,10*rank</v>
      </c>
    </row>
    <row r="14" spans="1:10">
      <c r="A14" s="26" t="s">
        <v>282</v>
      </c>
      <c r="B14" s="26" t="s">
        <v>289</v>
      </c>
      <c r="C14" s="26">
        <v>639</v>
      </c>
      <c r="D14" s="26" t="s">
        <v>284</v>
      </c>
      <c r="E14" s="26" t="s">
        <v>285</v>
      </c>
      <c r="F14" s="26" t="s">
        <v>286</v>
      </c>
      <c r="G14" s="26" t="s">
        <v>282</v>
      </c>
      <c r="H14" s="26" t="s">
        <v>290</v>
      </c>
      <c r="I14" s="26" t="s">
        <v>288</v>
      </c>
      <c r="J14" s="26" t="str">
        <f t="shared" si="0"/>
        <v>1,maxHp,639*(1+rank)*rank*0.5|1,critical,10*rank</v>
      </c>
    </row>
    <row r="15" spans="1:10">
      <c r="A15" s="26" t="s">
        <v>282</v>
      </c>
      <c r="B15" s="26" t="s">
        <v>291</v>
      </c>
      <c r="C15" s="26">
        <v>68</v>
      </c>
      <c r="D15" s="26" t="s">
        <v>284</v>
      </c>
      <c r="E15" s="26" t="s">
        <v>285</v>
      </c>
      <c r="F15" s="26" t="s">
        <v>286</v>
      </c>
      <c r="G15" s="26" t="s">
        <v>282</v>
      </c>
      <c r="H15" s="26" t="s">
        <v>292</v>
      </c>
      <c r="I15" s="26" t="s">
        <v>288</v>
      </c>
      <c r="J15" s="26" t="str">
        <f t="shared" si="0"/>
        <v>1,armor,68*(1+rank)*rank*0.5|1,criticalImmune,10*rank</v>
      </c>
    </row>
    <row r="16" spans="1:10">
      <c r="A16" s="26" t="s">
        <v>282</v>
      </c>
      <c r="B16" s="26" t="s">
        <v>289</v>
      </c>
      <c r="C16" s="26">
        <v>639</v>
      </c>
      <c r="D16" s="26" t="s">
        <v>284</v>
      </c>
      <c r="E16" s="26" t="s">
        <v>285</v>
      </c>
      <c r="F16" s="26" t="s">
        <v>286</v>
      </c>
      <c r="G16" s="26" t="s">
        <v>282</v>
      </c>
      <c r="H16" s="26" t="s">
        <v>293</v>
      </c>
      <c r="I16" s="26" t="s">
        <v>288</v>
      </c>
      <c r="J16" s="26" t="str">
        <f t="shared" si="0"/>
        <v>1,maxHp,639*(1+rank)*rank*0.5|1,dodge,10*rank</v>
      </c>
    </row>
    <row r="17" spans="1:10">
      <c r="A17" s="26" t="s">
        <v>282</v>
      </c>
      <c r="B17" s="26" t="s">
        <v>283</v>
      </c>
      <c r="C17" s="26">
        <v>244</v>
      </c>
      <c r="D17" s="26" t="s">
        <v>284</v>
      </c>
      <c r="E17" s="26" t="s">
        <v>285</v>
      </c>
      <c r="F17" s="26" t="s">
        <v>286</v>
      </c>
      <c r="G17" s="26" t="s">
        <v>282</v>
      </c>
      <c r="H17" s="26" t="s">
        <v>287</v>
      </c>
      <c r="I17" s="26" t="s">
        <v>288</v>
      </c>
      <c r="J17" s="26" t="str">
        <f t="shared" si="0"/>
        <v>1,attack,244*(1+rank)*rank*0.5|1,hit,10*rank</v>
      </c>
    </row>
    <row r="18" spans="1:10">
      <c r="A18" s="26" t="s">
        <v>282</v>
      </c>
      <c r="B18" s="26" t="s">
        <v>289</v>
      </c>
      <c r="C18" s="26">
        <v>692</v>
      </c>
      <c r="D18" s="26" t="s">
        <v>284</v>
      </c>
      <c r="E18" s="26" t="s">
        <v>285</v>
      </c>
      <c r="F18" s="26" t="s">
        <v>286</v>
      </c>
      <c r="G18" s="26" t="s">
        <v>282</v>
      </c>
      <c r="H18" s="26" t="s">
        <v>290</v>
      </c>
      <c r="I18" s="26" t="s">
        <v>288</v>
      </c>
      <c r="J18" s="26" t="str">
        <f t="shared" si="0"/>
        <v>1,maxHp,692*(1+rank)*rank*0.5|1,critical,10*rank</v>
      </c>
    </row>
    <row r="19" spans="1:10">
      <c r="A19" s="26" t="s">
        <v>282</v>
      </c>
      <c r="B19" s="26" t="s">
        <v>291</v>
      </c>
      <c r="C19" s="26">
        <v>74</v>
      </c>
      <c r="D19" s="26" t="s">
        <v>284</v>
      </c>
      <c r="E19" s="26" t="s">
        <v>285</v>
      </c>
      <c r="F19" s="26" t="s">
        <v>286</v>
      </c>
      <c r="G19" s="26" t="s">
        <v>282</v>
      </c>
      <c r="H19" s="26" t="s">
        <v>292</v>
      </c>
      <c r="I19" s="26" t="s">
        <v>288</v>
      </c>
      <c r="J19" s="26" t="str">
        <f t="shared" si="0"/>
        <v>1,armor,74*(1+rank)*rank*0.5|1,criticalImmune,10*rank</v>
      </c>
    </row>
    <row r="20" spans="1:10">
      <c r="A20" s="26" t="s">
        <v>282</v>
      </c>
      <c r="B20" s="26" t="s">
        <v>289</v>
      </c>
      <c r="C20" s="26">
        <v>692</v>
      </c>
      <c r="D20" s="26" t="s">
        <v>284</v>
      </c>
      <c r="E20" s="26" t="s">
        <v>285</v>
      </c>
      <c r="F20" s="26" t="s">
        <v>286</v>
      </c>
      <c r="G20" s="26" t="s">
        <v>282</v>
      </c>
      <c r="H20" s="26" t="s">
        <v>293</v>
      </c>
      <c r="I20" s="26" t="s">
        <v>288</v>
      </c>
      <c r="J20" s="26" t="str">
        <f t="shared" si="0"/>
        <v>1,maxHp,692*(1+rank)*rank*0.5|1,dodge,10*rank</v>
      </c>
    </row>
    <row r="21" spans="1:10">
      <c r="A21" s="26" t="s">
        <v>282</v>
      </c>
      <c r="B21" s="26" t="s">
        <v>283</v>
      </c>
      <c r="C21" s="26">
        <v>317</v>
      </c>
      <c r="D21" s="26" t="s">
        <v>284</v>
      </c>
      <c r="E21" s="26" t="s">
        <v>285</v>
      </c>
      <c r="F21" s="26" t="s">
        <v>286</v>
      </c>
      <c r="G21" s="26" t="s">
        <v>282</v>
      </c>
      <c r="H21" s="26" t="s">
        <v>287</v>
      </c>
      <c r="I21" s="26" t="s">
        <v>288</v>
      </c>
      <c r="J21" s="26" t="str">
        <f t="shared" si="0"/>
        <v>1,attack,317*(1+rank)*rank*0.5|1,hit,10*rank</v>
      </c>
    </row>
    <row r="22" spans="1:10">
      <c r="A22" s="26" t="s">
        <v>282</v>
      </c>
      <c r="B22" s="26" t="s">
        <v>289</v>
      </c>
      <c r="C22" s="26">
        <v>899</v>
      </c>
      <c r="D22" s="26" t="s">
        <v>284</v>
      </c>
      <c r="E22" s="26" t="s">
        <v>285</v>
      </c>
      <c r="F22" s="26" t="s">
        <v>286</v>
      </c>
      <c r="G22" s="26" t="s">
        <v>282</v>
      </c>
      <c r="H22" s="26" t="s">
        <v>290</v>
      </c>
      <c r="I22" s="26" t="s">
        <v>288</v>
      </c>
      <c r="J22" s="26" t="str">
        <f t="shared" si="0"/>
        <v>1,maxHp,899*(1+rank)*rank*0.5|1,critical,10*rank</v>
      </c>
    </row>
    <row r="23" spans="1:10">
      <c r="A23" s="26" t="s">
        <v>282</v>
      </c>
      <c r="B23" s="26" t="s">
        <v>291</v>
      </c>
      <c r="C23" s="26">
        <v>96</v>
      </c>
      <c r="D23" s="26" t="s">
        <v>284</v>
      </c>
      <c r="E23" s="26" t="s">
        <v>285</v>
      </c>
      <c r="F23" s="26" t="s">
        <v>286</v>
      </c>
      <c r="G23" s="26" t="s">
        <v>282</v>
      </c>
      <c r="H23" s="26" t="s">
        <v>292</v>
      </c>
      <c r="I23" s="26" t="s">
        <v>288</v>
      </c>
      <c r="J23" s="26" t="str">
        <f t="shared" si="0"/>
        <v>1,armor,96*(1+rank)*rank*0.5|1,criticalImmune,10*rank</v>
      </c>
    </row>
    <row r="24" spans="1:10">
      <c r="A24" s="26" t="s">
        <v>282</v>
      </c>
      <c r="B24" s="26" t="s">
        <v>289</v>
      </c>
      <c r="C24" s="26">
        <v>899</v>
      </c>
      <c r="D24" s="26" t="s">
        <v>284</v>
      </c>
      <c r="E24" s="26" t="s">
        <v>285</v>
      </c>
      <c r="F24" s="26" t="s">
        <v>286</v>
      </c>
      <c r="G24" s="26" t="s">
        <v>282</v>
      </c>
      <c r="H24" s="26" t="s">
        <v>293</v>
      </c>
      <c r="I24" s="26" t="s">
        <v>288</v>
      </c>
      <c r="J24" s="26" t="str">
        <f t="shared" si="0"/>
        <v>1,maxHp,899*(1+rank)*rank*0.5|1,dodge,10*rank</v>
      </c>
    </row>
    <row r="25" spans="1:10">
      <c r="A25" s="26" t="s">
        <v>282</v>
      </c>
      <c r="B25" s="26" t="s">
        <v>283</v>
      </c>
      <c r="C25" s="26">
        <v>341</v>
      </c>
      <c r="D25" s="26" t="s">
        <v>284</v>
      </c>
      <c r="E25" s="26" t="s">
        <v>285</v>
      </c>
      <c r="F25" s="26" t="s">
        <v>286</v>
      </c>
      <c r="G25" s="26" t="s">
        <v>282</v>
      </c>
      <c r="H25" s="26" t="s">
        <v>287</v>
      </c>
      <c r="I25" s="26" t="s">
        <v>288</v>
      </c>
      <c r="J25" s="26" t="str">
        <f t="shared" si="0"/>
        <v>1,attack,341*(1+rank)*rank*0.5|1,hit,10*rank</v>
      </c>
    </row>
    <row r="26" spans="1:10">
      <c r="A26" s="26" t="s">
        <v>282</v>
      </c>
      <c r="B26" s="26" t="s">
        <v>289</v>
      </c>
      <c r="C26" s="26">
        <v>968</v>
      </c>
      <c r="D26" s="26" t="s">
        <v>284</v>
      </c>
      <c r="E26" s="26" t="s">
        <v>285</v>
      </c>
      <c r="F26" s="26" t="s">
        <v>286</v>
      </c>
      <c r="G26" s="26" t="s">
        <v>282</v>
      </c>
      <c r="H26" s="26" t="s">
        <v>290</v>
      </c>
      <c r="I26" s="26" t="s">
        <v>288</v>
      </c>
      <c r="J26" s="26" t="str">
        <f t="shared" si="0"/>
        <v>1,maxHp,968*(1+rank)*rank*0.5|1,critical,10*rank</v>
      </c>
    </row>
    <row r="27" spans="1:10">
      <c r="A27" s="26" t="s">
        <v>282</v>
      </c>
      <c r="B27" s="26" t="s">
        <v>291</v>
      </c>
      <c r="C27" s="26">
        <v>103</v>
      </c>
      <c r="D27" s="26" t="s">
        <v>284</v>
      </c>
      <c r="E27" s="26" t="s">
        <v>285</v>
      </c>
      <c r="F27" s="26" t="s">
        <v>286</v>
      </c>
      <c r="G27" s="26" t="s">
        <v>282</v>
      </c>
      <c r="H27" s="26" t="s">
        <v>292</v>
      </c>
      <c r="I27" s="26" t="s">
        <v>288</v>
      </c>
      <c r="J27" s="26" t="str">
        <f t="shared" si="0"/>
        <v>1,armor,103*(1+rank)*rank*0.5|1,criticalImmune,10*rank</v>
      </c>
    </row>
    <row r="28" spans="1:10">
      <c r="A28" s="26" t="s">
        <v>282</v>
      </c>
      <c r="B28" s="26" t="s">
        <v>289</v>
      </c>
      <c r="C28" s="26">
        <v>968</v>
      </c>
      <c r="D28" s="26" t="s">
        <v>284</v>
      </c>
      <c r="E28" s="26" t="s">
        <v>285</v>
      </c>
      <c r="F28" s="26" t="s">
        <v>286</v>
      </c>
      <c r="G28" s="26" t="s">
        <v>282</v>
      </c>
      <c r="H28" s="26" t="s">
        <v>293</v>
      </c>
      <c r="I28" s="26" t="s">
        <v>288</v>
      </c>
      <c r="J28" s="26" t="str">
        <f t="shared" si="0"/>
        <v>1,maxHp,968*(1+rank)*rank*0.5|1,dodge,10*rank</v>
      </c>
    </row>
    <row r="29" spans="1:10">
      <c r="A29" s="26" t="s">
        <v>282</v>
      </c>
      <c r="B29" s="26" t="s">
        <v>283</v>
      </c>
      <c r="C29" s="26">
        <v>475</v>
      </c>
      <c r="D29" s="26" t="s">
        <v>284</v>
      </c>
      <c r="E29" s="26" t="s">
        <v>285</v>
      </c>
      <c r="F29" s="26" t="s">
        <v>286</v>
      </c>
      <c r="G29" s="26" t="s">
        <v>282</v>
      </c>
      <c r="H29" s="26" t="s">
        <v>287</v>
      </c>
      <c r="I29" s="26" t="s">
        <v>288</v>
      </c>
      <c r="J29" s="26" t="str">
        <f t="shared" si="0"/>
        <v>1,attack,475*(1+rank)*rank*0.5|1,hit,10*rank</v>
      </c>
    </row>
    <row r="30" spans="1:10">
      <c r="A30" s="26" t="s">
        <v>282</v>
      </c>
      <c r="B30" s="26" t="s">
        <v>289</v>
      </c>
      <c r="C30" s="26">
        <v>1348</v>
      </c>
      <c r="D30" s="26" t="s">
        <v>284</v>
      </c>
      <c r="E30" s="26" t="s">
        <v>285</v>
      </c>
      <c r="F30" s="26" t="s">
        <v>286</v>
      </c>
      <c r="G30" s="26" t="s">
        <v>282</v>
      </c>
      <c r="H30" s="26" t="s">
        <v>290</v>
      </c>
      <c r="I30" s="26" t="s">
        <v>288</v>
      </c>
      <c r="J30" s="26" t="str">
        <f t="shared" si="0"/>
        <v>1,maxHp,1348*(1+rank)*rank*0.5|1,critical,10*rank</v>
      </c>
    </row>
    <row r="31" spans="1:10">
      <c r="A31" s="26" t="s">
        <v>282</v>
      </c>
      <c r="B31" s="26" t="s">
        <v>291</v>
      </c>
      <c r="C31" s="26">
        <v>144</v>
      </c>
      <c r="D31" s="26" t="s">
        <v>284</v>
      </c>
      <c r="E31" s="26" t="s">
        <v>285</v>
      </c>
      <c r="F31" s="26" t="s">
        <v>286</v>
      </c>
      <c r="G31" s="26" t="s">
        <v>282</v>
      </c>
      <c r="H31" s="26" t="s">
        <v>292</v>
      </c>
      <c r="I31" s="26" t="s">
        <v>288</v>
      </c>
      <c r="J31" s="26" t="str">
        <f t="shared" si="0"/>
        <v>1,armor,144*(1+rank)*rank*0.5|1,criticalImmune,10*rank</v>
      </c>
    </row>
    <row r="32" spans="1:10">
      <c r="A32" s="26" t="s">
        <v>282</v>
      </c>
      <c r="B32" s="26" t="s">
        <v>289</v>
      </c>
      <c r="C32" s="26">
        <v>1348</v>
      </c>
      <c r="D32" s="26" t="s">
        <v>284</v>
      </c>
      <c r="E32" s="26" t="s">
        <v>285</v>
      </c>
      <c r="F32" s="26" t="s">
        <v>286</v>
      </c>
      <c r="G32" s="26" t="s">
        <v>282</v>
      </c>
      <c r="H32" s="26" t="s">
        <v>293</v>
      </c>
      <c r="I32" s="26" t="s">
        <v>288</v>
      </c>
      <c r="J32" s="26" t="str">
        <f t="shared" si="0"/>
        <v>1,maxHp,1348*(1+rank)*rank*0.5|1,dodge,10*rank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zoomScale="85" zoomScaleNormal="85" topLeftCell="A2" workbookViewId="0">
      <selection activeCell="R54" sqref="R5:R54"/>
    </sheetView>
  </sheetViews>
  <sheetFormatPr defaultColWidth="9" defaultRowHeight="13.5"/>
  <cols>
    <col min="1" max="1" width="14.375" customWidth="1"/>
    <col min="2" max="2" width="11" customWidth="1"/>
    <col min="3" max="4" width="24.625" customWidth="1"/>
    <col min="5" max="6" width="12.625"/>
    <col min="7" max="7" width="12.625" customWidth="1"/>
    <col min="18" max="18" width="10.375"/>
  </cols>
  <sheetData>
    <row r="1" customFormat="1" ht="16.5" spans="1:17">
      <c r="A1" s="10" t="s">
        <v>294</v>
      </c>
      <c r="B1" s="10" t="s">
        <v>295</v>
      </c>
      <c r="C1" s="10" t="s">
        <v>296</v>
      </c>
      <c r="D1" s="10" t="s">
        <v>297</v>
      </c>
      <c r="Q1" s="22"/>
    </row>
    <row r="2" customFormat="1" ht="16.5" spans="1:17">
      <c r="A2" s="10" t="s">
        <v>298</v>
      </c>
      <c r="B2" s="10" t="s">
        <v>270</v>
      </c>
      <c r="C2" s="10" t="s">
        <v>299</v>
      </c>
      <c r="D2" s="10" t="s">
        <v>300</v>
      </c>
      <c r="M2">
        <v>500</v>
      </c>
      <c r="N2">
        <v>100</v>
      </c>
      <c r="O2">
        <v>9000</v>
      </c>
      <c r="Q2" s="22"/>
    </row>
    <row r="3" customFormat="1" ht="16.5" spans="1:17">
      <c r="A3" s="10" t="s">
        <v>301</v>
      </c>
      <c r="B3" s="10" t="s">
        <v>302</v>
      </c>
      <c r="C3" s="10" t="s">
        <v>303</v>
      </c>
      <c r="D3" s="10" t="s">
        <v>303</v>
      </c>
      <c r="E3" t="s">
        <v>304</v>
      </c>
      <c r="M3">
        <v>30</v>
      </c>
      <c r="N3">
        <v>15</v>
      </c>
      <c r="O3">
        <v>400</v>
      </c>
      <c r="Q3" s="22"/>
    </row>
    <row r="4" customFormat="1" ht="16.5" spans="1:17">
      <c r="A4" s="10" t="s">
        <v>305</v>
      </c>
      <c r="B4" s="10" t="s">
        <v>305</v>
      </c>
      <c r="C4" s="10" t="s">
        <v>305</v>
      </c>
      <c r="D4" s="10" t="s">
        <v>305</v>
      </c>
      <c r="M4" s="4" t="s">
        <v>2</v>
      </c>
      <c r="N4" s="26" t="s">
        <v>3</v>
      </c>
      <c r="O4" s="26" t="s">
        <v>4</v>
      </c>
      <c r="Q4" s="22"/>
    </row>
    <row r="5" ht="16.5" spans="1:18">
      <c r="A5" s="10">
        <v>1001</v>
      </c>
      <c r="B5" s="10" t="s">
        <v>306</v>
      </c>
      <c r="C5" s="10" t="str">
        <f>D5</f>
        <v>6+lv*3</v>
      </c>
      <c r="D5" s="10" t="s">
        <v>307</v>
      </c>
      <c r="E5">
        <v>6</v>
      </c>
      <c r="F5">
        <f t="shared" ref="F5:F44" si="0">E5/2</f>
        <v>3</v>
      </c>
      <c r="G5">
        <f>50*E5+50*(50-1)*F5*0.5</f>
        <v>3975</v>
      </c>
      <c r="I5" t="s">
        <v>308</v>
      </c>
      <c r="J5" t="s">
        <v>284</v>
      </c>
      <c r="K5" t="s">
        <v>309</v>
      </c>
      <c r="L5">
        <v>50</v>
      </c>
      <c r="M5">
        <f>$M$2+$M$3*L5</f>
        <v>2000</v>
      </c>
      <c r="N5">
        <f>$N$2+$N$3*L5</f>
        <v>850</v>
      </c>
      <c r="O5">
        <f>$O$2+$O$3*L5</f>
        <v>29000</v>
      </c>
      <c r="Q5" s="22" t="s">
        <v>310</v>
      </c>
      <c r="R5">
        <f>6+Q5*3</f>
        <v>9</v>
      </c>
    </row>
    <row r="6" ht="16.5" spans="1:18">
      <c r="A6" s="10">
        <v>1002</v>
      </c>
      <c r="B6" s="10" t="s">
        <v>311</v>
      </c>
      <c r="C6" s="10" t="str">
        <f>D6</f>
        <v>12+lv*6</v>
      </c>
      <c r="D6" s="10" t="str">
        <f>E6&amp;K6&amp;I6&amp;J6&amp;F6</f>
        <v>12+lv*6</v>
      </c>
      <c r="E6">
        <v>12</v>
      </c>
      <c r="F6">
        <f t="shared" si="0"/>
        <v>6</v>
      </c>
      <c r="G6">
        <f>50*E6+50*(50-1)*F6*0.5</f>
        <v>7950</v>
      </c>
      <c r="I6" t="s">
        <v>308</v>
      </c>
      <c r="J6" t="s">
        <v>284</v>
      </c>
      <c r="K6" t="s">
        <v>309</v>
      </c>
      <c r="L6">
        <v>100</v>
      </c>
      <c r="M6">
        <f t="shared" ref="M6:M44" si="1">$M$2+$M$3*L6</f>
        <v>3500</v>
      </c>
      <c r="N6">
        <f t="shared" ref="N6:N44" si="2">$N$2+$N$3*L6</f>
        <v>1600</v>
      </c>
      <c r="O6">
        <f t="shared" ref="O6:O44" si="3">$O$2+$O$3*L6</f>
        <v>49000</v>
      </c>
      <c r="Q6" s="22" t="s">
        <v>312</v>
      </c>
      <c r="R6">
        <f t="shared" ref="R6:R37" si="4">6+Q6*3</f>
        <v>12</v>
      </c>
    </row>
    <row r="7" ht="16.5" spans="1:18">
      <c r="A7" s="10">
        <v>1003</v>
      </c>
      <c r="B7" s="10" t="s">
        <v>313</v>
      </c>
      <c r="C7" s="10" t="str">
        <f t="shared" ref="C6:C44" si="5">D7</f>
        <v>18+lv*9</v>
      </c>
      <c r="D7" s="10" t="str">
        <f t="shared" ref="D7:D44" si="6">E7&amp;K7&amp;I7&amp;J7&amp;F7</f>
        <v>18+lv*9</v>
      </c>
      <c r="E7">
        <v>18</v>
      </c>
      <c r="F7">
        <f t="shared" si="0"/>
        <v>9</v>
      </c>
      <c r="G7">
        <f t="shared" ref="G5:G44" si="7">50*E7+50*(50-1)*F7*0.5</f>
        <v>11925</v>
      </c>
      <c r="I7" t="s">
        <v>308</v>
      </c>
      <c r="J7" t="s">
        <v>284</v>
      </c>
      <c r="K7" t="s">
        <v>309</v>
      </c>
      <c r="L7">
        <v>150</v>
      </c>
      <c r="M7">
        <f t="shared" si="1"/>
        <v>5000</v>
      </c>
      <c r="N7">
        <f t="shared" si="2"/>
        <v>2350</v>
      </c>
      <c r="O7">
        <f t="shared" si="3"/>
        <v>69000</v>
      </c>
      <c r="Q7" s="22" t="s">
        <v>314</v>
      </c>
      <c r="R7">
        <f t="shared" si="4"/>
        <v>15</v>
      </c>
    </row>
    <row r="8" ht="16.5" spans="1:18">
      <c r="A8" s="10">
        <v>1004</v>
      </c>
      <c r="B8" s="10" t="s">
        <v>315</v>
      </c>
      <c r="C8" s="10" t="str">
        <f t="shared" si="5"/>
        <v>24+lv*12</v>
      </c>
      <c r="D8" s="10" t="str">
        <f t="shared" si="6"/>
        <v>24+lv*12</v>
      </c>
      <c r="E8">
        <v>24</v>
      </c>
      <c r="F8">
        <f t="shared" si="0"/>
        <v>12</v>
      </c>
      <c r="G8">
        <f t="shared" si="7"/>
        <v>15900</v>
      </c>
      <c r="I8" t="s">
        <v>308</v>
      </c>
      <c r="J8" t="s">
        <v>284</v>
      </c>
      <c r="K8" t="s">
        <v>309</v>
      </c>
      <c r="L8">
        <v>200</v>
      </c>
      <c r="M8">
        <f t="shared" si="1"/>
        <v>6500</v>
      </c>
      <c r="N8">
        <f t="shared" si="2"/>
        <v>3100</v>
      </c>
      <c r="O8">
        <f t="shared" si="3"/>
        <v>89000</v>
      </c>
      <c r="Q8" s="22" t="s">
        <v>316</v>
      </c>
      <c r="R8">
        <f t="shared" si="4"/>
        <v>18</v>
      </c>
    </row>
    <row r="9" ht="16.5" spans="1:18">
      <c r="A9" s="10">
        <v>1005</v>
      </c>
      <c r="B9" s="10" t="s">
        <v>317</v>
      </c>
      <c r="C9" s="10" t="str">
        <f t="shared" si="5"/>
        <v>30+lv*15</v>
      </c>
      <c r="D9" s="10" t="str">
        <f t="shared" si="6"/>
        <v>30+lv*15</v>
      </c>
      <c r="E9">
        <v>30</v>
      </c>
      <c r="F9">
        <f t="shared" si="0"/>
        <v>15</v>
      </c>
      <c r="G9">
        <f t="shared" si="7"/>
        <v>19875</v>
      </c>
      <c r="I9" t="s">
        <v>308</v>
      </c>
      <c r="J9" t="s">
        <v>284</v>
      </c>
      <c r="K9" t="s">
        <v>309</v>
      </c>
      <c r="L9">
        <f>L8+50</f>
        <v>250</v>
      </c>
      <c r="M9">
        <f t="shared" si="1"/>
        <v>8000</v>
      </c>
      <c r="N9">
        <f t="shared" si="2"/>
        <v>3850</v>
      </c>
      <c r="O9">
        <f t="shared" si="3"/>
        <v>109000</v>
      </c>
      <c r="Q9" s="22" t="s">
        <v>318</v>
      </c>
      <c r="R9">
        <f t="shared" si="4"/>
        <v>21</v>
      </c>
    </row>
    <row r="10" ht="16.5" spans="1:18">
      <c r="A10" s="10">
        <v>1006</v>
      </c>
      <c r="B10" s="25" t="s">
        <v>319</v>
      </c>
      <c r="C10" s="10" t="str">
        <f t="shared" si="5"/>
        <v>50+lv*25</v>
      </c>
      <c r="D10" s="10" t="str">
        <f t="shared" si="6"/>
        <v>50+lv*25</v>
      </c>
      <c r="E10">
        <v>50</v>
      </c>
      <c r="F10">
        <f t="shared" si="0"/>
        <v>25</v>
      </c>
      <c r="G10">
        <f t="shared" si="7"/>
        <v>33125</v>
      </c>
      <c r="I10" t="s">
        <v>308</v>
      </c>
      <c r="J10" t="s">
        <v>284</v>
      </c>
      <c r="K10" t="s">
        <v>309</v>
      </c>
      <c r="L10">
        <f t="shared" ref="L10:L44" si="8">L9+50</f>
        <v>300</v>
      </c>
      <c r="M10">
        <f t="shared" si="1"/>
        <v>9500</v>
      </c>
      <c r="N10">
        <f t="shared" si="2"/>
        <v>4600</v>
      </c>
      <c r="O10">
        <f t="shared" si="3"/>
        <v>129000</v>
      </c>
      <c r="Q10" s="22" t="s">
        <v>320</v>
      </c>
      <c r="R10">
        <f t="shared" si="4"/>
        <v>24</v>
      </c>
    </row>
    <row r="11" ht="16.5" spans="1:18">
      <c r="A11" s="10">
        <v>1007</v>
      </c>
      <c r="B11" s="10" t="s">
        <v>321</v>
      </c>
      <c r="C11" s="10" t="str">
        <f t="shared" si="5"/>
        <v>70+lv*35</v>
      </c>
      <c r="D11" s="10" t="str">
        <f t="shared" si="6"/>
        <v>70+lv*35</v>
      </c>
      <c r="E11">
        <v>70</v>
      </c>
      <c r="F11">
        <f t="shared" si="0"/>
        <v>35</v>
      </c>
      <c r="G11">
        <f t="shared" si="7"/>
        <v>46375</v>
      </c>
      <c r="I11" t="s">
        <v>308</v>
      </c>
      <c r="J11" t="s">
        <v>284</v>
      </c>
      <c r="K11" t="s">
        <v>309</v>
      </c>
      <c r="L11">
        <f t="shared" si="8"/>
        <v>350</v>
      </c>
      <c r="M11">
        <f t="shared" si="1"/>
        <v>11000</v>
      </c>
      <c r="N11">
        <f t="shared" si="2"/>
        <v>5350</v>
      </c>
      <c r="O11">
        <f t="shared" si="3"/>
        <v>149000</v>
      </c>
      <c r="Q11" s="22" t="s">
        <v>322</v>
      </c>
      <c r="R11">
        <f t="shared" si="4"/>
        <v>27</v>
      </c>
    </row>
    <row r="12" ht="16.5" spans="1:18">
      <c r="A12" s="10">
        <v>1008</v>
      </c>
      <c r="B12" s="25" t="s">
        <v>323</v>
      </c>
      <c r="C12" s="10" t="str">
        <f t="shared" si="5"/>
        <v>100+lv*50</v>
      </c>
      <c r="D12" s="10" t="str">
        <f t="shared" si="6"/>
        <v>100+lv*50</v>
      </c>
      <c r="E12">
        <v>100</v>
      </c>
      <c r="F12">
        <f t="shared" si="0"/>
        <v>50</v>
      </c>
      <c r="G12">
        <f t="shared" si="7"/>
        <v>66250</v>
      </c>
      <c r="I12" t="s">
        <v>308</v>
      </c>
      <c r="J12" t="s">
        <v>284</v>
      </c>
      <c r="K12" t="s">
        <v>309</v>
      </c>
      <c r="L12">
        <f t="shared" si="8"/>
        <v>400</v>
      </c>
      <c r="M12">
        <f t="shared" si="1"/>
        <v>12500</v>
      </c>
      <c r="N12">
        <f t="shared" si="2"/>
        <v>6100</v>
      </c>
      <c r="O12">
        <f t="shared" si="3"/>
        <v>169000</v>
      </c>
      <c r="Q12" s="22" t="s">
        <v>324</v>
      </c>
      <c r="R12">
        <f t="shared" si="4"/>
        <v>30</v>
      </c>
    </row>
    <row r="13" ht="16.5" spans="1:18">
      <c r="A13" s="10">
        <v>1009</v>
      </c>
      <c r="B13" s="10" t="s">
        <v>325</v>
      </c>
      <c r="C13" s="10" t="str">
        <f t="shared" si="5"/>
        <v>150+lv*75</v>
      </c>
      <c r="D13" s="10" t="str">
        <f t="shared" si="6"/>
        <v>150+lv*75</v>
      </c>
      <c r="E13">
        <v>150</v>
      </c>
      <c r="F13">
        <f t="shared" si="0"/>
        <v>75</v>
      </c>
      <c r="G13">
        <f t="shared" si="7"/>
        <v>99375</v>
      </c>
      <c r="I13" t="s">
        <v>308</v>
      </c>
      <c r="J13" t="s">
        <v>284</v>
      </c>
      <c r="K13" t="s">
        <v>309</v>
      </c>
      <c r="L13">
        <f t="shared" si="8"/>
        <v>450</v>
      </c>
      <c r="M13">
        <f t="shared" si="1"/>
        <v>14000</v>
      </c>
      <c r="N13">
        <f t="shared" si="2"/>
        <v>6850</v>
      </c>
      <c r="O13">
        <f t="shared" si="3"/>
        <v>189000</v>
      </c>
      <c r="Q13" s="22" t="s">
        <v>326</v>
      </c>
      <c r="R13">
        <f t="shared" si="4"/>
        <v>33</v>
      </c>
    </row>
    <row r="14" ht="16.5" spans="1:18">
      <c r="A14" s="10">
        <v>1010</v>
      </c>
      <c r="B14" s="25" t="s">
        <v>327</v>
      </c>
      <c r="C14" s="10" t="str">
        <f t="shared" si="5"/>
        <v>200+lv*100</v>
      </c>
      <c r="D14" s="10" t="str">
        <f t="shared" si="6"/>
        <v>200+lv*100</v>
      </c>
      <c r="E14">
        <v>200</v>
      </c>
      <c r="F14">
        <f t="shared" si="0"/>
        <v>100</v>
      </c>
      <c r="G14">
        <f t="shared" si="7"/>
        <v>132500</v>
      </c>
      <c r="I14" t="s">
        <v>308</v>
      </c>
      <c r="J14" t="s">
        <v>284</v>
      </c>
      <c r="K14" t="s">
        <v>309</v>
      </c>
      <c r="L14">
        <f t="shared" si="8"/>
        <v>500</v>
      </c>
      <c r="M14">
        <f t="shared" si="1"/>
        <v>15500</v>
      </c>
      <c r="N14">
        <f t="shared" si="2"/>
        <v>7600</v>
      </c>
      <c r="O14">
        <f t="shared" si="3"/>
        <v>209000</v>
      </c>
      <c r="Q14" s="22" t="s">
        <v>328</v>
      </c>
      <c r="R14">
        <f t="shared" si="4"/>
        <v>36</v>
      </c>
    </row>
    <row r="15" ht="16.5" spans="1:18">
      <c r="A15" s="10">
        <v>1011</v>
      </c>
      <c r="B15" s="10" t="s">
        <v>329</v>
      </c>
      <c r="C15" s="10" t="str">
        <f t="shared" si="5"/>
        <v>500+lv*250</v>
      </c>
      <c r="D15" s="10" t="str">
        <f t="shared" si="6"/>
        <v>500+lv*250</v>
      </c>
      <c r="E15">
        <v>500</v>
      </c>
      <c r="F15">
        <f t="shared" si="0"/>
        <v>250</v>
      </c>
      <c r="G15">
        <f t="shared" si="7"/>
        <v>331250</v>
      </c>
      <c r="I15" t="s">
        <v>308</v>
      </c>
      <c r="J15" t="s">
        <v>284</v>
      </c>
      <c r="K15" t="s">
        <v>309</v>
      </c>
      <c r="L15">
        <f t="shared" si="8"/>
        <v>550</v>
      </c>
      <c r="M15">
        <f t="shared" si="1"/>
        <v>17000</v>
      </c>
      <c r="N15">
        <f t="shared" si="2"/>
        <v>8350</v>
      </c>
      <c r="O15">
        <f t="shared" si="3"/>
        <v>229000</v>
      </c>
      <c r="Q15" s="22" t="s">
        <v>330</v>
      </c>
      <c r="R15">
        <f t="shared" si="4"/>
        <v>39</v>
      </c>
    </row>
    <row r="16" ht="16.5" spans="1:18">
      <c r="A16" s="10">
        <v>1012</v>
      </c>
      <c r="B16" s="10" t="s">
        <v>331</v>
      </c>
      <c r="C16" s="10" t="str">
        <f t="shared" si="5"/>
        <v>1000+lv*500</v>
      </c>
      <c r="D16" s="10" t="str">
        <f t="shared" si="6"/>
        <v>1000+lv*500</v>
      </c>
      <c r="E16">
        <v>1000</v>
      </c>
      <c r="F16">
        <f t="shared" si="0"/>
        <v>500</v>
      </c>
      <c r="G16">
        <f t="shared" si="7"/>
        <v>662500</v>
      </c>
      <c r="I16" t="s">
        <v>308</v>
      </c>
      <c r="J16" t="s">
        <v>284</v>
      </c>
      <c r="K16" t="s">
        <v>309</v>
      </c>
      <c r="L16">
        <f t="shared" si="8"/>
        <v>600</v>
      </c>
      <c r="M16">
        <f t="shared" si="1"/>
        <v>18500</v>
      </c>
      <c r="N16">
        <f t="shared" si="2"/>
        <v>9100</v>
      </c>
      <c r="O16">
        <f t="shared" si="3"/>
        <v>249000</v>
      </c>
      <c r="Q16" s="22" t="s">
        <v>332</v>
      </c>
      <c r="R16">
        <f t="shared" si="4"/>
        <v>42</v>
      </c>
    </row>
    <row r="17" ht="16.5" spans="1:18">
      <c r="A17" s="10">
        <v>1013</v>
      </c>
      <c r="B17" s="10" t="s">
        <v>333</v>
      </c>
      <c r="C17" s="10" t="str">
        <f t="shared" si="5"/>
        <v>2000+lv*1000</v>
      </c>
      <c r="D17" s="10" t="str">
        <f t="shared" si="6"/>
        <v>2000+lv*1000</v>
      </c>
      <c r="E17">
        <v>2000</v>
      </c>
      <c r="F17">
        <f t="shared" si="0"/>
        <v>1000</v>
      </c>
      <c r="G17">
        <f t="shared" si="7"/>
        <v>1325000</v>
      </c>
      <c r="I17" t="s">
        <v>308</v>
      </c>
      <c r="J17" t="s">
        <v>284</v>
      </c>
      <c r="K17" t="s">
        <v>309</v>
      </c>
      <c r="L17">
        <f t="shared" si="8"/>
        <v>650</v>
      </c>
      <c r="M17">
        <f t="shared" si="1"/>
        <v>20000</v>
      </c>
      <c r="N17">
        <f t="shared" si="2"/>
        <v>9850</v>
      </c>
      <c r="O17">
        <f t="shared" si="3"/>
        <v>269000</v>
      </c>
      <c r="Q17" s="22" t="s">
        <v>334</v>
      </c>
      <c r="R17">
        <f t="shared" si="4"/>
        <v>45</v>
      </c>
    </row>
    <row r="18" ht="16.5" spans="1:18">
      <c r="A18" s="10">
        <v>1014</v>
      </c>
      <c r="B18" s="10" t="s">
        <v>335</v>
      </c>
      <c r="C18" s="10" t="str">
        <f t="shared" si="5"/>
        <v>4000+lv*2000</v>
      </c>
      <c r="D18" s="10" t="str">
        <f t="shared" si="6"/>
        <v>4000+lv*2000</v>
      </c>
      <c r="E18">
        <v>4000</v>
      </c>
      <c r="F18">
        <f t="shared" si="0"/>
        <v>2000</v>
      </c>
      <c r="G18">
        <f t="shared" si="7"/>
        <v>2650000</v>
      </c>
      <c r="I18" t="s">
        <v>308</v>
      </c>
      <c r="J18" t="s">
        <v>284</v>
      </c>
      <c r="K18" t="s">
        <v>309</v>
      </c>
      <c r="L18">
        <f t="shared" si="8"/>
        <v>700</v>
      </c>
      <c r="M18">
        <f t="shared" si="1"/>
        <v>21500</v>
      </c>
      <c r="N18">
        <f t="shared" si="2"/>
        <v>10600</v>
      </c>
      <c r="O18">
        <f t="shared" si="3"/>
        <v>289000</v>
      </c>
      <c r="Q18" s="22" t="s">
        <v>336</v>
      </c>
      <c r="R18">
        <f t="shared" si="4"/>
        <v>48</v>
      </c>
    </row>
    <row r="19" ht="16.5" spans="1:18">
      <c r="A19" s="10">
        <v>1015</v>
      </c>
      <c r="B19" s="10" t="s">
        <v>337</v>
      </c>
      <c r="C19" s="10" t="str">
        <f t="shared" si="5"/>
        <v>8000+lv*4000</v>
      </c>
      <c r="D19" s="10" t="str">
        <f t="shared" si="6"/>
        <v>8000+lv*4000</v>
      </c>
      <c r="E19">
        <v>8000</v>
      </c>
      <c r="F19">
        <f t="shared" si="0"/>
        <v>4000</v>
      </c>
      <c r="G19">
        <f t="shared" si="7"/>
        <v>5300000</v>
      </c>
      <c r="I19" t="s">
        <v>308</v>
      </c>
      <c r="J19" t="s">
        <v>284</v>
      </c>
      <c r="K19" t="s">
        <v>309</v>
      </c>
      <c r="L19">
        <f t="shared" si="8"/>
        <v>750</v>
      </c>
      <c r="M19">
        <f t="shared" si="1"/>
        <v>23000</v>
      </c>
      <c r="N19">
        <f t="shared" si="2"/>
        <v>11350</v>
      </c>
      <c r="O19">
        <f t="shared" si="3"/>
        <v>309000</v>
      </c>
      <c r="Q19" s="22" t="s">
        <v>338</v>
      </c>
      <c r="R19">
        <f t="shared" si="4"/>
        <v>51</v>
      </c>
    </row>
    <row r="20" ht="16.5" spans="1:18">
      <c r="A20" s="10">
        <v>1016</v>
      </c>
      <c r="B20" s="10" t="s">
        <v>339</v>
      </c>
      <c r="C20" s="10" t="str">
        <f t="shared" si="5"/>
        <v>12000+lv*6000</v>
      </c>
      <c r="D20" s="10" t="str">
        <f t="shared" si="6"/>
        <v>12000+lv*6000</v>
      </c>
      <c r="E20">
        <v>12000</v>
      </c>
      <c r="F20">
        <f t="shared" si="0"/>
        <v>6000</v>
      </c>
      <c r="G20">
        <f t="shared" si="7"/>
        <v>7950000</v>
      </c>
      <c r="I20" t="s">
        <v>308</v>
      </c>
      <c r="J20" t="s">
        <v>284</v>
      </c>
      <c r="K20" t="s">
        <v>309</v>
      </c>
      <c r="L20">
        <f t="shared" si="8"/>
        <v>800</v>
      </c>
      <c r="M20">
        <f t="shared" si="1"/>
        <v>24500</v>
      </c>
      <c r="N20">
        <f t="shared" si="2"/>
        <v>12100</v>
      </c>
      <c r="O20">
        <f t="shared" si="3"/>
        <v>329000</v>
      </c>
      <c r="Q20" s="22" t="s">
        <v>340</v>
      </c>
      <c r="R20">
        <f t="shared" si="4"/>
        <v>54</v>
      </c>
    </row>
    <row r="21" ht="16.5" spans="1:18">
      <c r="A21" s="10">
        <v>1017</v>
      </c>
      <c r="B21" s="10" t="s">
        <v>341</v>
      </c>
      <c r="C21" s="10" t="str">
        <f t="shared" si="5"/>
        <v>16000+lv*8000</v>
      </c>
      <c r="D21" s="10" t="str">
        <f t="shared" si="6"/>
        <v>16000+lv*8000</v>
      </c>
      <c r="E21">
        <v>16000</v>
      </c>
      <c r="F21">
        <f t="shared" si="0"/>
        <v>8000</v>
      </c>
      <c r="G21">
        <f t="shared" si="7"/>
        <v>10600000</v>
      </c>
      <c r="I21" t="s">
        <v>308</v>
      </c>
      <c r="J21" t="s">
        <v>284</v>
      </c>
      <c r="K21" t="s">
        <v>309</v>
      </c>
      <c r="L21">
        <f t="shared" si="8"/>
        <v>850</v>
      </c>
      <c r="M21">
        <f t="shared" si="1"/>
        <v>26000</v>
      </c>
      <c r="N21">
        <f t="shared" si="2"/>
        <v>12850</v>
      </c>
      <c r="O21">
        <f t="shared" si="3"/>
        <v>349000</v>
      </c>
      <c r="Q21" s="22" t="s">
        <v>342</v>
      </c>
      <c r="R21">
        <f t="shared" si="4"/>
        <v>57</v>
      </c>
    </row>
    <row r="22" ht="16.5" spans="1:18">
      <c r="A22" s="10">
        <v>1018</v>
      </c>
      <c r="B22" s="10" t="s">
        <v>343</v>
      </c>
      <c r="C22" s="10" t="str">
        <f t="shared" si="5"/>
        <v>20000+lv*10000</v>
      </c>
      <c r="D22" s="10" t="str">
        <f t="shared" si="6"/>
        <v>20000+lv*10000</v>
      </c>
      <c r="E22">
        <v>20000</v>
      </c>
      <c r="F22">
        <f t="shared" si="0"/>
        <v>10000</v>
      </c>
      <c r="G22">
        <f t="shared" si="7"/>
        <v>13250000</v>
      </c>
      <c r="I22" t="s">
        <v>308</v>
      </c>
      <c r="J22" t="s">
        <v>284</v>
      </c>
      <c r="K22" t="s">
        <v>309</v>
      </c>
      <c r="L22">
        <f t="shared" si="8"/>
        <v>900</v>
      </c>
      <c r="M22">
        <f t="shared" si="1"/>
        <v>27500</v>
      </c>
      <c r="N22">
        <f t="shared" si="2"/>
        <v>13600</v>
      </c>
      <c r="O22">
        <f t="shared" si="3"/>
        <v>369000</v>
      </c>
      <c r="Q22" s="22" t="s">
        <v>344</v>
      </c>
      <c r="R22">
        <f t="shared" si="4"/>
        <v>60</v>
      </c>
    </row>
    <row r="23" ht="16.5" spans="1:18">
      <c r="A23" s="10">
        <v>1019</v>
      </c>
      <c r="B23" s="10" t="s">
        <v>345</v>
      </c>
      <c r="C23" s="10" t="str">
        <f t="shared" si="5"/>
        <v>30000+lv*15000</v>
      </c>
      <c r="D23" s="10" t="str">
        <f t="shared" si="6"/>
        <v>30000+lv*15000</v>
      </c>
      <c r="E23">
        <v>30000</v>
      </c>
      <c r="F23">
        <f t="shared" si="0"/>
        <v>15000</v>
      </c>
      <c r="G23">
        <f t="shared" si="7"/>
        <v>19875000</v>
      </c>
      <c r="I23" t="s">
        <v>308</v>
      </c>
      <c r="J23" t="s">
        <v>284</v>
      </c>
      <c r="K23" t="s">
        <v>309</v>
      </c>
      <c r="L23">
        <f t="shared" si="8"/>
        <v>950</v>
      </c>
      <c r="M23">
        <f t="shared" si="1"/>
        <v>29000</v>
      </c>
      <c r="N23">
        <f t="shared" si="2"/>
        <v>14350</v>
      </c>
      <c r="O23">
        <f t="shared" si="3"/>
        <v>389000</v>
      </c>
      <c r="Q23" s="22" t="s">
        <v>346</v>
      </c>
      <c r="R23">
        <f t="shared" si="4"/>
        <v>63</v>
      </c>
    </row>
    <row r="24" ht="16.5" spans="1:18">
      <c r="A24" s="10">
        <v>1020</v>
      </c>
      <c r="B24" s="25" t="s">
        <v>347</v>
      </c>
      <c r="C24" s="10" t="str">
        <f t="shared" si="5"/>
        <v>40000+lv*20000</v>
      </c>
      <c r="D24" s="10" t="str">
        <f t="shared" si="6"/>
        <v>40000+lv*20000</v>
      </c>
      <c r="E24">
        <v>40000</v>
      </c>
      <c r="F24">
        <f t="shared" si="0"/>
        <v>20000</v>
      </c>
      <c r="G24">
        <f t="shared" si="7"/>
        <v>26500000</v>
      </c>
      <c r="I24" t="s">
        <v>308</v>
      </c>
      <c r="J24" t="s">
        <v>284</v>
      </c>
      <c r="K24" t="s">
        <v>309</v>
      </c>
      <c r="L24">
        <f t="shared" si="8"/>
        <v>1000</v>
      </c>
      <c r="M24">
        <f t="shared" si="1"/>
        <v>30500</v>
      </c>
      <c r="N24">
        <f t="shared" si="2"/>
        <v>15100</v>
      </c>
      <c r="O24">
        <f t="shared" si="3"/>
        <v>409000</v>
      </c>
      <c r="Q24" s="22" t="s">
        <v>348</v>
      </c>
      <c r="R24">
        <f t="shared" si="4"/>
        <v>66</v>
      </c>
    </row>
    <row r="25" ht="16.5" spans="1:18">
      <c r="A25" s="10">
        <v>1021</v>
      </c>
      <c r="B25" s="10" t="s">
        <v>349</v>
      </c>
      <c r="C25" s="10" t="str">
        <f t="shared" si="5"/>
        <v>50000+lv*25000</v>
      </c>
      <c r="D25" s="10" t="str">
        <f t="shared" si="6"/>
        <v>50000+lv*25000</v>
      </c>
      <c r="E25">
        <v>50000</v>
      </c>
      <c r="F25">
        <f t="shared" si="0"/>
        <v>25000</v>
      </c>
      <c r="G25">
        <f t="shared" si="7"/>
        <v>33125000</v>
      </c>
      <c r="I25" t="s">
        <v>308</v>
      </c>
      <c r="J25" t="s">
        <v>284</v>
      </c>
      <c r="K25" t="s">
        <v>309</v>
      </c>
      <c r="L25">
        <f t="shared" si="8"/>
        <v>1050</v>
      </c>
      <c r="M25">
        <f t="shared" si="1"/>
        <v>32000</v>
      </c>
      <c r="N25">
        <f t="shared" si="2"/>
        <v>15850</v>
      </c>
      <c r="O25">
        <f t="shared" si="3"/>
        <v>429000</v>
      </c>
      <c r="Q25" s="22" t="s">
        <v>350</v>
      </c>
      <c r="R25">
        <f t="shared" si="4"/>
        <v>69</v>
      </c>
    </row>
    <row r="26" ht="16.5" spans="1:18">
      <c r="A26" s="10">
        <v>1022</v>
      </c>
      <c r="B26" s="10" t="s">
        <v>351</v>
      </c>
      <c r="C26" s="10" t="str">
        <f t="shared" si="5"/>
        <v>65000+lv*32500</v>
      </c>
      <c r="D26" s="10" t="str">
        <f t="shared" si="6"/>
        <v>65000+lv*32500</v>
      </c>
      <c r="E26">
        <v>65000</v>
      </c>
      <c r="F26">
        <f t="shared" si="0"/>
        <v>32500</v>
      </c>
      <c r="G26">
        <f t="shared" si="7"/>
        <v>43062500</v>
      </c>
      <c r="I26" t="s">
        <v>308</v>
      </c>
      <c r="J26" t="s">
        <v>284</v>
      </c>
      <c r="K26" t="s">
        <v>309</v>
      </c>
      <c r="L26">
        <f t="shared" si="8"/>
        <v>1100</v>
      </c>
      <c r="M26">
        <f t="shared" si="1"/>
        <v>33500</v>
      </c>
      <c r="N26">
        <f t="shared" si="2"/>
        <v>16600</v>
      </c>
      <c r="O26">
        <f t="shared" si="3"/>
        <v>449000</v>
      </c>
      <c r="Q26" s="22" t="s">
        <v>352</v>
      </c>
      <c r="R26">
        <f t="shared" si="4"/>
        <v>72</v>
      </c>
    </row>
    <row r="27" ht="16.5" spans="1:18">
      <c r="A27" s="10">
        <v>1023</v>
      </c>
      <c r="B27" s="10" t="s">
        <v>353</v>
      </c>
      <c r="C27" s="10" t="str">
        <f t="shared" si="5"/>
        <v>80000+lv*40000</v>
      </c>
      <c r="D27" s="10" t="str">
        <f t="shared" si="6"/>
        <v>80000+lv*40000</v>
      </c>
      <c r="E27">
        <v>80000</v>
      </c>
      <c r="F27">
        <f t="shared" si="0"/>
        <v>40000</v>
      </c>
      <c r="G27">
        <f t="shared" si="7"/>
        <v>53000000</v>
      </c>
      <c r="I27" t="s">
        <v>308</v>
      </c>
      <c r="J27" t="s">
        <v>284</v>
      </c>
      <c r="K27" t="s">
        <v>309</v>
      </c>
      <c r="L27">
        <f t="shared" si="8"/>
        <v>1150</v>
      </c>
      <c r="M27">
        <f t="shared" si="1"/>
        <v>35000</v>
      </c>
      <c r="N27">
        <f t="shared" si="2"/>
        <v>17350</v>
      </c>
      <c r="O27">
        <f t="shared" si="3"/>
        <v>469000</v>
      </c>
      <c r="Q27" s="22" t="s">
        <v>354</v>
      </c>
      <c r="R27">
        <f t="shared" si="4"/>
        <v>75</v>
      </c>
    </row>
    <row r="28" ht="16.5" spans="1:18">
      <c r="A28" s="10">
        <v>1024</v>
      </c>
      <c r="B28" s="10" t="s">
        <v>355</v>
      </c>
      <c r="C28" s="10" t="str">
        <f t="shared" si="5"/>
        <v>100000+lv*50000</v>
      </c>
      <c r="D28" s="10" t="str">
        <f t="shared" si="6"/>
        <v>100000+lv*50000</v>
      </c>
      <c r="E28">
        <v>100000</v>
      </c>
      <c r="F28">
        <f t="shared" si="0"/>
        <v>50000</v>
      </c>
      <c r="G28">
        <f t="shared" si="7"/>
        <v>66250000</v>
      </c>
      <c r="I28" t="s">
        <v>308</v>
      </c>
      <c r="J28" t="s">
        <v>284</v>
      </c>
      <c r="K28" t="s">
        <v>309</v>
      </c>
      <c r="L28">
        <f t="shared" si="8"/>
        <v>1200</v>
      </c>
      <c r="M28">
        <f t="shared" si="1"/>
        <v>36500</v>
      </c>
      <c r="N28">
        <f t="shared" si="2"/>
        <v>18100</v>
      </c>
      <c r="O28">
        <f t="shared" si="3"/>
        <v>489000</v>
      </c>
      <c r="Q28" s="22" t="s">
        <v>356</v>
      </c>
      <c r="R28">
        <f t="shared" si="4"/>
        <v>78</v>
      </c>
    </row>
    <row r="29" ht="16.5" spans="1:18">
      <c r="A29" s="10">
        <v>1025</v>
      </c>
      <c r="B29" s="10" t="s">
        <v>357</v>
      </c>
      <c r="C29" s="10" t="str">
        <f t="shared" si="5"/>
        <v>120000+lv*60000</v>
      </c>
      <c r="D29" s="10" t="str">
        <f t="shared" si="6"/>
        <v>120000+lv*60000</v>
      </c>
      <c r="E29">
        <v>120000</v>
      </c>
      <c r="F29">
        <f t="shared" si="0"/>
        <v>60000</v>
      </c>
      <c r="G29">
        <f t="shared" si="7"/>
        <v>79500000</v>
      </c>
      <c r="I29" t="s">
        <v>308</v>
      </c>
      <c r="J29" t="s">
        <v>284</v>
      </c>
      <c r="K29" t="s">
        <v>309</v>
      </c>
      <c r="L29">
        <f t="shared" si="8"/>
        <v>1250</v>
      </c>
      <c r="M29">
        <f t="shared" si="1"/>
        <v>38000</v>
      </c>
      <c r="N29">
        <f t="shared" si="2"/>
        <v>18850</v>
      </c>
      <c r="O29">
        <f t="shared" si="3"/>
        <v>509000</v>
      </c>
      <c r="Q29" s="22" t="s">
        <v>358</v>
      </c>
      <c r="R29">
        <f t="shared" si="4"/>
        <v>81</v>
      </c>
    </row>
    <row r="30" ht="16.5" spans="1:18">
      <c r="A30" s="10">
        <v>1026</v>
      </c>
      <c r="B30" s="10" t="s">
        <v>359</v>
      </c>
      <c r="C30" s="10" t="str">
        <f t="shared" si="5"/>
        <v>150000+lv*75000</v>
      </c>
      <c r="D30" s="10" t="str">
        <f t="shared" si="6"/>
        <v>150000+lv*75000</v>
      </c>
      <c r="E30">
        <v>150000</v>
      </c>
      <c r="F30">
        <f t="shared" si="0"/>
        <v>75000</v>
      </c>
      <c r="G30">
        <f t="shared" si="7"/>
        <v>99375000</v>
      </c>
      <c r="I30" t="s">
        <v>308</v>
      </c>
      <c r="J30" t="s">
        <v>284</v>
      </c>
      <c r="K30" t="s">
        <v>309</v>
      </c>
      <c r="L30">
        <f t="shared" si="8"/>
        <v>1300</v>
      </c>
      <c r="M30">
        <f t="shared" si="1"/>
        <v>39500</v>
      </c>
      <c r="N30">
        <f t="shared" si="2"/>
        <v>19600</v>
      </c>
      <c r="O30">
        <f t="shared" si="3"/>
        <v>529000</v>
      </c>
      <c r="Q30" s="22" t="s">
        <v>360</v>
      </c>
      <c r="R30">
        <f t="shared" si="4"/>
        <v>84</v>
      </c>
    </row>
    <row r="31" ht="16.5" spans="1:18">
      <c r="A31" s="10">
        <v>1027</v>
      </c>
      <c r="B31" s="10" t="s">
        <v>361</v>
      </c>
      <c r="C31" s="10" t="str">
        <f t="shared" si="5"/>
        <v>180000+lv*90000</v>
      </c>
      <c r="D31" s="10" t="str">
        <f t="shared" si="6"/>
        <v>180000+lv*90000</v>
      </c>
      <c r="E31">
        <v>180000</v>
      </c>
      <c r="F31">
        <f t="shared" si="0"/>
        <v>90000</v>
      </c>
      <c r="G31">
        <f t="shared" si="7"/>
        <v>119250000</v>
      </c>
      <c r="I31" t="s">
        <v>308</v>
      </c>
      <c r="J31" t="s">
        <v>284</v>
      </c>
      <c r="K31" t="s">
        <v>309</v>
      </c>
      <c r="L31">
        <f t="shared" si="8"/>
        <v>1350</v>
      </c>
      <c r="M31">
        <f t="shared" si="1"/>
        <v>41000</v>
      </c>
      <c r="N31">
        <f t="shared" si="2"/>
        <v>20350</v>
      </c>
      <c r="O31">
        <f t="shared" si="3"/>
        <v>549000</v>
      </c>
      <c r="Q31" s="22" t="s">
        <v>362</v>
      </c>
      <c r="R31">
        <f t="shared" si="4"/>
        <v>87</v>
      </c>
    </row>
    <row r="32" ht="16.5" spans="1:18">
      <c r="A32" s="10">
        <v>1028</v>
      </c>
      <c r="B32" s="10" t="s">
        <v>363</v>
      </c>
      <c r="C32" s="10" t="str">
        <f t="shared" si="5"/>
        <v>220000+lv*110000</v>
      </c>
      <c r="D32" s="10" t="str">
        <f t="shared" si="6"/>
        <v>220000+lv*110000</v>
      </c>
      <c r="E32">
        <v>220000</v>
      </c>
      <c r="F32">
        <f t="shared" si="0"/>
        <v>110000</v>
      </c>
      <c r="G32">
        <f t="shared" si="7"/>
        <v>145750000</v>
      </c>
      <c r="I32" t="s">
        <v>308</v>
      </c>
      <c r="J32" t="s">
        <v>284</v>
      </c>
      <c r="K32" t="s">
        <v>309</v>
      </c>
      <c r="L32">
        <f t="shared" si="8"/>
        <v>1400</v>
      </c>
      <c r="M32">
        <f t="shared" si="1"/>
        <v>42500</v>
      </c>
      <c r="N32">
        <f t="shared" si="2"/>
        <v>21100</v>
      </c>
      <c r="O32">
        <f t="shared" si="3"/>
        <v>569000</v>
      </c>
      <c r="Q32" s="22" t="s">
        <v>364</v>
      </c>
      <c r="R32">
        <f t="shared" si="4"/>
        <v>90</v>
      </c>
    </row>
    <row r="33" ht="16.5" spans="1:18">
      <c r="A33" s="10">
        <v>1029</v>
      </c>
      <c r="B33" s="10" t="s">
        <v>365</v>
      </c>
      <c r="C33" s="10" t="str">
        <f t="shared" si="5"/>
        <v>260000+lv*130000</v>
      </c>
      <c r="D33" s="10" t="str">
        <f t="shared" si="6"/>
        <v>260000+lv*130000</v>
      </c>
      <c r="E33">
        <v>260000</v>
      </c>
      <c r="F33">
        <f t="shared" si="0"/>
        <v>130000</v>
      </c>
      <c r="G33">
        <f t="shared" si="7"/>
        <v>172250000</v>
      </c>
      <c r="I33" t="s">
        <v>308</v>
      </c>
      <c r="J33" t="s">
        <v>284</v>
      </c>
      <c r="K33" t="s">
        <v>309</v>
      </c>
      <c r="L33">
        <f t="shared" si="8"/>
        <v>1450</v>
      </c>
      <c r="M33">
        <f t="shared" si="1"/>
        <v>44000</v>
      </c>
      <c r="N33">
        <f t="shared" si="2"/>
        <v>21850</v>
      </c>
      <c r="O33">
        <f t="shared" si="3"/>
        <v>589000</v>
      </c>
      <c r="Q33" s="22" t="s">
        <v>366</v>
      </c>
      <c r="R33">
        <f t="shared" si="4"/>
        <v>93</v>
      </c>
    </row>
    <row r="34" ht="16.5" spans="1:18">
      <c r="A34" s="10">
        <v>1030</v>
      </c>
      <c r="B34" s="10" t="s">
        <v>367</v>
      </c>
      <c r="C34" s="10" t="str">
        <f t="shared" si="5"/>
        <v>300000+lv*150000</v>
      </c>
      <c r="D34" s="10" t="str">
        <f t="shared" si="6"/>
        <v>300000+lv*150000</v>
      </c>
      <c r="E34">
        <v>300000</v>
      </c>
      <c r="F34">
        <f t="shared" si="0"/>
        <v>150000</v>
      </c>
      <c r="G34">
        <f t="shared" si="7"/>
        <v>198750000</v>
      </c>
      <c r="I34" t="s">
        <v>308</v>
      </c>
      <c r="J34" t="s">
        <v>284</v>
      </c>
      <c r="K34" t="s">
        <v>309</v>
      </c>
      <c r="L34">
        <f t="shared" si="8"/>
        <v>1500</v>
      </c>
      <c r="M34">
        <f t="shared" si="1"/>
        <v>45500</v>
      </c>
      <c r="N34">
        <f t="shared" si="2"/>
        <v>22600</v>
      </c>
      <c r="O34">
        <f t="shared" si="3"/>
        <v>609000</v>
      </c>
      <c r="Q34" s="22" t="s">
        <v>368</v>
      </c>
      <c r="R34">
        <f t="shared" si="4"/>
        <v>96</v>
      </c>
    </row>
    <row r="35" ht="16.5" spans="1:18">
      <c r="A35" s="10">
        <v>1031</v>
      </c>
      <c r="B35" s="10" t="s">
        <v>369</v>
      </c>
      <c r="C35" s="10" t="str">
        <f t="shared" si="5"/>
        <v>400000+lv*200000</v>
      </c>
      <c r="D35" s="10" t="str">
        <f t="shared" si="6"/>
        <v>400000+lv*200000</v>
      </c>
      <c r="E35">
        <v>400000</v>
      </c>
      <c r="F35">
        <f t="shared" si="0"/>
        <v>200000</v>
      </c>
      <c r="G35">
        <f t="shared" si="7"/>
        <v>265000000</v>
      </c>
      <c r="I35" t="s">
        <v>308</v>
      </c>
      <c r="J35" t="s">
        <v>284</v>
      </c>
      <c r="K35" t="s">
        <v>309</v>
      </c>
      <c r="L35">
        <f t="shared" si="8"/>
        <v>1550</v>
      </c>
      <c r="M35">
        <f t="shared" si="1"/>
        <v>47000</v>
      </c>
      <c r="N35">
        <f t="shared" si="2"/>
        <v>23350</v>
      </c>
      <c r="O35">
        <f t="shared" si="3"/>
        <v>629000</v>
      </c>
      <c r="Q35" s="22" t="s">
        <v>370</v>
      </c>
      <c r="R35">
        <f t="shared" si="4"/>
        <v>99</v>
      </c>
    </row>
    <row r="36" ht="16.5" spans="1:18">
      <c r="A36" s="10">
        <v>1032</v>
      </c>
      <c r="B36" s="10" t="s">
        <v>371</v>
      </c>
      <c r="C36" s="10" t="str">
        <f t="shared" si="5"/>
        <v>500000+lv*250000</v>
      </c>
      <c r="D36" s="10" t="str">
        <f t="shared" si="6"/>
        <v>500000+lv*250000</v>
      </c>
      <c r="E36">
        <v>500000</v>
      </c>
      <c r="F36">
        <f t="shared" si="0"/>
        <v>250000</v>
      </c>
      <c r="G36">
        <f t="shared" si="7"/>
        <v>331250000</v>
      </c>
      <c r="I36" t="s">
        <v>308</v>
      </c>
      <c r="J36" t="s">
        <v>284</v>
      </c>
      <c r="K36" t="s">
        <v>309</v>
      </c>
      <c r="L36">
        <f t="shared" si="8"/>
        <v>1600</v>
      </c>
      <c r="M36">
        <f t="shared" si="1"/>
        <v>48500</v>
      </c>
      <c r="N36">
        <f t="shared" si="2"/>
        <v>24100</v>
      </c>
      <c r="O36">
        <f t="shared" si="3"/>
        <v>649000</v>
      </c>
      <c r="Q36" s="22" t="s">
        <v>372</v>
      </c>
      <c r="R36">
        <f t="shared" si="4"/>
        <v>102</v>
      </c>
    </row>
    <row r="37" ht="16.5" spans="1:18">
      <c r="A37" s="10">
        <v>1033</v>
      </c>
      <c r="B37" s="10" t="s">
        <v>373</v>
      </c>
      <c r="C37" s="10" t="str">
        <f t="shared" si="5"/>
        <v>600000+lv*300000</v>
      </c>
      <c r="D37" s="10" t="str">
        <f t="shared" si="6"/>
        <v>600000+lv*300000</v>
      </c>
      <c r="E37">
        <v>600000</v>
      </c>
      <c r="F37">
        <f t="shared" si="0"/>
        <v>300000</v>
      </c>
      <c r="G37">
        <f t="shared" si="7"/>
        <v>397500000</v>
      </c>
      <c r="I37" t="s">
        <v>308</v>
      </c>
      <c r="J37" t="s">
        <v>284</v>
      </c>
      <c r="K37" t="s">
        <v>309</v>
      </c>
      <c r="L37">
        <f t="shared" si="8"/>
        <v>1650</v>
      </c>
      <c r="M37">
        <f t="shared" si="1"/>
        <v>50000</v>
      </c>
      <c r="N37">
        <f t="shared" si="2"/>
        <v>24850</v>
      </c>
      <c r="O37">
        <f t="shared" si="3"/>
        <v>669000</v>
      </c>
      <c r="Q37" s="22" t="s">
        <v>374</v>
      </c>
      <c r="R37">
        <f t="shared" si="4"/>
        <v>105</v>
      </c>
    </row>
    <row r="38" ht="16.5" spans="1:18">
      <c r="A38" s="10">
        <v>1034</v>
      </c>
      <c r="B38" s="10" t="s">
        <v>375</v>
      </c>
      <c r="C38" s="10" t="str">
        <f t="shared" si="5"/>
        <v>800000+lv*400000</v>
      </c>
      <c r="D38" s="10" t="str">
        <f t="shared" si="6"/>
        <v>800000+lv*400000</v>
      </c>
      <c r="E38">
        <v>800000</v>
      </c>
      <c r="F38">
        <f t="shared" si="0"/>
        <v>400000</v>
      </c>
      <c r="G38">
        <f t="shared" si="7"/>
        <v>530000000</v>
      </c>
      <c r="I38" t="s">
        <v>308</v>
      </c>
      <c r="J38" t="s">
        <v>284</v>
      </c>
      <c r="K38" t="s">
        <v>309</v>
      </c>
      <c r="L38">
        <f t="shared" si="8"/>
        <v>1700</v>
      </c>
      <c r="M38">
        <f t="shared" si="1"/>
        <v>51500</v>
      </c>
      <c r="N38">
        <f t="shared" si="2"/>
        <v>25600</v>
      </c>
      <c r="O38">
        <f t="shared" si="3"/>
        <v>689000</v>
      </c>
      <c r="Q38" s="22" t="s">
        <v>376</v>
      </c>
      <c r="R38">
        <f t="shared" ref="R38:R54" si="9">6+Q38*3</f>
        <v>108</v>
      </c>
    </row>
    <row r="39" ht="16.5" spans="1:18">
      <c r="A39" s="10">
        <v>1035</v>
      </c>
      <c r="B39" s="10" t="s">
        <v>377</v>
      </c>
      <c r="C39" s="10" t="str">
        <f t="shared" si="5"/>
        <v>1000000+lv*500000</v>
      </c>
      <c r="D39" s="10" t="str">
        <f t="shared" si="6"/>
        <v>1000000+lv*500000</v>
      </c>
      <c r="E39">
        <v>1000000</v>
      </c>
      <c r="F39">
        <f t="shared" si="0"/>
        <v>500000</v>
      </c>
      <c r="G39">
        <f t="shared" si="7"/>
        <v>662500000</v>
      </c>
      <c r="I39" t="s">
        <v>308</v>
      </c>
      <c r="J39" t="s">
        <v>284</v>
      </c>
      <c r="K39" t="s">
        <v>309</v>
      </c>
      <c r="L39">
        <f t="shared" si="8"/>
        <v>1750</v>
      </c>
      <c r="M39">
        <f t="shared" si="1"/>
        <v>53000</v>
      </c>
      <c r="N39">
        <f t="shared" si="2"/>
        <v>26350</v>
      </c>
      <c r="O39">
        <f t="shared" si="3"/>
        <v>709000</v>
      </c>
      <c r="Q39" s="22" t="s">
        <v>378</v>
      </c>
      <c r="R39">
        <f t="shared" si="9"/>
        <v>111</v>
      </c>
    </row>
    <row r="40" ht="16.5" spans="1:18">
      <c r="A40" s="10">
        <v>1036</v>
      </c>
      <c r="B40" s="10" t="s">
        <v>379</v>
      </c>
      <c r="C40" s="10" t="str">
        <f t="shared" si="5"/>
        <v>1500000+lv*750000</v>
      </c>
      <c r="D40" s="10" t="str">
        <f t="shared" si="6"/>
        <v>1500000+lv*750000</v>
      </c>
      <c r="E40">
        <v>1500000</v>
      </c>
      <c r="F40">
        <f t="shared" si="0"/>
        <v>750000</v>
      </c>
      <c r="G40">
        <f t="shared" si="7"/>
        <v>993750000</v>
      </c>
      <c r="I40" t="s">
        <v>308</v>
      </c>
      <c r="J40" t="s">
        <v>284</v>
      </c>
      <c r="K40" t="s">
        <v>309</v>
      </c>
      <c r="L40">
        <f t="shared" si="8"/>
        <v>1800</v>
      </c>
      <c r="M40">
        <f t="shared" si="1"/>
        <v>54500</v>
      </c>
      <c r="N40">
        <f t="shared" si="2"/>
        <v>27100</v>
      </c>
      <c r="O40">
        <f t="shared" si="3"/>
        <v>729000</v>
      </c>
      <c r="Q40" s="22" t="s">
        <v>380</v>
      </c>
      <c r="R40">
        <f t="shared" si="9"/>
        <v>114</v>
      </c>
    </row>
    <row r="41" ht="16.5" spans="1:18">
      <c r="A41" s="10">
        <v>1037</v>
      </c>
      <c r="B41" s="10" t="s">
        <v>381</v>
      </c>
      <c r="C41" s="10" t="str">
        <f t="shared" si="5"/>
        <v>2000000+lv*1000000</v>
      </c>
      <c r="D41" s="10" t="str">
        <f t="shared" si="6"/>
        <v>2000000+lv*1000000</v>
      </c>
      <c r="E41">
        <v>2000000</v>
      </c>
      <c r="F41">
        <f t="shared" si="0"/>
        <v>1000000</v>
      </c>
      <c r="G41">
        <f t="shared" si="7"/>
        <v>1325000000</v>
      </c>
      <c r="I41" t="s">
        <v>308</v>
      </c>
      <c r="J41" t="s">
        <v>284</v>
      </c>
      <c r="K41" t="s">
        <v>309</v>
      </c>
      <c r="L41">
        <f t="shared" si="8"/>
        <v>1850</v>
      </c>
      <c r="M41">
        <f t="shared" si="1"/>
        <v>56000</v>
      </c>
      <c r="N41">
        <f t="shared" si="2"/>
        <v>27850</v>
      </c>
      <c r="O41">
        <f t="shared" si="3"/>
        <v>749000</v>
      </c>
      <c r="Q41" s="22" t="s">
        <v>382</v>
      </c>
      <c r="R41">
        <f t="shared" si="9"/>
        <v>117</v>
      </c>
    </row>
    <row r="42" ht="16.5" spans="1:18">
      <c r="A42" s="10">
        <v>1038</v>
      </c>
      <c r="B42" s="10" t="s">
        <v>383</v>
      </c>
      <c r="C42" s="10" t="str">
        <f t="shared" si="5"/>
        <v>2500000+lv*1250000</v>
      </c>
      <c r="D42" s="10" t="str">
        <f t="shared" si="6"/>
        <v>2500000+lv*1250000</v>
      </c>
      <c r="E42">
        <v>2500000</v>
      </c>
      <c r="F42">
        <f t="shared" si="0"/>
        <v>1250000</v>
      </c>
      <c r="G42">
        <f t="shared" si="7"/>
        <v>1656250000</v>
      </c>
      <c r="I42" t="s">
        <v>308</v>
      </c>
      <c r="J42" t="s">
        <v>284</v>
      </c>
      <c r="K42" t="s">
        <v>309</v>
      </c>
      <c r="L42">
        <f t="shared" si="8"/>
        <v>1900</v>
      </c>
      <c r="M42">
        <f t="shared" si="1"/>
        <v>57500</v>
      </c>
      <c r="N42">
        <f t="shared" si="2"/>
        <v>28600</v>
      </c>
      <c r="O42">
        <f t="shared" si="3"/>
        <v>769000</v>
      </c>
      <c r="Q42" s="22" t="s">
        <v>384</v>
      </c>
      <c r="R42">
        <f t="shared" si="9"/>
        <v>120</v>
      </c>
    </row>
    <row r="43" ht="16.5" spans="1:18">
      <c r="A43" s="10">
        <v>1039</v>
      </c>
      <c r="B43" s="10" t="s">
        <v>385</v>
      </c>
      <c r="C43" s="10" t="str">
        <f t="shared" si="5"/>
        <v>3000000+lv*1500000</v>
      </c>
      <c r="D43" s="10" t="str">
        <f t="shared" si="6"/>
        <v>3000000+lv*1500000</v>
      </c>
      <c r="E43">
        <v>3000000</v>
      </c>
      <c r="F43">
        <f t="shared" si="0"/>
        <v>1500000</v>
      </c>
      <c r="G43">
        <f t="shared" si="7"/>
        <v>1987500000</v>
      </c>
      <c r="I43" t="s">
        <v>308</v>
      </c>
      <c r="J43" t="s">
        <v>284</v>
      </c>
      <c r="K43" t="s">
        <v>309</v>
      </c>
      <c r="L43">
        <f t="shared" si="8"/>
        <v>1950</v>
      </c>
      <c r="M43">
        <f t="shared" si="1"/>
        <v>59000</v>
      </c>
      <c r="N43">
        <f t="shared" si="2"/>
        <v>29350</v>
      </c>
      <c r="O43">
        <f t="shared" si="3"/>
        <v>789000</v>
      </c>
      <c r="Q43" s="22" t="s">
        <v>386</v>
      </c>
      <c r="R43">
        <f t="shared" si="9"/>
        <v>123</v>
      </c>
    </row>
    <row r="44" ht="16.5" spans="1:18">
      <c r="A44" s="10">
        <v>1040</v>
      </c>
      <c r="B44" s="10" t="s">
        <v>387</v>
      </c>
      <c r="C44" s="10" t="str">
        <f t="shared" si="5"/>
        <v>4000000+lv*2000000</v>
      </c>
      <c r="D44" s="10" t="str">
        <f t="shared" si="6"/>
        <v>4000000+lv*2000000</v>
      </c>
      <c r="E44">
        <v>4000000</v>
      </c>
      <c r="F44">
        <f t="shared" si="0"/>
        <v>2000000</v>
      </c>
      <c r="G44">
        <f t="shared" si="7"/>
        <v>2650000000</v>
      </c>
      <c r="I44" t="s">
        <v>308</v>
      </c>
      <c r="J44" t="s">
        <v>284</v>
      </c>
      <c r="K44" t="s">
        <v>309</v>
      </c>
      <c r="L44">
        <f t="shared" si="8"/>
        <v>2000</v>
      </c>
      <c r="M44">
        <f t="shared" si="1"/>
        <v>60500</v>
      </c>
      <c r="N44">
        <f t="shared" si="2"/>
        <v>30100</v>
      </c>
      <c r="O44">
        <f t="shared" si="3"/>
        <v>809000</v>
      </c>
      <c r="Q44" s="22" t="s">
        <v>388</v>
      </c>
      <c r="R44">
        <f t="shared" si="9"/>
        <v>126</v>
      </c>
    </row>
    <row r="45" ht="16.5" spans="7:18">
      <c r="G45">
        <f>SUM(G5:G44)</f>
        <v>11897943500</v>
      </c>
      <c r="Q45" s="22" t="s">
        <v>389</v>
      </c>
      <c r="R45">
        <f t="shared" si="9"/>
        <v>129</v>
      </c>
    </row>
    <row r="46" ht="16.5" spans="17:18">
      <c r="Q46" s="22" t="s">
        <v>390</v>
      </c>
      <c r="R46">
        <f t="shared" si="9"/>
        <v>132</v>
      </c>
    </row>
    <row r="47" ht="16.5" spans="17:18">
      <c r="Q47" s="22" t="s">
        <v>391</v>
      </c>
      <c r="R47">
        <f t="shared" si="9"/>
        <v>135</v>
      </c>
    </row>
    <row r="48" ht="16.5" spans="17:18">
      <c r="Q48" s="22" t="s">
        <v>392</v>
      </c>
      <c r="R48">
        <f t="shared" si="9"/>
        <v>138</v>
      </c>
    </row>
    <row r="49" ht="16.5" spans="17:18">
      <c r="Q49" s="22" t="s">
        <v>393</v>
      </c>
      <c r="R49">
        <f t="shared" si="9"/>
        <v>141</v>
      </c>
    </row>
    <row r="50" ht="16.5" spans="17:18">
      <c r="Q50" s="22" t="s">
        <v>394</v>
      </c>
      <c r="R50">
        <f t="shared" si="9"/>
        <v>144</v>
      </c>
    </row>
    <row r="51" ht="16.5" spans="17:18">
      <c r="Q51" s="22" t="s">
        <v>395</v>
      </c>
      <c r="R51">
        <f t="shared" si="9"/>
        <v>147</v>
      </c>
    </row>
    <row r="52" ht="16.5" spans="17:18">
      <c r="Q52" s="22" t="s">
        <v>396</v>
      </c>
      <c r="R52">
        <f t="shared" si="9"/>
        <v>150</v>
      </c>
    </row>
    <row r="53" ht="16.5" spans="17:18">
      <c r="Q53" s="22" t="s">
        <v>397</v>
      </c>
      <c r="R53">
        <f t="shared" si="9"/>
        <v>153</v>
      </c>
    </row>
    <row r="54" ht="16.5" spans="17:18">
      <c r="Q54" s="22" t="s">
        <v>398</v>
      </c>
      <c r="R54">
        <f t="shared" si="9"/>
        <v>156</v>
      </c>
    </row>
    <row r="55" ht="16.5" spans="17:17">
      <c r="Q55" s="22"/>
    </row>
    <row r="56" ht="16.5" spans="17:17">
      <c r="Q56" s="22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"/>
  <sheetViews>
    <sheetView zoomScale="70" zoomScaleNormal="70" workbookViewId="0">
      <selection activeCell="G44" sqref="G5:G44"/>
    </sheetView>
  </sheetViews>
  <sheetFormatPr defaultColWidth="9" defaultRowHeight="13.5"/>
  <cols>
    <col min="1" max="1" width="14.375" customWidth="1"/>
    <col min="2" max="2" width="11" customWidth="1"/>
    <col min="3" max="3" width="36.125" customWidth="1"/>
    <col min="4" max="4" width="24.625" customWidth="1"/>
    <col min="5" max="6" width="12.625"/>
    <col min="7" max="7" width="12.625" customWidth="1"/>
    <col min="9" max="9" width="11.5" customWidth="1"/>
    <col min="10" max="10" width="12.625"/>
    <col min="23" max="23" width="4.375" customWidth="1"/>
  </cols>
  <sheetData>
    <row r="1" customFormat="1" ht="16.5" spans="1:4">
      <c r="A1" s="10" t="s">
        <v>294</v>
      </c>
      <c r="B1" s="10" t="s">
        <v>295</v>
      </c>
      <c r="C1" s="10" t="s">
        <v>296</v>
      </c>
      <c r="D1" s="10" t="s">
        <v>297</v>
      </c>
    </row>
    <row r="2" customFormat="1" ht="16.5" spans="1:4">
      <c r="A2" s="10" t="s">
        <v>298</v>
      </c>
      <c r="B2" s="10" t="s">
        <v>270</v>
      </c>
      <c r="C2" s="10" t="s">
        <v>299</v>
      </c>
      <c r="D2" s="10" t="s">
        <v>300</v>
      </c>
    </row>
    <row r="3" customFormat="1" ht="16.5" spans="1:5">
      <c r="A3" s="10" t="s">
        <v>301</v>
      </c>
      <c r="B3" s="10" t="s">
        <v>302</v>
      </c>
      <c r="C3" s="10" t="s">
        <v>303</v>
      </c>
      <c r="D3" s="10" t="s">
        <v>303</v>
      </c>
      <c r="E3" t="s">
        <v>304</v>
      </c>
    </row>
    <row r="4" customFormat="1" ht="16.5" spans="1:4">
      <c r="A4" s="10" t="s">
        <v>305</v>
      </c>
      <c r="B4" s="10" t="s">
        <v>305</v>
      </c>
      <c r="C4" s="10" t="s">
        <v>305</v>
      </c>
      <c r="D4" s="10" t="s">
        <v>305</v>
      </c>
    </row>
    <row r="5" ht="16.5" spans="1:24">
      <c r="A5" s="10">
        <v>1001</v>
      </c>
      <c r="B5" s="10" t="s">
        <v>306</v>
      </c>
      <c r="C5" s="10" t="s">
        <v>399</v>
      </c>
      <c r="D5" s="10" t="str">
        <f>E5&amp;O5&amp;K5&amp;L5&amp;F5</f>
        <v>4+lv*1</v>
      </c>
      <c r="E5">
        <v>4</v>
      </c>
      <c r="F5">
        <v>1</v>
      </c>
      <c r="G5">
        <f>50*E5+50*(50-1)*F5*0.5</f>
        <v>1425</v>
      </c>
      <c r="I5">
        <v>95040</v>
      </c>
      <c r="J5">
        <f t="shared" ref="J5:J44" si="0">G5/I5</f>
        <v>0.0149936868686869</v>
      </c>
      <c r="K5" t="s">
        <v>308</v>
      </c>
      <c r="L5" t="s">
        <v>284</v>
      </c>
      <c r="M5">
        <v>-1</v>
      </c>
      <c r="N5">
        <v>0.5</v>
      </c>
      <c r="O5" t="s">
        <v>309</v>
      </c>
      <c r="P5" t="s">
        <v>400</v>
      </c>
      <c r="Q5" t="s">
        <v>401</v>
      </c>
      <c r="R5" t="s">
        <v>402</v>
      </c>
      <c r="S5" t="str">
        <f t="shared" ref="S5:S44" si="1">K5&amp;L5&amp;E5&amp;O5&amp;K5&amp;L5&amp;Q5&amp;K5&amp;M5&amp;R5&amp;L5&amp;F5&amp;L5&amp;N5</f>
        <v>lv*4+lv*(lv-1)*1*0.5</v>
      </c>
      <c r="V5">
        <v>1</v>
      </c>
      <c r="W5">
        <f t="shared" ref="W5:W54" si="2">6+V4*3</f>
        <v>6</v>
      </c>
      <c r="X5">
        <f>E5*2</f>
        <v>8</v>
      </c>
    </row>
    <row r="6" ht="16.5" spans="1:24">
      <c r="A6" s="10">
        <v>1002</v>
      </c>
      <c r="B6" s="10" t="s">
        <v>311</v>
      </c>
      <c r="C6" s="10" t="s">
        <v>403</v>
      </c>
      <c r="D6" s="10" t="str">
        <f>E6&amp;O6&amp;K6&amp;L6&amp;F6</f>
        <v>8+lv*4</v>
      </c>
      <c r="E6">
        <v>8</v>
      </c>
      <c r="F6">
        <f t="shared" ref="F5:F44" si="3">E6/2</f>
        <v>4</v>
      </c>
      <c r="G6">
        <f t="shared" ref="G5:G44" si="4">50*E6+50*(50-1)*F6*0.5</f>
        <v>5300</v>
      </c>
      <c r="I6">
        <v>414720</v>
      </c>
      <c r="J6">
        <f t="shared" si="0"/>
        <v>0.0127797067901235</v>
      </c>
      <c r="K6" t="s">
        <v>308</v>
      </c>
      <c r="L6" t="s">
        <v>284</v>
      </c>
      <c r="M6">
        <v>-1</v>
      </c>
      <c r="N6">
        <v>0.5</v>
      </c>
      <c r="O6" t="s">
        <v>309</v>
      </c>
      <c r="P6" t="s">
        <v>400</v>
      </c>
      <c r="Q6" t="s">
        <v>401</v>
      </c>
      <c r="R6" t="s">
        <v>402</v>
      </c>
      <c r="S6" t="str">
        <f t="shared" si="1"/>
        <v>lv*8+lv*(lv-1)*4*0.5</v>
      </c>
      <c r="V6">
        <v>2</v>
      </c>
      <c r="W6">
        <f t="shared" si="2"/>
        <v>9</v>
      </c>
      <c r="X6">
        <f t="shared" ref="X6:X44" si="5">E6*2</f>
        <v>16</v>
      </c>
    </row>
    <row r="7" ht="16.5" spans="1:24">
      <c r="A7" s="10">
        <v>1003</v>
      </c>
      <c r="B7" s="10" t="s">
        <v>313</v>
      </c>
      <c r="C7" s="10" t="s">
        <v>404</v>
      </c>
      <c r="D7" s="10" t="str">
        <f t="shared" ref="D6:D44" si="6">E7&amp;O7&amp;K7&amp;L7&amp;F7</f>
        <v>12+lv*6</v>
      </c>
      <c r="E7">
        <v>12</v>
      </c>
      <c r="F7">
        <f t="shared" si="3"/>
        <v>6</v>
      </c>
      <c r="G7">
        <f t="shared" si="4"/>
        <v>7950</v>
      </c>
      <c r="I7">
        <v>748800</v>
      </c>
      <c r="J7">
        <f t="shared" si="0"/>
        <v>0.0106169871794872</v>
      </c>
      <c r="K7" t="s">
        <v>308</v>
      </c>
      <c r="L7" t="s">
        <v>284</v>
      </c>
      <c r="M7">
        <v>-1</v>
      </c>
      <c r="N7">
        <v>0.5</v>
      </c>
      <c r="O7" t="s">
        <v>309</v>
      </c>
      <c r="P7" t="s">
        <v>400</v>
      </c>
      <c r="Q7" t="s">
        <v>401</v>
      </c>
      <c r="R7" t="s">
        <v>402</v>
      </c>
      <c r="S7" t="str">
        <f t="shared" si="1"/>
        <v>lv*12+lv*(lv-1)*6*0.5</v>
      </c>
      <c r="V7">
        <v>3</v>
      </c>
      <c r="W7">
        <f t="shared" si="2"/>
        <v>12</v>
      </c>
      <c r="X7">
        <f t="shared" si="5"/>
        <v>24</v>
      </c>
    </row>
    <row r="8" ht="16.5" spans="1:24">
      <c r="A8" s="10">
        <v>1004</v>
      </c>
      <c r="B8" s="10" t="s">
        <v>315</v>
      </c>
      <c r="C8" s="10" t="s">
        <v>405</v>
      </c>
      <c r="D8" s="10" t="str">
        <f t="shared" si="6"/>
        <v>16+lv*8</v>
      </c>
      <c r="E8">
        <v>16</v>
      </c>
      <c r="F8">
        <f t="shared" si="3"/>
        <v>8</v>
      </c>
      <c r="G8">
        <f t="shared" si="4"/>
        <v>10600</v>
      </c>
      <c r="I8">
        <v>1209600</v>
      </c>
      <c r="J8">
        <f t="shared" si="0"/>
        <v>0.00876322751322751</v>
      </c>
      <c r="K8" t="s">
        <v>308</v>
      </c>
      <c r="L8" t="s">
        <v>284</v>
      </c>
      <c r="M8">
        <v>-1</v>
      </c>
      <c r="N8">
        <v>0.5</v>
      </c>
      <c r="O8" t="s">
        <v>309</v>
      </c>
      <c r="P8" t="s">
        <v>400</v>
      </c>
      <c r="Q8" t="s">
        <v>401</v>
      </c>
      <c r="R8" t="s">
        <v>402</v>
      </c>
      <c r="S8" t="str">
        <f t="shared" si="1"/>
        <v>lv*16+lv*(lv-1)*8*0.5</v>
      </c>
      <c r="V8">
        <v>4</v>
      </c>
      <c r="W8">
        <f t="shared" si="2"/>
        <v>15</v>
      </c>
      <c r="X8">
        <f t="shared" si="5"/>
        <v>32</v>
      </c>
    </row>
    <row r="9" ht="16.5" spans="1:24">
      <c r="A9" s="10">
        <v>1005</v>
      </c>
      <c r="B9" s="10" t="s">
        <v>317</v>
      </c>
      <c r="C9" s="10" t="s">
        <v>406</v>
      </c>
      <c r="D9" s="10" t="str">
        <f t="shared" si="6"/>
        <v>20+lv*10</v>
      </c>
      <c r="E9">
        <v>20</v>
      </c>
      <c r="F9">
        <f t="shared" si="3"/>
        <v>10</v>
      </c>
      <c r="G9">
        <f t="shared" si="4"/>
        <v>13250</v>
      </c>
      <c r="I9">
        <v>1814400</v>
      </c>
      <c r="J9">
        <f t="shared" si="0"/>
        <v>0.00730268959435626</v>
      </c>
      <c r="K9" t="s">
        <v>308</v>
      </c>
      <c r="L9" t="s">
        <v>284</v>
      </c>
      <c r="M9">
        <v>-1</v>
      </c>
      <c r="N9">
        <v>0.5</v>
      </c>
      <c r="O9" t="s">
        <v>309</v>
      </c>
      <c r="P9" t="s">
        <v>400</v>
      </c>
      <c r="Q9" t="s">
        <v>401</v>
      </c>
      <c r="R9" t="s">
        <v>402</v>
      </c>
      <c r="S9" t="str">
        <f t="shared" si="1"/>
        <v>lv*20+lv*(lv-1)*10*0.5</v>
      </c>
      <c r="V9">
        <v>5</v>
      </c>
      <c r="W9">
        <f t="shared" si="2"/>
        <v>18</v>
      </c>
      <c r="X9">
        <f t="shared" si="5"/>
        <v>40</v>
      </c>
    </row>
    <row r="10" ht="16.5" spans="1:24">
      <c r="A10" s="10">
        <v>1006</v>
      </c>
      <c r="B10" s="25" t="s">
        <v>319</v>
      </c>
      <c r="C10" s="10" t="s">
        <v>407</v>
      </c>
      <c r="D10" s="10" t="str">
        <f t="shared" si="6"/>
        <v>24+lv*12</v>
      </c>
      <c r="E10">
        <v>24</v>
      </c>
      <c r="F10">
        <f t="shared" si="3"/>
        <v>12</v>
      </c>
      <c r="G10">
        <f t="shared" si="4"/>
        <v>15900</v>
      </c>
      <c r="I10">
        <v>3870720</v>
      </c>
      <c r="J10">
        <f t="shared" si="0"/>
        <v>0.0041077628968254</v>
      </c>
      <c r="K10" t="s">
        <v>308</v>
      </c>
      <c r="L10" t="s">
        <v>284</v>
      </c>
      <c r="M10">
        <v>-1</v>
      </c>
      <c r="N10">
        <v>0.5</v>
      </c>
      <c r="O10" t="s">
        <v>309</v>
      </c>
      <c r="P10" t="s">
        <v>400</v>
      </c>
      <c r="Q10" t="s">
        <v>401</v>
      </c>
      <c r="R10" t="s">
        <v>402</v>
      </c>
      <c r="S10" t="str">
        <f t="shared" si="1"/>
        <v>lv*24+lv*(lv-1)*12*0.5</v>
      </c>
      <c r="V10">
        <v>6</v>
      </c>
      <c r="W10">
        <f t="shared" si="2"/>
        <v>21</v>
      </c>
      <c r="X10">
        <f t="shared" si="5"/>
        <v>48</v>
      </c>
    </row>
    <row r="11" ht="16.5" spans="1:24">
      <c r="A11" s="10">
        <v>1007</v>
      </c>
      <c r="B11" s="10" t="s">
        <v>321</v>
      </c>
      <c r="C11" s="10" t="s">
        <v>408</v>
      </c>
      <c r="D11" s="10" t="str">
        <f t="shared" si="6"/>
        <v>28+lv*14</v>
      </c>
      <c r="E11">
        <v>28</v>
      </c>
      <c r="F11">
        <f t="shared" si="3"/>
        <v>14</v>
      </c>
      <c r="G11">
        <f t="shared" si="4"/>
        <v>18550</v>
      </c>
      <c r="I11">
        <v>5287680</v>
      </c>
      <c r="J11">
        <f t="shared" si="0"/>
        <v>0.00350815480513193</v>
      </c>
      <c r="K11" t="s">
        <v>308</v>
      </c>
      <c r="L11" t="s">
        <v>284</v>
      </c>
      <c r="M11">
        <v>-1</v>
      </c>
      <c r="N11">
        <v>0.5</v>
      </c>
      <c r="O11" t="s">
        <v>309</v>
      </c>
      <c r="P11" t="s">
        <v>400</v>
      </c>
      <c r="Q11" t="s">
        <v>401</v>
      </c>
      <c r="R11" t="s">
        <v>402</v>
      </c>
      <c r="S11" t="str">
        <f t="shared" si="1"/>
        <v>lv*28+lv*(lv-1)*14*0.5</v>
      </c>
      <c r="V11">
        <v>7</v>
      </c>
      <c r="W11">
        <f t="shared" si="2"/>
        <v>24</v>
      </c>
      <c r="X11">
        <f t="shared" si="5"/>
        <v>56</v>
      </c>
    </row>
    <row r="12" ht="16.5" spans="1:24">
      <c r="A12" s="10">
        <v>1008</v>
      </c>
      <c r="B12" s="25" t="s">
        <v>323</v>
      </c>
      <c r="C12" s="10" t="s">
        <v>409</v>
      </c>
      <c r="D12" s="10" t="str">
        <f t="shared" si="6"/>
        <v>32+lv*16</v>
      </c>
      <c r="E12">
        <v>32</v>
      </c>
      <c r="F12">
        <f t="shared" si="3"/>
        <v>16</v>
      </c>
      <c r="G12">
        <f t="shared" si="4"/>
        <v>21200</v>
      </c>
      <c r="I12">
        <v>9331200</v>
      </c>
      <c r="J12">
        <f t="shared" si="0"/>
        <v>0.00227194787379973</v>
      </c>
      <c r="K12" t="s">
        <v>308</v>
      </c>
      <c r="L12" t="s">
        <v>284</v>
      </c>
      <c r="M12">
        <v>-1</v>
      </c>
      <c r="N12">
        <v>0.5</v>
      </c>
      <c r="O12" t="s">
        <v>309</v>
      </c>
      <c r="P12" t="s">
        <v>400</v>
      </c>
      <c r="Q12" t="s">
        <v>401</v>
      </c>
      <c r="R12" t="s">
        <v>402</v>
      </c>
      <c r="S12" t="str">
        <f t="shared" si="1"/>
        <v>lv*32+lv*(lv-1)*16*0.5</v>
      </c>
      <c r="V12">
        <v>8</v>
      </c>
      <c r="W12">
        <f t="shared" si="2"/>
        <v>27</v>
      </c>
      <c r="X12">
        <f t="shared" si="5"/>
        <v>64</v>
      </c>
    </row>
    <row r="13" ht="16.5" spans="1:24">
      <c r="A13" s="10">
        <v>1009</v>
      </c>
      <c r="B13" s="10" t="s">
        <v>325</v>
      </c>
      <c r="C13" s="10" t="s">
        <v>410</v>
      </c>
      <c r="D13" s="10" t="str">
        <f t="shared" si="6"/>
        <v>36+lv*18</v>
      </c>
      <c r="E13">
        <v>36</v>
      </c>
      <c r="F13">
        <f t="shared" si="3"/>
        <v>18</v>
      </c>
      <c r="G13">
        <f t="shared" si="4"/>
        <v>23850</v>
      </c>
      <c r="I13">
        <v>12038400</v>
      </c>
      <c r="J13">
        <f t="shared" si="0"/>
        <v>0.00198116028708134</v>
      </c>
      <c r="K13" t="s">
        <v>308</v>
      </c>
      <c r="L13" t="s">
        <v>284</v>
      </c>
      <c r="M13">
        <v>-1</v>
      </c>
      <c r="N13">
        <v>0.5</v>
      </c>
      <c r="O13" t="s">
        <v>309</v>
      </c>
      <c r="P13" t="s">
        <v>400</v>
      </c>
      <c r="Q13" t="s">
        <v>401</v>
      </c>
      <c r="R13" t="s">
        <v>402</v>
      </c>
      <c r="S13" t="str">
        <f t="shared" si="1"/>
        <v>lv*36+lv*(lv-1)*18*0.5</v>
      </c>
      <c r="V13">
        <v>9</v>
      </c>
      <c r="W13">
        <f t="shared" si="2"/>
        <v>30</v>
      </c>
      <c r="X13">
        <f t="shared" si="5"/>
        <v>72</v>
      </c>
    </row>
    <row r="14" ht="16.5" spans="1:24">
      <c r="A14" s="10">
        <v>1010</v>
      </c>
      <c r="B14" s="25" t="s">
        <v>327</v>
      </c>
      <c r="C14" s="10" t="s">
        <v>411</v>
      </c>
      <c r="D14" s="10" t="str">
        <f t="shared" si="6"/>
        <v>40+lv*20</v>
      </c>
      <c r="E14">
        <v>40</v>
      </c>
      <c r="F14">
        <f t="shared" si="3"/>
        <v>20</v>
      </c>
      <c r="G14">
        <f t="shared" si="4"/>
        <v>26500</v>
      </c>
      <c r="I14">
        <v>19008000</v>
      </c>
      <c r="J14">
        <f t="shared" si="0"/>
        <v>0.00139414983164983</v>
      </c>
      <c r="K14" t="s">
        <v>308</v>
      </c>
      <c r="L14" t="s">
        <v>284</v>
      </c>
      <c r="M14">
        <v>-1</v>
      </c>
      <c r="N14">
        <v>0.5</v>
      </c>
      <c r="O14" t="s">
        <v>309</v>
      </c>
      <c r="P14" t="s">
        <v>400</v>
      </c>
      <c r="Q14" t="s">
        <v>401</v>
      </c>
      <c r="R14" t="s">
        <v>402</v>
      </c>
      <c r="S14" t="str">
        <f t="shared" si="1"/>
        <v>lv*40+lv*(lv-1)*20*0.5</v>
      </c>
      <c r="V14">
        <v>10</v>
      </c>
      <c r="W14">
        <f t="shared" si="2"/>
        <v>33</v>
      </c>
      <c r="X14">
        <f t="shared" si="5"/>
        <v>80</v>
      </c>
    </row>
    <row r="15" ht="16.5" spans="1:24">
      <c r="A15" s="10">
        <v>1011</v>
      </c>
      <c r="B15" s="10" t="s">
        <v>329</v>
      </c>
      <c r="C15" s="10" t="s">
        <v>412</v>
      </c>
      <c r="D15" s="10" t="str">
        <f t="shared" si="6"/>
        <v>60+lv*30</v>
      </c>
      <c r="E15">
        <v>60</v>
      </c>
      <c r="F15">
        <f t="shared" si="3"/>
        <v>30</v>
      </c>
      <c r="G15">
        <f t="shared" si="4"/>
        <v>39750</v>
      </c>
      <c r="I15">
        <v>23587200</v>
      </c>
      <c r="J15">
        <f t="shared" si="0"/>
        <v>0.00168523606023606</v>
      </c>
      <c r="K15" t="s">
        <v>308</v>
      </c>
      <c r="L15" t="s">
        <v>284</v>
      </c>
      <c r="M15">
        <v>-1</v>
      </c>
      <c r="N15">
        <v>0.5</v>
      </c>
      <c r="O15" t="s">
        <v>309</v>
      </c>
      <c r="P15" t="s">
        <v>400</v>
      </c>
      <c r="Q15" t="s">
        <v>401</v>
      </c>
      <c r="R15" t="s">
        <v>402</v>
      </c>
      <c r="S15" t="str">
        <f t="shared" si="1"/>
        <v>lv*60+lv*(lv-1)*30*0.5</v>
      </c>
      <c r="V15">
        <v>11</v>
      </c>
      <c r="W15">
        <f t="shared" si="2"/>
        <v>36</v>
      </c>
      <c r="X15">
        <f t="shared" si="5"/>
        <v>120</v>
      </c>
    </row>
    <row r="16" ht="16.5" spans="1:24">
      <c r="A16" s="10">
        <v>1012</v>
      </c>
      <c r="B16" s="10" t="s">
        <v>331</v>
      </c>
      <c r="C16" s="10" t="s">
        <v>413</v>
      </c>
      <c r="D16" s="10" t="str">
        <f t="shared" si="6"/>
        <v>80+lv*40</v>
      </c>
      <c r="E16">
        <v>80</v>
      </c>
      <c r="F16">
        <f t="shared" si="3"/>
        <v>40</v>
      </c>
      <c r="G16">
        <f t="shared" si="4"/>
        <v>53000</v>
      </c>
      <c r="I16">
        <v>34594560</v>
      </c>
      <c r="J16">
        <f t="shared" si="0"/>
        <v>0.00153203278203278</v>
      </c>
      <c r="K16" t="s">
        <v>308</v>
      </c>
      <c r="L16" t="s">
        <v>284</v>
      </c>
      <c r="M16">
        <v>-1</v>
      </c>
      <c r="N16">
        <v>0.5</v>
      </c>
      <c r="O16" t="s">
        <v>309</v>
      </c>
      <c r="P16" t="s">
        <v>400</v>
      </c>
      <c r="Q16" t="s">
        <v>401</v>
      </c>
      <c r="R16" t="s">
        <v>402</v>
      </c>
      <c r="S16" t="str">
        <f t="shared" si="1"/>
        <v>lv*80+lv*(lv-1)*40*0.5</v>
      </c>
      <c r="V16">
        <v>12</v>
      </c>
      <c r="W16">
        <f t="shared" si="2"/>
        <v>39</v>
      </c>
      <c r="X16">
        <f t="shared" si="5"/>
        <v>160</v>
      </c>
    </row>
    <row r="17" ht="16.5" spans="1:24">
      <c r="A17" s="10">
        <v>1013</v>
      </c>
      <c r="B17" s="10" t="s">
        <v>333</v>
      </c>
      <c r="C17" s="10" t="s">
        <v>414</v>
      </c>
      <c r="D17" s="10" t="str">
        <f t="shared" si="6"/>
        <v>100+lv*50</v>
      </c>
      <c r="E17">
        <v>100</v>
      </c>
      <c r="F17">
        <f t="shared" si="3"/>
        <v>50</v>
      </c>
      <c r="G17">
        <f t="shared" si="4"/>
        <v>66250</v>
      </c>
      <c r="I17">
        <v>41731200</v>
      </c>
      <c r="J17">
        <f t="shared" si="0"/>
        <v>0.0015875412161644</v>
      </c>
      <c r="K17" t="s">
        <v>308</v>
      </c>
      <c r="L17" t="s">
        <v>284</v>
      </c>
      <c r="M17">
        <v>-1</v>
      </c>
      <c r="N17">
        <v>0.5</v>
      </c>
      <c r="O17" t="s">
        <v>309</v>
      </c>
      <c r="P17" t="s">
        <v>400</v>
      </c>
      <c r="Q17" t="s">
        <v>401</v>
      </c>
      <c r="R17" t="s">
        <v>402</v>
      </c>
      <c r="S17" t="str">
        <f t="shared" si="1"/>
        <v>lv*100+lv*(lv-1)*50*0.5</v>
      </c>
      <c r="V17">
        <v>13</v>
      </c>
      <c r="W17">
        <f t="shared" si="2"/>
        <v>42</v>
      </c>
      <c r="X17">
        <f t="shared" si="5"/>
        <v>200</v>
      </c>
    </row>
    <row r="18" ht="16.5" spans="1:24">
      <c r="A18" s="10">
        <v>1014</v>
      </c>
      <c r="B18" s="10" t="s">
        <v>335</v>
      </c>
      <c r="C18" s="10" t="s">
        <v>415</v>
      </c>
      <c r="D18" s="10" t="str">
        <f t="shared" si="6"/>
        <v>120+lv*60</v>
      </c>
      <c r="E18">
        <v>120</v>
      </c>
      <c r="F18">
        <f t="shared" si="3"/>
        <v>60</v>
      </c>
      <c r="G18">
        <f t="shared" si="4"/>
        <v>79500</v>
      </c>
      <c r="I18">
        <v>58060800</v>
      </c>
      <c r="J18">
        <f t="shared" si="0"/>
        <v>0.0013692542989418</v>
      </c>
      <c r="K18" t="s">
        <v>308</v>
      </c>
      <c r="L18" t="s">
        <v>284</v>
      </c>
      <c r="M18">
        <v>-1</v>
      </c>
      <c r="N18">
        <v>0.5</v>
      </c>
      <c r="O18" t="s">
        <v>309</v>
      </c>
      <c r="P18" t="s">
        <v>400</v>
      </c>
      <c r="Q18" t="s">
        <v>401</v>
      </c>
      <c r="R18" t="s">
        <v>402</v>
      </c>
      <c r="S18" t="str">
        <f t="shared" si="1"/>
        <v>lv*120+lv*(lv-1)*60*0.5</v>
      </c>
      <c r="V18">
        <v>14</v>
      </c>
      <c r="W18">
        <f t="shared" si="2"/>
        <v>45</v>
      </c>
      <c r="X18">
        <f t="shared" si="5"/>
        <v>240</v>
      </c>
    </row>
    <row r="19" ht="16.5" spans="1:24">
      <c r="A19" s="10">
        <v>1015</v>
      </c>
      <c r="B19" s="10" t="s">
        <v>337</v>
      </c>
      <c r="C19" s="10" t="s">
        <v>416</v>
      </c>
      <c r="D19" s="10" t="str">
        <f t="shared" si="6"/>
        <v>160+lv*80</v>
      </c>
      <c r="E19">
        <v>160</v>
      </c>
      <c r="F19">
        <f t="shared" si="3"/>
        <v>80</v>
      </c>
      <c r="G19">
        <f t="shared" si="4"/>
        <v>106000</v>
      </c>
      <c r="I19">
        <v>68544000</v>
      </c>
      <c r="J19">
        <f t="shared" si="0"/>
        <v>0.00154645191409897</v>
      </c>
      <c r="K19" t="s">
        <v>308</v>
      </c>
      <c r="L19" t="s">
        <v>284</v>
      </c>
      <c r="M19">
        <v>-1</v>
      </c>
      <c r="N19">
        <v>0.5</v>
      </c>
      <c r="O19" t="s">
        <v>309</v>
      </c>
      <c r="P19" t="s">
        <v>400</v>
      </c>
      <c r="Q19" t="s">
        <v>401</v>
      </c>
      <c r="R19" t="s">
        <v>402</v>
      </c>
      <c r="S19" t="str">
        <f t="shared" si="1"/>
        <v>lv*160+lv*(lv-1)*80*0.5</v>
      </c>
      <c r="V19">
        <v>15</v>
      </c>
      <c r="W19">
        <f t="shared" si="2"/>
        <v>48</v>
      </c>
      <c r="X19">
        <f t="shared" si="5"/>
        <v>320</v>
      </c>
    </row>
    <row r="20" ht="16.5" spans="1:24">
      <c r="A20" s="10">
        <v>1016</v>
      </c>
      <c r="B20" s="10" t="s">
        <v>339</v>
      </c>
      <c r="C20" s="10" t="s">
        <v>417</v>
      </c>
      <c r="D20" s="10" t="str">
        <f t="shared" si="6"/>
        <v>200+lv*100</v>
      </c>
      <c r="E20">
        <v>200</v>
      </c>
      <c r="F20">
        <f t="shared" si="3"/>
        <v>100</v>
      </c>
      <c r="G20">
        <f t="shared" si="4"/>
        <v>132500</v>
      </c>
      <c r="I20">
        <v>91653120</v>
      </c>
      <c r="J20">
        <f t="shared" si="0"/>
        <v>0.00144566818892799</v>
      </c>
      <c r="K20" t="s">
        <v>308</v>
      </c>
      <c r="L20" t="s">
        <v>284</v>
      </c>
      <c r="M20">
        <v>-1</v>
      </c>
      <c r="N20">
        <v>0.5</v>
      </c>
      <c r="O20" t="s">
        <v>309</v>
      </c>
      <c r="P20" t="s">
        <v>400</v>
      </c>
      <c r="Q20" t="s">
        <v>401</v>
      </c>
      <c r="R20" t="s">
        <v>402</v>
      </c>
      <c r="S20" t="str">
        <f t="shared" si="1"/>
        <v>lv*200+lv*(lv-1)*100*0.5</v>
      </c>
      <c r="V20">
        <v>16</v>
      </c>
      <c r="W20">
        <f t="shared" si="2"/>
        <v>51</v>
      </c>
      <c r="X20">
        <f t="shared" si="5"/>
        <v>400</v>
      </c>
    </row>
    <row r="21" ht="16.5" spans="1:24">
      <c r="A21" s="10">
        <v>1017</v>
      </c>
      <c r="B21" s="10" t="s">
        <v>341</v>
      </c>
      <c r="C21" s="10" t="s">
        <v>418</v>
      </c>
      <c r="D21" s="10" t="str">
        <f t="shared" si="6"/>
        <v>400+lv*200</v>
      </c>
      <c r="E21">
        <v>400</v>
      </c>
      <c r="F21">
        <f t="shared" si="3"/>
        <v>200</v>
      </c>
      <c r="G21">
        <f t="shared" si="4"/>
        <v>265000</v>
      </c>
      <c r="I21">
        <v>106375680</v>
      </c>
      <c r="J21">
        <f t="shared" si="0"/>
        <v>0.00249117091425409</v>
      </c>
      <c r="K21" t="s">
        <v>308</v>
      </c>
      <c r="L21" t="s">
        <v>284</v>
      </c>
      <c r="M21">
        <v>-1</v>
      </c>
      <c r="N21">
        <v>0.5</v>
      </c>
      <c r="O21" t="s">
        <v>309</v>
      </c>
      <c r="P21" t="s">
        <v>400</v>
      </c>
      <c r="Q21" t="s">
        <v>401</v>
      </c>
      <c r="R21" t="s">
        <v>402</v>
      </c>
      <c r="S21" t="str">
        <f t="shared" si="1"/>
        <v>lv*400+lv*(lv-1)*200*0.5</v>
      </c>
      <c r="V21">
        <v>17</v>
      </c>
      <c r="W21">
        <f t="shared" si="2"/>
        <v>54</v>
      </c>
      <c r="X21">
        <f t="shared" si="5"/>
        <v>800</v>
      </c>
    </row>
    <row r="22" ht="16.5" spans="1:24">
      <c r="A22" s="10">
        <v>1018</v>
      </c>
      <c r="B22" s="10" t="s">
        <v>343</v>
      </c>
      <c r="C22" s="10" t="s">
        <v>419</v>
      </c>
      <c r="D22" s="10" t="str">
        <f t="shared" si="6"/>
        <v>800+lv*400</v>
      </c>
      <c r="E22">
        <v>800</v>
      </c>
      <c r="F22">
        <f t="shared" si="3"/>
        <v>400</v>
      </c>
      <c r="G22">
        <f t="shared" si="4"/>
        <v>530000</v>
      </c>
      <c r="I22">
        <v>137894400</v>
      </c>
      <c r="J22">
        <f t="shared" si="0"/>
        <v>0.00384352083913487</v>
      </c>
      <c r="K22" t="s">
        <v>308</v>
      </c>
      <c r="L22" t="s">
        <v>284</v>
      </c>
      <c r="M22">
        <v>-1</v>
      </c>
      <c r="N22">
        <v>0.5</v>
      </c>
      <c r="O22" t="s">
        <v>309</v>
      </c>
      <c r="P22" t="s">
        <v>400</v>
      </c>
      <c r="Q22" t="s">
        <v>401</v>
      </c>
      <c r="R22" t="s">
        <v>402</v>
      </c>
      <c r="S22" t="str">
        <f t="shared" si="1"/>
        <v>lv*800+lv*(lv-1)*400*0.5</v>
      </c>
      <c r="V22">
        <v>18</v>
      </c>
      <c r="W22">
        <f t="shared" si="2"/>
        <v>57</v>
      </c>
      <c r="X22">
        <f t="shared" si="5"/>
        <v>1600</v>
      </c>
    </row>
    <row r="23" ht="16.5" spans="1:24">
      <c r="A23" s="10">
        <v>1019</v>
      </c>
      <c r="B23" s="10" t="s">
        <v>345</v>
      </c>
      <c r="C23" s="10" t="s">
        <v>420</v>
      </c>
      <c r="D23" s="10" t="str">
        <f t="shared" si="6"/>
        <v>1200+lv*600</v>
      </c>
      <c r="E23">
        <v>1200</v>
      </c>
      <c r="F23">
        <f t="shared" si="3"/>
        <v>600</v>
      </c>
      <c r="G23">
        <f t="shared" si="4"/>
        <v>795000</v>
      </c>
      <c r="I23">
        <v>157852800</v>
      </c>
      <c r="J23">
        <f t="shared" si="0"/>
        <v>0.00503633765128018</v>
      </c>
      <c r="K23" t="s">
        <v>308</v>
      </c>
      <c r="L23" t="s">
        <v>284</v>
      </c>
      <c r="M23">
        <v>-1</v>
      </c>
      <c r="N23">
        <v>0.5</v>
      </c>
      <c r="O23" t="s">
        <v>309</v>
      </c>
      <c r="P23" t="s">
        <v>400</v>
      </c>
      <c r="Q23" t="s">
        <v>401</v>
      </c>
      <c r="R23" t="s">
        <v>402</v>
      </c>
      <c r="S23" t="str">
        <f t="shared" si="1"/>
        <v>lv*1200+lv*(lv-1)*600*0.5</v>
      </c>
      <c r="V23">
        <v>19</v>
      </c>
      <c r="W23">
        <f t="shared" si="2"/>
        <v>60</v>
      </c>
      <c r="X23">
        <f t="shared" si="5"/>
        <v>2400</v>
      </c>
    </row>
    <row r="24" ht="16.5" spans="1:24">
      <c r="A24" s="10">
        <v>1020</v>
      </c>
      <c r="B24" s="25" t="s">
        <v>347</v>
      </c>
      <c r="C24" s="10" t="s">
        <v>421</v>
      </c>
      <c r="D24" s="10" t="str">
        <f t="shared" si="6"/>
        <v>1600+lv*800</v>
      </c>
      <c r="E24">
        <v>1600</v>
      </c>
      <c r="F24">
        <f t="shared" si="3"/>
        <v>800</v>
      </c>
      <c r="G24">
        <f t="shared" si="4"/>
        <v>1060000</v>
      </c>
      <c r="I24">
        <v>199584000</v>
      </c>
      <c r="J24">
        <f t="shared" si="0"/>
        <v>0.00531104697771364</v>
      </c>
      <c r="K24" t="s">
        <v>308</v>
      </c>
      <c r="L24" t="s">
        <v>284</v>
      </c>
      <c r="M24">
        <v>-1</v>
      </c>
      <c r="N24">
        <v>0.5</v>
      </c>
      <c r="O24" t="s">
        <v>309</v>
      </c>
      <c r="P24" t="s">
        <v>400</v>
      </c>
      <c r="Q24" t="s">
        <v>401</v>
      </c>
      <c r="R24" t="s">
        <v>402</v>
      </c>
      <c r="S24" t="str">
        <f t="shared" si="1"/>
        <v>lv*1600+lv*(lv-1)*800*0.5</v>
      </c>
      <c r="V24">
        <v>20</v>
      </c>
      <c r="W24">
        <f t="shared" si="2"/>
        <v>63</v>
      </c>
      <c r="X24">
        <f t="shared" si="5"/>
        <v>3200</v>
      </c>
    </row>
    <row r="25" ht="16.5" spans="1:24">
      <c r="A25" s="10">
        <v>1021</v>
      </c>
      <c r="B25" s="10" t="s">
        <v>349</v>
      </c>
      <c r="C25" s="10" t="s">
        <v>422</v>
      </c>
      <c r="D25" s="10" t="str">
        <f t="shared" si="6"/>
        <v>2000+lv*1000</v>
      </c>
      <c r="E25">
        <v>2000</v>
      </c>
      <c r="F25">
        <f t="shared" si="3"/>
        <v>1000</v>
      </c>
      <c r="G25">
        <f t="shared" si="4"/>
        <v>1325000</v>
      </c>
      <c r="I25">
        <v>225878400</v>
      </c>
      <c r="J25">
        <f t="shared" si="0"/>
        <v>0.00586598807145792</v>
      </c>
      <c r="K25" t="s">
        <v>308</v>
      </c>
      <c r="L25" t="s">
        <v>284</v>
      </c>
      <c r="M25">
        <v>-1</v>
      </c>
      <c r="N25">
        <v>0.5</v>
      </c>
      <c r="O25" t="s">
        <v>309</v>
      </c>
      <c r="P25" t="s">
        <v>400</v>
      </c>
      <c r="Q25" t="s">
        <v>401</v>
      </c>
      <c r="R25" t="s">
        <v>402</v>
      </c>
      <c r="S25" t="str">
        <f t="shared" si="1"/>
        <v>lv*2000+lv*(lv-1)*1000*0.5</v>
      </c>
      <c r="V25">
        <v>21</v>
      </c>
      <c r="W25">
        <f t="shared" si="2"/>
        <v>66</v>
      </c>
      <c r="X25">
        <f t="shared" si="5"/>
        <v>4000</v>
      </c>
    </row>
    <row r="26" ht="16.5" spans="1:24">
      <c r="A26" s="10">
        <v>1022</v>
      </c>
      <c r="B26" s="10" t="s">
        <v>351</v>
      </c>
      <c r="C26" s="10" t="s">
        <v>423</v>
      </c>
      <c r="D26" s="10" t="str">
        <f t="shared" si="6"/>
        <v>3000+lv*1500</v>
      </c>
      <c r="E26">
        <v>3000</v>
      </c>
      <c r="F26">
        <f t="shared" si="3"/>
        <v>1500</v>
      </c>
      <c r="G26">
        <f t="shared" si="4"/>
        <v>1987500</v>
      </c>
      <c r="I26">
        <v>279797760</v>
      </c>
      <c r="J26">
        <f t="shared" si="0"/>
        <v>0.00710334493028107</v>
      </c>
      <c r="K26" t="s">
        <v>308</v>
      </c>
      <c r="L26" t="s">
        <v>284</v>
      </c>
      <c r="M26">
        <v>-1</v>
      </c>
      <c r="N26">
        <v>0.5</v>
      </c>
      <c r="O26" t="s">
        <v>309</v>
      </c>
      <c r="P26" t="s">
        <v>400</v>
      </c>
      <c r="Q26" t="s">
        <v>401</v>
      </c>
      <c r="R26" t="s">
        <v>402</v>
      </c>
      <c r="S26" t="str">
        <f t="shared" si="1"/>
        <v>lv*3000+lv*(lv-1)*1500*0.5</v>
      </c>
      <c r="V26">
        <v>22</v>
      </c>
      <c r="W26">
        <f t="shared" si="2"/>
        <v>69</v>
      </c>
      <c r="X26">
        <f t="shared" si="5"/>
        <v>6000</v>
      </c>
    </row>
    <row r="27" ht="16.5" spans="1:24">
      <c r="A27" s="10">
        <v>1023</v>
      </c>
      <c r="B27" s="10" t="s">
        <v>353</v>
      </c>
      <c r="C27" s="10" t="s">
        <v>424</v>
      </c>
      <c r="D27" s="10" t="str">
        <f t="shared" si="6"/>
        <v>4000+lv*2000</v>
      </c>
      <c r="E27">
        <v>4000</v>
      </c>
      <c r="F27">
        <f t="shared" si="3"/>
        <v>2000</v>
      </c>
      <c r="G27">
        <f t="shared" si="4"/>
        <v>2650000</v>
      </c>
      <c r="I27">
        <v>313632000</v>
      </c>
      <c r="J27">
        <f t="shared" si="0"/>
        <v>0.00844939291908989</v>
      </c>
      <c r="K27" t="s">
        <v>308</v>
      </c>
      <c r="L27" t="s">
        <v>284</v>
      </c>
      <c r="M27">
        <v>-1</v>
      </c>
      <c r="N27">
        <v>0.5</v>
      </c>
      <c r="O27" t="s">
        <v>309</v>
      </c>
      <c r="P27" t="s">
        <v>400</v>
      </c>
      <c r="Q27" t="s">
        <v>401</v>
      </c>
      <c r="R27" t="s">
        <v>402</v>
      </c>
      <c r="S27" t="str">
        <f t="shared" si="1"/>
        <v>lv*4000+lv*(lv-1)*2000*0.5</v>
      </c>
      <c r="V27">
        <v>23</v>
      </c>
      <c r="W27">
        <f t="shared" si="2"/>
        <v>72</v>
      </c>
      <c r="X27">
        <f t="shared" si="5"/>
        <v>8000</v>
      </c>
    </row>
    <row r="28" ht="16.5" spans="1:24">
      <c r="A28" s="10">
        <v>1024</v>
      </c>
      <c r="B28" s="10" t="s">
        <v>355</v>
      </c>
      <c r="C28" s="10" t="s">
        <v>425</v>
      </c>
      <c r="D28" s="10" t="str">
        <f t="shared" si="6"/>
        <v>5000+lv*2500</v>
      </c>
      <c r="E28">
        <v>5000</v>
      </c>
      <c r="F28">
        <f t="shared" si="3"/>
        <v>2500</v>
      </c>
      <c r="G28">
        <f t="shared" si="4"/>
        <v>3312500</v>
      </c>
      <c r="I28">
        <v>381888000</v>
      </c>
      <c r="J28">
        <f t="shared" si="0"/>
        <v>0.00867400913356796</v>
      </c>
      <c r="K28" t="s">
        <v>308</v>
      </c>
      <c r="L28" t="s">
        <v>284</v>
      </c>
      <c r="M28">
        <v>-1</v>
      </c>
      <c r="N28">
        <v>0.5</v>
      </c>
      <c r="O28" t="s">
        <v>309</v>
      </c>
      <c r="P28" t="s">
        <v>400</v>
      </c>
      <c r="Q28" t="s">
        <v>401</v>
      </c>
      <c r="R28" t="s">
        <v>402</v>
      </c>
      <c r="S28" t="str">
        <f t="shared" si="1"/>
        <v>lv*5000+lv*(lv-1)*2500*0.5</v>
      </c>
      <c r="V28">
        <v>24</v>
      </c>
      <c r="W28">
        <f t="shared" si="2"/>
        <v>75</v>
      </c>
      <c r="X28">
        <f t="shared" si="5"/>
        <v>10000</v>
      </c>
    </row>
    <row r="29" ht="16.5" spans="1:24">
      <c r="A29" s="10">
        <v>1025</v>
      </c>
      <c r="B29" s="10" t="s">
        <v>357</v>
      </c>
      <c r="C29" s="10" t="s">
        <v>426</v>
      </c>
      <c r="D29" s="10" t="str">
        <f t="shared" si="6"/>
        <v>6000+lv*3000</v>
      </c>
      <c r="E29">
        <v>6000</v>
      </c>
      <c r="F29">
        <f t="shared" si="3"/>
        <v>3000</v>
      </c>
      <c r="G29">
        <f t="shared" si="4"/>
        <v>3975000</v>
      </c>
      <c r="I29">
        <v>424569600</v>
      </c>
      <c r="J29">
        <f t="shared" si="0"/>
        <v>0.009362422556867</v>
      </c>
      <c r="K29" t="s">
        <v>308</v>
      </c>
      <c r="L29" t="s">
        <v>284</v>
      </c>
      <c r="M29">
        <v>-1</v>
      </c>
      <c r="N29">
        <v>0.5</v>
      </c>
      <c r="O29" t="s">
        <v>309</v>
      </c>
      <c r="P29" t="s">
        <v>400</v>
      </c>
      <c r="Q29" t="s">
        <v>401</v>
      </c>
      <c r="R29" t="s">
        <v>402</v>
      </c>
      <c r="S29" t="str">
        <f t="shared" si="1"/>
        <v>lv*6000+lv*(lv-1)*3000*0.5</v>
      </c>
      <c r="V29">
        <v>25</v>
      </c>
      <c r="W29">
        <f t="shared" si="2"/>
        <v>78</v>
      </c>
      <c r="X29">
        <f t="shared" si="5"/>
        <v>12000</v>
      </c>
    </row>
    <row r="30" ht="16.5" spans="1:24">
      <c r="A30" s="10">
        <v>1026</v>
      </c>
      <c r="B30" s="10" t="s">
        <v>359</v>
      </c>
      <c r="C30" s="10" t="s">
        <v>427</v>
      </c>
      <c r="D30" s="10" t="str">
        <f t="shared" si="6"/>
        <v>7000+lv*3500</v>
      </c>
      <c r="E30">
        <v>7000</v>
      </c>
      <c r="F30">
        <f t="shared" si="3"/>
        <v>3500</v>
      </c>
      <c r="G30">
        <f t="shared" si="4"/>
        <v>4637500</v>
      </c>
      <c r="I30">
        <v>509483520</v>
      </c>
      <c r="J30">
        <f t="shared" si="0"/>
        <v>0.0091023552636207</v>
      </c>
      <c r="K30" t="s">
        <v>308</v>
      </c>
      <c r="L30" t="s">
        <v>284</v>
      </c>
      <c r="M30">
        <v>-1</v>
      </c>
      <c r="N30">
        <v>0.5</v>
      </c>
      <c r="O30" t="s">
        <v>309</v>
      </c>
      <c r="P30" t="s">
        <v>400</v>
      </c>
      <c r="Q30" t="s">
        <v>401</v>
      </c>
      <c r="R30" t="s">
        <v>402</v>
      </c>
      <c r="S30" t="str">
        <f t="shared" si="1"/>
        <v>lv*7000+lv*(lv-1)*3500*0.5</v>
      </c>
      <c r="V30">
        <v>26</v>
      </c>
      <c r="W30">
        <f t="shared" si="2"/>
        <v>81</v>
      </c>
      <c r="X30">
        <f t="shared" si="5"/>
        <v>14000</v>
      </c>
    </row>
    <row r="31" ht="16.5" spans="1:24">
      <c r="A31" s="10">
        <v>1027</v>
      </c>
      <c r="B31" s="10" t="s">
        <v>361</v>
      </c>
      <c r="C31" s="10" t="s">
        <v>428</v>
      </c>
      <c r="D31" s="10" t="str">
        <f t="shared" si="6"/>
        <v>8000+lv*4000</v>
      </c>
      <c r="E31">
        <v>8000</v>
      </c>
      <c r="F31">
        <f t="shared" si="3"/>
        <v>4000</v>
      </c>
      <c r="G31">
        <f t="shared" si="4"/>
        <v>5300000</v>
      </c>
      <c r="I31">
        <v>562423680</v>
      </c>
      <c r="J31">
        <f t="shared" si="0"/>
        <v>0.00942350080281115</v>
      </c>
      <c r="K31" t="s">
        <v>308</v>
      </c>
      <c r="L31" t="s">
        <v>284</v>
      </c>
      <c r="M31">
        <v>-1</v>
      </c>
      <c r="N31">
        <v>0.5</v>
      </c>
      <c r="O31" t="s">
        <v>309</v>
      </c>
      <c r="P31" t="s">
        <v>400</v>
      </c>
      <c r="Q31" t="s">
        <v>401</v>
      </c>
      <c r="R31" t="s">
        <v>402</v>
      </c>
      <c r="S31" t="str">
        <f t="shared" si="1"/>
        <v>lv*8000+lv*(lv-1)*4000*0.5</v>
      </c>
      <c r="V31">
        <v>27</v>
      </c>
      <c r="W31">
        <f t="shared" si="2"/>
        <v>84</v>
      </c>
      <c r="X31">
        <f t="shared" si="5"/>
        <v>16000</v>
      </c>
    </row>
    <row r="32" ht="16.5" spans="1:24">
      <c r="A32" s="10">
        <v>1028</v>
      </c>
      <c r="B32" s="10" t="s">
        <v>363</v>
      </c>
      <c r="C32" s="10" t="s">
        <v>429</v>
      </c>
      <c r="D32" s="10" t="str">
        <f t="shared" si="6"/>
        <v>10000+lv*5000</v>
      </c>
      <c r="E32">
        <v>10000</v>
      </c>
      <c r="F32">
        <f t="shared" si="3"/>
        <v>5000</v>
      </c>
      <c r="G32">
        <f t="shared" si="4"/>
        <v>6625000</v>
      </c>
      <c r="I32">
        <v>666489600</v>
      </c>
      <c r="J32">
        <f t="shared" si="0"/>
        <v>0.00994014010121088</v>
      </c>
      <c r="K32" t="s">
        <v>308</v>
      </c>
      <c r="L32" t="s">
        <v>284</v>
      </c>
      <c r="M32">
        <v>-1</v>
      </c>
      <c r="N32">
        <v>0.5</v>
      </c>
      <c r="O32" t="s">
        <v>309</v>
      </c>
      <c r="P32" t="s">
        <v>400</v>
      </c>
      <c r="Q32" t="s">
        <v>401</v>
      </c>
      <c r="R32" t="s">
        <v>402</v>
      </c>
      <c r="S32" t="str">
        <f t="shared" si="1"/>
        <v>lv*10000+lv*(lv-1)*5000*0.5</v>
      </c>
      <c r="V32">
        <v>28</v>
      </c>
      <c r="W32">
        <f t="shared" si="2"/>
        <v>87</v>
      </c>
      <c r="X32">
        <f t="shared" si="5"/>
        <v>20000</v>
      </c>
    </row>
    <row r="33" ht="16.5" spans="1:24">
      <c r="A33" s="10">
        <v>1029</v>
      </c>
      <c r="B33" s="10" t="s">
        <v>365</v>
      </c>
      <c r="C33" s="10" t="s">
        <v>430</v>
      </c>
      <c r="D33" s="10" t="str">
        <f t="shared" si="6"/>
        <v>12000+lv*6000</v>
      </c>
      <c r="E33">
        <v>12000</v>
      </c>
      <c r="F33">
        <f t="shared" si="3"/>
        <v>6000</v>
      </c>
      <c r="G33">
        <f t="shared" si="4"/>
        <v>7950000</v>
      </c>
      <c r="I33">
        <v>731203200</v>
      </c>
      <c r="J33">
        <f t="shared" si="0"/>
        <v>0.0108724907112004</v>
      </c>
      <c r="K33" t="s">
        <v>308</v>
      </c>
      <c r="L33" t="s">
        <v>284</v>
      </c>
      <c r="M33">
        <v>-1</v>
      </c>
      <c r="N33">
        <v>0.5</v>
      </c>
      <c r="O33" t="s">
        <v>309</v>
      </c>
      <c r="P33" t="s">
        <v>400</v>
      </c>
      <c r="Q33" t="s">
        <v>401</v>
      </c>
      <c r="R33" t="s">
        <v>402</v>
      </c>
      <c r="S33" t="str">
        <f t="shared" si="1"/>
        <v>lv*12000+lv*(lv-1)*6000*0.5</v>
      </c>
      <c r="V33">
        <v>29</v>
      </c>
      <c r="W33">
        <f t="shared" si="2"/>
        <v>90</v>
      </c>
      <c r="X33">
        <f t="shared" si="5"/>
        <v>24000</v>
      </c>
    </row>
    <row r="34" ht="16.5" spans="1:24">
      <c r="A34" s="10">
        <v>1030</v>
      </c>
      <c r="B34" s="10" t="s">
        <v>367</v>
      </c>
      <c r="C34" s="10" t="s">
        <v>431</v>
      </c>
      <c r="D34" s="10" t="str">
        <f t="shared" si="6"/>
        <v>14000+lv*7000</v>
      </c>
      <c r="E34">
        <v>14000</v>
      </c>
      <c r="F34">
        <f t="shared" si="3"/>
        <v>7000</v>
      </c>
      <c r="G34">
        <f t="shared" si="4"/>
        <v>9275000</v>
      </c>
      <c r="I34">
        <v>857088000</v>
      </c>
      <c r="J34">
        <f t="shared" si="0"/>
        <v>0.0108215259109916</v>
      </c>
      <c r="K34" t="s">
        <v>308</v>
      </c>
      <c r="L34" t="s">
        <v>284</v>
      </c>
      <c r="M34">
        <v>-1</v>
      </c>
      <c r="N34">
        <v>0.5</v>
      </c>
      <c r="O34" t="s">
        <v>309</v>
      </c>
      <c r="P34" t="s">
        <v>400</v>
      </c>
      <c r="Q34" t="s">
        <v>401</v>
      </c>
      <c r="R34" t="s">
        <v>402</v>
      </c>
      <c r="S34" t="str">
        <f t="shared" si="1"/>
        <v>lv*14000+lv*(lv-1)*7000*0.5</v>
      </c>
      <c r="V34">
        <v>30</v>
      </c>
      <c r="W34">
        <f t="shared" si="2"/>
        <v>93</v>
      </c>
      <c r="X34">
        <f t="shared" si="5"/>
        <v>28000</v>
      </c>
    </row>
    <row r="35" ht="16.5" spans="1:24">
      <c r="A35" s="10">
        <v>1031</v>
      </c>
      <c r="B35" s="10" t="s">
        <v>369</v>
      </c>
      <c r="C35" s="10" t="s">
        <v>432</v>
      </c>
      <c r="D35" s="10" t="str">
        <f t="shared" si="6"/>
        <v>16000+lv*8000</v>
      </c>
      <c r="E35">
        <v>16000</v>
      </c>
      <c r="F35">
        <f t="shared" si="3"/>
        <v>8000</v>
      </c>
      <c r="G35">
        <f t="shared" si="4"/>
        <v>10600000</v>
      </c>
      <c r="I35">
        <v>935193600</v>
      </c>
      <c r="J35">
        <f t="shared" si="0"/>
        <v>0.0113345514768279</v>
      </c>
      <c r="K35" t="s">
        <v>308</v>
      </c>
      <c r="L35" t="s">
        <v>284</v>
      </c>
      <c r="M35">
        <v>-1</v>
      </c>
      <c r="N35">
        <v>0.5</v>
      </c>
      <c r="O35" t="s">
        <v>309</v>
      </c>
      <c r="P35" t="s">
        <v>400</v>
      </c>
      <c r="Q35" t="s">
        <v>401</v>
      </c>
      <c r="R35" t="s">
        <v>402</v>
      </c>
      <c r="S35" t="str">
        <f t="shared" si="1"/>
        <v>lv*16000+lv*(lv-1)*8000*0.5</v>
      </c>
      <c r="V35">
        <v>31</v>
      </c>
      <c r="W35">
        <f t="shared" si="2"/>
        <v>96</v>
      </c>
      <c r="X35">
        <f t="shared" si="5"/>
        <v>32000</v>
      </c>
    </row>
    <row r="36" ht="16.5" spans="1:24">
      <c r="A36" s="10">
        <v>1032</v>
      </c>
      <c r="B36" s="10" t="s">
        <v>371</v>
      </c>
      <c r="C36" s="10" t="s">
        <v>433</v>
      </c>
      <c r="D36" s="10" t="str">
        <f t="shared" si="6"/>
        <v>20000+lv*10000</v>
      </c>
      <c r="E36">
        <v>20000</v>
      </c>
      <c r="F36">
        <f t="shared" si="3"/>
        <v>10000</v>
      </c>
      <c r="G36">
        <f t="shared" si="4"/>
        <v>13250000</v>
      </c>
      <c r="I36">
        <v>1085736960</v>
      </c>
      <c r="J36">
        <f t="shared" si="0"/>
        <v>0.0122036925039376</v>
      </c>
      <c r="K36" t="s">
        <v>308</v>
      </c>
      <c r="L36" t="s">
        <v>284</v>
      </c>
      <c r="M36">
        <v>-1</v>
      </c>
      <c r="N36">
        <v>0.5</v>
      </c>
      <c r="O36" t="s">
        <v>309</v>
      </c>
      <c r="P36" t="s">
        <v>400</v>
      </c>
      <c r="Q36" t="s">
        <v>401</v>
      </c>
      <c r="R36" t="s">
        <v>402</v>
      </c>
      <c r="S36" t="str">
        <f t="shared" si="1"/>
        <v>lv*20000+lv*(lv-1)*10000*0.5</v>
      </c>
      <c r="V36">
        <v>32</v>
      </c>
      <c r="W36">
        <f t="shared" si="2"/>
        <v>99</v>
      </c>
      <c r="X36">
        <f t="shared" si="5"/>
        <v>40000</v>
      </c>
    </row>
    <row r="37" ht="16.5" spans="1:24">
      <c r="A37" s="10">
        <v>1033</v>
      </c>
      <c r="B37" s="10" t="s">
        <v>373</v>
      </c>
      <c r="C37" s="10" t="s">
        <v>434</v>
      </c>
      <c r="D37" s="10" t="str">
        <f t="shared" si="6"/>
        <v>24000+lv*12000</v>
      </c>
      <c r="E37">
        <v>24000</v>
      </c>
      <c r="F37">
        <f t="shared" si="3"/>
        <v>12000</v>
      </c>
      <c r="G37">
        <f t="shared" si="4"/>
        <v>15900000</v>
      </c>
      <c r="I37">
        <v>1178956800</v>
      </c>
      <c r="J37">
        <f t="shared" si="0"/>
        <v>0.0134864992508631</v>
      </c>
      <c r="K37" t="s">
        <v>308</v>
      </c>
      <c r="L37" t="s">
        <v>284</v>
      </c>
      <c r="M37">
        <v>-1</v>
      </c>
      <c r="N37">
        <v>0.5</v>
      </c>
      <c r="O37" t="s">
        <v>309</v>
      </c>
      <c r="P37" t="s">
        <v>400</v>
      </c>
      <c r="Q37" t="s">
        <v>401</v>
      </c>
      <c r="R37" t="s">
        <v>402</v>
      </c>
      <c r="S37" t="str">
        <f t="shared" si="1"/>
        <v>lv*24000+lv*(lv-1)*12000*0.5</v>
      </c>
      <c r="V37">
        <v>33</v>
      </c>
      <c r="W37">
        <f t="shared" si="2"/>
        <v>102</v>
      </c>
      <c r="X37">
        <f t="shared" si="5"/>
        <v>48000</v>
      </c>
    </row>
    <row r="38" ht="16.5" spans="1:24">
      <c r="A38" s="10">
        <v>1034</v>
      </c>
      <c r="B38" s="10" t="s">
        <v>375</v>
      </c>
      <c r="C38" s="10" t="s">
        <v>435</v>
      </c>
      <c r="D38" s="10" t="str">
        <f t="shared" si="6"/>
        <v>28000+lv*14000</v>
      </c>
      <c r="E38">
        <v>28000</v>
      </c>
      <c r="F38">
        <f t="shared" si="3"/>
        <v>14000</v>
      </c>
      <c r="G38">
        <f t="shared" si="4"/>
        <v>18550000</v>
      </c>
      <c r="I38">
        <v>1357171200</v>
      </c>
      <c r="J38">
        <f t="shared" si="0"/>
        <v>0.0136681356044101</v>
      </c>
      <c r="K38" t="s">
        <v>308</v>
      </c>
      <c r="L38" t="s">
        <v>284</v>
      </c>
      <c r="M38">
        <v>-1</v>
      </c>
      <c r="N38">
        <v>0.5</v>
      </c>
      <c r="O38" t="s">
        <v>309</v>
      </c>
      <c r="P38" t="s">
        <v>400</v>
      </c>
      <c r="Q38" t="s">
        <v>401</v>
      </c>
      <c r="R38" t="s">
        <v>402</v>
      </c>
      <c r="S38" t="str">
        <f t="shared" si="1"/>
        <v>lv*28000+lv*(lv-1)*14000*0.5</v>
      </c>
      <c r="V38">
        <v>34</v>
      </c>
      <c r="W38">
        <f t="shared" si="2"/>
        <v>105</v>
      </c>
      <c r="X38">
        <f t="shared" si="5"/>
        <v>56000</v>
      </c>
    </row>
    <row r="39" ht="16.5" spans="1:24">
      <c r="A39" s="10">
        <v>1035</v>
      </c>
      <c r="B39" s="10" t="s">
        <v>377</v>
      </c>
      <c r="C39" s="10" t="s">
        <v>436</v>
      </c>
      <c r="D39" s="10" t="str">
        <f t="shared" si="6"/>
        <v>32000+lv*16000</v>
      </c>
      <c r="E39">
        <v>32000</v>
      </c>
      <c r="F39">
        <f t="shared" si="3"/>
        <v>16000</v>
      </c>
      <c r="G39">
        <f t="shared" si="4"/>
        <v>21200000</v>
      </c>
      <c r="I39">
        <v>1467331200</v>
      </c>
      <c r="J39">
        <f t="shared" si="0"/>
        <v>0.0144479991974545</v>
      </c>
      <c r="K39" t="s">
        <v>308</v>
      </c>
      <c r="L39" t="s">
        <v>284</v>
      </c>
      <c r="M39">
        <v>-1</v>
      </c>
      <c r="N39">
        <v>0.5</v>
      </c>
      <c r="O39" t="s">
        <v>309</v>
      </c>
      <c r="P39" t="s">
        <v>400</v>
      </c>
      <c r="Q39" t="s">
        <v>401</v>
      </c>
      <c r="R39" t="s">
        <v>402</v>
      </c>
      <c r="S39" t="str">
        <f t="shared" si="1"/>
        <v>lv*32000+lv*(lv-1)*16000*0.5</v>
      </c>
      <c r="V39">
        <v>35</v>
      </c>
      <c r="W39">
        <f t="shared" si="2"/>
        <v>108</v>
      </c>
      <c r="X39">
        <f t="shared" si="5"/>
        <v>64000</v>
      </c>
    </row>
    <row r="40" ht="16.5" spans="1:24">
      <c r="A40" s="10">
        <v>1036</v>
      </c>
      <c r="B40" s="10" t="s">
        <v>379</v>
      </c>
      <c r="C40" s="10" t="s">
        <v>437</v>
      </c>
      <c r="D40" s="10" t="str">
        <f t="shared" si="6"/>
        <v>36000+lv*18000</v>
      </c>
      <c r="E40">
        <v>36000</v>
      </c>
      <c r="F40">
        <f t="shared" si="3"/>
        <v>18000</v>
      </c>
      <c r="G40">
        <f t="shared" si="4"/>
        <v>23850000</v>
      </c>
      <c r="I40">
        <v>1676401920</v>
      </c>
      <c r="J40">
        <f t="shared" si="0"/>
        <v>0.0142268985232372</v>
      </c>
      <c r="K40" t="s">
        <v>308</v>
      </c>
      <c r="L40" t="s">
        <v>284</v>
      </c>
      <c r="M40">
        <v>-1</v>
      </c>
      <c r="N40">
        <v>0.5</v>
      </c>
      <c r="O40" t="s">
        <v>309</v>
      </c>
      <c r="P40" t="s">
        <v>400</v>
      </c>
      <c r="Q40" t="s">
        <v>401</v>
      </c>
      <c r="R40" t="s">
        <v>402</v>
      </c>
      <c r="S40" t="str">
        <f t="shared" si="1"/>
        <v>lv*36000+lv*(lv-1)*18000*0.5</v>
      </c>
      <c r="V40">
        <v>36</v>
      </c>
      <c r="W40">
        <f t="shared" si="2"/>
        <v>111</v>
      </c>
      <c r="X40">
        <f t="shared" si="5"/>
        <v>72000</v>
      </c>
    </row>
    <row r="41" ht="16.5" spans="1:24">
      <c r="A41" s="10">
        <v>1037</v>
      </c>
      <c r="B41" s="10" t="s">
        <v>381</v>
      </c>
      <c r="C41" s="10" t="s">
        <v>438</v>
      </c>
      <c r="D41" s="10" t="str">
        <f t="shared" si="6"/>
        <v>50000+lv*25000</v>
      </c>
      <c r="E41">
        <v>50000</v>
      </c>
      <c r="F41">
        <f t="shared" si="3"/>
        <v>25000</v>
      </c>
      <c r="G41">
        <f t="shared" si="4"/>
        <v>33125000</v>
      </c>
      <c r="I41">
        <v>1805431680</v>
      </c>
      <c r="J41">
        <f t="shared" si="0"/>
        <v>0.0183474126254393</v>
      </c>
      <c r="K41" t="s">
        <v>308</v>
      </c>
      <c r="L41" t="s">
        <v>284</v>
      </c>
      <c r="M41">
        <v>-1</v>
      </c>
      <c r="N41">
        <v>0.5</v>
      </c>
      <c r="O41" t="s">
        <v>309</v>
      </c>
      <c r="P41" t="s">
        <v>400</v>
      </c>
      <c r="Q41" t="s">
        <v>401</v>
      </c>
      <c r="R41" t="s">
        <v>402</v>
      </c>
      <c r="S41" t="str">
        <f t="shared" si="1"/>
        <v>lv*50000+lv*(lv-1)*25000*0.5</v>
      </c>
      <c r="V41">
        <v>37</v>
      </c>
      <c r="W41">
        <f t="shared" si="2"/>
        <v>114</v>
      </c>
      <c r="X41">
        <f t="shared" si="5"/>
        <v>100000</v>
      </c>
    </row>
    <row r="42" ht="16.5" spans="1:24">
      <c r="A42" s="10">
        <v>1038</v>
      </c>
      <c r="B42" s="10" t="s">
        <v>383</v>
      </c>
      <c r="C42" s="10" t="s">
        <v>439</v>
      </c>
      <c r="D42" s="10" t="str">
        <f t="shared" si="6"/>
        <v>60000+lv*30000</v>
      </c>
      <c r="E42">
        <v>60000</v>
      </c>
      <c r="F42">
        <f t="shared" si="3"/>
        <v>30000</v>
      </c>
      <c r="G42">
        <f t="shared" si="4"/>
        <v>39750000</v>
      </c>
      <c r="I42">
        <v>2048716800</v>
      </c>
      <c r="J42">
        <f t="shared" si="0"/>
        <v>0.019402388851402</v>
      </c>
      <c r="K42" t="s">
        <v>308</v>
      </c>
      <c r="L42" t="s">
        <v>284</v>
      </c>
      <c r="M42">
        <v>-1</v>
      </c>
      <c r="N42">
        <v>0.5</v>
      </c>
      <c r="O42" t="s">
        <v>309</v>
      </c>
      <c r="P42" t="s">
        <v>400</v>
      </c>
      <c r="Q42" t="s">
        <v>401</v>
      </c>
      <c r="R42" t="s">
        <v>402</v>
      </c>
      <c r="S42" t="str">
        <f t="shared" si="1"/>
        <v>lv*60000+lv*(lv-1)*30000*0.5</v>
      </c>
      <c r="V42">
        <v>38</v>
      </c>
      <c r="W42">
        <f t="shared" si="2"/>
        <v>117</v>
      </c>
      <c r="X42">
        <f t="shared" si="5"/>
        <v>120000</v>
      </c>
    </row>
    <row r="43" ht="16.5" spans="1:24">
      <c r="A43" s="10">
        <v>1039</v>
      </c>
      <c r="B43" s="10" t="s">
        <v>385</v>
      </c>
      <c r="C43" s="10" t="s">
        <v>440</v>
      </c>
      <c r="D43" s="10" t="str">
        <f t="shared" si="6"/>
        <v>70000+lv*35000</v>
      </c>
      <c r="E43">
        <v>70000</v>
      </c>
      <c r="F43">
        <f t="shared" si="3"/>
        <v>35000</v>
      </c>
      <c r="G43">
        <f t="shared" si="4"/>
        <v>46375000</v>
      </c>
      <c r="I43">
        <v>2198649600</v>
      </c>
      <c r="J43">
        <f t="shared" si="0"/>
        <v>0.0210924924098865</v>
      </c>
      <c r="K43" t="s">
        <v>308</v>
      </c>
      <c r="L43" t="s">
        <v>284</v>
      </c>
      <c r="M43">
        <v>-1</v>
      </c>
      <c r="N43">
        <v>0.5</v>
      </c>
      <c r="O43" t="s">
        <v>309</v>
      </c>
      <c r="P43" t="s">
        <v>400</v>
      </c>
      <c r="Q43" t="s">
        <v>401</v>
      </c>
      <c r="R43" t="s">
        <v>402</v>
      </c>
      <c r="S43" t="str">
        <f t="shared" si="1"/>
        <v>lv*70000+lv*(lv-1)*35000*0.5</v>
      </c>
      <c r="V43">
        <v>39</v>
      </c>
      <c r="W43">
        <f t="shared" si="2"/>
        <v>120</v>
      </c>
      <c r="X43">
        <f t="shared" si="5"/>
        <v>140000</v>
      </c>
    </row>
    <row r="44" ht="16.5" spans="1:24">
      <c r="A44" s="10">
        <v>1040</v>
      </c>
      <c r="B44" s="10" t="s">
        <v>387</v>
      </c>
      <c r="C44" s="10" t="s">
        <v>441</v>
      </c>
      <c r="D44" s="10" t="str">
        <f t="shared" si="6"/>
        <v>100000+lv*50000</v>
      </c>
      <c r="E44">
        <v>100000</v>
      </c>
      <c r="F44">
        <f t="shared" si="3"/>
        <v>50000</v>
      </c>
      <c r="G44">
        <f t="shared" si="4"/>
        <v>66250000</v>
      </c>
      <c r="I44">
        <v>2479680000</v>
      </c>
      <c r="J44">
        <f t="shared" si="0"/>
        <v>0.0267171570525229</v>
      </c>
      <c r="K44" t="s">
        <v>308</v>
      </c>
      <c r="L44" t="s">
        <v>284</v>
      </c>
      <c r="M44">
        <v>-1</v>
      </c>
      <c r="N44">
        <v>0.5</v>
      </c>
      <c r="O44" t="s">
        <v>309</v>
      </c>
      <c r="P44" t="s">
        <v>400</v>
      </c>
      <c r="Q44" t="s">
        <v>401</v>
      </c>
      <c r="R44" t="s">
        <v>402</v>
      </c>
      <c r="S44" t="str">
        <f t="shared" si="1"/>
        <v>lv*100000+lv*(lv-1)*50000*0.5</v>
      </c>
      <c r="V44">
        <v>40</v>
      </c>
      <c r="W44">
        <f t="shared" si="2"/>
        <v>123</v>
      </c>
      <c r="X44">
        <f t="shared" si="5"/>
        <v>200000</v>
      </c>
    </row>
    <row r="45" spans="7:23">
      <c r="G45">
        <f>SUM(G5:G44)</f>
        <v>339159025</v>
      </c>
      <c r="V45">
        <v>41</v>
      </c>
      <c r="W45">
        <f t="shared" si="2"/>
        <v>126</v>
      </c>
    </row>
    <row r="46" spans="22:23">
      <c r="V46">
        <v>42</v>
      </c>
      <c r="W46">
        <f t="shared" si="2"/>
        <v>129</v>
      </c>
    </row>
    <row r="47" spans="22:23">
      <c r="V47">
        <v>43</v>
      </c>
      <c r="W47">
        <f t="shared" si="2"/>
        <v>132</v>
      </c>
    </row>
    <row r="48" spans="22:23">
      <c r="V48">
        <v>44</v>
      </c>
      <c r="W48">
        <f t="shared" si="2"/>
        <v>135</v>
      </c>
    </row>
    <row r="49" spans="22:23">
      <c r="V49">
        <v>45</v>
      </c>
      <c r="W49">
        <f t="shared" si="2"/>
        <v>138</v>
      </c>
    </row>
    <row r="50" spans="22:23">
      <c r="V50">
        <v>46</v>
      </c>
      <c r="W50">
        <f t="shared" si="2"/>
        <v>141</v>
      </c>
    </row>
    <row r="51" spans="22:23">
      <c r="V51">
        <v>47</v>
      </c>
      <c r="W51">
        <f t="shared" si="2"/>
        <v>144</v>
      </c>
    </row>
    <row r="52" spans="22:23">
      <c r="V52">
        <v>48</v>
      </c>
      <c r="W52">
        <f t="shared" si="2"/>
        <v>147</v>
      </c>
    </row>
    <row r="53" spans="22:23">
      <c r="V53">
        <v>49</v>
      </c>
      <c r="W53">
        <f t="shared" si="2"/>
        <v>150</v>
      </c>
    </row>
    <row r="54" spans="22:23">
      <c r="V54">
        <v>50</v>
      </c>
      <c r="W54">
        <f t="shared" si="2"/>
        <v>153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4"/>
  <sheetViews>
    <sheetView zoomScale="70" zoomScaleNormal="70" workbookViewId="0">
      <selection activeCell="J6" sqref="J6:J20"/>
    </sheetView>
  </sheetViews>
  <sheetFormatPr defaultColWidth="9" defaultRowHeight="13.5"/>
  <cols>
    <col min="1" max="1" width="10.25" customWidth="1"/>
    <col min="2" max="2" width="11.625" customWidth="1"/>
    <col min="3" max="3" width="5.89166666666667" customWidth="1"/>
    <col min="4" max="4" width="10.25" customWidth="1"/>
    <col min="5" max="5" width="11.625" customWidth="1"/>
    <col min="6" max="6" width="4.825" customWidth="1"/>
    <col min="7" max="8" width="7" customWidth="1"/>
    <col min="9" max="9" width="49.5" customWidth="1"/>
    <col min="10" max="10" width="10.375"/>
    <col min="12" max="12" width="9.375"/>
    <col min="14" max="14" width="11.625" customWidth="1"/>
    <col min="16" max="16" width="11.625" customWidth="1"/>
  </cols>
  <sheetData>
    <row r="1" ht="16.5" spans="1:18">
      <c r="A1" s="22" t="s">
        <v>442</v>
      </c>
      <c r="B1" s="10">
        <v>2000</v>
      </c>
      <c r="C1" s="10"/>
      <c r="D1" s="10"/>
      <c r="E1" s="10"/>
      <c r="F1" s="10"/>
      <c r="G1" s="10"/>
      <c r="H1" s="10"/>
      <c r="I1" s="10" t="str">
        <f>A1&amp;B1&amp;C1&amp;D1&amp;E1&amp;F1&amp;G1&amp;H1</f>
        <v>10001,2000</v>
      </c>
      <c r="M1" s="22"/>
      <c r="N1" s="10"/>
      <c r="O1" s="10"/>
      <c r="P1" s="10"/>
      <c r="Q1" s="10"/>
      <c r="R1" s="10"/>
    </row>
    <row r="2" ht="16.5" spans="1:18">
      <c r="A2" s="22" t="s">
        <v>442</v>
      </c>
      <c r="B2" s="10">
        <v>5000</v>
      </c>
      <c r="C2" s="10"/>
      <c r="D2" s="10"/>
      <c r="E2" s="10"/>
      <c r="F2" s="10"/>
      <c r="G2" s="10"/>
      <c r="H2" s="10"/>
      <c r="I2" s="10" t="str">
        <f t="shared" ref="I2:I20" si="0">A2&amp;B2&amp;C2&amp;D2&amp;E2&amp;F2&amp;G2&amp;H2</f>
        <v>10001,5000</v>
      </c>
      <c r="M2" s="22"/>
      <c r="N2" s="10"/>
      <c r="O2" s="10"/>
      <c r="P2" s="10"/>
      <c r="Q2" s="10"/>
      <c r="R2" s="10"/>
    </row>
    <row r="3" ht="16.5" spans="1:18">
      <c r="A3" s="22" t="s">
        <v>442</v>
      </c>
      <c r="B3" s="10">
        <v>10000</v>
      </c>
      <c r="C3" s="10" t="s">
        <v>286</v>
      </c>
      <c r="D3" s="10" t="s">
        <v>443</v>
      </c>
      <c r="E3" s="10">
        <v>100</v>
      </c>
      <c r="F3" s="10"/>
      <c r="G3" s="10"/>
      <c r="H3" s="10"/>
      <c r="I3" s="10" t="str">
        <f t="shared" si="0"/>
        <v>10001,10000|10009,100</v>
      </c>
      <c r="M3" s="22"/>
      <c r="N3" s="10"/>
      <c r="O3" s="10"/>
      <c r="P3" s="10"/>
      <c r="Q3" s="10"/>
      <c r="R3" s="10"/>
    </row>
    <row r="4" ht="16.5" spans="1:18">
      <c r="A4" s="22" t="s">
        <v>442</v>
      </c>
      <c r="B4" s="10">
        <v>30000</v>
      </c>
      <c r="C4" s="10" t="s">
        <v>286</v>
      </c>
      <c r="D4" s="10" t="s">
        <v>443</v>
      </c>
      <c r="E4" s="10">
        <v>100</v>
      </c>
      <c r="F4" s="10"/>
      <c r="G4" s="10"/>
      <c r="H4" s="10"/>
      <c r="I4" s="10" t="str">
        <f t="shared" si="0"/>
        <v>10001,30000|10009,100</v>
      </c>
      <c r="L4" s="22"/>
      <c r="M4" s="22"/>
      <c r="N4" s="10"/>
      <c r="O4" s="10"/>
      <c r="P4" s="10"/>
      <c r="Q4" s="10"/>
      <c r="R4" s="10"/>
    </row>
    <row r="5" ht="16.5" spans="1:18">
      <c r="A5" s="22" t="s">
        <v>442</v>
      </c>
      <c r="B5" s="10">
        <v>200000</v>
      </c>
      <c r="C5" s="10" t="s">
        <v>286</v>
      </c>
      <c r="D5" s="10" t="s">
        <v>443</v>
      </c>
      <c r="E5" s="10">
        <v>100</v>
      </c>
      <c r="F5" s="10"/>
      <c r="G5" s="23"/>
      <c r="H5" s="10"/>
      <c r="I5" s="10" t="str">
        <f t="shared" si="0"/>
        <v>10001,200000|10009,100</v>
      </c>
      <c r="M5" s="22"/>
      <c r="N5" s="10"/>
      <c r="O5" s="10"/>
      <c r="P5" s="10"/>
      <c r="Q5" s="23"/>
      <c r="R5" s="10"/>
    </row>
    <row r="6" ht="16.5" spans="1:18">
      <c r="A6" s="22" t="s">
        <v>442</v>
      </c>
      <c r="B6" s="10">
        <v>500000</v>
      </c>
      <c r="C6" s="10" t="s">
        <v>286</v>
      </c>
      <c r="D6" s="10" t="s">
        <v>444</v>
      </c>
      <c r="E6" s="10">
        <v>200000</v>
      </c>
      <c r="F6" s="10" t="s">
        <v>286</v>
      </c>
      <c r="G6" s="10" t="s">
        <v>443</v>
      </c>
      <c r="H6" s="10">
        <v>200</v>
      </c>
      <c r="I6" s="10" t="str">
        <f t="shared" si="0"/>
        <v>10001,500000|10008,200000|10009,200</v>
      </c>
      <c r="J6" t="s">
        <v>445</v>
      </c>
      <c r="M6" s="22"/>
      <c r="N6" s="10"/>
      <c r="O6" s="10"/>
      <c r="P6" s="10"/>
      <c r="Q6" s="23"/>
      <c r="R6" s="10"/>
    </row>
    <row r="7" ht="16.5" spans="1:18">
      <c r="A7" s="22" t="s">
        <v>442</v>
      </c>
      <c r="B7" s="10">
        <v>1000000</v>
      </c>
      <c r="C7" s="10" t="s">
        <v>286</v>
      </c>
      <c r="D7" s="10" t="s">
        <v>444</v>
      </c>
      <c r="E7" s="10">
        <v>400000</v>
      </c>
      <c r="F7" s="10" t="s">
        <v>286</v>
      </c>
      <c r="G7" s="10" t="s">
        <v>443</v>
      </c>
      <c r="H7" s="10">
        <v>200</v>
      </c>
      <c r="I7" s="10" t="str">
        <f t="shared" si="0"/>
        <v>10001,1000000|10008,400000|10009,200</v>
      </c>
      <c r="J7" t="s">
        <v>446</v>
      </c>
      <c r="M7" s="22"/>
      <c r="N7" s="10"/>
      <c r="O7" s="10"/>
      <c r="P7" s="10"/>
      <c r="Q7" s="23"/>
      <c r="R7" s="10"/>
    </row>
    <row r="8" ht="16.5" spans="1:18">
      <c r="A8" s="22" t="s">
        <v>442</v>
      </c>
      <c r="B8" s="10">
        <v>2000000</v>
      </c>
      <c r="C8" s="10" t="s">
        <v>286</v>
      </c>
      <c r="D8" s="10" t="s">
        <v>444</v>
      </c>
      <c r="E8" s="10">
        <v>900000</v>
      </c>
      <c r="F8" s="10" t="s">
        <v>286</v>
      </c>
      <c r="G8" s="10" t="s">
        <v>443</v>
      </c>
      <c r="H8" s="10">
        <v>200</v>
      </c>
      <c r="I8" s="10" t="str">
        <f t="shared" si="0"/>
        <v>10001,2000000|10008,900000|10009,200</v>
      </c>
      <c r="J8" t="s">
        <v>447</v>
      </c>
      <c r="M8" s="22"/>
      <c r="N8" s="10"/>
      <c r="O8" s="10"/>
      <c r="P8" s="10"/>
      <c r="Q8" s="23"/>
      <c r="R8" s="10"/>
    </row>
    <row r="9" ht="16.5" spans="1:18">
      <c r="A9" s="22" t="s">
        <v>442</v>
      </c>
      <c r="B9" s="10">
        <v>3000000</v>
      </c>
      <c r="C9" s="10" t="s">
        <v>286</v>
      </c>
      <c r="D9" s="10" t="s">
        <v>444</v>
      </c>
      <c r="E9" s="10">
        <v>1500000</v>
      </c>
      <c r="F9" s="10" t="s">
        <v>286</v>
      </c>
      <c r="G9" s="10" t="s">
        <v>443</v>
      </c>
      <c r="H9" s="10">
        <v>500</v>
      </c>
      <c r="I9" s="10" t="str">
        <f t="shared" si="0"/>
        <v>10001,3000000|10008,1500000|10009,500</v>
      </c>
      <c r="J9" t="s">
        <v>448</v>
      </c>
      <c r="K9" s="24"/>
      <c r="L9" s="24"/>
      <c r="M9" s="22"/>
      <c r="N9" s="10"/>
      <c r="O9" s="10"/>
      <c r="P9" s="10"/>
      <c r="Q9" s="23"/>
      <c r="R9" s="10"/>
    </row>
    <row r="10" ht="16.5" spans="1:18">
      <c r="A10" s="22" t="s">
        <v>442</v>
      </c>
      <c r="B10" s="10">
        <v>5000000</v>
      </c>
      <c r="C10" s="10" t="s">
        <v>286</v>
      </c>
      <c r="D10" s="10" t="s">
        <v>444</v>
      </c>
      <c r="E10" s="10">
        <v>2000000</v>
      </c>
      <c r="F10" s="10" t="s">
        <v>286</v>
      </c>
      <c r="G10" s="10" t="s">
        <v>443</v>
      </c>
      <c r="H10" s="10">
        <v>500</v>
      </c>
      <c r="I10" s="10" t="str">
        <f t="shared" si="0"/>
        <v>10001,5000000|10008,2000000|10009,500</v>
      </c>
      <c r="J10" t="s">
        <v>449</v>
      </c>
      <c r="M10" s="22"/>
      <c r="N10" s="10"/>
      <c r="O10" s="10"/>
      <c r="P10" s="10"/>
      <c r="Q10" s="23"/>
      <c r="R10" s="10"/>
    </row>
    <row r="11" ht="16.5" spans="1:18">
      <c r="A11" s="22" t="s">
        <v>442</v>
      </c>
      <c r="B11" s="10">
        <v>10000000</v>
      </c>
      <c r="C11" s="10" t="s">
        <v>286</v>
      </c>
      <c r="D11" s="10" t="s">
        <v>444</v>
      </c>
      <c r="E11" s="10">
        <v>4000000</v>
      </c>
      <c r="F11" s="10" t="s">
        <v>286</v>
      </c>
      <c r="G11" s="10" t="s">
        <v>443</v>
      </c>
      <c r="H11" s="10">
        <v>500</v>
      </c>
      <c r="I11" s="10" t="str">
        <f t="shared" si="0"/>
        <v>10001,10000000|10008,4000000|10009,500</v>
      </c>
      <c r="J11" t="s">
        <v>450</v>
      </c>
      <c r="M11" s="22"/>
      <c r="N11" s="10"/>
      <c r="O11" s="10"/>
      <c r="P11" s="10"/>
      <c r="Q11" s="23"/>
      <c r="R11" s="10"/>
    </row>
    <row r="12" ht="16.5" spans="1:18">
      <c r="A12" s="22" t="s">
        <v>442</v>
      </c>
      <c r="B12" s="10">
        <v>20000000</v>
      </c>
      <c r="C12" s="10" t="s">
        <v>286</v>
      </c>
      <c r="D12" s="10" t="s">
        <v>444</v>
      </c>
      <c r="E12" s="10">
        <v>6000000</v>
      </c>
      <c r="F12" s="10" t="s">
        <v>286</v>
      </c>
      <c r="G12" s="10" t="s">
        <v>443</v>
      </c>
      <c r="H12" s="10">
        <v>1000</v>
      </c>
      <c r="I12" s="10" t="str">
        <f t="shared" si="0"/>
        <v>10001,20000000|10008,6000000|10009,1000</v>
      </c>
      <c r="J12" t="s">
        <v>451</v>
      </c>
      <c r="M12" s="22"/>
      <c r="N12" s="10"/>
      <c r="O12" s="10"/>
      <c r="P12" s="10"/>
      <c r="Q12" s="23"/>
      <c r="R12" s="10"/>
    </row>
    <row r="13" ht="16.5" spans="1:18">
      <c r="A13" s="22" t="s">
        <v>442</v>
      </c>
      <c r="B13" s="10">
        <v>40000000</v>
      </c>
      <c r="C13" s="10" t="s">
        <v>286</v>
      </c>
      <c r="D13" s="10" t="s">
        <v>444</v>
      </c>
      <c r="E13" s="10">
        <v>8500000</v>
      </c>
      <c r="F13" s="10" t="s">
        <v>286</v>
      </c>
      <c r="G13" s="10" t="s">
        <v>443</v>
      </c>
      <c r="H13" s="10">
        <v>1000</v>
      </c>
      <c r="I13" s="10" t="str">
        <f t="shared" si="0"/>
        <v>10001,40000000|10008,8500000|10009,1000</v>
      </c>
      <c r="J13" t="s">
        <v>452</v>
      </c>
      <c r="M13" s="22"/>
      <c r="N13" s="10"/>
      <c r="O13" s="10"/>
      <c r="P13" s="10"/>
      <c r="Q13" s="23"/>
      <c r="R13" s="10"/>
    </row>
    <row r="14" ht="16.5" spans="1:18">
      <c r="A14" s="22" t="s">
        <v>442</v>
      </c>
      <c r="B14" s="10">
        <v>60000000</v>
      </c>
      <c r="C14" s="10" t="s">
        <v>286</v>
      </c>
      <c r="D14" s="10" t="s">
        <v>444</v>
      </c>
      <c r="E14" s="10">
        <v>11500000</v>
      </c>
      <c r="F14" s="10" t="s">
        <v>286</v>
      </c>
      <c r="G14" s="10" t="s">
        <v>443</v>
      </c>
      <c r="H14" s="10">
        <v>1000</v>
      </c>
      <c r="I14" s="10" t="str">
        <f t="shared" si="0"/>
        <v>10001,60000000|10008,11500000|10009,1000</v>
      </c>
      <c r="J14" t="s">
        <v>453</v>
      </c>
      <c r="K14" s="24"/>
      <c r="L14" s="24"/>
      <c r="M14" s="22"/>
      <c r="N14" s="10"/>
      <c r="O14" s="10"/>
      <c r="P14" s="10"/>
      <c r="Q14" s="23"/>
      <c r="R14" s="10"/>
    </row>
    <row r="15" ht="16.5" spans="1:18">
      <c r="A15" s="22" t="s">
        <v>442</v>
      </c>
      <c r="B15" s="10">
        <v>150000000</v>
      </c>
      <c r="C15" s="10" t="s">
        <v>286</v>
      </c>
      <c r="D15" s="10" t="s">
        <v>444</v>
      </c>
      <c r="E15" s="10">
        <v>16500000</v>
      </c>
      <c r="F15" s="10" t="s">
        <v>286</v>
      </c>
      <c r="G15" s="10" t="s">
        <v>443</v>
      </c>
      <c r="H15" s="10">
        <v>2000</v>
      </c>
      <c r="I15" s="10" t="str">
        <f t="shared" si="0"/>
        <v>10001,150000000|10008,16500000|10009,2000</v>
      </c>
      <c r="J15" t="s">
        <v>454</v>
      </c>
      <c r="M15" s="22"/>
      <c r="N15" s="10"/>
      <c r="O15" s="10"/>
      <c r="P15" s="10"/>
      <c r="Q15" s="23"/>
      <c r="R15" s="10"/>
    </row>
    <row r="16" ht="16.5" spans="1:18">
      <c r="A16" s="22" t="s">
        <v>442</v>
      </c>
      <c r="B16" s="10">
        <v>280000000</v>
      </c>
      <c r="C16" s="10" t="s">
        <v>286</v>
      </c>
      <c r="D16" s="10" t="s">
        <v>444</v>
      </c>
      <c r="E16" s="10">
        <v>20000000</v>
      </c>
      <c r="F16" s="10" t="s">
        <v>286</v>
      </c>
      <c r="G16" s="10" t="s">
        <v>443</v>
      </c>
      <c r="H16" s="10">
        <v>2000</v>
      </c>
      <c r="I16" s="10" t="str">
        <f t="shared" si="0"/>
        <v>10001,280000000|10008,20000000|10009,2000</v>
      </c>
      <c r="J16" t="s">
        <v>455</v>
      </c>
      <c r="M16" s="22"/>
      <c r="N16" s="10"/>
      <c r="O16" s="10"/>
      <c r="P16" s="10"/>
      <c r="Q16" s="23"/>
      <c r="R16" s="10"/>
    </row>
    <row r="17" ht="16.5" spans="1:18">
      <c r="A17" s="22" t="s">
        <v>442</v>
      </c>
      <c r="B17" s="10">
        <v>460000000</v>
      </c>
      <c r="C17" s="10" t="s">
        <v>286</v>
      </c>
      <c r="D17" s="10" t="s">
        <v>444</v>
      </c>
      <c r="E17" s="10">
        <v>30000000</v>
      </c>
      <c r="F17" s="10" t="s">
        <v>286</v>
      </c>
      <c r="G17" s="10" t="s">
        <v>443</v>
      </c>
      <c r="H17" s="10">
        <v>4000</v>
      </c>
      <c r="I17" s="10" t="str">
        <f t="shared" si="0"/>
        <v>10001,460000000|10008,30000000|10009,4000</v>
      </c>
      <c r="J17" t="s">
        <v>456</v>
      </c>
      <c r="M17" s="22"/>
      <c r="N17" s="10"/>
      <c r="O17" s="10"/>
      <c r="P17" s="10"/>
      <c r="Q17" s="23"/>
      <c r="R17" s="10"/>
    </row>
    <row r="18" ht="16.5" spans="1:18">
      <c r="A18" s="22" t="s">
        <v>442</v>
      </c>
      <c r="B18" s="10">
        <v>650000000</v>
      </c>
      <c r="C18" s="10" t="s">
        <v>286</v>
      </c>
      <c r="D18" s="10" t="s">
        <v>444</v>
      </c>
      <c r="E18" s="10">
        <v>40000000</v>
      </c>
      <c r="F18" s="10" t="s">
        <v>286</v>
      </c>
      <c r="G18" s="10" t="s">
        <v>443</v>
      </c>
      <c r="H18" s="10">
        <v>4000</v>
      </c>
      <c r="I18" s="10" t="str">
        <f t="shared" si="0"/>
        <v>10001,650000000|10008,40000000|10009,4000</v>
      </c>
      <c r="J18" t="s">
        <v>457</v>
      </c>
      <c r="M18" s="22"/>
      <c r="N18" s="10"/>
      <c r="O18" s="10"/>
      <c r="P18" s="10"/>
      <c r="Q18" s="23"/>
      <c r="R18" s="10"/>
    </row>
    <row r="19" ht="16.5" spans="1:18">
      <c r="A19" s="22" t="s">
        <v>442</v>
      </c>
      <c r="B19" s="10">
        <v>900000000</v>
      </c>
      <c r="C19" s="10" t="s">
        <v>286</v>
      </c>
      <c r="D19" s="10" t="s">
        <v>444</v>
      </c>
      <c r="E19" s="10">
        <v>40000000</v>
      </c>
      <c r="F19" s="10" t="s">
        <v>286</v>
      </c>
      <c r="G19" s="10" t="s">
        <v>443</v>
      </c>
      <c r="H19" s="10">
        <v>6000</v>
      </c>
      <c r="I19" s="10" t="str">
        <f t="shared" si="0"/>
        <v>10001,900000000|10008,40000000|10009,6000</v>
      </c>
      <c r="J19" t="s">
        <v>457</v>
      </c>
      <c r="K19" s="24"/>
      <c r="L19" s="24"/>
      <c r="M19" s="22"/>
      <c r="N19" s="10"/>
      <c r="O19" s="10"/>
      <c r="P19" s="10"/>
      <c r="Q19" s="23"/>
      <c r="R19" s="10"/>
    </row>
    <row r="20" ht="16.5" spans="1:18">
      <c r="A20" s="22" t="s">
        <v>442</v>
      </c>
      <c r="B20" s="10">
        <v>1500000000</v>
      </c>
      <c r="C20" s="10" t="s">
        <v>286</v>
      </c>
      <c r="D20" s="10" t="s">
        <v>444</v>
      </c>
      <c r="E20" s="10">
        <v>60000000</v>
      </c>
      <c r="F20" s="10" t="s">
        <v>286</v>
      </c>
      <c r="G20" s="10" t="s">
        <v>443</v>
      </c>
      <c r="H20" s="10">
        <v>6000</v>
      </c>
      <c r="I20" s="10" t="str">
        <f t="shared" si="0"/>
        <v>10001,1500000000|10008,60000000|10009,6000</v>
      </c>
      <c r="J20" t="s">
        <v>458</v>
      </c>
      <c r="M20" s="22"/>
      <c r="N20" s="10"/>
      <c r="O20" s="10"/>
      <c r="P20" s="10"/>
      <c r="Q20" s="23"/>
      <c r="R20" s="10"/>
    </row>
    <row r="21" ht="16.5" spans="1:9">
      <c r="A21" s="10"/>
      <c r="B21" s="10">
        <f>SUM(B1:B20)</f>
        <v>4081747000</v>
      </c>
      <c r="C21" s="10"/>
      <c r="D21" s="10"/>
      <c r="E21" s="10">
        <f>SUM(E1:E20)</f>
        <v>241500300</v>
      </c>
      <c r="F21" s="10"/>
      <c r="G21" s="23"/>
      <c r="H21" s="10">
        <f>SUM(H1:H20)</f>
        <v>29100</v>
      </c>
      <c r="I21" s="10"/>
    </row>
    <row r="22" ht="16.5" spans="1:9">
      <c r="A22" s="10"/>
      <c r="B22" s="10"/>
      <c r="C22" s="10"/>
      <c r="D22" s="10"/>
      <c r="E22" s="10"/>
      <c r="F22" s="10"/>
      <c r="G22" s="23"/>
      <c r="H22" s="10"/>
      <c r="I22" s="10"/>
    </row>
    <row r="23" ht="16.5" spans="1:9">
      <c r="A23" s="22" t="s">
        <v>442</v>
      </c>
      <c r="B23" s="10">
        <v>2000</v>
      </c>
      <c r="C23" s="10"/>
      <c r="D23" s="10"/>
      <c r="E23" s="10"/>
      <c r="F23" s="10"/>
      <c r="G23" s="10"/>
      <c r="H23" s="10"/>
      <c r="I23" s="10" t="str">
        <f t="shared" ref="I23:I42" si="1">A23&amp;B23&amp;C23&amp;D23&amp;E23&amp;F23&amp;G23&amp;H23</f>
        <v>10001,2000</v>
      </c>
    </row>
    <row r="24" ht="16.5" spans="1:12">
      <c r="A24" s="22" t="s">
        <v>442</v>
      </c>
      <c r="B24" s="10">
        <v>5000</v>
      </c>
      <c r="C24" s="10"/>
      <c r="D24" s="10"/>
      <c r="E24" s="10"/>
      <c r="F24" s="10"/>
      <c r="G24" s="10"/>
      <c r="H24" s="10"/>
      <c r="I24" s="10" t="str">
        <f t="shared" si="1"/>
        <v>10001,5000</v>
      </c>
      <c r="K24" s="24"/>
      <c r="L24" s="24"/>
    </row>
    <row r="25" ht="16.5" spans="1:9">
      <c r="A25" s="22" t="s">
        <v>442</v>
      </c>
      <c r="B25" s="10">
        <v>10000</v>
      </c>
      <c r="C25" s="10" t="s">
        <v>286</v>
      </c>
      <c r="D25" s="10" t="s">
        <v>443</v>
      </c>
      <c r="E25" s="10">
        <v>50</v>
      </c>
      <c r="F25" s="10"/>
      <c r="G25" s="10"/>
      <c r="H25" s="10"/>
      <c r="I25" s="10" t="str">
        <f t="shared" si="1"/>
        <v>10001,10000|10009,50</v>
      </c>
    </row>
    <row r="26" ht="16.5" spans="1:9">
      <c r="A26" s="22" t="s">
        <v>442</v>
      </c>
      <c r="B26" s="10">
        <v>30000</v>
      </c>
      <c r="C26" s="10" t="s">
        <v>286</v>
      </c>
      <c r="D26" s="10" t="s">
        <v>443</v>
      </c>
      <c r="E26" s="10">
        <v>50</v>
      </c>
      <c r="F26" s="10"/>
      <c r="G26" s="10"/>
      <c r="H26" s="10"/>
      <c r="I26" s="10" t="str">
        <f t="shared" si="1"/>
        <v>10001,30000|10009,50</v>
      </c>
    </row>
    <row r="27" ht="16.5" spans="1:9">
      <c r="A27" s="22" t="s">
        <v>442</v>
      </c>
      <c r="B27" s="10">
        <v>50000</v>
      </c>
      <c r="C27" s="10" t="s">
        <v>286</v>
      </c>
      <c r="D27" s="10" t="s">
        <v>443</v>
      </c>
      <c r="E27" s="10">
        <v>50</v>
      </c>
      <c r="F27" s="10"/>
      <c r="G27" s="23"/>
      <c r="H27" s="10"/>
      <c r="I27" s="10" t="str">
        <f t="shared" si="1"/>
        <v>10001,50000|10009,50</v>
      </c>
    </row>
    <row r="28" ht="16.5" spans="1:9">
      <c r="A28" s="22" t="s">
        <v>442</v>
      </c>
      <c r="B28" s="10">
        <v>125000</v>
      </c>
      <c r="C28" s="10" t="s">
        <v>286</v>
      </c>
      <c r="D28" s="10" t="s">
        <v>444</v>
      </c>
      <c r="E28" s="10">
        <v>50000</v>
      </c>
      <c r="F28" s="10" t="s">
        <v>286</v>
      </c>
      <c r="G28" s="10" t="s">
        <v>443</v>
      </c>
      <c r="H28" s="10">
        <v>50</v>
      </c>
      <c r="I28" s="10" t="str">
        <f t="shared" si="1"/>
        <v>10001,125000|10008,50000|10009,50</v>
      </c>
    </row>
    <row r="29" ht="16.5" spans="1:11">
      <c r="A29" s="22" t="s">
        <v>442</v>
      </c>
      <c r="B29" s="10">
        <v>250000</v>
      </c>
      <c r="C29" s="10" t="s">
        <v>286</v>
      </c>
      <c r="D29" s="10" t="s">
        <v>444</v>
      </c>
      <c r="E29" s="10">
        <v>100000</v>
      </c>
      <c r="F29" s="10" t="s">
        <v>286</v>
      </c>
      <c r="G29" s="10" t="s">
        <v>443</v>
      </c>
      <c r="H29" s="10">
        <v>50</v>
      </c>
      <c r="I29" s="10" t="str">
        <f t="shared" si="1"/>
        <v>10001,250000|10008,100000|10009,50</v>
      </c>
      <c r="K29" s="24"/>
    </row>
    <row r="30" ht="16.5" spans="1:9">
      <c r="A30" s="22" t="s">
        <v>442</v>
      </c>
      <c r="B30" s="10">
        <v>500000</v>
      </c>
      <c r="C30" s="10" t="s">
        <v>286</v>
      </c>
      <c r="D30" s="10" t="s">
        <v>444</v>
      </c>
      <c r="E30" s="10">
        <v>225000</v>
      </c>
      <c r="F30" s="10" t="s">
        <v>286</v>
      </c>
      <c r="G30" s="10" t="s">
        <v>443</v>
      </c>
      <c r="H30" s="10">
        <v>50</v>
      </c>
      <c r="I30" s="10" t="str">
        <f t="shared" si="1"/>
        <v>10001,500000|10008,225000|10009,50</v>
      </c>
    </row>
    <row r="31" ht="16.5" spans="1:9">
      <c r="A31" s="22" t="s">
        <v>442</v>
      </c>
      <c r="B31" s="10">
        <v>750000</v>
      </c>
      <c r="C31" s="10" t="s">
        <v>286</v>
      </c>
      <c r="D31" s="10" t="s">
        <v>444</v>
      </c>
      <c r="E31" s="10">
        <v>375000</v>
      </c>
      <c r="F31" s="10" t="s">
        <v>286</v>
      </c>
      <c r="G31" s="10" t="s">
        <v>443</v>
      </c>
      <c r="H31" s="10">
        <v>125</v>
      </c>
      <c r="I31" s="10" t="str">
        <f t="shared" si="1"/>
        <v>10001,750000|10008,375000|10009,125</v>
      </c>
    </row>
    <row r="32" ht="16.5" spans="1:9">
      <c r="A32" s="22" t="s">
        <v>442</v>
      </c>
      <c r="B32" s="10">
        <v>1250000</v>
      </c>
      <c r="C32" s="10" t="s">
        <v>286</v>
      </c>
      <c r="D32" s="10" t="s">
        <v>444</v>
      </c>
      <c r="E32" s="10">
        <v>500000</v>
      </c>
      <c r="F32" s="10" t="s">
        <v>286</v>
      </c>
      <c r="G32" s="10" t="s">
        <v>443</v>
      </c>
      <c r="H32" s="10">
        <v>125</v>
      </c>
      <c r="I32" s="10" t="str">
        <f t="shared" si="1"/>
        <v>10001,1250000|10008,500000|10009,125</v>
      </c>
    </row>
    <row r="33" ht="16.5" spans="1:9">
      <c r="A33" s="22" t="s">
        <v>442</v>
      </c>
      <c r="B33" s="10">
        <v>2500000</v>
      </c>
      <c r="C33" s="10" t="s">
        <v>286</v>
      </c>
      <c r="D33" s="10" t="s">
        <v>444</v>
      </c>
      <c r="E33" s="10">
        <v>1000000</v>
      </c>
      <c r="F33" s="10" t="s">
        <v>286</v>
      </c>
      <c r="G33" s="10" t="s">
        <v>443</v>
      </c>
      <c r="H33" s="10">
        <v>125</v>
      </c>
      <c r="I33" s="10" t="str">
        <f t="shared" si="1"/>
        <v>10001,2500000|10008,1000000|10009,125</v>
      </c>
    </row>
    <row r="34" ht="16.5" spans="1:11">
      <c r="A34" s="22" t="s">
        <v>442</v>
      </c>
      <c r="B34" s="10">
        <v>5000000</v>
      </c>
      <c r="C34" s="10" t="s">
        <v>286</v>
      </c>
      <c r="D34" s="10" t="s">
        <v>444</v>
      </c>
      <c r="E34" s="10">
        <v>1500000</v>
      </c>
      <c r="F34" s="10" t="s">
        <v>286</v>
      </c>
      <c r="G34" s="10" t="s">
        <v>443</v>
      </c>
      <c r="H34" s="10">
        <v>250</v>
      </c>
      <c r="I34" s="10" t="str">
        <f t="shared" si="1"/>
        <v>10001,5000000|10008,1500000|10009,250</v>
      </c>
      <c r="K34" s="24"/>
    </row>
    <row r="35" ht="16.5" spans="1:9">
      <c r="A35" s="22" t="s">
        <v>442</v>
      </c>
      <c r="B35" s="10">
        <v>10000000</v>
      </c>
      <c r="C35" s="10" t="s">
        <v>286</v>
      </c>
      <c r="D35" s="10" t="s">
        <v>444</v>
      </c>
      <c r="E35" s="10">
        <v>2125000</v>
      </c>
      <c r="F35" s="10" t="s">
        <v>286</v>
      </c>
      <c r="G35" s="10" t="s">
        <v>443</v>
      </c>
      <c r="H35" s="10">
        <v>250</v>
      </c>
      <c r="I35" s="10" t="str">
        <f t="shared" si="1"/>
        <v>10001,10000000|10008,2125000|10009,250</v>
      </c>
    </row>
    <row r="36" ht="16.5" spans="1:9">
      <c r="A36" s="22" t="s">
        <v>442</v>
      </c>
      <c r="B36" s="10">
        <v>15000000</v>
      </c>
      <c r="C36" s="10" t="s">
        <v>286</v>
      </c>
      <c r="D36" s="10" t="s">
        <v>444</v>
      </c>
      <c r="E36" s="10">
        <v>2875000</v>
      </c>
      <c r="F36" s="10" t="s">
        <v>286</v>
      </c>
      <c r="G36" s="10" t="s">
        <v>443</v>
      </c>
      <c r="H36" s="10">
        <v>250</v>
      </c>
      <c r="I36" s="10" t="str">
        <f t="shared" si="1"/>
        <v>10001,15000000|10008,2875000|10009,250</v>
      </c>
    </row>
    <row r="37" ht="16.5" spans="1:9">
      <c r="A37" s="22" t="s">
        <v>442</v>
      </c>
      <c r="B37" s="10">
        <v>37500000</v>
      </c>
      <c r="C37" s="10" t="s">
        <v>286</v>
      </c>
      <c r="D37" s="10" t="s">
        <v>444</v>
      </c>
      <c r="E37" s="10">
        <v>4125000</v>
      </c>
      <c r="F37" s="10" t="s">
        <v>286</v>
      </c>
      <c r="G37" s="10" t="s">
        <v>443</v>
      </c>
      <c r="H37" s="10">
        <v>500</v>
      </c>
      <c r="I37" s="10" t="str">
        <f t="shared" si="1"/>
        <v>10001,37500000|10008,4125000|10009,500</v>
      </c>
    </row>
    <row r="38" ht="16.5" spans="1:9">
      <c r="A38" s="22" t="s">
        <v>442</v>
      </c>
      <c r="B38" s="10">
        <v>70000000</v>
      </c>
      <c r="C38" s="10" t="s">
        <v>286</v>
      </c>
      <c r="D38" s="10" t="s">
        <v>444</v>
      </c>
      <c r="E38" s="10">
        <v>5000000</v>
      </c>
      <c r="F38" s="10" t="s">
        <v>286</v>
      </c>
      <c r="G38" s="10" t="s">
        <v>443</v>
      </c>
      <c r="H38" s="10">
        <v>500</v>
      </c>
      <c r="I38" s="10" t="str">
        <f t="shared" si="1"/>
        <v>10001,70000000|10008,5000000|10009,500</v>
      </c>
    </row>
    <row r="39" ht="16.5" spans="1:11">
      <c r="A39" s="22" t="s">
        <v>442</v>
      </c>
      <c r="B39" s="10">
        <v>115000000</v>
      </c>
      <c r="C39" s="10" t="s">
        <v>286</v>
      </c>
      <c r="D39" s="10" t="s">
        <v>444</v>
      </c>
      <c r="E39" s="10">
        <v>7500000</v>
      </c>
      <c r="F39" s="10" t="s">
        <v>286</v>
      </c>
      <c r="G39" s="10" t="s">
        <v>443</v>
      </c>
      <c r="H39" s="10">
        <v>1000</v>
      </c>
      <c r="I39" s="10" t="str">
        <f t="shared" si="1"/>
        <v>10001,115000000|10008,7500000|10009,1000</v>
      </c>
      <c r="K39" s="24"/>
    </row>
    <row r="40" ht="16.5" spans="1:9">
      <c r="A40" s="22" t="s">
        <v>442</v>
      </c>
      <c r="B40" s="10">
        <v>162500000</v>
      </c>
      <c r="C40" s="10" t="s">
        <v>286</v>
      </c>
      <c r="D40" s="10" t="s">
        <v>444</v>
      </c>
      <c r="E40" s="10">
        <v>10000000</v>
      </c>
      <c r="F40" s="10" t="s">
        <v>286</v>
      </c>
      <c r="G40" s="10" t="s">
        <v>443</v>
      </c>
      <c r="H40" s="10">
        <v>1000</v>
      </c>
      <c r="I40" s="10" t="str">
        <f t="shared" si="1"/>
        <v>10001,162500000|10008,10000000|10009,1000</v>
      </c>
    </row>
    <row r="41" ht="16.5" spans="1:9">
      <c r="A41" s="22" t="s">
        <v>442</v>
      </c>
      <c r="B41" s="10">
        <v>225000000</v>
      </c>
      <c r="C41" s="10" t="s">
        <v>286</v>
      </c>
      <c r="D41" s="10" t="s">
        <v>444</v>
      </c>
      <c r="E41" s="10">
        <v>10000000</v>
      </c>
      <c r="F41" s="10" t="s">
        <v>286</v>
      </c>
      <c r="G41" s="10" t="s">
        <v>443</v>
      </c>
      <c r="H41" s="10">
        <v>1500</v>
      </c>
      <c r="I41" s="10" t="str">
        <f t="shared" si="1"/>
        <v>10001,225000000|10008,10000000|10009,1500</v>
      </c>
    </row>
    <row r="42" ht="16.5" spans="1:9">
      <c r="A42" s="22" t="s">
        <v>442</v>
      </c>
      <c r="B42" s="10">
        <v>375000000</v>
      </c>
      <c r="C42" s="10" t="s">
        <v>286</v>
      </c>
      <c r="D42" s="10" t="s">
        <v>444</v>
      </c>
      <c r="E42" s="10">
        <v>15000000</v>
      </c>
      <c r="F42" s="10" t="s">
        <v>286</v>
      </c>
      <c r="G42" s="10" t="s">
        <v>443</v>
      </c>
      <c r="H42" s="10">
        <v>1500</v>
      </c>
      <c r="I42" s="10" t="str">
        <f t="shared" si="1"/>
        <v>10001,375000000|10008,15000000|10009,1500</v>
      </c>
    </row>
    <row r="43" ht="16.5" spans="1:9">
      <c r="A43" s="10"/>
      <c r="B43" s="10"/>
      <c r="C43" s="10"/>
      <c r="D43" s="10"/>
      <c r="E43" s="10"/>
      <c r="F43" s="10"/>
      <c r="G43" s="23"/>
      <c r="H43" s="10"/>
      <c r="I43" s="10"/>
    </row>
    <row r="44" ht="16.5" spans="1:11">
      <c r="A44" s="10"/>
      <c r="B44" s="10"/>
      <c r="C44" s="10"/>
      <c r="D44" s="10"/>
      <c r="E44" s="10"/>
      <c r="F44" s="10"/>
      <c r="G44" s="23"/>
      <c r="H44" s="10"/>
      <c r="I44" s="10"/>
      <c r="J44" s="24"/>
      <c r="K44" s="24"/>
    </row>
    <row r="45" ht="16.5" spans="1:9">
      <c r="A45" s="22" t="s">
        <v>442</v>
      </c>
      <c r="B45" s="10">
        <v>2000</v>
      </c>
      <c r="C45" s="10"/>
      <c r="D45" s="10"/>
      <c r="E45" s="10"/>
      <c r="F45" s="10"/>
      <c r="G45" s="10"/>
      <c r="H45" s="10"/>
      <c r="I45" s="10" t="str">
        <f t="shared" ref="I45:I64" si="2">A45&amp;B45&amp;C45&amp;D45&amp;E45&amp;F45&amp;G45&amp;H45</f>
        <v>10001,2000</v>
      </c>
    </row>
    <row r="46" ht="16.5" spans="1:12">
      <c r="A46" s="22" t="s">
        <v>442</v>
      </c>
      <c r="B46" s="10">
        <v>5000</v>
      </c>
      <c r="C46" s="10"/>
      <c r="D46" s="10"/>
      <c r="E46" s="10"/>
      <c r="F46" s="10"/>
      <c r="G46" s="10"/>
      <c r="H46" s="10"/>
      <c r="I46" s="10" t="str">
        <f t="shared" si="2"/>
        <v>10001,5000</v>
      </c>
      <c r="K46" s="24"/>
      <c r="L46" s="24"/>
    </row>
    <row r="47" ht="16.5" spans="1:9">
      <c r="A47" s="22" t="s">
        <v>442</v>
      </c>
      <c r="B47" s="10">
        <v>10000</v>
      </c>
      <c r="C47" s="10" t="s">
        <v>286</v>
      </c>
      <c r="D47" s="10" t="s">
        <v>443</v>
      </c>
      <c r="E47" s="10">
        <v>100</v>
      </c>
      <c r="F47" s="10"/>
      <c r="G47" s="10"/>
      <c r="H47" s="10"/>
      <c r="I47" s="10" t="str">
        <f t="shared" si="2"/>
        <v>10001,10000|10009,100</v>
      </c>
    </row>
    <row r="48" ht="16.5" spans="1:9">
      <c r="A48" s="22" t="s">
        <v>442</v>
      </c>
      <c r="B48" s="10">
        <v>30000</v>
      </c>
      <c r="C48" s="10" t="s">
        <v>286</v>
      </c>
      <c r="D48" s="10" t="s">
        <v>443</v>
      </c>
      <c r="E48" s="10">
        <v>100</v>
      </c>
      <c r="F48" s="10"/>
      <c r="G48" s="10"/>
      <c r="H48" s="10"/>
      <c r="I48" s="10" t="str">
        <f t="shared" si="2"/>
        <v>10001,30000|10009,100</v>
      </c>
    </row>
    <row r="49" ht="16.5" spans="1:9">
      <c r="A49" s="22" t="s">
        <v>442</v>
      </c>
      <c r="B49" s="10">
        <v>100000</v>
      </c>
      <c r="C49" s="10" t="s">
        <v>286</v>
      </c>
      <c r="D49" s="10" t="s">
        <v>443</v>
      </c>
      <c r="E49" s="10">
        <v>100</v>
      </c>
      <c r="F49" s="10"/>
      <c r="G49" s="23"/>
      <c r="H49" s="10"/>
      <c r="I49" s="10" t="str">
        <f t="shared" si="2"/>
        <v>10001,100000|10009,100</v>
      </c>
    </row>
    <row r="50" ht="16.5" spans="1:9">
      <c r="A50" s="22" t="s">
        <v>442</v>
      </c>
      <c r="B50" s="10">
        <v>250000</v>
      </c>
      <c r="C50" s="10" t="s">
        <v>286</v>
      </c>
      <c r="D50" s="10" t="s">
        <v>444</v>
      </c>
      <c r="E50" s="10">
        <v>100000</v>
      </c>
      <c r="F50" s="10" t="s">
        <v>286</v>
      </c>
      <c r="G50" s="10" t="s">
        <v>443</v>
      </c>
      <c r="H50" s="10">
        <v>100</v>
      </c>
      <c r="I50" s="10" t="str">
        <f t="shared" si="2"/>
        <v>10001,250000|10008,100000|10009,100</v>
      </c>
    </row>
    <row r="51" ht="16.5" spans="1:11">
      <c r="A51" s="22" t="s">
        <v>442</v>
      </c>
      <c r="B51" s="10">
        <v>500000</v>
      </c>
      <c r="C51" s="10" t="s">
        <v>286</v>
      </c>
      <c r="D51" s="10" t="s">
        <v>444</v>
      </c>
      <c r="E51" s="10">
        <v>200000</v>
      </c>
      <c r="F51" s="10" t="s">
        <v>286</v>
      </c>
      <c r="G51" s="10" t="s">
        <v>443</v>
      </c>
      <c r="H51" s="10">
        <v>100</v>
      </c>
      <c r="I51" s="10" t="str">
        <f t="shared" si="2"/>
        <v>10001,500000|10008,200000|10009,100</v>
      </c>
      <c r="K51" s="24"/>
    </row>
    <row r="52" ht="16.5" spans="1:9">
      <c r="A52" s="22" t="s">
        <v>442</v>
      </c>
      <c r="B52" s="10">
        <v>1000000</v>
      </c>
      <c r="C52" s="10" t="s">
        <v>286</v>
      </c>
      <c r="D52" s="10" t="s">
        <v>444</v>
      </c>
      <c r="E52" s="10">
        <v>450000</v>
      </c>
      <c r="F52" s="10" t="s">
        <v>286</v>
      </c>
      <c r="G52" s="10" t="s">
        <v>443</v>
      </c>
      <c r="H52" s="10">
        <v>100</v>
      </c>
      <c r="I52" s="10" t="str">
        <f t="shared" si="2"/>
        <v>10001,1000000|10008,450000|10009,100</v>
      </c>
    </row>
    <row r="53" ht="16.5" spans="1:9">
      <c r="A53" s="22" t="s">
        <v>442</v>
      </c>
      <c r="B53" s="10">
        <v>1500000</v>
      </c>
      <c r="C53" s="10" t="s">
        <v>286</v>
      </c>
      <c r="D53" s="10" t="s">
        <v>444</v>
      </c>
      <c r="E53" s="10">
        <v>750000</v>
      </c>
      <c r="F53" s="10" t="s">
        <v>286</v>
      </c>
      <c r="G53" s="10" t="s">
        <v>443</v>
      </c>
      <c r="H53" s="10">
        <v>250</v>
      </c>
      <c r="I53" s="10" t="str">
        <f t="shared" si="2"/>
        <v>10001,1500000|10008,750000|10009,250</v>
      </c>
    </row>
    <row r="54" ht="16.5" spans="1:9">
      <c r="A54" s="22" t="s">
        <v>442</v>
      </c>
      <c r="B54" s="10">
        <v>2500000</v>
      </c>
      <c r="C54" s="10" t="s">
        <v>286</v>
      </c>
      <c r="D54" s="10" t="s">
        <v>444</v>
      </c>
      <c r="E54" s="10">
        <v>1000000</v>
      </c>
      <c r="F54" s="10" t="s">
        <v>286</v>
      </c>
      <c r="G54" s="10" t="s">
        <v>443</v>
      </c>
      <c r="H54" s="10">
        <v>250</v>
      </c>
      <c r="I54" s="10" t="str">
        <f t="shared" si="2"/>
        <v>10001,2500000|10008,1000000|10009,250</v>
      </c>
    </row>
    <row r="55" ht="16.5" spans="1:9">
      <c r="A55" s="22" t="s">
        <v>442</v>
      </c>
      <c r="B55" s="10">
        <v>5000000</v>
      </c>
      <c r="C55" s="10" t="s">
        <v>286</v>
      </c>
      <c r="D55" s="10" t="s">
        <v>444</v>
      </c>
      <c r="E55" s="10">
        <v>2000000</v>
      </c>
      <c r="F55" s="10" t="s">
        <v>286</v>
      </c>
      <c r="G55" s="10" t="s">
        <v>443</v>
      </c>
      <c r="H55" s="10">
        <v>250</v>
      </c>
      <c r="I55" s="10" t="str">
        <f t="shared" si="2"/>
        <v>10001,5000000|10008,2000000|10009,250</v>
      </c>
    </row>
    <row r="56" ht="16.5" spans="1:11">
      <c r="A56" s="22" t="s">
        <v>442</v>
      </c>
      <c r="B56" s="10">
        <v>10000000</v>
      </c>
      <c r="C56" s="10" t="s">
        <v>286</v>
      </c>
      <c r="D56" s="10" t="s">
        <v>444</v>
      </c>
      <c r="E56" s="10">
        <v>3000000</v>
      </c>
      <c r="F56" s="10" t="s">
        <v>286</v>
      </c>
      <c r="G56" s="10" t="s">
        <v>443</v>
      </c>
      <c r="H56" s="10">
        <v>500</v>
      </c>
      <c r="I56" s="10" t="str">
        <f t="shared" si="2"/>
        <v>10001,10000000|10008,3000000|10009,500</v>
      </c>
      <c r="K56" s="24"/>
    </row>
    <row r="57" ht="16.5" spans="1:9">
      <c r="A57" s="22" t="s">
        <v>442</v>
      </c>
      <c r="B57" s="10">
        <v>20000000</v>
      </c>
      <c r="C57" s="10" t="s">
        <v>286</v>
      </c>
      <c r="D57" s="10" t="s">
        <v>444</v>
      </c>
      <c r="E57" s="10">
        <v>4250000</v>
      </c>
      <c r="F57" s="10" t="s">
        <v>286</v>
      </c>
      <c r="G57" s="10" t="s">
        <v>443</v>
      </c>
      <c r="H57" s="10">
        <v>500</v>
      </c>
      <c r="I57" s="10" t="str">
        <f t="shared" si="2"/>
        <v>10001,20000000|10008,4250000|10009,500</v>
      </c>
    </row>
    <row r="58" ht="16.5" spans="1:9">
      <c r="A58" s="22" t="s">
        <v>442</v>
      </c>
      <c r="B58" s="10">
        <v>30000000</v>
      </c>
      <c r="C58" s="10" t="s">
        <v>286</v>
      </c>
      <c r="D58" s="10" t="s">
        <v>444</v>
      </c>
      <c r="E58" s="10">
        <v>5750000</v>
      </c>
      <c r="F58" s="10" t="s">
        <v>286</v>
      </c>
      <c r="G58" s="10" t="s">
        <v>443</v>
      </c>
      <c r="H58" s="10">
        <v>500</v>
      </c>
      <c r="I58" s="10" t="str">
        <f t="shared" si="2"/>
        <v>10001,30000000|10008,5750000|10009,500</v>
      </c>
    </row>
    <row r="59" ht="16.5" spans="1:9">
      <c r="A59" s="22" t="s">
        <v>442</v>
      </c>
      <c r="B59" s="10">
        <v>75000000</v>
      </c>
      <c r="C59" s="10" t="s">
        <v>286</v>
      </c>
      <c r="D59" s="10" t="s">
        <v>444</v>
      </c>
      <c r="E59" s="10">
        <v>8250000</v>
      </c>
      <c r="F59" s="10" t="s">
        <v>286</v>
      </c>
      <c r="G59" s="10" t="s">
        <v>443</v>
      </c>
      <c r="H59" s="10">
        <v>1000</v>
      </c>
      <c r="I59" s="10" t="str">
        <f t="shared" si="2"/>
        <v>10001,75000000|10008,8250000|10009,1000</v>
      </c>
    </row>
    <row r="60" ht="16.5" spans="1:9">
      <c r="A60" s="22" t="s">
        <v>442</v>
      </c>
      <c r="B60" s="10">
        <v>140000000</v>
      </c>
      <c r="C60" s="10" t="s">
        <v>286</v>
      </c>
      <c r="D60" s="10" t="s">
        <v>444</v>
      </c>
      <c r="E60" s="10">
        <v>10000000</v>
      </c>
      <c r="F60" s="10" t="s">
        <v>286</v>
      </c>
      <c r="G60" s="10" t="s">
        <v>443</v>
      </c>
      <c r="H60" s="10">
        <v>1000</v>
      </c>
      <c r="I60" s="10" t="str">
        <f t="shared" si="2"/>
        <v>10001,140000000|10008,10000000|10009,1000</v>
      </c>
    </row>
    <row r="61" ht="16.5" spans="1:11">
      <c r="A61" s="22" t="s">
        <v>442</v>
      </c>
      <c r="B61" s="10">
        <v>230000000</v>
      </c>
      <c r="C61" s="10" t="s">
        <v>286</v>
      </c>
      <c r="D61" s="10" t="s">
        <v>444</v>
      </c>
      <c r="E61" s="10">
        <v>15000000</v>
      </c>
      <c r="F61" s="10" t="s">
        <v>286</v>
      </c>
      <c r="G61" s="10" t="s">
        <v>443</v>
      </c>
      <c r="H61" s="10">
        <v>2000</v>
      </c>
      <c r="I61" s="10" t="str">
        <f t="shared" si="2"/>
        <v>10001,230000000|10008,15000000|10009,2000</v>
      </c>
      <c r="K61" s="24"/>
    </row>
    <row r="62" ht="16.5" spans="1:9">
      <c r="A62" s="22" t="s">
        <v>442</v>
      </c>
      <c r="B62" s="10">
        <v>325000000</v>
      </c>
      <c r="C62" s="10" t="s">
        <v>286</v>
      </c>
      <c r="D62" s="10" t="s">
        <v>444</v>
      </c>
      <c r="E62" s="10">
        <v>20000000</v>
      </c>
      <c r="F62" s="10" t="s">
        <v>286</v>
      </c>
      <c r="G62" s="10" t="s">
        <v>443</v>
      </c>
      <c r="H62" s="10">
        <v>2000</v>
      </c>
      <c r="I62" s="10" t="str">
        <f t="shared" si="2"/>
        <v>10001,325000000|10008,20000000|10009,2000</v>
      </c>
    </row>
    <row r="63" ht="16.5" spans="1:9">
      <c r="A63" s="22" t="s">
        <v>442</v>
      </c>
      <c r="B63" s="10">
        <v>450000000</v>
      </c>
      <c r="C63" s="10" t="s">
        <v>286</v>
      </c>
      <c r="D63" s="10" t="s">
        <v>444</v>
      </c>
      <c r="E63" s="10">
        <v>20000000</v>
      </c>
      <c r="F63" s="10" t="s">
        <v>286</v>
      </c>
      <c r="G63" s="10" t="s">
        <v>443</v>
      </c>
      <c r="H63" s="10">
        <v>3000</v>
      </c>
      <c r="I63" s="10" t="str">
        <f t="shared" si="2"/>
        <v>10001,450000000|10008,20000000|10009,3000</v>
      </c>
    </row>
    <row r="64" ht="16.5" spans="1:9">
      <c r="A64" s="22" t="s">
        <v>442</v>
      </c>
      <c r="B64" s="10">
        <v>750000000</v>
      </c>
      <c r="C64" s="10" t="s">
        <v>286</v>
      </c>
      <c r="D64" s="10" t="s">
        <v>444</v>
      </c>
      <c r="E64" s="10">
        <v>30000000</v>
      </c>
      <c r="F64" s="10" t="s">
        <v>286</v>
      </c>
      <c r="G64" s="10" t="s">
        <v>443</v>
      </c>
      <c r="H64" s="10">
        <v>3000</v>
      </c>
      <c r="I64" s="10" t="str">
        <f t="shared" si="2"/>
        <v>10001,750000000|10008,30000000|10009,3000</v>
      </c>
    </row>
    <row r="65" ht="16.5" spans="1:9">
      <c r="A65" s="10"/>
      <c r="B65" s="10"/>
      <c r="C65" s="10"/>
      <c r="D65" s="10"/>
      <c r="E65" s="10"/>
      <c r="F65" s="10"/>
      <c r="G65" s="23"/>
      <c r="H65" s="10"/>
      <c r="I65" s="10"/>
    </row>
    <row r="66" ht="16.5" spans="1:9">
      <c r="A66" s="10"/>
      <c r="B66" s="10"/>
      <c r="C66" s="10"/>
      <c r="D66" s="10"/>
      <c r="E66" s="10"/>
      <c r="F66" s="10"/>
      <c r="G66" s="23"/>
      <c r="H66" s="10"/>
      <c r="I66" s="10"/>
    </row>
    <row r="67" ht="16.5" spans="1:9">
      <c r="A67" s="10"/>
      <c r="B67" s="10"/>
      <c r="C67" s="10"/>
      <c r="D67" s="10"/>
      <c r="E67" s="10"/>
      <c r="F67" s="10"/>
      <c r="G67" s="23"/>
      <c r="H67" s="10"/>
      <c r="I67" s="10"/>
    </row>
    <row r="68" ht="16.5" spans="1:9">
      <c r="A68" s="10"/>
      <c r="B68" s="10"/>
      <c r="C68" s="10"/>
      <c r="D68" s="10"/>
      <c r="E68" s="10"/>
      <c r="F68" s="10"/>
      <c r="G68" s="23"/>
      <c r="H68" s="10"/>
      <c r="I68" s="10"/>
    </row>
    <row r="69" ht="16.5" spans="1:9">
      <c r="A69" s="10"/>
      <c r="B69" s="10"/>
      <c r="C69" s="10"/>
      <c r="D69" s="10"/>
      <c r="E69" s="10"/>
      <c r="F69" s="10"/>
      <c r="G69" s="23"/>
      <c r="H69" s="10"/>
      <c r="I69" s="10"/>
    </row>
    <row r="70" ht="16.5" spans="1:9">
      <c r="A70" s="10"/>
      <c r="B70" s="10"/>
      <c r="C70" s="10"/>
      <c r="D70" s="10"/>
      <c r="E70" s="10"/>
      <c r="F70" s="10"/>
      <c r="G70" s="23"/>
      <c r="H70" s="10"/>
      <c r="I70" s="10"/>
    </row>
    <row r="71" ht="16.5" spans="1:9">
      <c r="A71" s="10"/>
      <c r="B71" s="10"/>
      <c r="C71" s="10"/>
      <c r="D71" s="10"/>
      <c r="E71" s="10"/>
      <c r="F71" s="10"/>
      <c r="G71" s="23"/>
      <c r="H71" s="10"/>
      <c r="I71" s="10"/>
    </row>
    <row r="72" ht="16.5" spans="1:9">
      <c r="A72" s="10"/>
      <c r="B72" s="10"/>
      <c r="C72" s="10"/>
      <c r="D72" s="10"/>
      <c r="E72" s="10"/>
      <c r="F72" s="10"/>
      <c r="G72" s="23"/>
      <c r="H72" s="10"/>
      <c r="I72" s="10"/>
    </row>
    <row r="73" ht="16.5" spans="1:9">
      <c r="A73" s="10"/>
      <c r="B73" s="10"/>
      <c r="C73" s="10"/>
      <c r="D73" s="10"/>
      <c r="E73" s="10"/>
      <c r="F73" s="10"/>
      <c r="G73" s="23"/>
      <c r="H73" s="10"/>
      <c r="I73" s="10"/>
    </row>
    <row r="74" ht="16.5" spans="1:9">
      <c r="A74" s="10"/>
      <c r="B74" s="10"/>
      <c r="C74" s="10"/>
      <c r="D74" s="10"/>
      <c r="E74" s="10"/>
      <c r="F74" s="10"/>
      <c r="G74" s="23"/>
      <c r="H74" s="10"/>
      <c r="I74" s="10"/>
    </row>
    <row r="75" ht="16.5" spans="1:9">
      <c r="A75" s="10"/>
      <c r="B75" s="10"/>
      <c r="C75" s="10"/>
      <c r="D75" s="10"/>
      <c r="E75" s="10"/>
      <c r="F75" s="10"/>
      <c r="G75" s="23"/>
      <c r="H75" s="10"/>
      <c r="I75" s="10"/>
    </row>
    <row r="76" ht="16.5" spans="1:9">
      <c r="A76" s="10"/>
      <c r="B76" s="10"/>
      <c r="C76" s="10"/>
      <c r="D76" s="10"/>
      <c r="E76" s="10"/>
      <c r="F76" s="10"/>
      <c r="G76" s="23"/>
      <c r="H76" s="10"/>
      <c r="I76" s="10"/>
    </row>
    <row r="77" ht="16.5" spans="1:9">
      <c r="A77" s="10"/>
      <c r="B77" s="10"/>
      <c r="C77" s="10"/>
      <c r="D77" s="10"/>
      <c r="E77" s="10"/>
      <c r="F77" s="10"/>
      <c r="G77" s="23"/>
      <c r="H77" s="10"/>
      <c r="I77" s="10"/>
    </row>
    <row r="78" ht="16.5" spans="1:9">
      <c r="A78" s="10"/>
      <c r="B78" s="10"/>
      <c r="C78" s="10"/>
      <c r="D78" s="10"/>
      <c r="E78" s="10"/>
      <c r="F78" s="10"/>
      <c r="G78" s="23"/>
      <c r="H78" s="10"/>
      <c r="I78" s="10"/>
    </row>
    <row r="79" ht="16.5" spans="1:9">
      <c r="A79" s="10"/>
      <c r="B79" s="10"/>
      <c r="C79" s="10"/>
      <c r="D79" s="10"/>
      <c r="E79" s="10"/>
      <c r="F79" s="10"/>
      <c r="G79" s="23"/>
      <c r="H79" s="10"/>
      <c r="I79" s="10"/>
    </row>
    <row r="80" ht="16.5" spans="1:9">
      <c r="A80" s="10"/>
      <c r="B80" s="10"/>
      <c r="C80" s="10"/>
      <c r="D80" s="10"/>
      <c r="E80" s="10"/>
      <c r="F80" s="10"/>
      <c r="G80" s="23"/>
      <c r="H80" s="10"/>
      <c r="I80" s="10"/>
    </row>
    <row r="81" ht="16.5" spans="1:9">
      <c r="A81" s="10"/>
      <c r="B81" s="10"/>
      <c r="C81" s="10"/>
      <c r="D81" s="10"/>
      <c r="E81" s="10"/>
      <c r="F81" s="10"/>
      <c r="G81" s="23"/>
      <c r="H81" s="10"/>
      <c r="I81" s="10"/>
    </row>
    <row r="82" ht="16.5" spans="1:9">
      <c r="A82" s="10"/>
      <c r="B82" s="10"/>
      <c r="C82" s="10"/>
      <c r="D82" s="10"/>
      <c r="E82" s="10"/>
      <c r="F82" s="10"/>
      <c r="G82" s="23"/>
      <c r="H82" s="10"/>
      <c r="I82" s="10"/>
    </row>
    <row r="83" ht="16.5" spans="1:9">
      <c r="A83" s="10"/>
      <c r="B83" s="10"/>
      <c r="C83" s="10"/>
      <c r="D83" s="10"/>
      <c r="E83" s="10"/>
      <c r="F83" s="10"/>
      <c r="G83" s="23"/>
      <c r="H83" s="10"/>
      <c r="I83" s="10"/>
    </row>
    <row r="84" ht="16.5" spans="1:9">
      <c r="A84" s="10"/>
      <c r="B84" s="10"/>
      <c r="C84" s="10"/>
      <c r="D84" s="10"/>
      <c r="E84" s="10"/>
      <c r="F84" s="10"/>
      <c r="G84" s="23"/>
      <c r="H84" s="10"/>
      <c r="I84" s="10"/>
    </row>
    <row r="85" ht="16.5" spans="1:9">
      <c r="A85" s="10"/>
      <c r="B85" s="10"/>
      <c r="C85" s="10"/>
      <c r="D85" s="10"/>
      <c r="E85" s="10"/>
      <c r="F85" s="10"/>
      <c r="G85" s="23"/>
      <c r="H85" s="10"/>
      <c r="I85" s="10"/>
    </row>
    <row r="86" ht="16.5" spans="1:9">
      <c r="A86" s="10"/>
      <c r="B86" s="10"/>
      <c r="C86" s="10"/>
      <c r="D86" s="10"/>
      <c r="E86" s="10"/>
      <c r="F86" s="10"/>
      <c r="G86" s="23"/>
      <c r="H86" s="10"/>
      <c r="I86" s="10"/>
    </row>
    <row r="87" ht="16.5" spans="1:9">
      <c r="A87" s="10"/>
      <c r="B87" s="10"/>
      <c r="C87" s="10"/>
      <c r="D87" s="10"/>
      <c r="E87" s="10"/>
      <c r="F87" s="10"/>
      <c r="G87" s="23"/>
      <c r="H87" s="10"/>
      <c r="I87" s="10"/>
    </row>
    <row r="88" ht="16.5" spans="1:9">
      <c r="A88" s="10"/>
      <c r="B88" s="10"/>
      <c r="C88" s="10"/>
      <c r="D88" s="10"/>
      <c r="E88" s="10"/>
      <c r="F88" s="10"/>
      <c r="G88" s="23"/>
      <c r="H88" s="10"/>
      <c r="I88" s="10"/>
    </row>
    <row r="89" ht="16.5" spans="1:9">
      <c r="A89" s="10"/>
      <c r="B89" s="10"/>
      <c r="C89" s="10"/>
      <c r="D89" s="10"/>
      <c r="E89" s="10"/>
      <c r="F89" s="10"/>
      <c r="G89" s="23"/>
      <c r="H89" s="10"/>
      <c r="I89" s="10"/>
    </row>
    <row r="90" ht="16.5" spans="1:9">
      <c r="A90" s="10"/>
      <c r="B90" s="10"/>
      <c r="C90" s="10"/>
      <c r="D90" s="10"/>
      <c r="E90" s="10"/>
      <c r="F90" s="10"/>
      <c r="G90" s="23"/>
      <c r="H90" s="10"/>
      <c r="I90" s="10"/>
    </row>
    <row r="91" ht="16.5" spans="1:9">
      <c r="A91" s="10"/>
      <c r="B91" s="10"/>
      <c r="C91" s="10"/>
      <c r="D91" s="10"/>
      <c r="E91" s="10"/>
      <c r="F91" s="10"/>
      <c r="G91" s="23"/>
      <c r="H91" s="10"/>
      <c r="I91" s="10"/>
    </row>
    <row r="92" ht="16.5" spans="1:9">
      <c r="A92" s="10"/>
      <c r="B92" s="10"/>
      <c r="C92" s="10"/>
      <c r="D92" s="10"/>
      <c r="E92" s="10"/>
      <c r="F92" s="10"/>
      <c r="G92" s="23"/>
      <c r="H92" s="10"/>
      <c r="I92" s="10"/>
    </row>
    <row r="93" ht="16.5" spans="1:9">
      <c r="A93" s="10"/>
      <c r="B93" s="10"/>
      <c r="C93" s="10"/>
      <c r="D93" s="10"/>
      <c r="E93" s="10"/>
      <c r="F93" s="10"/>
      <c r="G93" s="23"/>
      <c r="H93" s="10"/>
      <c r="I93" s="10"/>
    </row>
    <row r="94" ht="16.5" spans="1:9">
      <c r="A94" s="10"/>
      <c r="B94" s="10"/>
      <c r="C94" s="10"/>
      <c r="D94" s="10"/>
      <c r="E94" s="10"/>
      <c r="F94" s="10"/>
      <c r="G94" s="23"/>
      <c r="H94" s="10"/>
      <c r="I94" s="10"/>
    </row>
    <row r="95" ht="16.5" spans="1:9">
      <c r="A95" s="10"/>
      <c r="B95" s="10"/>
      <c r="C95" s="10"/>
      <c r="D95" s="10"/>
      <c r="E95" s="10"/>
      <c r="F95" s="10"/>
      <c r="G95" s="23"/>
      <c r="H95" s="10"/>
      <c r="I95" s="10"/>
    </row>
    <row r="96" ht="16.5" spans="1:9">
      <c r="A96" s="10"/>
      <c r="B96" s="10"/>
      <c r="C96" s="10"/>
      <c r="D96" s="10"/>
      <c r="E96" s="10"/>
      <c r="F96" s="10"/>
      <c r="G96" s="23"/>
      <c r="H96" s="10"/>
      <c r="I96" s="10"/>
    </row>
    <row r="97" ht="16.5" spans="1:9">
      <c r="A97" s="10"/>
      <c r="B97" s="10"/>
      <c r="C97" s="10"/>
      <c r="D97" s="10"/>
      <c r="E97" s="10"/>
      <c r="F97" s="10"/>
      <c r="G97" s="23"/>
      <c r="H97" s="10"/>
      <c r="I97" s="10"/>
    </row>
    <row r="98" ht="16.5" spans="1:9">
      <c r="A98" s="10"/>
      <c r="B98" s="10"/>
      <c r="C98" s="10"/>
      <c r="D98" s="10"/>
      <c r="E98" s="10"/>
      <c r="F98" s="10"/>
      <c r="G98" s="23"/>
      <c r="H98" s="10"/>
      <c r="I98" s="10"/>
    </row>
    <row r="99" ht="16.5" spans="1:9">
      <c r="A99" s="10"/>
      <c r="B99" s="10"/>
      <c r="C99" s="10"/>
      <c r="D99" s="10"/>
      <c r="E99" s="10"/>
      <c r="F99" s="10"/>
      <c r="G99" s="23"/>
      <c r="H99" s="10"/>
      <c r="I99" s="10"/>
    </row>
    <row r="100" ht="16.5" spans="1:9">
      <c r="A100" s="10"/>
      <c r="B100" s="10"/>
      <c r="C100" s="10"/>
      <c r="D100" s="10"/>
      <c r="E100" s="10"/>
      <c r="F100" s="10"/>
      <c r="G100" s="23"/>
      <c r="H100" s="10"/>
      <c r="I100" s="10"/>
    </row>
    <row r="101" ht="16.5" spans="1:9">
      <c r="A101" s="10"/>
      <c r="B101" s="10"/>
      <c r="C101" s="10"/>
      <c r="D101" s="10"/>
      <c r="E101" s="10"/>
      <c r="F101" s="10"/>
      <c r="G101" s="23"/>
      <c r="H101" s="10"/>
      <c r="I101" s="10"/>
    </row>
    <row r="102" ht="16.5" spans="1:9">
      <c r="A102" s="10"/>
      <c r="B102" s="10"/>
      <c r="C102" s="10"/>
      <c r="D102" s="10"/>
      <c r="E102" s="10"/>
      <c r="F102" s="10"/>
      <c r="G102" s="23"/>
      <c r="H102" s="10"/>
      <c r="I102" s="10"/>
    </row>
    <row r="103" ht="16.5" spans="1:9">
      <c r="A103" s="10"/>
      <c r="B103" s="10"/>
      <c r="C103" s="10"/>
      <c r="D103" s="10"/>
      <c r="E103" s="10"/>
      <c r="F103" s="10"/>
      <c r="G103" s="23"/>
      <c r="H103" s="10"/>
      <c r="I103" s="10"/>
    </row>
    <row r="104" ht="16.5" spans="1:9">
      <c r="A104" s="10"/>
      <c r="B104" s="10"/>
      <c r="C104" s="10"/>
      <c r="D104" s="10"/>
      <c r="E104" s="10"/>
      <c r="F104" s="10"/>
      <c r="G104" s="23"/>
      <c r="H104" s="10"/>
      <c r="I104" s="10"/>
    </row>
    <row r="105" ht="16.5" spans="1:9">
      <c r="A105" s="10"/>
      <c r="B105" s="10"/>
      <c r="C105" s="10"/>
      <c r="D105" s="10"/>
      <c r="E105" s="10"/>
      <c r="F105" s="10"/>
      <c r="G105" s="23"/>
      <c r="H105" s="10"/>
      <c r="I105" s="10"/>
    </row>
    <row r="106" ht="16.5" spans="1:9">
      <c r="A106" s="10"/>
      <c r="B106" s="10"/>
      <c r="C106" s="10"/>
      <c r="D106" s="10"/>
      <c r="E106" s="10"/>
      <c r="F106" s="10"/>
      <c r="G106" s="23"/>
      <c r="H106" s="10"/>
      <c r="I106" s="10"/>
    </row>
    <row r="107" ht="16.5" spans="1:9">
      <c r="A107" s="10"/>
      <c r="B107" s="10"/>
      <c r="C107" s="10"/>
      <c r="D107" s="10"/>
      <c r="E107" s="10"/>
      <c r="F107" s="10"/>
      <c r="G107" s="23"/>
      <c r="H107" s="10"/>
      <c r="I107" s="10"/>
    </row>
    <row r="108" ht="16.5" spans="1:9">
      <c r="A108" s="10"/>
      <c r="B108" s="10"/>
      <c r="C108" s="10"/>
      <c r="D108" s="10"/>
      <c r="E108" s="10"/>
      <c r="F108" s="10"/>
      <c r="G108" s="23"/>
      <c r="H108" s="10"/>
      <c r="I108" s="10"/>
    </row>
    <row r="109" ht="16.5" spans="1:9">
      <c r="A109" s="10"/>
      <c r="B109" s="10"/>
      <c r="C109" s="10"/>
      <c r="D109" s="10"/>
      <c r="E109" s="10"/>
      <c r="F109" s="10"/>
      <c r="G109" s="23"/>
      <c r="H109" s="10"/>
      <c r="I109" s="10"/>
    </row>
    <row r="110" ht="16.5" spans="1:9">
      <c r="A110" s="10"/>
      <c r="B110" s="10"/>
      <c r="C110" s="10"/>
      <c r="D110" s="10"/>
      <c r="E110" s="10"/>
      <c r="F110" s="10"/>
      <c r="G110" s="23"/>
      <c r="H110" s="10"/>
      <c r="I110" s="10"/>
    </row>
    <row r="111" ht="16.5" spans="1:9">
      <c r="A111" s="10"/>
      <c r="B111" s="10"/>
      <c r="C111" s="10"/>
      <c r="D111" s="10"/>
      <c r="E111" s="10"/>
      <c r="F111" s="10"/>
      <c r="G111" s="23"/>
      <c r="H111" s="10"/>
      <c r="I111" s="10"/>
    </row>
    <row r="112" ht="16.5" spans="1:9">
      <c r="A112" s="10"/>
      <c r="B112" s="10"/>
      <c r="C112" s="10"/>
      <c r="D112" s="10"/>
      <c r="E112" s="10"/>
      <c r="F112" s="10"/>
      <c r="G112" s="23"/>
      <c r="H112" s="10"/>
      <c r="I112" s="10"/>
    </row>
    <row r="113" ht="16.5" spans="1:9">
      <c r="A113" s="10"/>
      <c r="B113" s="10"/>
      <c r="C113" s="10"/>
      <c r="D113" s="10"/>
      <c r="E113" s="10"/>
      <c r="F113" s="10"/>
      <c r="G113" s="23"/>
      <c r="H113" s="10"/>
      <c r="I113" s="10"/>
    </row>
    <row r="114" ht="16.5" spans="1:9">
      <c r="A114" s="10"/>
      <c r="B114" s="10"/>
      <c r="C114" s="10"/>
      <c r="D114" s="10"/>
      <c r="E114" s="10"/>
      <c r="F114" s="10"/>
      <c r="G114" s="23"/>
      <c r="H114" s="10"/>
      <c r="I114" s="10"/>
    </row>
    <row r="115" ht="16.5" spans="1:9">
      <c r="A115" s="10"/>
      <c r="B115" s="10"/>
      <c r="C115" s="10"/>
      <c r="D115" s="10"/>
      <c r="E115" s="10"/>
      <c r="F115" s="10"/>
      <c r="G115" s="23"/>
      <c r="H115" s="10"/>
      <c r="I115" s="10"/>
    </row>
    <row r="116" ht="16.5" spans="1:9">
      <c r="A116" s="10"/>
      <c r="B116" s="10"/>
      <c r="C116" s="10"/>
      <c r="D116" s="10"/>
      <c r="E116" s="10"/>
      <c r="F116" s="10"/>
      <c r="G116" s="23"/>
      <c r="H116" s="10"/>
      <c r="I116" s="10"/>
    </row>
    <row r="117" ht="16.5" spans="1:9">
      <c r="A117" s="10"/>
      <c r="B117" s="10"/>
      <c r="C117" s="10"/>
      <c r="D117" s="10"/>
      <c r="E117" s="10"/>
      <c r="F117" s="10"/>
      <c r="G117" s="23"/>
      <c r="H117" s="10"/>
      <c r="I117" s="10"/>
    </row>
    <row r="118" ht="16.5" spans="1:9">
      <c r="A118" s="10"/>
      <c r="B118" s="10"/>
      <c r="C118" s="10"/>
      <c r="D118" s="10"/>
      <c r="E118" s="10"/>
      <c r="F118" s="10"/>
      <c r="G118" s="23"/>
      <c r="H118" s="10"/>
      <c r="I118" s="10"/>
    </row>
    <row r="119" ht="16.5" spans="1:9">
      <c r="A119" s="10"/>
      <c r="B119" s="10"/>
      <c r="C119" s="10"/>
      <c r="D119" s="10"/>
      <c r="E119" s="10"/>
      <c r="F119" s="10"/>
      <c r="G119" s="23"/>
      <c r="H119" s="10"/>
      <c r="I119" s="10"/>
    </row>
    <row r="120" ht="16.5" spans="1:9">
      <c r="A120" s="10"/>
      <c r="B120" s="10"/>
      <c r="C120" s="10"/>
      <c r="D120" s="10"/>
      <c r="E120" s="10"/>
      <c r="F120" s="10"/>
      <c r="G120" s="23"/>
      <c r="H120" s="10"/>
      <c r="I120" s="10"/>
    </row>
    <row r="121" ht="16.5" spans="1:9">
      <c r="A121" s="10"/>
      <c r="B121" s="10"/>
      <c r="C121" s="10"/>
      <c r="D121" s="10"/>
      <c r="E121" s="10"/>
      <c r="F121" s="10"/>
      <c r="G121" s="23"/>
      <c r="H121" s="10"/>
      <c r="I121" s="10"/>
    </row>
    <row r="122" ht="16.5" spans="1:9">
      <c r="A122" s="10"/>
      <c r="B122" s="10"/>
      <c r="C122" s="10"/>
      <c r="D122" s="10"/>
      <c r="E122" s="10"/>
      <c r="F122" s="10"/>
      <c r="G122" s="23"/>
      <c r="H122" s="10"/>
      <c r="I122" s="10"/>
    </row>
    <row r="123" ht="16.5" spans="1:9">
      <c r="A123" s="10"/>
      <c r="B123" s="10"/>
      <c r="C123" s="10"/>
      <c r="D123" s="10"/>
      <c r="E123" s="10"/>
      <c r="F123" s="10"/>
      <c r="G123" s="23"/>
      <c r="H123" s="10"/>
      <c r="I123" s="10"/>
    </row>
    <row r="124" ht="16.5" spans="1:9">
      <c r="A124" s="10"/>
      <c r="B124" s="10"/>
      <c r="C124" s="10"/>
      <c r="D124" s="10"/>
      <c r="E124" s="10"/>
      <c r="F124" s="10"/>
      <c r="G124" s="23"/>
      <c r="H124" s="10"/>
      <c r="I124" s="10"/>
    </row>
    <row r="125" ht="16.5" spans="1:9">
      <c r="A125" s="10"/>
      <c r="B125" s="10"/>
      <c r="C125" s="10"/>
      <c r="D125" s="10"/>
      <c r="E125" s="10"/>
      <c r="F125" s="10"/>
      <c r="G125" s="23"/>
      <c r="H125" s="10"/>
      <c r="I125" s="10"/>
    </row>
    <row r="126" ht="16.5" spans="1:9">
      <c r="A126" s="10"/>
      <c r="B126" s="10"/>
      <c r="C126" s="10"/>
      <c r="D126" s="10"/>
      <c r="E126" s="10"/>
      <c r="F126" s="10"/>
      <c r="G126" s="23"/>
      <c r="H126" s="10"/>
      <c r="I126" s="10"/>
    </row>
    <row r="127" ht="16.5" spans="1:9">
      <c r="A127" s="10"/>
      <c r="B127" s="10"/>
      <c r="C127" s="10"/>
      <c r="D127" s="10"/>
      <c r="E127" s="10"/>
      <c r="F127" s="10"/>
      <c r="G127" s="23"/>
      <c r="H127" s="10"/>
      <c r="I127" s="10"/>
    </row>
    <row r="128" ht="16.5" spans="1:9">
      <c r="A128" s="10"/>
      <c r="B128" s="10"/>
      <c r="C128" s="10"/>
      <c r="D128" s="10"/>
      <c r="E128" s="10"/>
      <c r="F128" s="10"/>
      <c r="G128" s="23"/>
      <c r="H128" s="10"/>
      <c r="I128" s="10"/>
    </row>
    <row r="129" ht="16.5" spans="1:9">
      <c r="A129" s="10"/>
      <c r="B129" s="10"/>
      <c r="C129" s="10"/>
      <c r="D129" s="10"/>
      <c r="E129" s="10"/>
      <c r="F129" s="10"/>
      <c r="G129" s="23"/>
      <c r="H129" s="10"/>
      <c r="I129" s="10"/>
    </row>
    <row r="130" ht="16.5" spans="1:9">
      <c r="A130" s="10"/>
      <c r="B130" s="10"/>
      <c r="C130" s="10"/>
      <c r="D130" s="10"/>
      <c r="E130" s="10"/>
      <c r="F130" s="10"/>
      <c r="G130" s="23"/>
      <c r="H130" s="10"/>
      <c r="I130" s="10"/>
    </row>
    <row r="131" ht="16.5" spans="1:9">
      <c r="A131" s="10"/>
      <c r="B131" s="10"/>
      <c r="C131" s="10"/>
      <c r="D131" s="10"/>
      <c r="E131" s="10"/>
      <c r="F131" s="10"/>
      <c r="G131" s="23"/>
      <c r="H131" s="10"/>
      <c r="I131" s="10"/>
    </row>
    <row r="132" ht="16.5" spans="1:9">
      <c r="A132" s="10"/>
      <c r="B132" s="10"/>
      <c r="C132" s="10"/>
      <c r="D132" s="10"/>
      <c r="E132" s="10"/>
      <c r="F132" s="10"/>
      <c r="G132" s="23"/>
      <c r="H132" s="10"/>
      <c r="I132" s="10"/>
    </row>
    <row r="133" ht="16.5" spans="1:9">
      <c r="A133" s="10"/>
      <c r="B133" s="10"/>
      <c r="C133" s="10"/>
      <c r="D133" s="10"/>
      <c r="E133" s="10"/>
      <c r="F133" s="10"/>
      <c r="G133" s="23"/>
      <c r="H133" s="10"/>
      <c r="I133" s="10"/>
    </row>
    <row r="134" ht="16.5" spans="1:9">
      <c r="A134" s="10"/>
      <c r="B134" s="10"/>
      <c r="C134" s="10"/>
      <c r="D134" s="10"/>
      <c r="E134" s="10"/>
      <c r="F134" s="10"/>
      <c r="G134" s="23"/>
      <c r="H134" s="10"/>
      <c r="I134" s="10"/>
    </row>
    <row r="135" ht="16.5" spans="1:9">
      <c r="A135" s="10"/>
      <c r="B135" s="10"/>
      <c r="C135" s="10"/>
      <c r="D135" s="10"/>
      <c r="E135" s="10"/>
      <c r="F135" s="10"/>
      <c r="G135" s="23"/>
      <c r="H135" s="10"/>
      <c r="I135" s="10"/>
    </row>
    <row r="136" ht="16.5" spans="1:9">
      <c r="A136" s="10"/>
      <c r="B136" s="10"/>
      <c r="C136" s="10"/>
      <c r="D136" s="10"/>
      <c r="E136" s="10"/>
      <c r="F136" s="10"/>
      <c r="G136" s="23"/>
      <c r="H136" s="10"/>
      <c r="I136" s="10"/>
    </row>
    <row r="137" ht="16.5" spans="1:9">
      <c r="A137" s="10"/>
      <c r="B137" s="10"/>
      <c r="C137" s="10"/>
      <c r="D137" s="10"/>
      <c r="E137" s="10"/>
      <c r="F137" s="10"/>
      <c r="G137" s="23"/>
      <c r="H137" s="10"/>
      <c r="I137" s="10"/>
    </row>
    <row r="138" ht="16.5" spans="1:9">
      <c r="A138" s="10"/>
      <c r="B138" s="10"/>
      <c r="C138" s="10"/>
      <c r="D138" s="10"/>
      <c r="E138" s="10"/>
      <c r="F138" s="10"/>
      <c r="G138" s="23"/>
      <c r="H138" s="10"/>
      <c r="I138" s="10"/>
    </row>
    <row r="139" ht="16.5" spans="1:9">
      <c r="A139" s="10"/>
      <c r="B139" s="10"/>
      <c r="C139" s="10"/>
      <c r="D139" s="10"/>
      <c r="E139" s="10"/>
      <c r="F139" s="10"/>
      <c r="G139" s="23"/>
      <c r="H139" s="10"/>
      <c r="I139" s="10"/>
    </row>
    <row r="140" ht="16.5" spans="1:9">
      <c r="A140" s="10"/>
      <c r="B140" s="10"/>
      <c r="C140" s="10"/>
      <c r="D140" s="10"/>
      <c r="E140" s="10"/>
      <c r="F140" s="10"/>
      <c r="G140" s="23"/>
      <c r="H140" s="10"/>
      <c r="I140" s="10"/>
    </row>
    <row r="141" ht="16.5" spans="1:9">
      <c r="A141" s="10"/>
      <c r="B141" s="10"/>
      <c r="C141" s="10"/>
      <c r="D141" s="10"/>
      <c r="E141" s="10"/>
      <c r="F141" s="10"/>
      <c r="G141" s="23"/>
      <c r="H141" s="10"/>
      <c r="I141" s="10"/>
    </row>
    <row r="142" ht="16.5" spans="1:9">
      <c r="A142" s="10"/>
      <c r="B142" s="10"/>
      <c r="C142" s="10"/>
      <c r="D142" s="10"/>
      <c r="E142" s="10"/>
      <c r="F142" s="10"/>
      <c r="G142" s="23"/>
      <c r="H142" s="10"/>
      <c r="I142" s="10"/>
    </row>
    <row r="143" ht="16.5" spans="1:9">
      <c r="A143" s="10"/>
      <c r="B143" s="10"/>
      <c r="C143" s="10"/>
      <c r="D143" s="10"/>
      <c r="E143" s="10"/>
      <c r="F143" s="10"/>
      <c r="G143" s="23"/>
      <c r="H143" s="10"/>
      <c r="I143" s="10"/>
    </row>
    <row r="144" ht="16.5" spans="1:9">
      <c r="A144" s="10"/>
      <c r="B144" s="10"/>
      <c r="C144" s="10"/>
      <c r="D144" s="10"/>
      <c r="E144" s="10"/>
      <c r="F144" s="10"/>
      <c r="G144" s="23"/>
      <c r="H144" s="10"/>
      <c r="I144" s="10"/>
    </row>
    <row r="145" ht="16.5" spans="1:9">
      <c r="A145" s="10"/>
      <c r="B145" s="10"/>
      <c r="C145" s="10"/>
      <c r="D145" s="10"/>
      <c r="E145" s="10"/>
      <c r="F145" s="10"/>
      <c r="G145" s="23"/>
      <c r="H145" s="10"/>
      <c r="I145" s="10"/>
    </row>
    <row r="146" ht="16.5" spans="1:9">
      <c r="A146" s="10"/>
      <c r="B146" s="10"/>
      <c r="C146" s="10"/>
      <c r="D146" s="10"/>
      <c r="E146" s="10"/>
      <c r="F146" s="10"/>
      <c r="G146" s="23"/>
      <c r="H146" s="10"/>
      <c r="I146" s="10"/>
    </row>
    <row r="147" ht="16.5" spans="1:9">
      <c r="A147" s="10"/>
      <c r="B147" s="10"/>
      <c r="C147" s="10"/>
      <c r="D147" s="10"/>
      <c r="E147" s="10"/>
      <c r="F147" s="10"/>
      <c r="G147" s="23"/>
      <c r="H147" s="10"/>
      <c r="I147" s="10"/>
    </row>
    <row r="148" ht="16.5" spans="1:9">
      <c r="A148" s="10"/>
      <c r="B148" s="10"/>
      <c r="C148" s="10"/>
      <c r="D148" s="10"/>
      <c r="E148" s="10"/>
      <c r="F148" s="10"/>
      <c r="G148" s="23"/>
      <c r="H148" s="10"/>
      <c r="I148" s="10"/>
    </row>
    <row r="149" ht="16.5" spans="1:9">
      <c r="A149" s="10"/>
      <c r="B149" s="10"/>
      <c r="C149" s="10"/>
      <c r="D149" s="10"/>
      <c r="E149" s="10"/>
      <c r="F149" s="10"/>
      <c r="G149" s="23"/>
      <c r="H149" s="10"/>
      <c r="I149" s="10"/>
    </row>
    <row r="150" ht="16.5" spans="1:9">
      <c r="A150" s="10"/>
      <c r="B150" s="10"/>
      <c r="C150" s="10"/>
      <c r="D150" s="10"/>
      <c r="E150" s="10"/>
      <c r="F150" s="10"/>
      <c r="G150" s="23"/>
      <c r="H150" s="10"/>
      <c r="I150" s="10"/>
    </row>
    <row r="151" ht="16.5" spans="1:9">
      <c r="A151" s="10"/>
      <c r="B151" s="10"/>
      <c r="C151" s="10"/>
      <c r="D151" s="10"/>
      <c r="E151" s="10"/>
      <c r="F151" s="10"/>
      <c r="G151" s="23"/>
      <c r="H151" s="10"/>
      <c r="I151" s="10"/>
    </row>
    <row r="152" ht="16.5" spans="1:9">
      <c r="A152" s="10"/>
      <c r="B152" s="10"/>
      <c r="C152" s="10"/>
      <c r="D152" s="10"/>
      <c r="E152" s="10"/>
      <c r="F152" s="10"/>
      <c r="G152" s="23"/>
      <c r="H152" s="10"/>
      <c r="I152" s="10"/>
    </row>
    <row r="153" ht="16.5" spans="1:9">
      <c r="A153" s="10"/>
      <c r="B153" s="10"/>
      <c r="C153" s="10"/>
      <c r="D153" s="10"/>
      <c r="E153" s="10"/>
      <c r="F153" s="10"/>
      <c r="G153" s="23"/>
      <c r="H153" s="10"/>
      <c r="I153" s="10"/>
    </row>
    <row r="154" ht="16.5" spans="1:9">
      <c r="A154" s="10"/>
      <c r="B154" s="10"/>
      <c r="C154" s="10"/>
      <c r="D154" s="10"/>
      <c r="E154" s="10"/>
      <c r="F154" s="10"/>
      <c r="G154" s="23"/>
      <c r="H154" s="10"/>
      <c r="I154" s="10"/>
    </row>
    <row r="155" ht="16.5" spans="1:9">
      <c r="A155" s="10"/>
      <c r="B155" s="10"/>
      <c r="C155" s="10"/>
      <c r="D155" s="10"/>
      <c r="E155" s="10"/>
      <c r="F155" s="10"/>
      <c r="G155" s="23"/>
      <c r="H155" s="10"/>
      <c r="I155" s="10"/>
    </row>
    <row r="156" ht="16.5" spans="1:9">
      <c r="A156" s="10"/>
      <c r="B156" s="10"/>
      <c r="C156" s="10"/>
      <c r="D156" s="10"/>
      <c r="E156" s="10"/>
      <c r="F156" s="10"/>
      <c r="G156" s="23"/>
      <c r="H156" s="10"/>
      <c r="I156" s="10"/>
    </row>
    <row r="157" ht="16.5" spans="1:9">
      <c r="A157" s="10"/>
      <c r="B157" s="10"/>
      <c r="C157" s="10"/>
      <c r="D157" s="10"/>
      <c r="E157" s="10"/>
      <c r="F157" s="10"/>
      <c r="G157" s="23"/>
      <c r="H157" s="10"/>
      <c r="I157" s="10"/>
    </row>
    <row r="158" ht="16.5" spans="1:9">
      <c r="A158" s="10"/>
      <c r="B158" s="10"/>
      <c r="C158" s="10"/>
      <c r="D158" s="10"/>
      <c r="E158" s="10"/>
      <c r="F158" s="10"/>
      <c r="G158" s="23"/>
      <c r="H158" s="10"/>
      <c r="I158" s="10"/>
    </row>
    <row r="159" ht="16.5" spans="1:9">
      <c r="A159" s="10"/>
      <c r="B159" s="10"/>
      <c r="C159" s="10"/>
      <c r="D159" s="10"/>
      <c r="E159" s="10"/>
      <c r="F159" s="10"/>
      <c r="G159" s="23"/>
      <c r="H159" s="10"/>
      <c r="I159" s="10"/>
    </row>
    <row r="160" ht="16.5" spans="1:9">
      <c r="A160" s="10"/>
      <c r="B160" s="10"/>
      <c r="C160" s="10"/>
      <c r="D160" s="10"/>
      <c r="E160" s="10"/>
      <c r="F160" s="10"/>
      <c r="G160" s="23"/>
      <c r="H160" s="10"/>
      <c r="I160" s="10"/>
    </row>
    <row r="161" ht="16.5" spans="1:9">
      <c r="A161" s="10"/>
      <c r="B161" s="10"/>
      <c r="C161" s="10"/>
      <c r="D161" s="10"/>
      <c r="E161" s="10"/>
      <c r="F161" s="10"/>
      <c r="G161" s="23"/>
      <c r="H161" s="10"/>
      <c r="I161" s="10"/>
    </row>
    <row r="162" ht="16.5" spans="1:9">
      <c r="A162" s="10"/>
      <c r="B162" s="10"/>
      <c r="C162" s="10"/>
      <c r="D162" s="10"/>
      <c r="E162" s="10"/>
      <c r="F162" s="10"/>
      <c r="G162" s="23"/>
      <c r="H162" s="10"/>
      <c r="I162" s="10"/>
    </row>
    <row r="163" ht="16.5" spans="1:9">
      <c r="A163" s="10"/>
      <c r="B163" s="10"/>
      <c r="C163" s="10"/>
      <c r="D163" s="10"/>
      <c r="E163" s="10"/>
      <c r="F163" s="10"/>
      <c r="G163" s="23"/>
      <c r="H163" s="10"/>
      <c r="I163" s="10"/>
    </row>
    <row r="164" ht="16.5" spans="1:9">
      <c r="A164" s="10"/>
      <c r="B164" s="10"/>
      <c r="C164" s="10"/>
      <c r="D164" s="10"/>
      <c r="E164" s="10"/>
      <c r="F164" s="10"/>
      <c r="G164" s="23"/>
      <c r="H164" s="10"/>
      <c r="I164" s="10"/>
    </row>
    <row r="165" ht="16.5" spans="1:9">
      <c r="A165" s="10"/>
      <c r="B165" s="10"/>
      <c r="C165" s="10"/>
      <c r="D165" s="10"/>
      <c r="E165" s="10"/>
      <c r="F165" s="10"/>
      <c r="G165" s="23"/>
      <c r="H165" s="10"/>
      <c r="I165" s="10"/>
    </row>
    <row r="166" ht="16.5" spans="1:9">
      <c r="A166" s="10"/>
      <c r="B166" s="10"/>
      <c r="C166" s="10"/>
      <c r="D166" s="10"/>
      <c r="E166" s="10"/>
      <c r="F166" s="10"/>
      <c r="G166" s="23"/>
      <c r="H166" s="10"/>
      <c r="I166" s="10"/>
    </row>
    <row r="167" ht="16.5" spans="1:9">
      <c r="A167" s="10"/>
      <c r="B167" s="10"/>
      <c r="C167" s="10"/>
      <c r="D167" s="10"/>
      <c r="E167" s="10"/>
      <c r="F167" s="10"/>
      <c r="G167" s="23"/>
      <c r="H167" s="10"/>
      <c r="I167" s="10"/>
    </row>
    <row r="168" ht="16.5" spans="1:9">
      <c r="A168" s="10"/>
      <c r="B168" s="10"/>
      <c r="C168" s="10"/>
      <c r="D168" s="10"/>
      <c r="E168" s="10"/>
      <c r="F168" s="10"/>
      <c r="G168" s="23"/>
      <c r="H168" s="10"/>
      <c r="I168" s="10"/>
    </row>
    <row r="169" ht="16.5" spans="1:9">
      <c r="A169" s="10"/>
      <c r="B169" s="10"/>
      <c r="C169" s="10"/>
      <c r="D169" s="10"/>
      <c r="E169" s="10"/>
      <c r="F169" s="10"/>
      <c r="G169" s="23"/>
      <c r="H169" s="10"/>
      <c r="I169" s="10"/>
    </row>
    <row r="170" ht="16.5" spans="1:9">
      <c r="A170" s="10"/>
      <c r="B170" s="10"/>
      <c r="C170" s="10"/>
      <c r="D170" s="10"/>
      <c r="E170" s="10"/>
      <c r="F170" s="10"/>
      <c r="G170" s="23"/>
      <c r="H170" s="10"/>
      <c r="I170" s="10"/>
    </row>
    <row r="171" ht="16.5" spans="1:9">
      <c r="A171" s="10"/>
      <c r="B171" s="10"/>
      <c r="C171" s="10"/>
      <c r="D171" s="10"/>
      <c r="E171" s="10"/>
      <c r="F171" s="10"/>
      <c r="G171" s="23"/>
      <c r="H171" s="10"/>
      <c r="I171" s="10"/>
    </row>
    <row r="172" ht="16.5" spans="1:9">
      <c r="A172" s="10"/>
      <c r="B172" s="10"/>
      <c r="C172" s="10"/>
      <c r="D172" s="10"/>
      <c r="E172" s="10"/>
      <c r="F172" s="10"/>
      <c r="G172" s="23"/>
      <c r="H172" s="10"/>
      <c r="I172" s="10"/>
    </row>
    <row r="173" ht="16.5" spans="1:9">
      <c r="A173" s="10"/>
      <c r="B173" s="10"/>
      <c r="C173" s="10"/>
      <c r="D173" s="10"/>
      <c r="E173" s="10"/>
      <c r="F173" s="10"/>
      <c r="G173" s="23"/>
      <c r="H173" s="10"/>
      <c r="I173" s="10"/>
    </row>
    <row r="174" ht="16.5" spans="1:9">
      <c r="A174" s="10"/>
      <c r="B174" s="10"/>
      <c r="C174" s="10"/>
      <c r="D174" s="10"/>
      <c r="E174" s="10"/>
      <c r="F174" s="10"/>
      <c r="G174" s="23"/>
      <c r="H174" s="10"/>
      <c r="I174" s="10"/>
    </row>
    <row r="175" ht="16.5" spans="1:9">
      <c r="A175" s="10"/>
      <c r="B175" s="10"/>
      <c r="C175" s="10"/>
      <c r="D175" s="10"/>
      <c r="E175" s="10"/>
      <c r="F175" s="10"/>
      <c r="G175" s="23"/>
      <c r="H175" s="10"/>
      <c r="I175" s="10"/>
    </row>
    <row r="176" ht="16.5" spans="1:9">
      <c r="A176" s="10"/>
      <c r="B176" s="10"/>
      <c r="C176" s="10"/>
      <c r="D176" s="10"/>
      <c r="E176" s="10"/>
      <c r="F176" s="10"/>
      <c r="G176" s="23"/>
      <c r="H176" s="10"/>
      <c r="I176" s="10"/>
    </row>
    <row r="177" ht="16.5" spans="1:9">
      <c r="A177" s="10"/>
      <c r="B177" s="10"/>
      <c r="C177" s="10"/>
      <c r="D177" s="10"/>
      <c r="E177" s="10"/>
      <c r="F177" s="10"/>
      <c r="G177" s="23"/>
      <c r="H177" s="10"/>
      <c r="I177" s="10"/>
    </row>
    <row r="178" ht="16.5" spans="1:9">
      <c r="A178" s="10"/>
      <c r="B178" s="10"/>
      <c r="C178" s="10"/>
      <c r="D178" s="10"/>
      <c r="E178" s="10"/>
      <c r="F178" s="10"/>
      <c r="G178" s="23"/>
      <c r="H178" s="10"/>
      <c r="I178" s="10"/>
    </row>
    <row r="179" ht="16.5" spans="1:9">
      <c r="A179" s="10"/>
      <c r="B179" s="10"/>
      <c r="C179" s="10"/>
      <c r="D179" s="10"/>
      <c r="E179" s="10"/>
      <c r="F179" s="10"/>
      <c r="G179" s="23"/>
      <c r="H179" s="10"/>
      <c r="I179" s="10"/>
    </row>
    <row r="180" ht="16.5" spans="1:9">
      <c r="A180" s="10"/>
      <c r="B180" s="10"/>
      <c r="C180" s="10"/>
      <c r="D180" s="10"/>
      <c r="E180" s="10"/>
      <c r="F180" s="10"/>
      <c r="G180" s="23"/>
      <c r="H180" s="10"/>
      <c r="I180" s="10"/>
    </row>
    <row r="181" ht="16.5" spans="1:9">
      <c r="A181" s="10"/>
      <c r="B181" s="10"/>
      <c r="C181" s="10"/>
      <c r="D181" s="10"/>
      <c r="E181" s="10"/>
      <c r="F181" s="10"/>
      <c r="G181" s="23"/>
      <c r="H181" s="10"/>
      <c r="I181" s="10"/>
    </row>
    <row r="182" ht="16.5" spans="1:9">
      <c r="A182" s="10"/>
      <c r="B182" s="10"/>
      <c r="C182" s="10"/>
      <c r="D182" s="10"/>
      <c r="E182" s="10"/>
      <c r="F182" s="10"/>
      <c r="G182" s="23"/>
      <c r="H182" s="10"/>
      <c r="I182" s="10"/>
    </row>
    <row r="183" ht="16.5" spans="1:9">
      <c r="A183" s="10"/>
      <c r="B183" s="10"/>
      <c r="C183" s="10"/>
      <c r="D183" s="10"/>
      <c r="E183" s="10"/>
      <c r="F183" s="10"/>
      <c r="G183" s="23"/>
      <c r="H183" s="10"/>
      <c r="I183" s="10"/>
    </row>
    <row r="184" ht="16.5" spans="1:9">
      <c r="A184" s="10"/>
      <c r="B184" s="10"/>
      <c r="C184" s="10"/>
      <c r="D184" s="10"/>
      <c r="E184" s="10"/>
      <c r="F184" s="10"/>
      <c r="G184" s="23"/>
      <c r="H184" s="10"/>
      <c r="I184" s="10"/>
    </row>
    <row r="185" ht="16.5" spans="1:9">
      <c r="A185" s="10"/>
      <c r="B185" s="10"/>
      <c r="C185" s="10"/>
      <c r="D185" s="10"/>
      <c r="E185" s="10"/>
      <c r="F185" s="10"/>
      <c r="G185" s="23"/>
      <c r="H185" s="10"/>
      <c r="I185" s="10"/>
    </row>
    <row r="186" ht="16.5" spans="1:9">
      <c r="A186" s="10"/>
      <c r="B186" s="10"/>
      <c r="C186" s="10"/>
      <c r="D186" s="10"/>
      <c r="E186" s="10"/>
      <c r="F186" s="10"/>
      <c r="G186" s="23"/>
      <c r="H186" s="10"/>
      <c r="I186" s="10"/>
    </row>
    <row r="187" ht="16.5" spans="1:9">
      <c r="A187" s="10"/>
      <c r="B187" s="10"/>
      <c r="C187" s="10"/>
      <c r="D187" s="10"/>
      <c r="E187" s="10"/>
      <c r="F187" s="10"/>
      <c r="G187" s="23"/>
      <c r="H187" s="10"/>
      <c r="I187" s="10"/>
    </row>
    <row r="188" ht="16.5" spans="1:9">
      <c r="A188" s="10"/>
      <c r="B188" s="10"/>
      <c r="C188" s="10"/>
      <c r="D188" s="10"/>
      <c r="E188" s="10"/>
      <c r="F188" s="10"/>
      <c r="G188" s="23"/>
      <c r="H188" s="10"/>
      <c r="I188" s="10"/>
    </row>
    <row r="189" ht="16.5" spans="1:9">
      <c r="A189" s="10"/>
      <c r="B189" s="10"/>
      <c r="C189" s="10"/>
      <c r="D189" s="10"/>
      <c r="E189" s="10"/>
      <c r="F189" s="10"/>
      <c r="G189" s="23"/>
      <c r="H189" s="10"/>
      <c r="I189" s="10"/>
    </row>
    <row r="190" ht="16.5" spans="1:9">
      <c r="A190" s="10"/>
      <c r="B190" s="10"/>
      <c r="C190" s="10"/>
      <c r="D190" s="10"/>
      <c r="E190" s="10"/>
      <c r="F190" s="10"/>
      <c r="G190" s="23"/>
      <c r="H190" s="10"/>
      <c r="I190" s="10"/>
    </row>
    <row r="191" ht="16.5" spans="1:9">
      <c r="A191" s="10"/>
      <c r="B191" s="10"/>
      <c r="C191" s="10"/>
      <c r="D191" s="10"/>
      <c r="E191" s="10"/>
      <c r="F191" s="10"/>
      <c r="G191" s="23"/>
      <c r="H191" s="10"/>
      <c r="I191" s="10"/>
    </row>
    <row r="192" ht="16.5" spans="1:9">
      <c r="A192" s="10"/>
      <c r="B192" s="10"/>
      <c r="C192" s="10"/>
      <c r="D192" s="10"/>
      <c r="E192" s="10"/>
      <c r="F192" s="10"/>
      <c r="G192" s="23"/>
      <c r="H192" s="10"/>
      <c r="I192" s="10"/>
    </row>
    <row r="193" ht="16.5" spans="1:9">
      <c r="A193" s="10"/>
      <c r="B193" s="10"/>
      <c r="C193" s="10"/>
      <c r="D193" s="10"/>
      <c r="E193" s="10"/>
      <c r="F193" s="10"/>
      <c r="G193" s="23"/>
      <c r="H193" s="10"/>
      <c r="I193" s="10"/>
    </row>
    <row r="194" ht="16.5" spans="1:9">
      <c r="A194" s="10"/>
      <c r="B194" s="10"/>
      <c r="C194" s="10"/>
      <c r="D194" s="10"/>
      <c r="E194" s="10"/>
      <c r="F194" s="10"/>
      <c r="G194" s="23"/>
      <c r="H194" s="10"/>
      <c r="I194" s="10"/>
    </row>
    <row r="195" ht="16.5" spans="1:9">
      <c r="A195" s="10"/>
      <c r="B195" s="10"/>
      <c r="C195" s="10"/>
      <c r="D195" s="10"/>
      <c r="E195" s="10"/>
      <c r="F195" s="10"/>
      <c r="G195" s="23"/>
      <c r="H195" s="10"/>
      <c r="I195" s="10"/>
    </row>
    <row r="196" ht="16.5" spans="1:9">
      <c r="A196" s="10"/>
      <c r="B196" s="10"/>
      <c r="C196" s="10"/>
      <c r="D196" s="10"/>
      <c r="E196" s="10"/>
      <c r="F196" s="10"/>
      <c r="G196" s="23"/>
      <c r="H196" s="10"/>
      <c r="I196" s="10"/>
    </row>
    <row r="197" ht="16.5" spans="1:9">
      <c r="A197" s="10"/>
      <c r="B197" s="10"/>
      <c r="C197" s="10"/>
      <c r="D197" s="10"/>
      <c r="E197" s="10"/>
      <c r="F197" s="10"/>
      <c r="G197" s="23"/>
      <c r="H197" s="10"/>
      <c r="I197" s="10"/>
    </row>
    <row r="198" ht="16.5" spans="1:9">
      <c r="A198" s="10"/>
      <c r="B198" s="10"/>
      <c r="C198" s="10"/>
      <c r="D198" s="10"/>
      <c r="E198" s="10"/>
      <c r="F198" s="10"/>
      <c r="G198" s="23"/>
      <c r="H198" s="10"/>
      <c r="I198" s="10"/>
    </row>
    <row r="199" ht="16.5" spans="1:9">
      <c r="A199" s="10"/>
      <c r="B199" s="10"/>
      <c r="C199" s="10"/>
      <c r="D199" s="10"/>
      <c r="E199" s="10"/>
      <c r="F199" s="10"/>
      <c r="G199" s="23"/>
      <c r="H199" s="10"/>
      <c r="I199" s="10"/>
    </row>
    <row r="200" ht="16.5" spans="1:9">
      <c r="A200" s="10"/>
      <c r="B200" s="10"/>
      <c r="C200" s="10"/>
      <c r="D200" s="10"/>
      <c r="E200" s="10"/>
      <c r="F200" s="10"/>
      <c r="G200" s="23"/>
      <c r="H200" s="10"/>
      <c r="I200" s="10"/>
    </row>
    <row r="201" ht="16.5" spans="1:9">
      <c r="A201" s="10"/>
      <c r="B201" s="10"/>
      <c r="C201" s="10"/>
      <c r="D201" s="10"/>
      <c r="E201" s="10"/>
      <c r="F201" s="10"/>
      <c r="G201" s="23"/>
      <c r="H201" s="10"/>
      <c r="I201" s="10"/>
    </row>
    <row r="202" ht="16.5" spans="1:9">
      <c r="A202" s="10"/>
      <c r="B202" s="10"/>
      <c r="C202" s="10"/>
      <c r="D202" s="10"/>
      <c r="E202" s="10"/>
      <c r="F202" s="10"/>
      <c r="G202" s="23"/>
      <c r="H202" s="10"/>
      <c r="I202" s="10"/>
    </row>
    <row r="203" ht="16.5" spans="1:9">
      <c r="A203" s="10"/>
      <c r="B203" s="10"/>
      <c r="C203" s="10"/>
      <c r="D203" s="10"/>
      <c r="E203" s="10"/>
      <c r="F203" s="10"/>
      <c r="G203" s="23"/>
      <c r="H203" s="10"/>
      <c r="I203" s="10"/>
    </row>
    <row r="204" ht="16.5" spans="1:9">
      <c r="A204" s="10"/>
      <c r="B204" s="10"/>
      <c r="C204" s="10"/>
      <c r="D204" s="10"/>
      <c r="E204" s="10"/>
      <c r="F204" s="10"/>
      <c r="G204" s="23"/>
      <c r="H204" s="10"/>
      <c r="I204" s="10"/>
    </row>
    <row r="205" ht="16.5" spans="1:9">
      <c r="A205" s="10"/>
      <c r="B205" s="10"/>
      <c r="C205" s="10"/>
      <c r="D205" s="10"/>
      <c r="E205" s="10"/>
      <c r="F205" s="10"/>
      <c r="G205" s="23"/>
      <c r="H205" s="10"/>
      <c r="I205" s="10"/>
    </row>
    <row r="206" ht="16.5" spans="1:9">
      <c r="A206" s="10"/>
      <c r="B206" s="10"/>
      <c r="C206" s="10"/>
      <c r="D206" s="10"/>
      <c r="E206" s="10"/>
      <c r="F206" s="10"/>
      <c r="G206" s="23"/>
      <c r="H206" s="10"/>
      <c r="I206" s="10"/>
    </row>
    <row r="207" ht="16.5" spans="1:9">
      <c r="A207" s="10"/>
      <c r="B207" s="10"/>
      <c r="C207" s="10"/>
      <c r="D207" s="10"/>
      <c r="E207" s="10"/>
      <c r="F207" s="10"/>
      <c r="G207" s="23"/>
      <c r="H207" s="10"/>
      <c r="I207" s="10"/>
    </row>
    <row r="208" ht="16.5" spans="1:9">
      <c r="A208" s="10"/>
      <c r="B208" s="10"/>
      <c r="C208" s="10"/>
      <c r="D208" s="10"/>
      <c r="E208" s="10"/>
      <c r="F208" s="10"/>
      <c r="G208" s="23"/>
      <c r="H208" s="10"/>
      <c r="I208" s="10"/>
    </row>
    <row r="209" ht="16.5" spans="1:9">
      <c r="A209" s="10"/>
      <c r="B209" s="10"/>
      <c r="C209" s="10"/>
      <c r="D209" s="10"/>
      <c r="E209" s="10"/>
      <c r="F209" s="10"/>
      <c r="G209" s="23"/>
      <c r="H209" s="10"/>
      <c r="I209" s="10"/>
    </row>
    <row r="210" ht="16.5" spans="1:9">
      <c r="A210" s="10"/>
      <c r="B210" s="10"/>
      <c r="C210" s="10"/>
      <c r="D210" s="10"/>
      <c r="E210" s="10"/>
      <c r="F210" s="10"/>
      <c r="G210" s="23"/>
      <c r="H210" s="10"/>
      <c r="I210" s="10"/>
    </row>
    <row r="211" ht="16.5" spans="1:9">
      <c r="A211" s="10"/>
      <c r="B211" s="10"/>
      <c r="C211" s="10"/>
      <c r="D211" s="10"/>
      <c r="E211" s="10"/>
      <c r="F211" s="10"/>
      <c r="G211" s="23"/>
      <c r="H211" s="10"/>
      <c r="I211" s="10"/>
    </row>
    <row r="212" ht="16.5" spans="1:9">
      <c r="A212" s="10"/>
      <c r="B212" s="10"/>
      <c r="C212" s="10"/>
      <c r="D212" s="10"/>
      <c r="E212" s="10"/>
      <c r="F212" s="10"/>
      <c r="G212" s="23"/>
      <c r="H212" s="10"/>
      <c r="I212" s="10"/>
    </row>
    <row r="213" ht="16.5" spans="1:9">
      <c r="A213" s="10"/>
      <c r="B213" s="10"/>
      <c r="C213" s="10"/>
      <c r="D213" s="10"/>
      <c r="E213" s="10"/>
      <c r="F213" s="10"/>
      <c r="G213" s="23"/>
      <c r="H213" s="10"/>
      <c r="I213" s="10"/>
    </row>
    <row r="214" ht="16.5" spans="1:9">
      <c r="A214" s="10"/>
      <c r="B214" s="10"/>
      <c r="C214" s="10"/>
      <c r="D214" s="10"/>
      <c r="E214" s="10"/>
      <c r="F214" s="10"/>
      <c r="G214" s="23"/>
      <c r="H214" s="10"/>
      <c r="I214" s="10"/>
    </row>
    <row r="215" ht="16.5" spans="1:9">
      <c r="A215" s="10"/>
      <c r="B215" s="10"/>
      <c r="C215" s="10"/>
      <c r="D215" s="10"/>
      <c r="E215" s="10"/>
      <c r="F215" s="10"/>
      <c r="G215" s="23"/>
      <c r="H215" s="10"/>
      <c r="I215" s="10"/>
    </row>
    <row r="216" ht="16.5" spans="1:9">
      <c r="A216" s="10"/>
      <c r="B216" s="10"/>
      <c r="C216" s="10"/>
      <c r="D216" s="10"/>
      <c r="E216" s="10"/>
      <c r="F216" s="10"/>
      <c r="G216" s="23"/>
      <c r="H216" s="10"/>
      <c r="I216" s="10"/>
    </row>
    <row r="217" ht="16.5" spans="1:9">
      <c r="A217" s="10"/>
      <c r="B217" s="10"/>
      <c r="C217" s="10"/>
      <c r="D217" s="10"/>
      <c r="E217" s="10"/>
      <c r="F217" s="10"/>
      <c r="G217" s="23"/>
      <c r="H217" s="10"/>
      <c r="I217" s="10"/>
    </row>
    <row r="218" ht="16.5" spans="1:9">
      <c r="A218" s="10"/>
      <c r="B218" s="10"/>
      <c r="C218" s="10"/>
      <c r="D218" s="10"/>
      <c r="E218" s="10"/>
      <c r="F218" s="10"/>
      <c r="G218" s="23"/>
      <c r="H218" s="10"/>
      <c r="I218" s="10"/>
    </row>
    <row r="219" ht="16.5" spans="1:9">
      <c r="A219" s="10"/>
      <c r="B219" s="10"/>
      <c r="C219" s="10"/>
      <c r="D219" s="10"/>
      <c r="E219" s="10"/>
      <c r="F219" s="10"/>
      <c r="G219" s="23"/>
      <c r="H219" s="10"/>
      <c r="I219" s="10"/>
    </row>
    <row r="220" ht="16.5" spans="1:9">
      <c r="A220" s="10"/>
      <c r="B220" s="10"/>
      <c r="C220" s="10"/>
      <c r="D220" s="10"/>
      <c r="E220" s="10"/>
      <c r="F220" s="10"/>
      <c r="G220" s="23"/>
      <c r="H220" s="10"/>
      <c r="I220" s="10"/>
    </row>
    <row r="221" ht="16.5" spans="1:9">
      <c r="A221" s="10"/>
      <c r="B221" s="10"/>
      <c r="C221" s="10"/>
      <c r="D221" s="10"/>
      <c r="E221" s="10"/>
      <c r="F221" s="10"/>
      <c r="G221" s="23"/>
      <c r="H221" s="10"/>
      <c r="I221" s="10"/>
    </row>
    <row r="222" ht="16.5" spans="1:9">
      <c r="A222" s="10"/>
      <c r="B222" s="10"/>
      <c r="C222" s="10"/>
      <c r="D222" s="10"/>
      <c r="E222" s="10"/>
      <c r="F222" s="10"/>
      <c r="G222" s="23"/>
      <c r="H222" s="10"/>
      <c r="I222" s="10"/>
    </row>
    <row r="223" ht="16.5" spans="1:9">
      <c r="A223" s="10"/>
      <c r="B223" s="10"/>
      <c r="C223" s="10"/>
      <c r="D223" s="10"/>
      <c r="E223" s="10"/>
      <c r="F223" s="10"/>
      <c r="G223" s="23"/>
      <c r="H223" s="10"/>
      <c r="I223" s="10"/>
    </row>
    <row r="224" ht="16.5" spans="1:9">
      <c r="A224" s="10"/>
      <c r="B224" s="10"/>
      <c r="C224" s="10"/>
      <c r="D224" s="10"/>
      <c r="E224" s="10"/>
      <c r="F224" s="10"/>
      <c r="G224" s="23"/>
      <c r="H224" s="10"/>
      <c r="I224" s="10"/>
    </row>
    <row r="225" ht="16.5" spans="1:9">
      <c r="A225" s="10"/>
      <c r="B225" s="10"/>
      <c r="C225" s="10"/>
      <c r="D225" s="10"/>
      <c r="E225" s="10"/>
      <c r="F225" s="10"/>
      <c r="G225" s="23"/>
      <c r="H225" s="10"/>
      <c r="I225" s="10"/>
    </row>
    <row r="226" ht="16.5" spans="1:9">
      <c r="A226" s="10"/>
      <c r="B226" s="10"/>
      <c r="C226" s="10"/>
      <c r="D226" s="10"/>
      <c r="E226" s="10"/>
      <c r="F226" s="10"/>
      <c r="G226" s="23"/>
      <c r="H226" s="10"/>
      <c r="I226" s="10"/>
    </row>
    <row r="227" ht="16.5" spans="1:9">
      <c r="A227" s="10"/>
      <c r="B227" s="10"/>
      <c r="C227" s="10"/>
      <c r="D227" s="10"/>
      <c r="E227" s="10"/>
      <c r="F227" s="10"/>
      <c r="G227" s="23"/>
      <c r="H227" s="10"/>
      <c r="I227" s="10"/>
    </row>
    <row r="228" ht="16.5" spans="1:9">
      <c r="A228" s="10"/>
      <c r="B228" s="10"/>
      <c r="C228" s="10"/>
      <c r="D228" s="10"/>
      <c r="E228" s="10"/>
      <c r="F228" s="10"/>
      <c r="G228" s="23"/>
      <c r="H228" s="10"/>
      <c r="I228" s="10"/>
    </row>
    <row r="229" ht="16.5" spans="1:9">
      <c r="A229" s="10"/>
      <c r="B229" s="10"/>
      <c r="C229" s="10"/>
      <c r="D229" s="10"/>
      <c r="E229" s="10"/>
      <c r="F229" s="10"/>
      <c r="G229" s="23"/>
      <c r="H229" s="10"/>
      <c r="I229" s="10"/>
    </row>
    <row r="230" ht="16.5" spans="1:9">
      <c r="A230" s="10"/>
      <c r="B230" s="10"/>
      <c r="C230" s="10"/>
      <c r="D230" s="10"/>
      <c r="E230" s="10"/>
      <c r="F230" s="10"/>
      <c r="G230" s="23"/>
      <c r="H230" s="10"/>
      <c r="I230" s="10"/>
    </row>
    <row r="231" ht="16.5" spans="1:9">
      <c r="A231" s="10"/>
      <c r="B231" s="10"/>
      <c r="C231" s="10"/>
      <c r="D231" s="10"/>
      <c r="E231" s="10"/>
      <c r="F231" s="10"/>
      <c r="G231" s="23"/>
      <c r="H231" s="10"/>
      <c r="I231" s="10"/>
    </row>
    <row r="232" ht="16.5" spans="1:9">
      <c r="A232" s="10"/>
      <c r="B232" s="10"/>
      <c r="C232" s="10"/>
      <c r="D232" s="10"/>
      <c r="E232" s="10"/>
      <c r="F232" s="10"/>
      <c r="G232" s="23"/>
      <c r="H232" s="10"/>
      <c r="I232" s="10"/>
    </row>
    <row r="233" ht="16.5" spans="1:9">
      <c r="A233" s="10"/>
      <c r="B233" s="10"/>
      <c r="C233" s="10"/>
      <c r="D233" s="10"/>
      <c r="E233" s="10"/>
      <c r="F233" s="10"/>
      <c r="G233" s="23"/>
      <c r="H233" s="10"/>
      <c r="I233" s="10"/>
    </row>
    <row r="234" ht="16.5" spans="1:9">
      <c r="A234" s="10"/>
      <c r="B234" s="10"/>
      <c r="C234" s="10"/>
      <c r="D234" s="10"/>
      <c r="E234" s="10"/>
      <c r="F234" s="10"/>
      <c r="G234" s="23"/>
      <c r="H234" s="10"/>
      <c r="I234" s="10"/>
    </row>
    <row r="235" ht="16.5" spans="1:9">
      <c r="A235" s="10"/>
      <c r="B235" s="10"/>
      <c r="C235" s="10"/>
      <c r="D235" s="10"/>
      <c r="E235" s="10"/>
      <c r="F235" s="10"/>
      <c r="G235" s="23"/>
      <c r="H235" s="10"/>
      <c r="I235" s="10"/>
    </row>
    <row r="236" ht="16.5" spans="1:9">
      <c r="A236" s="10"/>
      <c r="B236" s="10"/>
      <c r="C236" s="10"/>
      <c r="D236" s="10"/>
      <c r="E236" s="10"/>
      <c r="F236" s="10"/>
      <c r="G236" s="23"/>
      <c r="H236" s="10"/>
      <c r="I236" s="10"/>
    </row>
    <row r="237" ht="16.5" spans="1:9">
      <c r="A237" s="10"/>
      <c r="B237" s="10"/>
      <c r="C237" s="10"/>
      <c r="D237" s="10"/>
      <c r="E237" s="10"/>
      <c r="F237" s="10"/>
      <c r="G237" s="23"/>
      <c r="H237" s="10"/>
      <c r="I237" s="10"/>
    </row>
    <row r="238" ht="16.5" spans="1:9">
      <c r="A238" s="10"/>
      <c r="B238" s="10"/>
      <c r="C238" s="10"/>
      <c r="D238" s="10"/>
      <c r="E238" s="10"/>
      <c r="F238" s="10"/>
      <c r="G238" s="23"/>
      <c r="H238" s="10"/>
      <c r="I238" s="10"/>
    </row>
    <row r="239" ht="16.5" spans="1:9">
      <c r="A239" s="10"/>
      <c r="B239" s="10"/>
      <c r="C239" s="10"/>
      <c r="D239" s="10"/>
      <c r="E239" s="10"/>
      <c r="F239" s="10"/>
      <c r="G239" s="23"/>
      <c r="H239" s="10"/>
      <c r="I239" s="10"/>
    </row>
    <row r="240" ht="16.5" spans="1:9">
      <c r="A240" s="10"/>
      <c r="B240" s="10"/>
      <c r="C240" s="10"/>
      <c r="D240" s="10"/>
      <c r="E240" s="10"/>
      <c r="F240" s="10"/>
      <c r="G240" s="23"/>
      <c r="H240" s="10"/>
      <c r="I240" s="10"/>
    </row>
    <row r="241" ht="16.5" spans="1:9">
      <c r="A241" s="10"/>
      <c r="B241" s="10"/>
      <c r="C241" s="10"/>
      <c r="D241" s="10"/>
      <c r="E241" s="10"/>
      <c r="F241" s="10"/>
      <c r="G241" s="23"/>
      <c r="H241" s="10"/>
      <c r="I241" s="10"/>
    </row>
    <row r="242" ht="16.5" spans="1:9">
      <c r="A242" s="10"/>
      <c r="B242" s="10"/>
      <c r="C242" s="10"/>
      <c r="D242" s="10"/>
      <c r="E242" s="10"/>
      <c r="F242" s="10"/>
      <c r="G242" s="23"/>
      <c r="H242" s="10"/>
      <c r="I242" s="10"/>
    </row>
    <row r="243" ht="16.5" spans="1:9">
      <c r="A243" s="10"/>
      <c r="B243" s="10"/>
      <c r="C243" s="10"/>
      <c r="D243" s="10"/>
      <c r="E243" s="10"/>
      <c r="F243" s="10"/>
      <c r="G243" s="23"/>
      <c r="H243" s="10"/>
      <c r="I243" s="10"/>
    </row>
    <row r="244" ht="16.5" spans="1:9">
      <c r="A244" s="10"/>
      <c r="B244" s="10"/>
      <c r="C244" s="10"/>
      <c r="D244" s="10"/>
      <c r="E244" s="10"/>
      <c r="F244" s="10"/>
      <c r="G244" s="23"/>
      <c r="H244" s="10"/>
      <c r="I244" s="10"/>
    </row>
    <row r="245" ht="16.5" spans="1:9">
      <c r="A245" s="10"/>
      <c r="B245" s="10"/>
      <c r="C245" s="10"/>
      <c r="D245" s="10"/>
      <c r="E245" s="10"/>
      <c r="F245" s="10"/>
      <c r="G245" s="23"/>
      <c r="H245" s="23"/>
      <c r="I245" s="10"/>
    </row>
    <row r="246" ht="16.5" spans="1:9">
      <c r="A246" s="10"/>
      <c r="B246" s="10"/>
      <c r="C246" s="10"/>
      <c r="D246" s="10"/>
      <c r="E246" s="10"/>
      <c r="F246" s="10"/>
      <c r="G246" s="23"/>
      <c r="H246" s="23"/>
      <c r="I246" s="10"/>
    </row>
    <row r="247" ht="16.5" spans="1:9">
      <c r="A247" s="10"/>
      <c r="B247" s="10"/>
      <c r="C247" s="10"/>
      <c r="D247" s="10"/>
      <c r="E247" s="10"/>
      <c r="F247" s="10"/>
      <c r="G247" s="23"/>
      <c r="H247" s="23"/>
      <c r="I247" s="10"/>
    </row>
    <row r="248" ht="16.5" spans="1:9">
      <c r="A248" s="10"/>
      <c r="B248" s="10"/>
      <c r="C248" s="10"/>
      <c r="D248" s="10"/>
      <c r="E248" s="10"/>
      <c r="F248" s="10"/>
      <c r="G248" s="23"/>
      <c r="H248" s="23"/>
      <c r="I248" s="10"/>
    </row>
    <row r="249" ht="16.5" spans="1:9">
      <c r="A249" s="10"/>
      <c r="B249" s="10"/>
      <c r="C249" s="10"/>
      <c r="D249" s="10"/>
      <c r="E249" s="10"/>
      <c r="F249" s="10"/>
      <c r="G249" s="23"/>
      <c r="H249" s="23"/>
      <c r="I249" s="10"/>
    </row>
    <row r="250" ht="16.5" spans="1:9">
      <c r="A250" s="10"/>
      <c r="B250" s="10"/>
      <c r="C250" s="10"/>
      <c r="D250" s="10"/>
      <c r="E250" s="10"/>
      <c r="F250" s="10"/>
      <c r="G250" s="23"/>
      <c r="H250" s="23"/>
      <c r="I250" s="10"/>
    </row>
    <row r="251" ht="16.5" spans="1:9">
      <c r="A251" s="10"/>
      <c r="B251" s="10"/>
      <c r="C251" s="10"/>
      <c r="D251" s="10"/>
      <c r="E251" s="10"/>
      <c r="F251" s="10"/>
      <c r="G251" s="23"/>
      <c r="H251" s="23"/>
      <c r="I251" s="10"/>
    </row>
    <row r="252" ht="16.5" spans="1:9">
      <c r="A252" s="10"/>
      <c r="B252" s="10"/>
      <c r="C252" s="10"/>
      <c r="D252" s="10"/>
      <c r="E252" s="10"/>
      <c r="F252" s="10"/>
      <c r="G252" s="23"/>
      <c r="H252" s="23"/>
      <c r="I252" s="10"/>
    </row>
    <row r="253" ht="16.5" spans="1:9">
      <c r="A253" s="10"/>
      <c r="B253" s="10"/>
      <c r="C253" s="10"/>
      <c r="D253" s="10"/>
      <c r="E253" s="10"/>
      <c r="F253" s="10"/>
      <c r="G253" s="23"/>
      <c r="H253" s="23"/>
      <c r="I253" s="10"/>
    </row>
    <row r="254" ht="16.5" spans="1:9">
      <c r="A254" s="10"/>
      <c r="B254" s="10"/>
      <c r="C254" s="10"/>
      <c r="D254" s="10"/>
      <c r="E254" s="10"/>
      <c r="F254" s="10"/>
      <c r="G254" s="23"/>
      <c r="H254" s="23"/>
      <c r="I254" s="10"/>
    </row>
    <row r="255" ht="16.5" spans="1:9">
      <c r="A255" s="10"/>
      <c r="B255" s="10"/>
      <c r="C255" s="10"/>
      <c r="D255" s="10"/>
      <c r="E255" s="10"/>
      <c r="F255" s="10"/>
      <c r="G255" s="23"/>
      <c r="H255" s="23"/>
      <c r="I255" s="10"/>
    </row>
    <row r="256" ht="16.5" spans="1:9">
      <c r="A256" s="10"/>
      <c r="B256" s="10"/>
      <c r="C256" s="10"/>
      <c r="D256" s="10"/>
      <c r="E256" s="10"/>
      <c r="F256" s="10"/>
      <c r="G256" s="23"/>
      <c r="H256" s="23"/>
      <c r="I256" s="10"/>
    </row>
    <row r="257" ht="16.5" spans="1:9">
      <c r="A257" s="10"/>
      <c r="B257" s="10"/>
      <c r="C257" s="10"/>
      <c r="D257" s="10"/>
      <c r="E257" s="10"/>
      <c r="F257" s="10"/>
      <c r="G257" s="23"/>
      <c r="H257" s="23"/>
      <c r="I257" s="10"/>
    </row>
    <row r="258" ht="16.5" spans="1:9">
      <c r="A258" s="10"/>
      <c r="B258" s="10"/>
      <c r="C258" s="10"/>
      <c r="D258" s="10"/>
      <c r="E258" s="10"/>
      <c r="F258" s="10"/>
      <c r="G258" s="23"/>
      <c r="H258" s="23"/>
      <c r="I258" s="10"/>
    </row>
    <row r="259" ht="16.5" spans="1:9">
      <c r="A259" s="10"/>
      <c r="B259" s="10"/>
      <c r="C259" s="10"/>
      <c r="D259" s="10"/>
      <c r="E259" s="10"/>
      <c r="F259" s="10"/>
      <c r="G259" s="23"/>
      <c r="H259" s="23"/>
      <c r="I259" s="10"/>
    </row>
    <row r="260" ht="16.5" spans="1:9">
      <c r="A260" s="10"/>
      <c r="B260" s="10"/>
      <c r="C260" s="10"/>
      <c r="D260" s="10"/>
      <c r="E260" s="10"/>
      <c r="F260" s="10"/>
      <c r="G260" s="23"/>
      <c r="H260" s="23"/>
      <c r="I260" s="10"/>
    </row>
    <row r="261" ht="16.5" spans="1:9">
      <c r="A261" s="10"/>
      <c r="B261" s="10"/>
      <c r="C261" s="10"/>
      <c r="D261" s="10"/>
      <c r="E261" s="10"/>
      <c r="F261" s="10"/>
      <c r="G261" s="23"/>
      <c r="H261" s="23"/>
      <c r="I261" s="10"/>
    </row>
    <row r="262" ht="16.5" spans="1:9">
      <c r="A262" s="10"/>
      <c r="B262" s="10"/>
      <c r="C262" s="10"/>
      <c r="D262" s="10"/>
      <c r="E262" s="10"/>
      <c r="F262" s="10"/>
      <c r="G262" s="23"/>
      <c r="H262" s="23"/>
      <c r="I262" s="10"/>
    </row>
    <row r="263" ht="16.5" spans="1:9">
      <c r="A263" s="10"/>
      <c r="B263" s="10"/>
      <c r="C263" s="10"/>
      <c r="D263" s="10"/>
      <c r="E263" s="10"/>
      <c r="F263" s="10"/>
      <c r="G263" s="23"/>
      <c r="H263" s="23"/>
      <c r="I263" s="10"/>
    </row>
    <row r="264" ht="16.5" spans="1:9">
      <c r="A264" s="10"/>
      <c r="B264" s="10"/>
      <c r="C264" s="10"/>
      <c r="D264" s="10"/>
      <c r="E264" s="10"/>
      <c r="F264" s="10"/>
      <c r="G264" s="23"/>
      <c r="H264" s="23"/>
      <c r="I264" s="10"/>
    </row>
    <row r="265" ht="16.5" spans="1:9">
      <c r="A265" s="10"/>
      <c r="B265" s="10"/>
      <c r="C265" s="10"/>
      <c r="D265" s="10"/>
      <c r="E265" s="10"/>
      <c r="F265" s="10"/>
      <c r="G265" s="23"/>
      <c r="H265" s="23"/>
      <c r="I265" s="10"/>
    </row>
    <row r="266" ht="16.5" spans="1:9">
      <c r="A266" s="10"/>
      <c r="B266" s="10"/>
      <c r="C266" s="10"/>
      <c r="D266" s="10"/>
      <c r="E266" s="10"/>
      <c r="F266" s="10"/>
      <c r="G266" s="23"/>
      <c r="H266" s="23"/>
      <c r="I266" s="10"/>
    </row>
    <row r="267" ht="16.5" spans="1:9">
      <c r="A267" s="10"/>
      <c r="B267" s="10"/>
      <c r="C267" s="10"/>
      <c r="D267" s="10"/>
      <c r="E267" s="10"/>
      <c r="F267" s="10"/>
      <c r="G267" s="23"/>
      <c r="H267" s="23"/>
      <c r="I267" s="10"/>
    </row>
    <row r="268" ht="16.5" spans="1:9">
      <c r="A268" s="10"/>
      <c r="B268" s="10"/>
      <c r="C268" s="10"/>
      <c r="D268" s="10"/>
      <c r="E268" s="10"/>
      <c r="F268" s="10"/>
      <c r="G268" s="23"/>
      <c r="H268" s="23"/>
      <c r="I268" s="10"/>
    </row>
    <row r="269" ht="16.5" spans="1:9">
      <c r="A269" s="10"/>
      <c r="B269" s="10"/>
      <c r="C269" s="10"/>
      <c r="D269" s="10"/>
      <c r="E269" s="10"/>
      <c r="F269" s="10"/>
      <c r="G269" s="23"/>
      <c r="H269" s="23"/>
      <c r="I269" s="10"/>
    </row>
    <row r="270" ht="16.5" spans="1:9">
      <c r="A270" s="10"/>
      <c r="B270" s="10"/>
      <c r="C270" s="10"/>
      <c r="D270" s="10"/>
      <c r="E270" s="10"/>
      <c r="F270" s="10"/>
      <c r="G270" s="23"/>
      <c r="H270" s="23"/>
      <c r="I270" s="10"/>
    </row>
    <row r="271" ht="16.5" spans="1:9">
      <c r="A271" s="10"/>
      <c r="B271" s="10"/>
      <c r="C271" s="10"/>
      <c r="D271" s="10"/>
      <c r="E271" s="10"/>
      <c r="F271" s="10"/>
      <c r="G271" s="23"/>
      <c r="H271" s="23"/>
      <c r="I271" s="10"/>
    </row>
    <row r="272" ht="16.5" spans="1:9">
      <c r="A272" s="10"/>
      <c r="B272" s="10"/>
      <c r="C272" s="10"/>
      <c r="D272" s="10"/>
      <c r="E272" s="10"/>
      <c r="F272" s="10"/>
      <c r="G272" s="23"/>
      <c r="H272" s="23"/>
      <c r="I272" s="10"/>
    </row>
    <row r="273" ht="16.5" spans="1:9">
      <c r="A273" s="10"/>
      <c r="B273" s="10"/>
      <c r="C273" s="10"/>
      <c r="D273" s="10"/>
      <c r="E273" s="10"/>
      <c r="F273" s="10"/>
      <c r="G273" s="23"/>
      <c r="H273" s="23"/>
      <c r="I273" s="10"/>
    </row>
    <row r="274" ht="16.5" spans="1:9">
      <c r="A274" s="10"/>
      <c r="B274" s="10"/>
      <c r="C274" s="10"/>
      <c r="D274" s="10"/>
      <c r="E274" s="10"/>
      <c r="F274" s="10"/>
      <c r="G274" s="23"/>
      <c r="H274" s="23"/>
      <c r="I274" s="10"/>
    </row>
    <row r="275" ht="16.5" spans="1:9">
      <c r="A275" s="10"/>
      <c r="B275" s="10"/>
      <c r="C275" s="10"/>
      <c r="D275" s="10"/>
      <c r="E275" s="10"/>
      <c r="F275" s="10"/>
      <c r="G275" s="23"/>
      <c r="H275" s="23"/>
      <c r="I275" s="10"/>
    </row>
    <row r="276" ht="16.5" spans="1:9">
      <c r="A276" s="10"/>
      <c r="B276" s="10"/>
      <c r="C276" s="10"/>
      <c r="D276" s="10"/>
      <c r="E276" s="10"/>
      <c r="F276" s="10"/>
      <c r="G276" s="23"/>
      <c r="H276" s="23"/>
      <c r="I276" s="10"/>
    </row>
    <row r="277" ht="16.5" spans="1:9">
      <c r="A277" s="10"/>
      <c r="B277" s="10"/>
      <c r="C277" s="10"/>
      <c r="D277" s="10"/>
      <c r="E277" s="10"/>
      <c r="F277" s="10"/>
      <c r="G277" s="23"/>
      <c r="H277" s="23"/>
      <c r="I277" s="10"/>
    </row>
    <row r="278" ht="16.5" spans="1:9">
      <c r="A278" s="10"/>
      <c r="B278" s="10"/>
      <c r="C278" s="10"/>
      <c r="D278" s="10"/>
      <c r="E278" s="10"/>
      <c r="F278" s="10"/>
      <c r="G278" s="23"/>
      <c r="H278" s="23"/>
      <c r="I278" s="10"/>
    </row>
    <row r="279" ht="16.5" spans="1:9">
      <c r="A279" s="10"/>
      <c r="B279" s="10"/>
      <c r="C279" s="10"/>
      <c r="D279" s="10"/>
      <c r="E279" s="10"/>
      <c r="F279" s="10"/>
      <c r="G279" s="23"/>
      <c r="H279" s="23"/>
      <c r="I279" s="10"/>
    </row>
    <row r="280" ht="16.5" spans="1:9">
      <c r="A280" s="10"/>
      <c r="B280" s="10"/>
      <c r="C280" s="10"/>
      <c r="D280" s="10"/>
      <c r="E280" s="10"/>
      <c r="F280" s="10"/>
      <c r="G280" s="23"/>
      <c r="H280" s="23"/>
      <c r="I280" s="10"/>
    </row>
    <row r="281" ht="16.5" spans="1:9">
      <c r="A281" s="10"/>
      <c r="B281" s="10"/>
      <c r="C281" s="10"/>
      <c r="D281" s="10"/>
      <c r="E281" s="10"/>
      <c r="F281" s="10"/>
      <c r="G281" s="23"/>
      <c r="H281" s="23"/>
      <c r="I281" s="10"/>
    </row>
    <row r="282" ht="16.5" spans="1:9">
      <c r="A282" s="10"/>
      <c r="B282" s="10"/>
      <c r="C282" s="10"/>
      <c r="D282" s="10"/>
      <c r="E282" s="10"/>
      <c r="F282" s="10"/>
      <c r="G282" s="23"/>
      <c r="H282" s="23"/>
      <c r="I282" s="10"/>
    </row>
    <row r="283" ht="16.5" spans="1:9">
      <c r="A283" s="10"/>
      <c r="B283" s="10"/>
      <c r="C283" s="10"/>
      <c r="D283" s="10"/>
      <c r="E283" s="10"/>
      <c r="F283" s="10"/>
      <c r="G283" s="23"/>
      <c r="H283" s="23"/>
      <c r="I283" s="10"/>
    </row>
    <row r="284" ht="16.5" spans="1:9">
      <c r="A284" s="10"/>
      <c r="B284" s="10"/>
      <c r="C284" s="10"/>
      <c r="D284" s="10"/>
      <c r="E284" s="10"/>
      <c r="F284" s="10"/>
      <c r="G284" s="23"/>
      <c r="H284" s="23"/>
      <c r="I284" s="10"/>
    </row>
    <row r="285" ht="16.5" spans="1:9">
      <c r="A285" s="10"/>
      <c r="B285" s="10"/>
      <c r="C285" s="10"/>
      <c r="D285" s="10"/>
      <c r="E285" s="10"/>
      <c r="F285" s="10"/>
      <c r="G285" s="23"/>
      <c r="H285" s="23"/>
      <c r="I285" s="10"/>
    </row>
    <row r="286" ht="16.5" spans="1:9">
      <c r="A286" s="10"/>
      <c r="B286" s="10"/>
      <c r="C286" s="10"/>
      <c r="D286" s="10"/>
      <c r="E286" s="10"/>
      <c r="F286" s="10"/>
      <c r="G286" s="23"/>
      <c r="H286" s="23"/>
      <c r="I286" s="10"/>
    </row>
    <row r="287" ht="16.5" spans="1:9">
      <c r="A287" s="10"/>
      <c r="B287" s="10"/>
      <c r="C287" s="10"/>
      <c r="D287" s="10"/>
      <c r="E287" s="10"/>
      <c r="F287" s="10"/>
      <c r="G287" s="23"/>
      <c r="H287" s="23"/>
      <c r="I287" s="10"/>
    </row>
    <row r="288" ht="16.5" spans="1:9">
      <c r="A288" s="10"/>
      <c r="B288" s="10"/>
      <c r="C288" s="10"/>
      <c r="D288" s="10"/>
      <c r="E288" s="10"/>
      <c r="F288" s="10"/>
      <c r="G288" s="23"/>
      <c r="H288" s="23"/>
      <c r="I288" s="10"/>
    </row>
    <row r="289" ht="16.5" spans="1:9">
      <c r="A289" s="10"/>
      <c r="B289" s="10"/>
      <c r="C289" s="10"/>
      <c r="D289" s="10"/>
      <c r="E289" s="10"/>
      <c r="F289" s="10"/>
      <c r="G289" s="23"/>
      <c r="H289" s="23"/>
      <c r="I289" s="10"/>
    </row>
    <row r="290" ht="16.5" spans="1:9">
      <c r="A290" s="10"/>
      <c r="B290" s="10"/>
      <c r="C290" s="10"/>
      <c r="D290" s="10"/>
      <c r="E290" s="10"/>
      <c r="F290" s="10"/>
      <c r="G290" s="23"/>
      <c r="H290" s="23"/>
      <c r="I290" s="10"/>
    </row>
    <row r="291" ht="16.5" spans="1:9">
      <c r="A291" s="10"/>
      <c r="B291" s="10"/>
      <c r="C291" s="10"/>
      <c r="D291" s="10"/>
      <c r="E291" s="10"/>
      <c r="F291" s="10"/>
      <c r="G291" s="23"/>
      <c r="H291" s="23"/>
      <c r="I291" s="10"/>
    </row>
    <row r="292" ht="16.5" spans="1:9">
      <c r="A292" s="10"/>
      <c r="B292" s="10"/>
      <c r="C292" s="10"/>
      <c r="D292" s="10"/>
      <c r="E292" s="10"/>
      <c r="F292" s="10"/>
      <c r="G292" s="23"/>
      <c r="H292" s="23"/>
      <c r="I292" s="10"/>
    </row>
    <row r="293" ht="16.5" spans="1:9">
      <c r="A293" s="10"/>
      <c r="B293" s="10"/>
      <c r="C293" s="10"/>
      <c r="D293" s="10"/>
      <c r="E293" s="10"/>
      <c r="F293" s="10"/>
      <c r="G293" s="23"/>
      <c r="H293" s="23"/>
      <c r="I293" s="10"/>
    </row>
    <row r="294" ht="16.5" spans="1:9">
      <c r="A294" s="10"/>
      <c r="B294" s="10"/>
      <c r="C294" s="10"/>
      <c r="D294" s="10"/>
      <c r="E294" s="10"/>
      <c r="F294" s="10"/>
      <c r="G294" s="23"/>
      <c r="H294" s="23"/>
      <c r="I294" s="10"/>
    </row>
    <row r="295" ht="16.5" spans="1:9">
      <c r="A295" s="10"/>
      <c r="B295" s="10"/>
      <c r="C295" s="10"/>
      <c r="D295" s="10"/>
      <c r="E295" s="10"/>
      <c r="F295" s="10"/>
      <c r="G295" s="23"/>
      <c r="H295" s="23"/>
      <c r="I295" s="10"/>
    </row>
    <row r="296" ht="16.5" spans="1:9">
      <c r="A296" s="10"/>
      <c r="B296" s="10"/>
      <c r="C296" s="10"/>
      <c r="D296" s="10"/>
      <c r="E296" s="10"/>
      <c r="F296" s="10"/>
      <c r="G296" s="23"/>
      <c r="H296" s="23"/>
      <c r="I296" s="10"/>
    </row>
    <row r="297" ht="16.5" spans="1:9">
      <c r="A297" s="10"/>
      <c r="B297" s="10"/>
      <c r="C297" s="10"/>
      <c r="D297" s="10"/>
      <c r="E297" s="10"/>
      <c r="F297" s="10"/>
      <c r="G297" s="23"/>
      <c r="H297" s="23"/>
      <c r="I297" s="10"/>
    </row>
    <row r="298" ht="16.5" spans="1:9">
      <c r="A298" s="10"/>
      <c r="B298" s="10"/>
      <c r="C298" s="10"/>
      <c r="D298" s="10"/>
      <c r="E298" s="10"/>
      <c r="F298" s="10"/>
      <c r="G298" s="23"/>
      <c r="H298" s="23"/>
      <c r="I298" s="10"/>
    </row>
    <row r="299" ht="16.5" spans="1:9">
      <c r="A299" s="10"/>
      <c r="B299" s="10"/>
      <c r="C299" s="10"/>
      <c r="D299" s="10"/>
      <c r="E299" s="10"/>
      <c r="F299" s="10"/>
      <c r="G299" s="23"/>
      <c r="H299" s="23"/>
      <c r="I299" s="10"/>
    </row>
    <row r="300" ht="16.5" spans="1:9">
      <c r="A300" s="10"/>
      <c r="B300" s="10"/>
      <c r="C300" s="10"/>
      <c r="D300" s="10"/>
      <c r="E300" s="10"/>
      <c r="F300" s="10"/>
      <c r="G300" s="23"/>
      <c r="H300" s="23"/>
      <c r="I300" s="10"/>
    </row>
    <row r="301" ht="16.5" spans="1:9">
      <c r="A301" s="10"/>
      <c r="B301" s="10"/>
      <c r="C301" s="10"/>
      <c r="D301" s="10"/>
      <c r="E301" s="10"/>
      <c r="F301" s="10"/>
      <c r="G301" s="23"/>
      <c r="H301" s="23"/>
      <c r="I301" s="10"/>
    </row>
    <row r="302" ht="16.5" spans="1:9">
      <c r="A302" s="10"/>
      <c r="B302" s="10"/>
      <c r="C302" s="10"/>
      <c r="D302" s="10"/>
      <c r="E302" s="10"/>
      <c r="F302" s="10"/>
      <c r="G302" s="23"/>
      <c r="H302" s="23"/>
      <c r="I302" s="10"/>
    </row>
    <row r="303" ht="16.5" spans="1:9">
      <c r="A303" s="10"/>
      <c r="B303" s="10"/>
      <c r="C303" s="10"/>
      <c r="D303" s="10"/>
      <c r="E303" s="10"/>
      <c r="F303" s="10"/>
      <c r="G303" s="23"/>
      <c r="H303" s="23"/>
      <c r="I303" s="10"/>
    </row>
    <row r="304" ht="16.5" spans="1:9">
      <c r="A304" s="10"/>
      <c r="B304" s="10"/>
      <c r="C304" s="10"/>
      <c r="D304" s="10"/>
      <c r="E304" s="10"/>
      <c r="F304" s="10"/>
      <c r="G304" s="23"/>
      <c r="H304" s="23"/>
      <c r="I304" s="10"/>
    </row>
    <row r="305" ht="16.5" spans="1:9">
      <c r="A305" s="10"/>
      <c r="B305" s="10"/>
      <c r="C305" s="10"/>
      <c r="D305" s="10"/>
      <c r="E305" s="10"/>
      <c r="F305" s="10"/>
      <c r="G305" s="23"/>
      <c r="H305" s="23"/>
      <c r="I305" s="10"/>
    </row>
    <row r="306" ht="16.5" spans="1:9">
      <c r="A306" s="10"/>
      <c r="B306" s="10"/>
      <c r="C306" s="10"/>
      <c r="D306" s="10"/>
      <c r="E306" s="10"/>
      <c r="F306" s="10"/>
      <c r="G306" s="23"/>
      <c r="H306" s="23"/>
      <c r="I306" s="10"/>
    </row>
    <row r="307" ht="16.5" spans="1:9">
      <c r="A307" s="10"/>
      <c r="B307" s="10"/>
      <c r="C307" s="10"/>
      <c r="D307" s="10"/>
      <c r="E307" s="10"/>
      <c r="F307" s="10"/>
      <c r="G307" s="23"/>
      <c r="H307" s="23"/>
      <c r="I307" s="10"/>
    </row>
    <row r="308" ht="16.5" spans="1:9">
      <c r="A308" s="10"/>
      <c r="B308" s="10"/>
      <c r="C308" s="10"/>
      <c r="D308" s="10"/>
      <c r="E308" s="10"/>
      <c r="F308" s="10"/>
      <c r="G308" s="23"/>
      <c r="H308" s="23"/>
      <c r="I308" s="10"/>
    </row>
    <row r="309" ht="16.5" spans="1:9">
      <c r="A309" s="10"/>
      <c r="B309" s="10"/>
      <c r="C309" s="10"/>
      <c r="D309" s="10"/>
      <c r="E309" s="10"/>
      <c r="F309" s="10"/>
      <c r="G309" s="23"/>
      <c r="H309" s="23"/>
      <c r="I309" s="10"/>
    </row>
    <row r="310" ht="16.5" spans="1:9">
      <c r="A310" s="10"/>
      <c r="B310" s="10"/>
      <c r="C310" s="10"/>
      <c r="D310" s="10"/>
      <c r="E310" s="10"/>
      <c r="F310" s="10"/>
      <c r="G310" s="23"/>
      <c r="H310" s="23"/>
      <c r="I310" s="10"/>
    </row>
    <row r="311" ht="16.5" spans="1:9">
      <c r="A311" s="10"/>
      <c r="B311" s="10"/>
      <c r="C311" s="10"/>
      <c r="D311" s="10"/>
      <c r="E311" s="10"/>
      <c r="F311" s="10"/>
      <c r="G311" s="23"/>
      <c r="H311" s="23"/>
      <c r="I311" s="10"/>
    </row>
    <row r="312" ht="16.5" spans="1:9">
      <c r="A312" s="10"/>
      <c r="B312" s="10"/>
      <c r="C312" s="10"/>
      <c r="D312" s="10"/>
      <c r="E312" s="10"/>
      <c r="F312" s="10"/>
      <c r="G312" s="23"/>
      <c r="H312" s="23"/>
      <c r="I312" s="10"/>
    </row>
    <row r="313" ht="16.5" spans="1:9">
      <c r="A313" s="10"/>
      <c r="B313" s="10"/>
      <c r="C313" s="10"/>
      <c r="D313" s="10"/>
      <c r="E313" s="10"/>
      <c r="F313" s="10"/>
      <c r="G313" s="23"/>
      <c r="H313" s="23"/>
      <c r="I313" s="10"/>
    </row>
    <row r="314" ht="16.5" spans="1:9">
      <c r="A314" s="10"/>
      <c r="B314" s="10"/>
      <c r="C314" s="10"/>
      <c r="D314" s="10"/>
      <c r="E314" s="10"/>
      <c r="F314" s="10"/>
      <c r="G314" s="23"/>
      <c r="H314" s="23"/>
      <c r="I314" s="10"/>
    </row>
    <row r="315" ht="16.5" spans="1:9">
      <c r="A315" s="10"/>
      <c r="B315" s="10"/>
      <c r="C315" s="10"/>
      <c r="D315" s="10"/>
      <c r="E315" s="10"/>
      <c r="F315" s="10"/>
      <c r="G315" s="23"/>
      <c r="H315" s="23"/>
      <c r="I315" s="10"/>
    </row>
    <row r="316" ht="16.5" spans="1:9">
      <c r="A316" s="10"/>
      <c r="B316" s="10"/>
      <c r="C316" s="10"/>
      <c r="D316" s="10"/>
      <c r="E316" s="10"/>
      <c r="F316" s="10"/>
      <c r="G316" s="23"/>
      <c r="H316" s="23"/>
      <c r="I316" s="10"/>
    </row>
    <row r="317" ht="16.5" spans="1:9">
      <c r="A317" s="10"/>
      <c r="B317" s="10"/>
      <c r="C317" s="10"/>
      <c r="D317" s="10"/>
      <c r="E317" s="10"/>
      <c r="F317" s="10"/>
      <c r="G317" s="23"/>
      <c r="H317" s="23"/>
      <c r="I317" s="10"/>
    </row>
    <row r="318" ht="16.5" spans="1:9">
      <c r="A318" s="10"/>
      <c r="B318" s="10"/>
      <c r="C318" s="10"/>
      <c r="D318" s="10"/>
      <c r="E318" s="10"/>
      <c r="F318" s="10"/>
      <c r="G318" s="23"/>
      <c r="H318" s="23"/>
      <c r="I318" s="10"/>
    </row>
    <row r="319" ht="16.5" spans="1:9">
      <c r="A319" s="10"/>
      <c r="B319" s="10"/>
      <c r="C319" s="10"/>
      <c r="D319" s="10"/>
      <c r="E319" s="10"/>
      <c r="F319" s="10"/>
      <c r="G319" s="23"/>
      <c r="H319" s="23"/>
      <c r="I319" s="10"/>
    </row>
    <row r="320" ht="16.5" spans="1:9">
      <c r="A320" s="10"/>
      <c r="B320" s="10"/>
      <c r="C320" s="10"/>
      <c r="D320" s="10"/>
      <c r="E320" s="10"/>
      <c r="F320" s="10"/>
      <c r="G320" s="23"/>
      <c r="H320" s="23"/>
      <c r="I320" s="10"/>
    </row>
    <row r="321" ht="16.5" spans="1:9">
      <c r="A321" s="10"/>
      <c r="B321" s="10"/>
      <c r="C321" s="10"/>
      <c r="D321" s="10"/>
      <c r="E321" s="10"/>
      <c r="F321" s="10"/>
      <c r="G321" s="23"/>
      <c r="H321" s="23"/>
      <c r="I321" s="10"/>
    </row>
    <row r="322" ht="16.5" spans="1:9">
      <c r="A322" s="10"/>
      <c r="B322" s="10"/>
      <c r="C322" s="10"/>
      <c r="D322" s="10"/>
      <c r="E322" s="10"/>
      <c r="F322" s="10"/>
      <c r="G322" s="23"/>
      <c r="H322" s="23"/>
      <c r="I322" s="10"/>
    </row>
    <row r="323" ht="16.5" spans="1:9">
      <c r="A323" s="10"/>
      <c r="B323" s="10"/>
      <c r="C323" s="10"/>
      <c r="D323" s="10"/>
      <c r="E323" s="10"/>
      <c r="F323" s="10"/>
      <c r="G323" s="23"/>
      <c r="H323" s="23"/>
      <c r="I323" s="10"/>
    </row>
    <row r="324" ht="16.5" spans="1:9">
      <c r="A324" s="10"/>
      <c r="B324" s="10"/>
      <c r="C324" s="10"/>
      <c r="D324" s="10"/>
      <c r="E324" s="10"/>
      <c r="F324" s="10"/>
      <c r="G324" s="23"/>
      <c r="H324" s="23"/>
      <c r="I324" s="10"/>
    </row>
    <row r="325" ht="16.5" spans="1:9">
      <c r="A325" s="10"/>
      <c r="B325" s="10"/>
      <c r="C325" s="10"/>
      <c r="D325" s="10"/>
      <c r="E325" s="10"/>
      <c r="F325" s="10"/>
      <c r="G325" s="23"/>
      <c r="H325" s="23"/>
      <c r="I325" s="10"/>
    </row>
    <row r="326" ht="16.5" spans="1:9">
      <c r="A326" s="10"/>
      <c r="B326" s="10"/>
      <c r="C326" s="10"/>
      <c r="D326" s="10"/>
      <c r="E326" s="10"/>
      <c r="F326" s="10"/>
      <c r="G326" s="23"/>
      <c r="H326" s="23"/>
      <c r="I326" s="10"/>
    </row>
    <row r="327" ht="16.5" spans="1:9">
      <c r="A327" s="10"/>
      <c r="B327" s="10"/>
      <c r="C327" s="10"/>
      <c r="D327" s="10"/>
      <c r="E327" s="10"/>
      <c r="F327" s="10"/>
      <c r="G327" s="23"/>
      <c r="H327" s="23"/>
      <c r="I327" s="10"/>
    </row>
    <row r="328" ht="16.5" spans="1:9">
      <c r="A328" s="10"/>
      <c r="B328" s="10"/>
      <c r="C328" s="10"/>
      <c r="D328" s="10"/>
      <c r="E328" s="10"/>
      <c r="F328" s="10"/>
      <c r="G328" s="23"/>
      <c r="H328" s="23"/>
      <c r="I328" s="10"/>
    </row>
    <row r="329" ht="16.5" spans="1:9">
      <c r="A329" s="10"/>
      <c r="B329" s="10"/>
      <c r="C329" s="10"/>
      <c r="D329" s="10"/>
      <c r="E329" s="10"/>
      <c r="F329" s="10"/>
      <c r="G329" s="23"/>
      <c r="H329" s="23"/>
      <c r="I329" s="10"/>
    </row>
    <row r="330" ht="16.5" spans="1:9">
      <c r="A330" s="10"/>
      <c r="B330" s="10"/>
      <c r="C330" s="10"/>
      <c r="D330" s="10"/>
      <c r="E330" s="10"/>
      <c r="F330" s="10"/>
      <c r="G330" s="23"/>
      <c r="H330" s="23"/>
      <c r="I330" s="10"/>
    </row>
    <row r="331" ht="16.5" spans="1:9">
      <c r="A331" s="10"/>
      <c r="B331" s="10"/>
      <c r="C331" s="10"/>
      <c r="D331" s="10"/>
      <c r="E331" s="10"/>
      <c r="F331" s="10"/>
      <c r="G331" s="23"/>
      <c r="H331" s="23"/>
      <c r="I331" s="10"/>
    </row>
    <row r="332" ht="16.5" spans="1:9">
      <c r="A332" s="10"/>
      <c r="B332" s="10"/>
      <c r="C332" s="10"/>
      <c r="D332" s="10"/>
      <c r="E332" s="10"/>
      <c r="F332" s="10"/>
      <c r="G332" s="23"/>
      <c r="H332" s="23"/>
      <c r="I332" s="10"/>
    </row>
    <row r="333" ht="16.5" spans="1:9">
      <c r="A333" s="10"/>
      <c r="B333" s="10"/>
      <c r="C333" s="10"/>
      <c r="D333" s="10"/>
      <c r="E333" s="10"/>
      <c r="F333" s="10"/>
      <c r="G333" s="23"/>
      <c r="H333" s="23"/>
      <c r="I333" s="10"/>
    </row>
    <row r="334" ht="16.5" spans="1:9">
      <c r="A334" s="10"/>
      <c r="B334" s="10"/>
      <c r="C334" s="10"/>
      <c r="D334" s="10"/>
      <c r="E334" s="10"/>
      <c r="F334" s="10"/>
      <c r="G334" s="23"/>
      <c r="H334" s="23"/>
      <c r="I334" s="10"/>
    </row>
    <row r="335" ht="16.5" spans="1:9">
      <c r="A335" s="10"/>
      <c r="B335" s="10"/>
      <c r="C335" s="10"/>
      <c r="D335" s="10"/>
      <c r="E335" s="10"/>
      <c r="F335" s="10"/>
      <c r="G335" s="23"/>
      <c r="H335" s="23"/>
      <c r="I335" s="10"/>
    </row>
    <row r="336" ht="16.5" spans="1:9">
      <c r="A336" s="10"/>
      <c r="B336" s="10"/>
      <c r="C336" s="10"/>
      <c r="D336" s="10"/>
      <c r="E336" s="10"/>
      <c r="F336" s="10"/>
      <c r="G336" s="23"/>
      <c r="H336" s="23"/>
      <c r="I336" s="10"/>
    </row>
    <row r="337" ht="16.5" spans="1:9">
      <c r="A337" s="10"/>
      <c r="B337" s="10"/>
      <c r="C337" s="10"/>
      <c r="D337" s="10"/>
      <c r="E337" s="10"/>
      <c r="F337" s="10"/>
      <c r="G337" s="23"/>
      <c r="H337" s="23"/>
      <c r="I337" s="10"/>
    </row>
    <row r="338" ht="16.5" spans="1:9">
      <c r="A338" s="10"/>
      <c r="B338" s="10"/>
      <c r="C338" s="10"/>
      <c r="D338" s="10"/>
      <c r="E338" s="10"/>
      <c r="F338" s="10"/>
      <c r="G338" s="23"/>
      <c r="H338" s="23"/>
      <c r="I338" s="10"/>
    </row>
    <row r="339" ht="16.5" spans="1:9">
      <c r="A339" s="10"/>
      <c r="B339" s="10"/>
      <c r="C339" s="10"/>
      <c r="D339" s="10"/>
      <c r="E339" s="10"/>
      <c r="F339" s="10"/>
      <c r="G339" s="23"/>
      <c r="H339" s="23"/>
      <c r="I339" s="10"/>
    </row>
    <row r="340" ht="16.5" spans="1:9">
      <c r="A340" s="10"/>
      <c r="B340" s="10"/>
      <c r="C340" s="10"/>
      <c r="D340" s="10"/>
      <c r="E340" s="10"/>
      <c r="F340" s="10"/>
      <c r="G340" s="23"/>
      <c r="H340" s="23"/>
      <c r="I340" s="10"/>
    </row>
    <row r="341" ht="16.5" spans="1:9">
      <c r="A341" s="10"/>
      <c r="B341" s="10"/>
      <c r="C341" s="10"/>
      <c r="D341" s="10"/>
      <c r="E341" s="10"/>
      <c r="F341" s="10"/>
      <c r="G341" s="23"/>
      <c r="H341" s="23"/>
      <c r="I341" s="10"/>
    </row>
    <row r="342" ht="16.5" spans="1:9">
      <c r="A342" s="10"/>
      <c r="B342" s="10"/>
      <c r="C342" s="10"/>
      <c r="D342" s="10"/>
      <c r="E342" s="10"/>
      <c r="F342" s="10"/>
      <c r="G342" s="23"/>
      <c r="H342" s="23"/>
      <c r="I342" s="10"/>
    </row>
    <row r="343" ht="16.5" spans="1:9">
      <c r="A343" s="10"/>
      <c r="B343" s="10"/>
      <c r="C343" s="10"/>
      <c r="D343" s="10"/>
      <c r="E343" s="10"/>
      <c r="F343" s="10"/>
      <c r="G343" s="23"/>
      <c r="H343" s="23"/>
      <c r="I343" s="10"/>
    </row>
    <row r="344" ht="16.5" spans="1:9">
      <c r="A344" s="10"/>
      <c r="B344" s="10"/>
      <c r="C344" s="10"/>
      <c r="D344" s="10"/>
      <c r="E344" s="10"/>
      <c r="F344" s="10"/>
      <c r="G344" s="23"/>
      <c r="H344" s="23"/>
      <c r="I344" s="10"/>
    </row>
    <row r="345" ht="16.5" spans="1:9">
      <c r="A345" s="10"/>
      <c r="B345" s="10"/>
      <c r="C345" s="10"/>
      <c r="D345" s="10"/>
      <c r="E345" s="10"/>
      <c r="F345" s="10"/>
      <c r="G345" s="23"/>
      <c r="H345" s="23"/>
      <c r="I345" s="10"/>
    </row>
    <row r="346" ht="16.5" spans="1:9">
      <c r="A346" s="10"/>
      <c r="B346" s="10"/>
      <c r="C346" s="10"/>
      <c r="D346" s="10"/>
      <c r="E346" s="10"/>
      <c r="F346" s="10"/>
      <c r="G346" s="23"/>
      <c r="H346" s="23"/>
      <c r="I346" s="10"/>
    </row>
    <row r="347" ht="16.5" spans="1:9">
      <c r="A347" s="10"/>
      <c r="B347" s="10"/>
      <c r="C347" s="10"/>
      <c r="D347" s="10"/>
      <c r="E347" s="10"/>
      <c r="F347" s="10"/>
      <c r="G347" s="23"/>
      <c r="H347" s="23"/>
      <c r="I347" s="10"/>
    </row>
    <row r="348" ht="16.5" spans="1:9">
      <c r="A348" s="10"/>
      <c r="B348" s="10"/>
      <c r="C348" s="10"/>
      <c r="D348" s="10"/>
      <c r="E348" s="10"/>
      <c r="F348" s="10"/>
      <c r="G348" s="23"/>
      <c r="H348" s="23"/>
      <c r="I348" s="10"/>
    </row>
    <row r="349" ht="16.5" spans="1:9">
      <c r="A349" s="10"/>
      <c r="B349" s="10"/>
      <c r="C349" s="10"/>
      <c r="D349" s="10"/>
      <c r="E349" s="10"/>
      <c r="F349" s="10"/>
      <c r="G349" s="23"/>
      <c r="H349" s="23"/>
      <c r="I349" s="10"/>
    </row>
    <row r="350" ht="16.5" spans="1:9">
      <c r="A350" s="10"/>
      <c r="B350" s="10"/>
      <c r="C350" s="10"/>
      <c r="D350" s="10"/>
      <c r="E350" s="10"/>
      <c r="F350" s="10"/>
      <c r="G350" s="23"/>
      <c r="H350" s="23"/>
      <c r="I350" s="10"/>
    </row>
    <row r="351" ht="16.5" spans="1:9">
      <c r="A351" s="10"/>
      <c r="B351" s="10"/>
      <c r="C351" s="10"/>
      <c r="D351" s="10"/>
      <c r="E351" s="10"/>
      <c r="F351" s="10"/>
      <c r="G351" s="23"/>
      <c r="H351" s="23"/>
      <c r="I351" s="10"/>
    </row>
    <row r="352" ht="16.5" spans="1:9">
      <c r="A352" s="10"/>
      <c r="B352" s="10"/>
      <c r="C352" s="10"/>
      <c r="D352" s="10"/>
      <c r="E352" s="10"/>
      <c r="F352" s="10"/>
      <c r="G352" s="23"/>
      <c r="H352" s="23"/>
      <c r="I352" s="10"/>
    </row>
    <row r="353" ht="16.5" spans="1:9">
      <c r="A353" s="10"/>
      <c r="B353" s="10"/>
      <c r="C353" s="10"/>
      <c r="D353" s="10"/>
      <c r="E353" s="10"/>
      <c r="F353" s="10"/>
      <c r="G353" s="23"/>
      <c r="H353" s="23"/>
      <c r="I353" s="10"/>
    </row>
    <row r="354" ht="16.5" spans="1:9">
      <c r="A354" s="10"/>
      <c r="B354" s="10"/>
      <c r="C354" s="10"/>
      <c r="D354" s="10"/>
      <c r="E354" s="10"/>
      <c r="F354" s="10"/>
      <c r="G354" s="23"/>
      <c r="H354" s="23"/>
      <c r="I354" s="10"/>
    </row>
    <row r="355" ht="16.5" spans="1:9">
      <c r="A355" s="10"/>
      <c r="B355" s="10"/>
      <c r="C355" s="10"/>
      <c r="D355" s="10"/>
      <c r="E355" s="10"/>
      <c r="F355" s="10"/>
      <c r="G355" s="23"/>
      <c r="H355" s="23"/>
      <c r="I355" s="10"/>
    </row>
    <row r="356" ht="16.5" spans="1:9">
      <c r="A356" s="10"/>
      <c r="B356" s="10"/>
      <c r="C356" s="10"/>
      <c r="D356" s="10"/>
      <c r="E356" s="10"/>
      <c r="F356" s="10"/>
      <c r="G356" s="23"/>
      <c r="H356" s="23"/>
      <c r="I356" s="10"/>
    </row>
    <row r="357" ht="16.5" spans="1:9">
      <c r="A357" s="10"/>
      <c r="B357" s="10"/>
      <c r="C357" s="10"/>
      <c r="D357" s="10"/>
      <c r="E357" s="10"/>
      <c r="F357" s="10"/>
      <c r="G357" s="23"/>
      <c r="H357" s="23"/>
      <c r="I357" s="10"/>
    </row>
    <row r="358" ht="16.5" spans="1:9">
      <c r="A358" s="10"/>
      <c r="B358" s="10"/>
      <c r="C358" s="10"/>
      <c r="D358" s="10"/>
      <c r="E358" s="10"/>
      <c r="F358" s="10"/>
      <c r="G358" s="23"/>
      <c r="H358" s="23"/>
      <c r="I358" s="10"/>
    </row>
    <row r="359" ht="16.5" spans="1:9">
      <c r="A359" s="10"/>
      <c r="B359" s="10"/>
      <c r="C359" s="10"/>
      <c r="D359" s="10"/>
      <c r="E359" s="10"/>
      <c r="F359" s="10"/>
      <c r="G359" s="23"/>
      <c r="H359" s="23"/>
      <c r="I359" s="10"/>
    </row>
    <row r="360" ht="16.5" spans="1:9">
      <c r="A360" s="10"/>
      <c r="B360" s="10"/>
      <c r="C360" s="10"/>
      <c r="D360" s="10"/>
      <c r="E360" s="10"/>
      <c r="F360" s="10"/>
      <c r="G360" s="23"/>
      <c r="H360" s="23"/>
      <c r="I360" s="10"/>
    </row>
    <row r="361" ht="16.5" spans="1:9">
      <c r="A361" s="10"/>
      <c r="B361" s="10"/>
      <c r="C361" s="10"/>
      <c r="D361" s="10"/>
      <c r="E361" s="10"/>
      <c r="F361" s="10"/>
      <c r="G361" s="23"/>
      <c r="H361" s="23"/>
      <c r="I361" s="10"/>
    </row>
    <row r="362" ht="16.5" spans="1:9">
      <c r="A362" s="10"/>
      <c r="B362" s="10"/>
      <c r="C362" s="10"/>
      <c r="D362" s="10"/>
      <c r="E362" s="10"/>
      <c r="F362" s="10"/>
      <c r="G362" s="23"/>
      <c r="H362" s="23"/>
      <c r="I362" s="10"/>
    </row>
    <row r="363" ht="16.5" spans="1:9">
      <c r="A363" s="10"/>
      <c r="B363" s="10"/>
      <c r="C363" s="10"/>
      <c r="D363" s="10"/>
      <c r="E363" s="10"/>
      <c r="F363" s="10"/>
      <c r="G363" s="23"/>
      <c r="H363" s="23"/>
      <c r="I363" s="10"/>
    </row>
    <row r="364" ht="16.5" spans="1:9">
      <c r="A364" s="10"/>
      <c r="B364" s="10"/>
      <c r="C364" s="10"/>
      <c r="D364" s="10"/>
      <c r="E364" s="10"/>
      <c r="F364" s="10"/>
      <c r="G364" s="23"/>
      <c r="H364" s="23"/>
      <c r="I364" s="10"/>
    </row>
    <row r="365" ht="16.5" spans="1:9">
      <c r="A365" s="10"/>
      <c r="B365" s="10"/>
      <c r="C365" s="10"/>
      <c r="D365" s="10"/>
      <c r="E365" s="10"/>
      <c r="F365" s="10"/>
      <c r="G365" s="23"/>
      <c r="H365" s="10"/>
      <c r="I365" s="10"/>
    </row>
    <row r="366" ht="16.5" spans="1:9">
      <c r="A366" s="10"/>
      <c r="B366" s="10"/>
      <c r="C366" s="10"/>
      <c r="D366" s="10"/>
      <c r="E366" s="10"/>
      <c r="F366" s="10"/>
      <c r="G366" s="23"/>
      <c r="H366" s="10"/>
      <c r="I366" s="10"/>
    </row>
    <row r="367" ht="16.5" spans="1:9">
      <c r="A367" s="10"/>
      <c r="B367" s="10"/>
      <c r="C367" s="10"/>
      <c r="D367" s="10"/>
      <c r="E367" s="10"/>
      <c r="F367" s="10"/>
      <c r="G367" s="23"/>
      <c r="H367" s="10"/>
      <c r="I367" s="10"/>
    </row>
    <row r="368" ht="16.5" spans="1:9">
      <c r="A368" s="10"/>
      <c r="B368" s="10"/>
      <c r="C368" s="10"/>
      <c r="D368" s="10"/>
      <c r="E368" s="10"/>
      <c r="F368" s="10"/>
      <c r="G368" s="23"/>
      <c r="H368" s="10"/>
      <c r="I368" s="10"/>
    </row>
    <row r="369" ht="16.5" spans="1:9">
      <c r="A369" s="10"/>
      <c r="B369" s="10"/>
      <c r="C369" s="10"/>
      <c r="D369" s="10"/>
      <c r="E369" s="10"/>
      <c r="F369" s="10"/>
      <c r="G369" s="23"/>
      <c r="H369" s="10"/>
      <c r="I369" s="10"/>
    </row>
    <row r="370" ht="16.5" spans="1:9">
      <c r="A370" s="10"/>
      <c r="B370" s="10"/>
      <c r="C370" s="10"/>
      <c r="D370" s="10"/>
      <c r="E370" s="10"/>
      <c r="F370" s="10"/>
      <c r="G370" s="23"/>
      <c r="H370" s="10"/>
      <c r="I370" s="10"/>
    </row>
    <row r="371" ht="16.5" spans="1:9">
      <c r="A371" s="10"/>
      <c r="B371" s="10"/>
      <c r="C371" s="10"/>
      <c r="D371" s="10"/>
      <c r="E371" s="10"/>
      <c r="F371" s="10"/>
      <c r="G371" s="23"/>
      <c r="H371" s="10"/>
      <c r="I371" s="10"/>
    </row>
    <row r="372" ht="16.5" spans="1:9">
      <c r="A372" s="10"/>
      <c r="B372" s="10"/>
      <c r="C372" s="10"/>
      <c r="D372" s="10"/>
      <c r="E372" s="10"/>
      <c r="F372" s="10"/>
      <c r="G372" s="23"/>
      <c r="H372" s="10"/>
      <c r="I372" s="10"/>
    </row>
    <row r="373" ht="16.5" spans="1:9">
      <c r="A373" s="10"/>
      <c r="B373" s="10"/>
      <c r="C373" s="10"/>
      <c r="D373" s="10"/>
      <c r="E373" s="10"/>
      <c r="F373" s="10"/>
      <c r="G373" s="23"/>
      <c r="H373" s="10"/>
      <c r="I373" s="10"/>
    </row>
    <row r="374" ht="16.5" spans="1:9">
      <c r="A374" s="10"/>
      <c r="B374" s="10"/>
      <c r="C374" s="10"/>
      <c r="D374" s="10"/>
      <c r="E374" s="10"/>
      <c r="F374" s="10"/>
      <c r="G374" s="23"/>
      <c r="H374" s="10"/>
      <c r="I374" s="10"/>
    </row>
    <row r="375" ht="16.5" spans="1:9">
      <c r="A375" s="10"/>
      <c r="B375" s="10"/>
      <c r="C375" s="10"/>
      <c r="D375" s="10"/>
      <c r="E375" s="10"/>
      <c r="F375" s="10"/>
      <c r="G375" s="23"/>
      <c r="H375" s="10"/>
      <c r="I375" s="10"/>
    </row>
    <row r="376" ht="16.5" spans="1:9">
      <c r="A376" s="10"/>
      <c r="B376" s="10"/>
      <c r="C376" s="10"/>
      <c r="D376" s="10"/>
      <c r="E376" s="10"/>
      <c r="F376" s="10"/>
      <c r="G376" s="23"/>
      <c r="H376" s="10"/>
      <c r="I376" s="10"/>
    </row>
    <row r="377" ht="16.5" spans="1:9">
      <c r="A377" s="10"/>
      <c r="B377" s="10"/>
      <c r="C377" s="10"/>
      <c r="D377" s="10"/>
      <c r="E377" s="10"/>
      <c r="F377" s="10"/>
      <c r="G377" s="23"/>
      <c r="H377" s="10"/>
      <c r="I377" s="10"/>
    </row>
    <row r="378" ht="16.5" spans="1:9">
      <c r="A378" s="10"/>
      <c r="B378" s="10"/>
      <c r="C378" s="10"/>
      <c r="D378" s="10"/>
      <c r="E378" s="10"/>
      <c r="F378" s="10"/>
      <c r="G378" s="23"/>
      <c r="H378" s="10"/>
      <c r="I378" s="10"/>
    </row>
    <row r="379" ht="16.5" spans="1:9">
      <c r="A379" s="10"/>
      <c r="B379" s="10"/>
      <c r="C379" s="10"/>
      <c r="D379" s="10"/>
      <c r="E379" s="10"/>
      <c r="F379" s="10"/>
      <c r="G379" s="23"/>
      <c r="H379" s="10"/>
      <c r="I379" s="10"/>
    </row>
    <row r="380" ht="16.5" spans="1:9">
      <c r="A380" s="10"/>
      <c r="B380" s="10"/>
      <c r="C380" s="10"/>
      <c r="D380" s="10"/>
      <c r="E380" s="10"/>
      <c r="F380" s="10"/>
      <c r="G380" s="23"/>
      <c r="H380" s="10"/>
      <c r="I380" s="10"/>
    </row>
    <row r="381" ht="16.5" spans="1:9">
      <c r="A381" s="10"/>
      <c r="B381" s="10"/>
      <c r="C381" s="10"/>
      <c r="D381" s="10"/>
      <c r="E381" s="10"/>
      <c r="F381" s="10"/>
      <c r="G381" s="23"/>
      <c r="H381" s="10"/>
      <c r="I381" s="10"/>
    </row>
    <row r="382" ht="16.5" spans="1:9">
      <c r="A382" s="10"/>
      <c r="B382" s="10"/>
      <c r="C382" s="10"/>
      <c r="D382" s="10"/>
      <c r="E382" s="10"/>
      <c r="F382" s="10"/>
      <c r="G382" s="23"/>
      <c r="H382" s="10"/>
      <c r="I382" s="10"/>
    </row>
    <row r="383" ht="16.5" spans="1:9">
      <c r="A383" s="10"/>
      <c r="B383" s="10"/>
      <c r="C383" s="10"/>
      <c r="D383" s="10"/>
      <c r="E383" s="10"/>
      <c r="F383" s="10"/>
      <c r="G383" s="23"/>
      <c r="H383" s="10"/>
      <c r="I383" s="10"/>
    </row>
    <row r="384" ht="16.5" spans="1:9">
      <c r="A384" s="10"/>
      <c r="B384" s="10"/>
      <c r="C384" s="10"/>
      <c r="D384" s="10"/>
      <c r="E384" s="10"/>
      <c r="F384" s="10"/>
      <c r="G384" s="23"/>
      <c r="H384" s="10"/>
      <c r="I384" s="10"/>
    </row>
    <row r="385" ht="16.5" spans="1:9">
      <c r="A385" s="10"/>
      <c r="B385" s="10"/>
      <c r="C385" s="10"/>
      <c r="D385" s="10"/>
      <c r="E385" s="10"/>
      <c r="F385" s="10"/>
      <c r="G385" s="23"/>
      <c r="H385" s="10"/>
      <c r="I385" s="10"/>
    </row>
    <row r="386" ht="16.5" spans="1:9">
      <c r="A386" s="10"/>
      <c r="B386" s="10"/>
      <c r="C386" s="10"/>
      <c r="D386" s="10"/>
      <c r="E386" s="10"/>
      <c r="F386" s="10"/>
      <c r="G386" s="23"/>
      <c r="H386" s="10"/>
      <c r="I386" s="10"/>
    </row>
    <row r="387" ht="16.5" spans="1:9">
      <c r="A387" s="10"/>
      <c r="B387" s="10"/>
      <c r="C387" s="10"/>
      <c r="D387" s="10"/>
      <c r="E387" s="10"/>
      <c r="F387" s="10"/>
      <c r="G387" s="23"/>
      <c r="H387" s="10"/>
      <c r="I387" s="10"/>
    </row>
    <row r="388" ht="16.5" spans="1:9">
      <c r="A388" s="10"/>
      <c r="B388" s="10"/>
      <c r="C388" s="10"/>
      <c r="D388" s="10"/>
      <c r="E388" s="10"/>
      <c r="F388" s="10"/>
      <c r="G388" s="23"/>
      <c r="H388" s="10"/>
      <c r="I388" s="10"/>
    </row>
    <row r="389" ht="16.5" spans="1:9">
      <c r="A389" s="10"/>
      <c r="B389" s="10"/>
      <c r="C389" s="10"/>
      <c r="D389" s="10"/>
      <c r="E389" s="10"/>
      <c r="F389" s="10"/>
      <c r="G389" s="23"/>
      <c r="H389" s="10"/>
      <c r="I389" s="10"/>
    </row>
    <row r="390" ht="16.5" spans="1:9">
      <c r="A390" s="10"/>
      <c r="B390" s="10"/>
      <c r="C390" s="10"/>
      <c r="D390" s="10"/>
      <c r="E390" s="10"/>
      <c r="F390" s="10"/>
      <c r="G390" s="23"/>
      <c r="H390" s="10"/>
      <c r="I390" s="10"/>
    </row>
    <row r="391" ht="16.5" spans="1:9">
      <c r="A391" s="10"/>
      <c r="B391" s="10"/>
      <c r="C391" s="10"/>
      <c r="D391" s="10"/>
      <c r="E391" s="10"/>
      <c r="F391" s="10"/>
      <c r="G391" s="23"/>
      <c r="H391" s="10"/>
      <c r="I391" s="10"/>
    </row>
    <row r="392" ht="16.5" spans="1:9">
      <c r="A392" s="10"/>
      <c r="B392" s="10"/>
      <c r="C392" s="10"/>
      <c r="D392" s="10"/>
      <c r="E392" s="10"/>
      <c r="F392" s="10"/>
      <c r="G392" s="23"/>
      <c r="H392" s="10"/>
      <c r="I392" s="10"/>
    </row>
    <row r="393" ht="16.5" spans="1:9">
      <c r="A393" s="10"/>
      <c r="B393" s="10"/>
      <c r="C393" s="10"/>
      <c r="D393" s="10"/>
      <c r="E393" s="10"/>
      <c r="F393" s="10"/>
      <c r="G393" s="23"/>
      <c r="H393" s="10"/>
      <c r="I393" s="10"/>
    </row>
    <row r="394" ht="16.5" spans="1:9">
      <c r="A394" s="10"/>
      <c r="B394" s="10"/>
      <c r="C394" s="10"/>
      <c r="D394" s="10"/>
      <c r="E394" s="10"/>
      <c r="F394" s="10"/>
      <c r="G394" s="23"/>
      <c r="H394" s="10"/>
      <c r="I394" s="10"/>
    </row>
    <row r="395" ht="16.5" spans="1:9">
      <c r="A395" s="10"/>
      <c r="B395" s="10"/>
      <c r="C395" s="10"/>
      <c r="D395" s="10"/>
      <c r="E395" s="10"/>
      <c r="F395" s="10"/>
      <c r="G395" s="23"/>
      <c r="H395" s="10"/>
      <c r="I395" s="10"/>
    </row>
    <row r="396" ht="16.5" spans="1:9">
      <c r="A396" s="10"/>
      <c r="B396" s="10"/>
      <c r="C396" s="10"/>
      <c r="D396" s="10"/>
      <c r="E396" s="10"/>
      <c r="F396" s="10"/>
      <c r="G396" s="23"/>
      <c r="H396" s="10"/>
      <c r="I396" s="10"/>
    </row>
    <row r="397" ht="16.5" spans="1:9">
      <c r="A397" s="10"/>
      <c r="B397" s="10"/>
      <c r="C397" s="10"/>
      <c r="D397" s="10"/>
      <c r="E397" s="10"/>
      <c r="F397" s="10"/>
      <c r="G397" s="23"/>
      <c r="H397" s="10"/>
      <c r="I397" s="10"/>
    </row>
    <row r="398" ht="16.5" spans="1:9">
      <c r="A398" s="10"/>
      <c r="B398" s="10"/>
      <c r="C398" s="10"/>
      <c r="D398" s="10"/>
      <c r="E398" s="10"/>
      <c r="F398" s="10"/>
      <c r="G398" s="23"/>
      <c r="H398" s="10"/>
      <c r="I398" s="10"/>
    </row>
    <row r="399" ht="16.5" spans="1:9">
      <c r="A399" s="10"/>
      <c r="B399" s="10"/>
      <c r="C399" s="10"/>
      <c r="D399" s="10"/>
      <c r="E399" s="10"/>
      <c r="F399" s="10"/>
      <c r="G399" s="23"/>
      <c r="H399" s="10"/>
      <c r="I399" s="10"/>
    </row>
    <row r="400" ht="16.5" spans="1:9">
      <c r="A400" s="10"/>
      <c r="B400" s="10"/>
      <c r="C400" s="10"/>
      <c r="D400" s="10"/>
      <c r="E400" s="10"/>
      <c r="F400" s="10"/>
      <c r="G400" s="23"/>
      <c r="H400" s="10"/>
      <c r="I400" s="10"/>
    </row>
    <row r="401" ht="16.5" spans="1:9">
      <c r="A401" s="10"/>
      <c r="B401" s="10"/>
      <c r="C401" s="10"/>
      <c r="D401" s="10"/>
      <c r="E401" s="10"/>
      <c r="F401" s="10"/>
      <c r="G401" s="23"/>
      <c r="H401" s="10"/>
      <c r="I401" s="10"/>
    </row>
    <row r="402" ht="16.5" spans="1:9">
      <c r="A402" s="10"/>
      <c r="B402" s="10"/>
      <c r="C402" s="10"/>
      <c r="D402" s="10"/>
      <c r="E402" s="10"/>
      <c r="F402" s="10"/>
      <c r="G402" s="23"/>
      <c r="H402" s="10"/>
      <c r="I402" s="10"/>
    </row>
    <row r="403" ht="16.5" spans="1:9">
      <c r="A403" s="10"/>
      <c r="B403" s="10"/>
      <c r="C403" s="10"/>
      <c r="D403" s="10"/>
      <c r="E403" s="10"/>
      <c r="F403" s="10"/>
      <c r="G403" s="23"/>
      <c r="H403" s="10"/>
      <c r="I403" s="10"/>
    </row>
    <row r="404" ht="16.5" spans="1:9">
      <c r="A404" s="10"/>
      <c r="B404" s="10"/>
      <c r="C404" s="10"/>
      <c r="D404" s="10"/>
      <c r="E404" s="10"/>
      <c r="F404" s="10"/>
      <c r="G404" s="23"/>
      <c r="H404" s="10"/>
      <c r="I404" s="10"/>
    </row>
    <row r="405" ht="16.5" spans="1:9">
      <c r="A405" s="10"/>
      <c r="B405" s="10"/>
      <c r="C405" s="10"/>
      <c r="D405" s="10"/>
      <c r="E405" s="10"/>
      <c r="F405" s="10"/>
      <c r="G405" s="23"/>
      <c r="H405" s="10"/>
      <c r="I405" s="10"/>
    </row>
    <row r="406" ht="16.5" spans="1:9">
      <c r="A406" s="10"/>
      <c r="B406" s="10"/>
      <c r="C406" s="10"/>
      <c r="D406" s="10"/>
      <c r="E406" s="10"/>
      <c r="F406" s="10"/>
      <c r="G406" s="23"/>
      <c r="H406" s="10"/>
      <c r="I406" s="10"/>
    </row>
    <row r="407" ht="16.5" spans="1:9">
      <c r="A407" s="10"/>
      <c r="B407" s="10"/>
      <c r="C407" s="10"/>
      <c r="D407" s="10"/>
      <c r="E407" s="10"/>
      <c r="F407" s="10"/>
      <c r="G407" s="23"/>
      <c r="H407" s="10"/>
      <c r="I407" s="10"/>
    </row>
    <row r="408" ht="16.5" spans="1:9">
      <c r="A408" s="10"/>
      <c r="B408" s="10"/>
      <c r="C408" s="10"/>
      <c r="D408" s="10"/>
      <c r="E408" s="10"/>
      <c r="F408" s="10"/>
      <c r="G408" s="23"/>
      <c r="H408" s="10"/>
      <c r="I408" s="10"/>
    </row>
    <row r="409" ht="16.5" spans="1:9">
      <c r="A409" s="10"/>
      <c r="B409" s="10"/>
      <c r="C409" s="10"/>
      <c r="D409" s="10"/>
      <c r="E409" s="10"/>
      <c r="F409" s="10"/>
      <c r="G409" s="23"/>
      <c r="H409" s="10"/>
      <c r="I409" s="10"/>
    </row>
    <row r="410" ht="16.5" spans="1:9">
      <c r="A410" s="10"/>
      <c r="B410" s="10"/>
      <c r="C410" s="10"/>
      <c r="D410" s="10"/>
      <c r="E410" s="10"/>
      <c r="F410" s="10"/>
      <c r="G410" s="23"/>
      <c r="H410" s="10"/>
      <c r="I410" s="10"/>
    </row>
    <row r="411" ht="16.5" spans="1:9">
      <c r="A411" s="10"/>
      <c r="B411" s="10"/>
      <c r="C411" s="10"/>
      <c r="D411" s="10"/>
      <c r="E411" s="10"/>
      <c r="F411" s="10"/>
      <c r="G411" s="23"/>
      <c r="H411" s="10"/>
      <c r="I411" s="10"/>
    </row>
    <row r="412" ht="16.5" spans="1:9">
      <c r="A412" s="10"/>
      <c r="B412" s="10"/>
      <c r="C412" s="10"/>
      <c r="D412" s="10"/>
      <c r="E412" s="10"/>
      <c r="F412" s="10"/>
      <c r="G412" s="23"/>
      <c r="H412" s="10"/>
      <c r="I412" s="10"/>
    </row>
    <row r="413" ht="16.5" spans="1:9">
      <c r="A413" s="10"/>
      <c r="B413" s="10"/>
      <c r="C413" s="10"/>
      <c r="D413" s="10"/>
      <c r="E413" s="10"/>
      <c r="F413" s="10"/>
      <c r="G413" s="23"/>
      <c r="H413" s="10"/>
      <c r="I413" s="10"/>
    </row>
    <row r="414" ht="16.5" spans="1:9">
      <c r="A414" s="10"/>
      <c r="B414" s="10"/>
      <c r="C414" s="10"/>
      <c r="D414" s="10"/>
      <c r="E414" s="10"/>
      <c r="F414" s="10"/>
      <c r="G414" s="23"/>
      <c r="H414" s="10"/>
      <c r="I414" s="10"/>
    </row>
    <row r="415" ht="16.5" spans="1:9">
      <c r="A415" s="10"/>
      <c r="B415" s="10"/>
      <c r="C415" s="10"/>
      <c r="D415" s="10"/>
      <c r="E415" s="10"/>
      <c r="F415" s="10"/>
      <c r="G415" s="23"/>
      <c r="H415" s="10"/>
      <c r="I415" s="10"/>
    </row>
    <row r="416" ht="16.5" spans="1:9">
      <c r="A416" s="10"/>
      <c r="B416" s="10"/>
      <c r="C416" s="10"/>
      <c r="D416" s="10"/>
      <c r="E416" s="10"/>
      <c r="F416" s="10"/>
      <c r="G416" s="23"/>
      <c r="H416" s="10"/>
      <c r="I416" s="10"/>
    </row>
    <row r="417" ht="16.5" spans="1:9">
      <c r="A417" s="10"/>
      <c r="B417" s="10"/>
      <c r="C417" s="10"/>
      <c r="D417" s="10"/>
      <c r="E417" s="10"/>
      <c r="F417" s="10"/>
      <c r="G417" s="23"/>
      <c r="H417" s="10"/>
      <c r="I417" s="10"/>
    </row>
    <row r="418" ht="16.5" spans="1:9">
      <c r="A418" s="10"/>
      <c r="B418" s="10"/>
      <c r="C418" s="10"/>
      <c r="D418" s="10"/>
      <c r="E418" s="10"/>
      <c r="F418" s="10"/>
      <c r="G418" s="23"/>
      <c r="H418" s="10"/>
      <c r="I418" s="10"/>
    </row>
    <row r="419" ht="16.5" spans="1:9">
      <c r="A419" s="10"/>
      <c r="B419" s="10"/>
      <c r="C419" s="10"/>
      <c r="D419" s="10"/>
      <c r="E419" s="10"/>
      <c r="F419" s="10"/>
      <c r="G419" s="23"/>
      <c r="H419" s="10"/>
      <c r="I419" s="10"/>
    </row>
    <row r="420" ht="16.5" spans="1:9">
      <c r="A420" s="10"/>
      <c r="B420" s="10"/>
      <c r="C420" s="10"/>
      <c r="D420" s="10"/>
      <c r="E420" s="10"/>
      <c r="F420" s="10"/>
      <c r="G420" s="23"/>
      <c r="H420" s="10"/>
      <c r="I420" s="10"/>
    </row>
    <row r="421" ht="16.5" spans="1:9">
      <c r="A421" s="10"/>
      <c r="B421" s="10"/>
      <c r="C421" s="10"/>
      <c r="D421" s="10"/>
      <c r="E421" s="10"/>
      <c r="F421" s="10"/>
      <c r="G421" s="23"/>
      <c r="H421" s="10"/>
      <c r="I421" s="10"/>
    </row>
    <row r="422" ht="16.5" spans="1:9">
      <c r="A422" s="10"/>
      <c r="B422" s="10"/>
      <c r="C422" s="10"/>
      <c r="D422" s="10"/>
      <c r="E422" s="10"/>
      <c r="F422" s="10"/>
      <c r="G422" s="23"/>
      <c r="H422" s="10"/>
      <c r="I422" s="10"/>
    </row>
    <row r="423" ht="16.5" spans="1:9">
      <c r="A423" s="10"/>
      <c r="B423" s="10"/>
      <c r="C423" s="10"/>
      <c r="D423" s="10"/>
      <c r="E423" s="10"/>
      <c r="F423" s="10"/>
      <c r="G423" s="23"/>
      <c r="H423" s="10"/>
      <c r="I423" s="10"/>
    </row>
    <row r="424" ht="16.5" spans="1:9">
      <c r="A424" s="10"/>
      <c r="B424" s="10"/>
      <c r="C424" s="10"/>
      <c r="D424" s="10"/>
      <c r="E424" s="10"/>
      <c r="F424" s="10"/>
      <c r="G424" s="23"/>
      <c r="H424" s="10"/>
      <c r="I424" s="10"/>
    </row>
    <row r="425" ht="16.5" spans="1:9">
      <c r="A425" s="10"/>
      <c r="B425" s="10"/>
      <c r="C425" s="10"/>
      <c r="D425" s="10"/>
      <c r="E425" s="10"/>
      <c r="F425" s="10"/>
      <c r="G425" s="23"/>
      <c r="H425" s="10"/>
      <c r="I425" s="10"/>
    </row>
    <row r="426" ht="16.5" spans="1:9">
      <c r="A426" s="10"/>
      <c r="B426" s="10"/>
      <c r="C426" s="10"/>
      <c r="D426" s="10"/>
      <c r="E426" s="10"/>
      <c r="F426" s="10"/>
      <c r="G426" s="23"/>
      <c r="H426" s="10"/>
      <c r="I426" s="10"/>
    </row>
    <row r="427" ht="16.5" spans="1:9">
      <c r="A427" s="10"/>
      <c r="B427" s="10"/>
      <c r="C427" s="10"/>
      <c r="D427" s="10"/>
      <c r="E427" s="10"/>
      <c r="F427" s="10"/>
      <c r="G427" s="23"/>
      <c r="H427" s="10"/>
      <c r="I427" s="10"/>
    </row>
    <row r="428" ht="16.5" spans="1:9">
      <c r="A428" s="10"/>
      <c r="B428" s="10"/>
      <c r="C428" s="10"/>
      <c r="D428" s="10"/>
      <c r="E428" s="10"/>
      <c r="F428" s="10"/>
      <c r="G428" s="23"/>
      <c r="H428" s="10"/>
      <c r="I428" s="10"/>
    </row>
    <row r="429" ht="16.5" spans="1:9">
      <c r="A429" s="10"/>
      <c r="B429" s="10"/>
      <c r="C429" s="10"/>
      <c r="D429" s="10"/>
      <c r="E429" s="10"/>
      <c r="F429" s="10"/>
      <c r="G429" s="23"/>
      <c r="H429" s="10"/>
      <c r="I429" s="10"/>
    </row>
    <row r="430" ht="16.5" spans="1:9">
      <c r="A430" s="10"/>
      <c r="B430" s="10"/>
      <c r="C430" s="10"/>
      <c r="D430" s="10"/>
      <c r="E430" s="10"/>
      <c r="F430" s="10"/>
      <c r="G430" s="23"/>
      <c r="H430" s="10"/>
      <c r="I430" s="10"/>
    </row>
    <row r="431" ht="16.5" spans="1:9">
      <c r="A431" s="10"/>
      <c r="B431" s="10"/>
      <c r="C431" s="10"/>
      <c r="D431" s="10"/>
      <c r="E431" s="10"/>
      <c r="F431" s="10"/>
      <c r="G431" s="23"/>
      <c r="H431" s="10"/>
      <c r="I431" s="10"/>
    </row>
    <row r="432" ht="16.5" spans="1:9">
      <c r="A432" s="10"/>
      <c r="B432" s="10"/>
      <c r="C432" s="10"/>
      <c r="D432" s="10"/>
      <c r="E432" s="10"/>
      <c r="F432" s="10"/>
      <c r="G432" s="23"/>
      <c r="H432" s="10"/>
      <c r="I432" s="10"/>
    </row>
    <row r="433" ht="16.5" spans="1:9">
      <c r="A433" s="10"/>
      <c r="B433" s="10"/>
      <c r="C433" s="10"/>
      <c r="D433" s="10"/>
      <c r="E433" s="10"/>
      <c r="F433" s="10"/>
      <c r="G433" s="23"/>
      <c r="H433" s="10"/>
      <c r="I433" s="10"/>
    </row>
    <row r="434" ht="16.5" spans="1:9">
      <c r="A434" s="10"/>
      <c r="B434" s="10"/>
      <c r="C434" s="10"/>
      <c r="D434" s="10"/>
      <c r="E434" s="10"/>
      <c r="F434" s="10"/>
      <c r="G434" s="23"/>
      <c r="H434" s="10"/>
      <c r="I434" s="10"/>
    </row>
    <row r="435" ht="16.5" spans="1:9">
      <c r="A435" s="10"/>
      <c r="B435" s="10"/>
      <c r="C435" s="10"/>
      <c r="D435" s="10"/>
      <c r="E435" s="10"/>
      <c r="F435" s="10"/>
      <c r="G435" s="23"/>
      <c r="H435" s="10"/>
      <c r="I435" s="10"/>
    </row>
    <row r="436" ht="16.5" spans="1:9">
      <c r="A436" s="10"/>
      <c r="B436" s="10"/>
      <c r="C436" s="10"/>
      <c r="D436" s="10"/>
      <c r="E436" s="10"/>
      <c r="F436" s="10"/>
      <c r="G436" s="23"/>
      <c r="H436" s="10"/>
      <c r="I436" s="10"/>
    </row>
    <row r="437" ht="16.5" spans="1:9">
      <c r="A437" s="10"/>
      <c r="B437" s="10"/>
      <c r="C437" s="10"/>
      <c r="D437" s="10"/>
      <c r="E437" s="10"/>
      <c r="F437" s="10"/>
      <c r="G437" s="23"/>
      <c r="H437" s="10"/>
      <c r="I437" s="10"/>
    </row>
    <row r="438" ht="16.5" spans="1:9">
      <c r="A438" s="10"/>
      <c r="B438" s="10"/>
      <c r="C438" s="10"/>
      <c r="D438" s="10"/>
      <c r="E438" s="10"/>
      <c r="F438" s="10"/>
      <c r="G438" s="23"/>
      <c r="H438" s="10"/>
      <c r="I438" s="10"/>
    </row>
    <row r="439" ht="16.5" spans="1:9">
      <c r="A439" s="10"/>
      <c r="B439" s="10"/>
      <c r="C439" s="10"/>
      <c r="D439" s="10"/>
      <c r="E439" s="10"/>
      <c r="F439" s="10"/>
      <c r="G439" s="23"/>
      <c r="H439" s="10"/>
      <c r="I439" s="10"/>
    </row>
    <row r="440" ht="16.5" spans="1:9">
      <c r="A440" s="10"/>
      <c r="B440" s="10"/>
      <c r="C440" s="10"/>
      <c r="D440" s="10"/>
      <c r="E440" s="10"/>
      <c r="F440" s="10"/>
      <c r="G440" s="23"/>
      <c r="H440" s="10"/>
      <c r="I440" s="10"/>
    </row>
    <row r="441" ht="16.5" spans="1:9">
      <c r="A441" s="10"/>
      <c r="B441" s="10"/>
      <c r="C441" s="10"/>
      <c r="D441" s="10"/>
      <c r="E441" s="10"/>
      <c r="F441" s="10"/>
      <c r="G441" s="23"/>
      <c r="H441" s="10"/>
      <c r="I441" s="10"/>
    </row>
    <row r="442" ht="16.5" spans="1:9">
      <c r="A442" s="10"/>
      <c r="B442" s="10"/>
      <c r="C442" s="10"/>
      <c r="D442" s="10"/>
      <c r="E442" s="10"/>
      <c r="F442" s="10"/>
      <c r="G442" s="23"/>
      <c r="H442" s="10"/>
      <c r="I442" s="10"/>
    </row>
    <row r="443" ht="16.5" spans="1:9">
      <c r="A443" s="10"/>
      <c r="B443" s="10"/>
      <c r="C443" s="10"/>
      <c r="D443" s="10"/>
      <c r="E443" s="10"/>
      <c r="F443" s="10"/>
      <c r="G443" s="23"/>
      <c r="H443" s="10"/>
      <c r="I443" s="10"/>
    </row>
    <row r="444" ht="16.5" spans="1:9">
      <c r="A444" s="10"/>
      <c r="B444" s="10"/>
      <c r="C444" s="10"/>
      <c r="D444" s="10"/>
      <c r="E444" s="10"/>
      <c r="F444" s="10"/>
      <c r="G444" s="23"/>
      <c r="H444" s="10"/>
      <c r="I444" s="10"/>
    </row>
    <row r="445" ht="16.5" spans="1:9">
      <c r="A445" s="10"/>
      <c r="B445" s="10"/>
      <c r="C445" s="10"/>
      <c r="D445" s="10"/>
      <c r="E445" s="10"/>
      <c r="F445" s="10"/>
      <c r="G445" s="23"/>
      <c r="H445" s="10"/>
      <c r="I445" s="10"/>
    </row>
    <row r="446" ht="16.5" spans="1:9">
      <c r="A446" s="10"/>
      <c r="B446" s="10"/>
      <c r="C446" s="10"/>
      <c r="D446" s="10"/>
      <c r="E446" s="10"/>
      <c r="F446" s="10"/>
      <c r="G446" s="23"/>
      <c r="H446" s="10"/>
      <c r="I446" s="10"/>
    </row>
    <row r="447" ht="16.5" spans="1:9">
      <c r="A447" s="10"/>
      <c r="B447" s="10"/>
      <c r="C447" s="10"/>
      <c r="D447" s="10"/>
      <c r="E447" s="10"/>
      <c r="F447" s="10"/>
      <c r="G447" s="23"/>
      <c r="H447" s="10"/>
      <c r="I447" s="10"/>
    </row>
    <row r="448" ht="16.5" spans="1:9">
      <c r="A448" s="10"/>
      <c r="B448" s="10"/>
      <c r="C448" s="10"/>
      <c r="D448" s="10"/>
      <c r="E448" s="10"/>
      <c r="F448" s="10"/>
      <c r="G448" s="23"/>
      <c r="H448" s="10"/>
      <c r="I448" s="10"/>
    </row>
    <row r="449" ht="16.5" spans="1:9">
      <c r="A449" s="10"/>
      <c r="B449" s="10"/>
      <c r="C449" s="10"/>
      <c r="D449" s="10"/>
      <c r="E449" s="10"/>
      <c r="F449" s="10"/>
      <c r="G449" s="23"/>
      <c r="H449" s="10"/>
      <c r="I449" s="10"/>
    </row>
    <row r="450" ht="16.5" spans="1:9">
      <c r="A450" s="10"/>
      <c r="B450" s="10"/>
      <c r="C450" s="10"/>
      <c r="D450" s="10"/>
      <c r="E450" s="10"/>
      <c r="F450" s="10"/>
      <c r="G450" s="23"/>
      <c r="H450" s="10"/>
      <c r="I450" s="10"/>
    </row>
    <row r="451" ht="16.5" spans="1:9">
      <c r="A451" s="10"/>
      <c r="B451" s="10"/>
      <c r="C451" s="10"/>
      <c r="D451" s="10"/>
      <c r="E451" s="10"/>
      <c r="F451" s="10"/>
      <c r="G451" s="23"/>
      <c r="H451" s="10"/>
      <c r="I451" s="10"/>
    </row>
    <row r="452" ht="16.5" spans="1:9">
      <c r="A452" s="10"/>
      <c r="B452" s="10"/>
      <c r="C452" s="10"/>
      <c r="D452" s="10"/>
      <c r="E452" s="10"/>
      <c r="F452" s="10"/>
      <c r="G452" s="23"/>
      <c r="H452" s="10"/>
      <c r="I452" s="10"/>
    </row>
    <row r="453" ht="16.5" spans="1:9">
      <c r="A453" s="10"/>
      <c r="B453" s="10"/>
      <c r="C453" s="10"/>
      <c r="D453" s="10"/>
      <c r="E453" s="10"/>
      <c r="F453" s="10"/>
      <c r="G453" s="23"/>
      <c r="H453" s="10"/>
      <c r="I453" s="10"/>
    </row>
    <row r="454" ht="16.5" spans="1:9">
      <c r="A454" s="10"/>
      <c r="B454" s="10"/>
      <c r="C454" s="10"/>
      <c r="D454" s="10"/>
      <c r="E454" s="10"/>
      <c r="F454" s="10"/>
      <c r="G454" s="23"/>
      <c r="H454" s="10"/>
      <c r="I454" s="10"/>
    </row>
    <row r="455" ht="16.5" spans="1:9">
      <c r="A455" s="10"/>
      <c r="B455" s="10"/>
      <c r="C455" s="10"/>
      <c r="D455" s="10"/>
      <c r="E455" s="10"/>
      <c r="F455" s="10"/>
      <c r="G455" s="23"/>
      <c r="H455" s="10"/>
      <c r="I455" s="10"/>
    </row>
    <row r="456" ht="16.5" spans="1:9">
      <c r="A456" s="10"/>
      <c r="B456" s="10"/>
      <c r="C456" s="10"/>
      <c r="D456" s="10"/>
      <c r="E456" s="10"/>
      <c r="F456" s="10"/>
      <c r="G456" s="23"/>
      <c r="H456" s="10"/>
      <c r="I456" s="10"/>
    </row>
    <row r="457" ht="16.5" spans="1:9">
      <c r="A457" s="10"/>
      <c r="B457" s="10"/>
      <c r="C457" s="10"/>
      <c r="D457" s="10"/>
      <c r="E457" s="10"/>
      <c r="F457" s="10"/>
      <c r="G457" s="23"/>
      <c r="H457" s="10"/>
      <c r="I457" s="10"/>
    </row>
    <row r="458" ht="16.5" spans="1:9">
      <c r="A458" s="10"/>
      <c r="B458" s="10"/>
      <c r="C458" s="10"/>
      <c r="D458" s="10"/>
      <c r="E458" s="10"/>
      <c r="F458" s="10"/>
      <c r="G458" s="23"/>
      <c r="H458" s="10"/>
      <c r="I458" s="10"/>
    </row>
    <row r="459" ht="16.5" spans="1:9">
      <c r="A459" s="10"/>
      <c r="B459" s="10"/>
      <c r="C459" s="10"/>
      <c r="D459" s="10"/>
      <c r="E459" s="10"/>
      <c r="F459" s="10"/>
      <c r="G459" s="23"/>
      <c r="H459" s="10"/>
      <c r="I459" s="10"/>
    </row>
    <row r="460" ht="16.5" spans="1:9">
      <c r="A460" s="10"/>
      <c r="B460" s="10"/>
      <c r="C460" s="10"/>
      <c r="D460" s="10"/>
      <c r="E460" s="10"/>
      <c r="F460" s="10"/>
      <c r="G460" s="23"/>
      <c r="H460" s="10"/>
      <c r="I460" s="10"/>
    </row>
    <row r="461" ht="16.5" spans="1:9">
      <c r="A461" s="10"/>
      <c r="B461" s="10"/>
      <c r="C461" s="10"/>
      <c r="D461" s="10"/>
      <c r="E461" s="10"/>
      <c r="F461" s="10"/>
      <c r="G461" s="23"/>
      <c r="H461" s="10"/>
      <c r="I461" s="10"/>
    </row>
    <row r="462" ht="16.5" spans="1:9">
      <c r="A462" s="10"/>
      <c r="B462" s="10"/>
      <c r="C462" s="10"/>
      <c r="D462" s="10"/>
      <c r="E462" s="10"/>
      <c r="F462" s="10"/>
      <c r="G462" s="23"/>
      <c r="H462" s="10"/>
      <c r="I462" s="10"/>
    </row>
    <row r="463" ht="16.5" spans="1:9">
      <c r="A463" s="10"/>
      <c r="B463" s="10"/>
      <c r="C463" s="10"/>
      <c r="D463" s="10"/>
      <c r="E463" s="10"/>
      <c r="F463" s="10"/>
      <c r="G463" s="23"/>
      <c r="H463" s="10"/>
      <c r="I463" s="10"/>
    </row>
    <row r="464" ht="16.5" spans="1:9">
      <c r="A464" s="10"/>
      <c r="B464" s="10"/>
      <c r="C464" s="10"/>
      <c r="D464" s="10"/>
      <c r="E464" s="10"/>
      <c r="F464" s="10"/>
      <c r="G464" s="23"/>
      <c r="H464" s="10"/>
      <c r="I464" s="10"/>
    </row>
    <row r="465" ht="16.5" spans="1:9">
      <c r="A465" s="10"/>
      <c r="B465" s="10"/>
      <c r="C465" s="10"/>
      <c r="D465" s="10"/>
      <c r="E465" s="10"/>
      <c r="F465" s="10"/>
      <c r="G465" s="23"/>
      <c r="H465" s="10"/>
      <c r="I465" s="10"/>
    </row>
    <row r="466" ht="16.5" spans="1:9">
      <c r="A466" s="10"/>
      <c r="B466" s="10"/>
      <c r="C466" s="10"/>
      <c r="D466" s="10"/>
      <c r="E466" s="10"/>
      <c r="F466" s="10"/>
      <c r="G466" s="23"/>
      <c r="H466" s="10"/>
      <c r="I466" s="10"/>
    </row>
    <row r="467" ht="16.5" spans="1:9">
      <c r="A467" s="10"/>
      <c r="B467" s="10"/>
      <c r="C467" s="10"/>
      <c r="D467" s="10"/>
      <c r="E467" s="10"/>
      <c r="F467" s="10"/>
      <c r="G467" s="23"/>
      <c r="H467" s="10"/>
      <c r="I467" s="10"/>
    </row>
    <row r="468" ht="16.5" spans="1:9">
      <c r="A468" s="10"/>
      <c r="B468" s="10"/>
      <c r="C468" s="10"/>
      <c r="D468" s="10"/>
      <c r="E468" s="10"/>
      <c r="F468" s="10"/>
      <c r="G468" s="23"/>
      <c r="H468" s="10"/>
      <c r="I468" s="10"/>
    </row>
    <row r="469" ht="16.5" spans="1:9">
      <c r="A469" s="10"/>
      <c r="B469" s="10"/>
      <c r="C469" s="10"/>
      <c r="D469" s="10"/>
      <c r="E469" s="10"/>
      <c r="F469" s="10"/>
      <c r="G469" s="23"/>
      <c r="H469" s="10"/>
      <c r="I469" s="10"/>
    </row>
    <row r="470" ht="16.5" spans="1:9">
      <c r="A470" s="10"/>
      <c r="B470" s="10"/>
      <c r="C470" s="10"/>
      <c r="D470" s="10"/>
      <c r="E470" s="10"/>
      <c r="F470" s="10"/>
      <c r="G470" s="23"/>
      <c r="H470" s="10"/>
      <c r="I470" s="10"/>
    </row>
    <row r="471" ht="16.5" spans="1:9">
      <c r="A471" s="10"/>
      <c r="B471" s="10"/>
      <c r="C471" s="10"/>
      <c r="D471" s="10"/>
      <c r="E471" s="10"/>
      <c r="F471" s="10"/>
      <c r="G471" s="23"/>
      <c r="H471" s="10"/>
      <c r="I471" s="10"/>
    </row>
    <row r="472" ht="16.5" spans="1:9">
      <c r="A472" s="10"/>
      <c r="B472" s="10"/>
      <c r="C472" s="10"/>
      <c r="D472" s="10"/>
      <c r="E472" s="10"/>
      <c r="F472" s="10"/>
      <c r="G472" s="23"/>
      <c r="H472" s="10"/>
      <c r="I472" s="10"/>
    </row>
    <row r="473" ht="16.5" spans="1:9">
      <c r="A473" s="10"/>
      <c r="B473" s="10"/>
      <c r="C473" s="10"/>
      <c r="D473" s="10"/>
      <c r="E473" s="10"/>
      <c r="F473" s="10"/>
      <c r="G473" s="23"/>
      <c r="H473" s="10"/>
      <c r="I473" s="10"/>
    </row>
    <row r="474" ht="16.5" spans="1:9">
      <c r="A474" s="10"/>
      <c r="B474" s="10"/>
      <c r="C474" s="10"/>
      <c r="D474" s="10"/>
      <c r="E474" s="10"/>
      <c r="F474" s="10"/>
      <c r="G474" s="23"/>
      <c r="H474" s="10"/>
      <c r="I474" s="10"/>
    </row>
    <row r="475" ht="16.5" spans="1:9">
      <c r="A475" s="10"/>
      <c r="B475" s="10"/>
      <c r="C475" s="10"/>
      <c r="D475" s="10"/>
      <c r="E475" s="10"/>
      <c r="F475" s="10"/>
      <c r="G475" s="23"/>
      <c r="H475" s="10"/>
      <c r="I475" s="10"/>
    </row>
    <row r="476" ht="16.5" spans="1:9">
      <c r="A476" s="10"/>
      <c r="B476" s="10"/>
      <c r="C476" s="10"/>
      <c r="D476" s="10"/>
      <c r="E476" s="10"/>
      <c r="F476" s="10"/>
      <c r="G476" s="23"/>
      <c r="H476" s="10"/>
      <c r="I476" s="10"/>
    </row>
    <row r="477" ht="16.5" spans="1:9">
      <c r="A477" s="10"/>
      <c r="B477" s="10"/>
      <c r="C477" s="10"/>
      <c r="D477" s="10"/>
      <c r="E477" s="10"/>
      <c r="F477" s="10"/>
      <c r="G477" s="23"/>
      <c r="H477" s="10"/>
      <c r="I477" s="10"/>
    </row>
    <row r="478" ht="16.5" spans="1:9">
      <c r="A478" s="10"/>
      <c r="B478" s="10"/>
      <c r="C478" s="10"/>
      <c r="D478" s="10"/>
      <c r="E478" s="10"/>
      <c r="F478" s="10"/>
      <c r="G478" s="23"/>
      <c r="H478" s="10"/>
      <c r="I478" s="10"/>
    </row>
    <row r="479" ht="16.5" spans="1:9">
      <c r="A479" s="10"/>
      <c r="B479" s="10"/>
      <c r="C479" s="10"/>
      <c r="D479" s="10"/>
      <c r="E479" s="10"/>
      <c r="F479" s="10"/>
      <c r="G479" s="23"/>
      <c r="H479" s="10"/>
      <c r="I479" s="10"/>
    </row>
    <row r="480" ht="16.5" spans="1:9">
      <c r="A480" s="10"/>
      <c r="B480" s="10"/>
      <c r="C480" s="10"/>
      <c r="D480" s="10"/>
      <c r="E480" s="10"/>
      <c r="F480" s="10"/>
      <c r="G480" s="23"/>
      <c r="H480" s="10"/>
      <c r="I480" s="10"/>
    </row>
    <row r="481" ht="16.5" spans="1:9">
      <c r="A481" s="10"/>
      <c r="B481" s="10"/>
      <c r="C481" s="10"/>
      <c r="D481" s="10"/>
      <c r="E481" s="10"/>
      <c r="F481" s="10"/>
      <c r="G481" s="23"/>
      <c r="H481" s="10"/>
      <c r="I481" s="10"/>
    </row>
    <row r="482" ht="16.5" spans="1:9">
      <c r="A482" s="10"/>
      <c r="B482" s="10"/>
      <c r="C482" s="10"/>
      <c r="D482" s="10"/>
      <c r="E482" s="10"/>
      <c r="F482" s="10"/>
      <c r="G482" s="23"/>
      <c r="H482" s="10"/>
      <c r="I482" s="10"/>
    </row>
    <row r="483" ht="16.5" spans="1:9">
      <c r="A483" s="10"/>
      <c r="B483" s="10"/>
      <c r="C483" s="10"/>
      <c r="D483" s="10"/>
      <c r="E483" s="10"/>
      <c r="F483" s="10"/>
      <c r="G483" s="23"/>
      <c r="H483" s="10"/>
      <c r="I483" s="10"/>
    </row>
    <row r="484" ht="16.5" spans="1:9">
      <c r="A484" s="10"/>
      <c r="B484" s="10"/>
      <c r="C484" s="10"/>
      <c r="D484" s="10"/>
      <c r="E484" s="10"/>
      <c r="F484" s="10"/>
      <c r="G484" s="23"/>
      <c r="H484" s="10"/>
      <c r="I484" s="10"/>
    </row>
    <row r="485" ht="16.5" spans="1:9">
      <c r="A485" s="10"/>
      <c r="B485" s="10"/>
      <c r="C485" s="10"/>
      <c r="D485" s="10"/>
      <c r="E485" s="10"/>
      <c r="F485" s="10"/>
      <c r="G485" s="23"/>
      <c r="H485" s="10"/>
      <c r="I485" s="10"/>
    </row>
    <row r="486" ht="16.5" spans="1:9">
      <c r="A486" s="10"/>
      <c r="B486" s="10"/>
      <c r="C486" s="10"/>
      <c r="D486" s="10"/>
      <c r="E486" s="10"/>
      <c r="F486" s="10"/>
      <c r="G486" s="23"/>
      <c r="H486" s="10"/>
      <c r="I486" s="10"/>
    </row>
    <row r="487" ht="16.5" spans="1:9">
      <c r="A487" s="10"/>
      <c r="B487" s="10"/>
      <c r="C487" s="10"/>
      <c r="D487" s="10"/>
      <c r="E487" s="10"/>
      <c r="F487" s="10"/>
      <c r="G487" s="23"/>
      <c r="H487" s="10"/>
      <c r="I487" s="10"/>
    </row>
    <row r="488" ht="16.5" spans="1:9">
      <c r="A488" s="10"/>
      <c r="B488" s="10"/>
      <c r="C488" s="10"/>
      <c r="D488" s="10"/>
      <c r="E488" s="10"/>
      <c r="F488" s="10"/>
      <c r="G488" s="23"/>
      <c r="H488" s="10"/>
      <c r="I488" s="10"/>
    </row>
    <row r="489" ht="16.5" spans="1:9">
      <c r="A489" s="10"/>
      <c r="B489" s="10"/>
      <c r="C489" s="10"/>
      <c r="D489" s="10"/>
      <c r="E489" s="10"/>
      <c r="F489" s="10"/>
      <c r="G489" s="23"/>
      <c r="H489" s="10"/>
      <c r="I489" s="10"/>
    </row>
    <row r="490" ht="16.5" spans="1:9">
      <c r="A490" s="10"/>
      <c r="B490" s="10"/>
      <c r="C490" s="10"/>
      <c r="D490" s="10"/>
      <c r="E490" s="10"/>
      <c r="F490" s="10"/>
      <c r="G490" s="23"/>
      <c r="H490" s="10"/>
      <c r="I490" s="10"/>
    </row>
    <row r="491" ht="16.5" spans="1:9">
      <c r="A491" s="10"/>
      <c r="B491" s="10"/>
      <c r="C491" s="10"/>
      <c r="D491" s="10"/>
      <c r="E491" s="10"/>
      <c r="F491" s="10"/>
      <c r="G491" s="23"/>
      <c r="H491" s="10"/>
      <c r="I491" s="10"/>
    </row>
    <row r="492" ht="16.5" spans="1:9">
      <c r="A492" s="10"/>
      <c r="B492" s="10"/>
      <c r="C492" s="10"/>
      <c r="D492" s="10"/>
      <c r="E492" s="10"/>
      <c r="F492" s="10"/>
      <c r="G492" s="23"/>
      <c r="H492" s="10"/>
      <c r="I492" s="10"/>
    </row>
    <row r="493" ht="16.5" spans="1:9">
      <c r="A493" s="10"/>
      <c r="B493" s="10"/>
      <c r="C493" s="10"/>
      <c r="D493" s="10"/>
      <c r="E493" s="10"/>
      <c r="F493" s="10"/>
      <c r="G493" s="23"/>
      <c r="H493" s="10"/>
      <c r="I493" s="10"/>
    </row>
    <row r="494" ht="16.5" spans="1:9">
      <c r="A494" s="10"/>
      <c r="B494" s="10"/>
      <c r="C494" s="10"/>
      <c r="D494" s="10"/>
      <c r="E494" s="10"/>
      <c r="F494" s="10"/>
      <c r="G494" s="23"/>
      <c r="H494" s="10"/>
      <c r="I494" s="10"/>
    </row>
    <row r="495" ht="16.5" spans="1:9">
      <c r="A495" s="10"/>
      <c r="B495" s="10"/>
      <c r="C495" s="10"/>
      <c r="D495" s="10"/>
      <c r="E495" s="10"/>
      <c r="F495" s="10"/>
      <c r="G495" s="23"/>
      <c r="H495" s="10"/>
      <c r="I495" s="10"/>
    </row>
    <row r="496" ht="16.5" spans="1:9">
      <c r="A496" s="10"/>
      <c r="B496" s="10"/>
      <c r="C496" s="10"/>
      <c r="D496" s="10"/>
      <c r="E496" s="10"/>
      <c r="F496" s="10"/>
      <c r="G496" s="23"/>
      <c r="H496" s="10"/>
      <c r="I496" s="10"/>
    </row>
    <row r="497" ht="16.5" spans="1:9">
      <c r="A497" s="10"/>
      <c r="B497" s="10"/>
      <c r="C497" s="10"/>
      <c r="D497" s="10"/>
      <c r="E497" s="10"/>
      <c r="F497" s="10"/>
      <c r="G497" s="23"/>
      <c r="H497" s="10"/>
      <c r="I497" s="10"/>
    </row>
    <row r="498" ht="16.5" spans="1:9">
      <c r="A498" s="10"/>
      <c r="B498" s="10"/>
      <c r="C498" s="10"/>
      <c r="D498" s="10"/>
      <c r="E498" s="10"/>
      <c r="F498" s="10"/>
      <c r="G498" s="23"/>
      <c r="H498" s="10"/>
      <c r="I498" s="10"/>
    </row>
    <row r="499" ht="16.5" spans="1:9">
      <c r="A499" s="10"/>
      <c r="B499" s="10"/>
      <c r="C499" s="10"/>
      <c r="D499" s="10"/>
      <c r="E499" s="10"/>
      <c r="F499" s="10"/>
      <c r="G499" s="23"/>
      <c r="H499" s="10"/>
      <c r="I499" s="10"/>
    </row>
    <row r="500" ht="16.5" spans="1:9">
      <c r="A500" s="10"/>
      <c r="B500" s="10"/>
      <c r="C500" s="10"/>
      <c r="D500" s="10"/>
      <c r="E500" s="10"/>
      <c r="F500" s="10"/>
      <c r="G500" s="23"/>
      <c r="H500" s="10"/>
      <c r="I500" s="10"/>
    </row>
    <row r="501" ht="16.5" spans="1:9">
      <c r="A501" s="10"/>
      <c r="B501" s="10"/>
      <c r="C501" s="10"/>
      <c r="D501" s="10"/>
      <c r="E501" s="10"/>
      <c r="F501" s="10"/>
      <c r="G501" s="23"/>
      <c r="H501" s="10"/>
      <c r="I501" s="10"/>
    </row>
    <row r="502" ht="16.5" spans="1:9">
      <c r="A502" s="10"/>
      <c r="B502" s="10"/>
      <c r="C502" s="10"/>
      <c r="D502" s="10"/>
      <c r="E502" s="10"/>
      <c r="F502" s="10"/>
      <c r="G502" s="23"/>
      <c r="H502" s="10"/>
      <c r="I502" s="10"/>
    </row>
    <row r="503" ht="16.5" spans="1:9">
      <c r="A503" s="10"/>
      <c r="B503" s="10"/>
      <c r="C503" s="10"/>
      <c r="D503" s="10"/>
      <c r="E503" s="10"/>
      <c r="F503" s="10"/>
      <c r="G503" s="23"/>
      <c r="H503" s="10"/>
      <c r="I503" s="10"/>
    </row>
    <row r="504" ht="16.5" spans="1:9">
      <c r="A504" s="10"/>
      <c r="B504" s="10"/>
      <c r="C504" s="10"/>
      <c r="D504" s="10"/>
      <c r="E504" s="10"/>
      <c r="F504" s="10"/>
      <c r="G504" s="23"/>
      <c r="H504" s="10"/>
      <c r="I504" s="10"/>
    </row>
    <row r="505" ht="16.5" spans="1:9">
      <c r="A505" s="10"/>
      <c r="B505" s="10"/>
      <c r="C505" s="10"/>
      <c r="D505" s="10"/>
      <c r="E505" s="10"/>
      <c r="F505" s="10"/>
      <c r="G505" s="23"/>
      <c r="H505" s="10"/>
      <c r="I505" s="10"/>
    </row>
    <row r="506" ht="16.5" spans="1:9">
      <c r="A506" s="10"/>
      <c r="B506" s="10"/>
      <c r="C506" s="10"/>
      <c r="D506" s="10"/>
      <c r="E506" s="10"/>
      <c r="F506" s="10"/>
      <c r="G506" s="23"/>
      <c r="H506" s="10"/>
      <c r="I506" s="10"/>
    </row>
    <row r="507" ht="16.5" spans="1:9">
      <c r="A507" s="10"/>
      <c r="B507" s="10"/>
      <c r="C507" s="10"/>
      <c r="D507" s="10"/>
      <c r="E507" s="10"/>
      <c r="F507" s="10"/>
      <c r="G507" s="23"/>
      <c r="H507" s="10"/>
      <c r="I507" s="10"/>
    </row>
    <row r="508" ht="16.5" spans="1:9">
      <c r="A508" s="10"/>
      <c r="B508" s="10"/>
      <c r="C508" s="10"/>
      <c r="D508" s="10"/>
      <c r="E508" s="10"/>
      <c r="F508" s="10"/>
      <c r="G508" s="23"/>
      <c r="H508" s="10"/>
      <c r="I508" s="10"/>
    </row>
    <row r="509" ht="16.5" spans="1:9">
      <c r="A509" s="10"/>
      <c r="B509" s="10"/>
      <c r="C509" s="10"/>
      <c r="D509" s="10"/>
      <c r="E509" s="10"/>
      <c r="F509" s="10"/>
      <c r="G509" s="23"/>
      <c r="H509" s="10"/>
      <c r="I509" s="10"/>
    </row>
    <row r="510" ht="16.5" spans="1:9">
      <c r="A510" s="10"/>
      <c r="B510" s="10"/>
      <c r="C510" s="10"/>
      <c r="D510" s="10"/>
      <c r="E510" s="10"/>
      <c r="F510" s="10"/>
      <c r="G510" s="23"/>
      <c r="H510" s="10"/>
      <c r="I510" s="10"/>
    </row>
    <row r="511" ht="16.5" spans="1:9">
      <c r="A511" s="10"/>
      <c r="B511" s="10"/>
      <c r="C511" s="10"/>
      <c r="D511" s="10"/>
      <c r="E511" s="10"/>
      <c r="F511" s="10"/>
      <c r="G511" s="23"/>
      <c r="H511" s="10"/>
      <c r="I511" s="10"/>
    </row>
    <row r="512" ht="16.5" spans="1:9">
      <c r="A512" s="10"/>
      <c r="B512" s="10"/>
      <c r="C512" s="10"/>
      <c r="D512" s="10"/>
      <c r="E512" s="10"/>
      <c r="F512" s="10"/>
      <c r="G512" s="23"/>
      <c r="H512" s="10"/>
      <c r="I512" s="10"/>
    </row>
    <row r="513" ht="16.5" spans="1:9">
      <c r="A513" s="10"/>
      <c r="B513" s="10"/>
      <c r="C513" s="10"/>
      <c r="D513" s="10"/>
      <c r="E513" s="10"/>
      <c r="F513" s="10"/>
      <c r="G513" s="23"/>
      <c r="H513" s="10"/>
      <c r="I513" s="10"/>
    </row>
    <row r="514" ht="16.5" spans="1:9">
      <c r="A514" s="10"/>
      <c r="B514" s="10"/>
      <c r="C514" s="10"/>
      <c r="D514" s="10"/>
      <c r="E514" s="10"/>
      <c r="F514" s="10"/>
      <c r="G514" s="23"/>
      <c r="H514" s="10"/>
      <c r="I514" s="10"/>
    </row>
    <row r="515" ht="16.5" spans="1:9">
      <c r="A515" s="10"/>
      <c r="B515" s="10"/>
      <c r="C515" s="10"/>
      <c r="D515" s="10"/>
      <c r="E515" s="10"/>
      <c r="F515" s="10"/>
      <c r="G515" s="23"/>
      <c r="H515" s="10"/>
      <c r="I515" s="10"/>
    </row>
    <row r="516" ht="16.5" spans="1:9">
      <c r="A516" s="10"/>
      <c r="B516" s="10"/>
      <c r="C516" s="10"/>
      <c r="D516" s="10"/>
      <c r="E516" s="10"/>
      <c r="F516" s="10"/>
      <c r="G516" s="23"/>
      <c r="H516" s="10"/>
      <c r="I516" s="10"/>
    </row>
    <row r="517" ht="16.5" spans="1:9">
      <c r="A517" s="10"/>
      <c r="B517" s="10"/>
      <c r="C517" s="10"/>
      <c r="D517" s="10"/>
      <c r="E517" s="10"/>
      <c r="F517" s="10"/>
      <c r="G517" s="23"/>
      <c r="H517" s="10"/>
      <c r="I517" s="10"/>
    </row>
    <row r="518" ht="16.5" spans="1:9">
      <c r="A518" s="10"/>
      <c r="B518" s="10"/>
      <c r="C518" s="10"/>
      <c r="D518" s="10"/>
      <c r="E518" s="10"/>
      <c r="F518" s="10"/>
      <c r="G518" s="23"/>
      <c r="H518" s="10"/>
      <c r="I518" s="10"/>
    </row>
    <row r="519" ht="16.5" spans="1:9">
      <c r="A519" s="10"/>
      <c r="B519" s="10"/>
      <c r="C519" s="10"/>
      <c r="D519" s="10"/>
      <c r="E519" s="10"/>
      <c r="F519" s="10"/>
      <c r="G519" s="23"/>
      <c r="H519" s="10"/>
      <c r="I519" s="10"/>
    </row>
    <row r="520" ht="16.5" spans="1:9">
      <c r="A520" s="10"/>
      <c r="B520" s="10"/>
      <c r="C520" s="10"/>
      <c r="D520" s="10"/>
      <c r="E520" s="10"/>
      <c r="F520" s="10"/>
      <c r="G520" s="23"/>
      <c r="H520" s="10"/>
      <c r="I520" s="10"/>
    </row>
    <row r="521" ht="16.5" spans="1:9">
      <c r="A521" s="10"/>
      <c r="B521" s="10"/>
      <c r="C521" s="10"/>
      <c r="D521" s="10"/>
      <c r="E521" s="10"/>
      <c r="F521" s="10"/>
      <c r="G521" s="23"/>
      <c r="H521" s="10"/>
      <c r="I521" s="10"/>
    </row>
    <row r="522" ht="16.5" spans="1:9">
      <c r="A522" s="10"/>
      <c r="B522" s="10"/>
      <c r="C522" s="10"/>
      <c r="D522" s="10"/>
      <c r="E522" s="10"/>
      <c r="F522" s="10"/>
      <c r="G522" s="23"/>
      <c r="H522" s="10"/>
      <c r="I522" s="10"/>
    </row>
    <row r="523" ht="16.5" spans="1:9">
      <c r="A523" s="10"/>
      <c r="B523" s="10"/>
      <c r="C523" s="10"/>
      <c r="D523" s="10"/>
      <c r="E523" s="10"/>
      <c r="F523" s="10"/>
      <c r="G523" s="23"/>
      <c r="H523" s="10"/>
      <c r="I523" s="10"/>
    </row>
    <row r="524" ht="16.5" spans="1:9">
      <c r="A524" s="10"/>
      <c r="B524" s="10"/>
      <c r="C524" s="10"/>
      <c r="D524" s="10"/>
      <c r="E524" s="10"/>
      <c r="F524" s="10"/>
      <c r="G524" s="23"/>
      <c r="H524" s="10"/>
      <c r="I524" s="10"/>
    </row>
    <row r="525" ht="16.5" spans="1:9">
      <c r="A525" s="10"/>
      <c r="B525" s="10"/>
      <c r="C525" s="10"/>
      <c r="D525" s="10"/>
      <c r="E525" s="10"/>
      <c r="F525" s="10"/>
      <c r="G525" s="23"/>
      <c r="H525" s="10"/>
      <c r="I525" s="10"/>
    </row>
    <row r="526" ht="16.5" spans="1:9">
      <c r="A526" s="10"/>
      <c r="B526" s="10"/>
      <c r="C526" s="10"/>
      <c r="D526" s="10"/>
      <c r="E526" s="10"/>
      <c r="F526" s="10"/>
      <c r="G526" s="23"/>
      <c r="H526" s="10"/>
      <c r="I526" s="10"/>
    </row>
    <row r="527" ht="16.5" spans="1:9">
      <c r="A527" s="10"/>
      <c r="B527" s="10"/>
      <c r="C527" s="10"/>
      <c r="D527" s="10"/>
      <c r="E527" s="10"/>
      <c r="F527" s="10"/>
      <c r="G527" s="23"/>
      <c r="H527" s="10"/>
      <c r="I527" s="10"/>
    </row>
    <row r="528" ht="16.5" spans="1:9">
      <c r="A528" s="10"/>
      <c r="B528" s="10"/>
      <c r="C528" s="10"/>
      <c r="D528" s="10"/>
      <c r="E528" s="10"/>
      <c r="F528" s="10"/>
      <c r="G528" s="23"/>
      <c r="H528" s="10"/>
      <c r="I528" s="10"/>
    </row>
    <row r="529" ht="16.5" spans="1:9">
      <c r="A529" s="10"/>
      <c r="B529" s="10"/>
      <c r="C529" s="10"/>
      <c r="D529" s="10"/>
      <c r="E529" s="10"/>
      <c r="F529" s="10"/>
      <c r="G529" s="23"/>
      <c r="H529" s="10"/>
      <c r="I529" s="10"/>
    </row>
    <row r="530" ht="16.5" spans="1:9">
      <c r="A530" s="10"/>
      <c r="B530" s="10"/>
      <c r="C530" s="10"/>
      <c r="D530" s="10"/>
      <c r="E530" s="10"/>
      <c r="F530" s="10"/>
      <c r="G530" s="23"/>
      <c r="H530" s="10"/>
      <c r="I530" s="10"/>
    </row>
    <row r="531" ht="16.5" spans="1:9">
      <c r="A531" s="10"/>
      <c r="B531" s="10"/>
      <c r="C531" s="10"/>
      <c r="D531" s="10"/>
      <c r="E531" s="10"/>
      <c r="F531" s="10"/>
      <c r="G531" s="23"/>
      <c r="H531" s="10"/>
      <c r="I531" s="10"/>
    </row>
    <row r="532" ht="16.5" spans="1:9">
      <c r="A532" s="10"/>
      <c r="B532" s="10"/>
      <c r="C532" s="10"/>
      <c r="D532" s="10"/>
      <c r="E532" s="10"/>
      <c r="F532" s="10"/>
      <c r="G532" s="23"/>
      <c r="H532" s="10"/>
      <c r="I532" s="10"/>
    </row>
    <row r="533" ht="16.5" spans="1:9">
      <c r="A533" s="10"/>
      <c r="B533" s="10"/>
      <c r="C533" s="10"/>
      <c r="D533" s="10"/>
      <c r="E533" s="10"/>
      <c r="F533" s="10"/>
      <c r="G533" s="23"/>
      <c r="H533" s="10"/>
      <c r="I533" s="10"/>
    </row>
    <row r="534" ht="16.5" spans="1:9">
      <c r="A534" s="10"/>
      <c r="B534" s="10"/>
      <c r="C534" s="10"/>
      <c r="D534" s="10"/>
      <c r="E534" s="10"/>
      <c r="F534" s="10"/>
      <c r="G534" s="23"/>
      <c r="H534" s="10"/>
      <c r="I534" s="10"/>
    </row>
    <row r="535" ht="16.5" spans="1:9">
      <c r="A535" s="10"/>
      <c r="B535" s="10"/>
      <c r="C535" s="10"/>
      <c r="D535" s="10"/>
      <c r="E535" s="10"/>
      <c r="F535" s="10"/>
      <c r="G535" s="23"/>
      <c r="H535" s="10"/>
      <c r="I535" s="10"/>
    </row>
    <row r="536" ht="16.5" spans="1:9">
      <c r="A536" s="10"/>
      <c r="B536" s="10"/>
      <c r="C536" s="10"/>
      <c r="D536" s="10"/>
      <c r="E536" s="10"/>
      <c r="F536" s="10"/>
      <c r="G536" s="23"/>
      <c r="H536" s="10"/>
      <c r="I536" s="10"/>
    </row>
    <row r="537" ht="16.5" spans="1:9">
      <c r="A537" s="10"/>
      <c r="B537" s="10"/>
      <c r="C537" s="10"/>
      <c r="D537" s="10"/>
      <c r="E537" s="10"/>
      <c r="F537" s="10"/>
      <c r="G537" s="23"/>
      <c r="H537" s="10"/>
      <c r="I537" s="10"/>
    </row>
    <row r="538" ht="16.5" spans="1:9">
      <c r="A538" s="10"/>
      <c r="B538" s="10"/>
      <c r="C538" s="10"/>
      <c r="D538" s="10"/>
      <c r="E538" s="10"/>
      <c r="F538" s="10"/>
      <c r="G538" s="23"/>
      <c r="H538" s="10"/>
      <c r="I538" s="10"/>
    </row>
    <row r="539" ht="16.5" spans="1:9">
      <c r="A539" s="10"/>
      <c r="B539" s="10"/>
      <c r="C539" s="10"/>
      <c r="D539" s="10"/>
      <c r="E539" s="10"/>
      <c r="F539" s="10"/>
      <c r="G539" s="23"/>
      <c r="H539" s="10"/>
      <c r="I539" s="10"/>
    </row>
    <row r="540" ht="16.5" spans="1:9">
      <c r="A540" s="10"/>
      <c r="B540" s="10"/>
      <c r="C540" s="10"/>
      <c r="D540" s="10"/>
      <c r="E540" s="10"/>
      <c r="F540" s="10"/>
      <c r="G540" s="23"/>
      <c r="H540" s="10"/>
      <c r="I540" s="10"/>
    </row>
    <row r="541" ht="16.5" spans="1:9">
      <c r="A541" s="10"/>
      <c r="B541" s="10"/>
      <c r="C541" s="10"/>
      <c r="D541" s="10"/>
      <c r="E541" s="10"/>
      <c r="F541" s="10"/>
      <c r="G541" s="23"/>
      <c r="H541" s="10"/>
      <c r="I541" s="10"/>
    </row>
    <row r="542" ht="16.5" spans="1:9">
      <c r="A542" s="10"/>
      <c r="B542" s="10"/>
      <c r="C542" s="10"/>
      <c r="D542" s="10"/>
      <c r="E542" s="10"/>
      <c r="F542" s="10"/>
      <c r="G542" s="23"/>
      <c r="H542" s="10"/>
      <c r="I542" s="10"/>
    </row>
    <row r="543" ht="16.5" spans="1:9">
      <c r="A543" s="10"/>
      <c r="B543" s="10"/>
      <c r="C543" s="10"/>
      <c r="D543" s="10"/>
      <c r="E543" s="10"/>
      <c r="F543" s="10"/>
      <c r="G543" s="23"/>
      <c r="H543" s="10"/>
      <c r="I543" s="10"/>
    </row>
    <row r="544" ht="16.5" spans="1:9">
      <c r="A544" s="10"/>
      <c r="B544" s="10"/>
      <c r="C544" s="10"/>
      <c r="D544" s="10"/>
      <c r="E544" s="10"/>
      <c r="F544" s="10"/>
      <c r="G544" s="23"/>
      <c r="H544" s="10"/>
      <c r="I544" s="10"/>
    </row>
    <row r="545" ht="16.5" spans="1:9">
      <c r="A545" s="10"/>
      <c r="B545" s="10"/>
      <c r="C545" s="10"/>
      <c r="D545" s="10"/>
      <c r="E545" s="10"/>
      <c r="F545" s="10"/>
      <c r="G545" s="23"/>
      <c r="H545" s="10"/>
      <c r="I545" s="10"/>
    </row>
    <row r="546" ht="16.5" spans="1:9">
      <c r="A546" s="10"/>
      <c r="B546" s="10"/>
      <c r="C546" s="10"/>
      <c r="D546" s="10"/>
      <c r="E546" s="10"/>
      <c r="F546" s="10"/>
      <c r="G546" s="23"/>
      <c r="H546" s="10"/>
      <c r="I546" s="10"/>
    </row>
    <row r="547" ht="16.5" spans="1:9">
      <c r="A547" s="10"/>
      <c r="B547" s="10"/>
      <c r="C547" s="10"/>
      <c r="D547" s="10"/>
      <c r="E547" s="10"/>
      <c r="F547" s="10"/>
      <c r="G547" s="23"/>
      <c r="H547" s="10"/>
      <c r="I547" s="10"/>
    </row>
    <row r="548" ht="16.5" spans="1:9">
      <c r="A548" s="10"/>
      <c r="B548" s="10"/>
      <c r="C548" s="10"/>
      <c r="D548" s="10"/>
      <c r="E548" s="10"/>
      <c r="F548" s="10"/>
      <c r="G548" s="23"/>
      <c r="H548" s="10"/>
      <c r="I548" s="10"/>
    </row>
    <row r="549" ht="16.5" spans="1:9">
      <c r="A549" s="10"/>
      <c r="B549" s="10"/>
      <c r="C549" s="10"/>
      <c r="D549" s="10"/>
      <c r="E549" s="10"/>
      <c r="F549" s="10"/>
      <c r="G549" s="23"/>
      <c r="H549" s="10"/>
      <c r="I549" s="10"/>
    </row>
    <row r="550" ht="16.5" spans="1:9">
      <c r="A550" s="10"/>
      <c r="B550" s="10"/>
      <c r="C550" s="10"/>
      <c r="D550" s="10"/>
      <c r="E550" s="10"/>
      <c r="F550" s="10"/>
      <c r="G550" s="23"/>
      <c r="H550" s="10"/>
      <c r="I550" s="10"/>
    </row>
    <row r="551" ht="16.5" spans="1:9">
      <c r="A551" s="10"/>
      <c r="B551" s="10"/>
      <c r="C551" s="10"/>
      <c r="D551" s="10"/>
      <c r="E551" s="10"/>
      <c r="F551" s="10"/>
      <c r="G551" s="23"/>
      <c r="H551" s="10"/>
      <c r="I551" s="10"/>
    </row>
    <row r="552" ht="16.5" spans="1:9">
      <c r="A552" s="10"/>
      <c r="B552" s="10"/>
      <c r="C552" s="10"/>
      <c r="D552" s="10"/>
      <c r="E552" s="10"/>
      <c r="F552" s="10"/>
      <c r="G552" s="23"/>
      <c r="H552" s="10"/>
      <c r="I552" s="10"/>
    </row>
    <row r="553" ht="16.5" spans="1:9">
      <c r="A553" s="10"/>
      <c r="B553" s="10"/>
      <c r="C553" s="10"/>
      <c r="D553" s="10"/>
      <c r="E553" s="10"/>
      <c r="F553" s="10"/>
      <c r="G553" s="23"/>
      <c r="H553" s="10"/>
      <c r="I553" s="10"/>
    </row>
    <row r="554" ht="16.5" spans="1:9">
      <c r="A554" s="10"/>
      <c r="B554" s="10"/>
      <c r="C554" s="10"/>
      <c r="D554" s="10"/>
      <c r="E554" s="10"/>
      <c r="F554" s="10"/>
      <c r="G554" s="23"/>
      <c r="H554" s="10"/>
      <c r="I554" s="10"/>
    </row>
    <row r="555" ht="16.5" spans="1:9">
      <c r="A555" s="10"/>
      <c r="B555" s="10"/>
      <c r="C555" s="10"/>
      <c r="D555" s="10"/>
      <c r="E555" s="10"/>
      <c r="F555" s="10"/>
      <c r="G555" s="23"/>
      <c r="H555" s="10"/>
      <c r="I555" s="10"/>
    </row>
    <row r="556" ht="16.5" spans="1:9">
      <c r="A556" s="10"/>
      <c r="B556" s="10"/>
      <c r="C556" s="10"/>
      <c r="D556" s="10"/>
      <c r="E556" s="10"/>
      <c r="F556" s="10"/>
      <c r="G556" s="23"/>
      <c r="H556" s="10"/>
      <c r="I556" s="10"/>
    </row>
    <row r="557" ht="16.5" spans="1:9">
      <c r="A557" s="10"/>
      <c r="B557" s="10"/>
      <c r="C557" s="10"/>
      <c r="D557" s="10"/>
      <c r="E557" s="10"/>
      <c r="F557" s="10"/>
      <c r="G557" s="23"/>
      <c r="H557" s="10"/>
      <c r="I557" s="10"/>
    </row>
    <row r="558" ht="16.5" spans="1:9">
      <c r="A558" s="10"/>
      <c r="B558" s="10"/>
      <c r="C558" s="10"/>
      <c r="D558" s="10"/>
      <c r="E558" s="10"/>
      <c r="F558" s="10"/>
      <c r="G558" s="23"/>
      <c r="H558" s="10"/>
      <c r="I558" s="10"/>
    </row>
    <row r="559" ht="16.5" spans="1:9">
      <c r="A559" s="10"/>
      <c r="B559" s="10"/>
      <c r="C559" s="10"/>
      <c r="D559" s="10"/>
      <c r="E559" s="10"/>
      <c r="F559" s="10"/>
      <c r="G559" s="23"/>
      <c r="H559" s="10"/>
      <c r="I559" s="10"/>
    </row>
    <row r="560" ht="16.5" spans="1:9">
      <c r="A560" s="10"/>
      <c r="B560" s="10"/>
      <c r="C560" s="10"/>
      <c r="D560" s="10"/>
      <c r="E560" s="10"/>
      <c r="F560" s="10"/>
      <c r="G560" s="23"/>
      <c r="H560" s="10"/>
      <c r="I560" s="10"/>
    </row>
    <row r="561" ht="16.5" spans="1:9">
      <c r="A561" s="10"/>
      <c r="B561" s="10"/>
      <c r="C561" s="10"/>
      <c r="D561" s="10"/>
      <c r="E561" s="10"/>
      <c r="F561" s="10"/>
      <c r="G561" s="23"/>
      <c r="H561" s="10"/>
      <c r="I561" s="10"/>
    </row>
    <row r="562" ht="16.5" spans="1:9">
      <c r="A562" s="10"/>
      <c r="B562" s="10"/>
      <c r="C562" s="10"/>
      <c r="D562" s="10"/>
      <c r="E562" s="10"/>
      <c r="F562" s="10"/>
      <c r="G562" s="23"/>
      <c r="H562" s="10"/>
      <c r="I562" s="10"/>
    </row>
    <row r="563" ht="16.5" spans="1:9">
      <c r="A563" s="10"/>
      <c r="B563" s="10"/>
      <c r="C563" s="10"/>
      <c r="D563" s="10"/>
      <c r="E563" s="10"/>
      <c r="F563" s="10"/>
      <c r="G563" s="23"/>
      <c r="H563" s="10"/>
      <c r="I563" s="10"/>
    </row>
    <row r="564" ht="16.5" spans="1:9">
      <c r="A564" s="10"/>
      <c r="B564" s="10"/>
      <c r="C564" s="10"/>
      <c r="D564" s="10"/>
      <c r="E564" s="10"/>
      <c r="F564" s="10"/>
      <c r="G564" s="23"/>
      <c r="H564" s="10"/>
      <c r="I564" s="10"/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52"/>
  <sheetViews>
    <sheetView zoomScale="70" zoomScaleNormal="70" workbookViewId="0">
      <selection activeCell="AG2" sqref="AG2:AH11"/>
    </sheetView>
  </sheetViews>
  <sheetFormatPr defaultColWidth="9" defaultRowHeight="13.5"/>
  <cols>
    <col min="1" max="1" width="4.75" customWidth="1"/>
    <col min="2" max="2" width="2.5" customWidth="1"/>
    <col min="3" max="7" width="3.625" customWidth="1"/>
    <col min="8" max="20" width="4.375" customWidth="1"/>
    <col min="21" max="23" width="4.75" customWidth="1"/>
    <col min="24" max="31" width="5.375" customWidth="1"/>
    <col min="32" max="32" width="4.375" customWidth="1"/>
    <col min="33" max="36" width="5.375" customWidth="1"/>
    <col min="37" max="39" width="6.375" customWidth="1"/>
    <col min="40" max="43" width="7.375" customWidth="1"/>
    <col min="44" max="47" width="8.375" customWidth="1"/>
    <col min="48" max="59" width="9.375"/>
    <col min="60" max="60" width="10.375"/>
    <col min="61" max="61" width="9.375"/>
    <col min="62" max="62" width="10.375"/>
    <col min="63" max="63" width="12.625"/>
  </cols>
  <sheetData>
    <row r="1" ht="16.5" spans="1:61">
      <c r="A1" s="20"/>
      <c r="B1" s="21">
        <v>5</v>
      </c>
      <c r="C1" s="21">
        <f t="shared" ref="C1:AO1" si="0">B1+5</f>
        <v>10</v>
      </c>
      <c r="D1" s="21">
        <f t="shared" si="0"/>
        <v>15</v>
      </c>
      <c r="E1" s="21">
        <f t="shared" si="0"/>
        <v>20</v>
      </c>
      <c r="F1" s="21">
        <f t="shared" si="0"/>
        <v>25</v>
      </c>
      <c r="G1" s="21">
        <f t="shared" si="0"/>
        <v>30</v>
      </c>
      <c r="H1" s="21">
        <f t="shared" si="0"/>
        <v>35</v>
      </c>
      <c r="I1" s="21">
        <f t="shared" si="0"/>
        <v>40</v>
      </c>
      <c r="J1" s="21">
        <f t="shared" si="0"/>
        <v>45</v>
      </c>
      <c r="K1" s="21">
        <f t="shared" si="0"/>
        <v>50</v>
      </c>
      <c r="L1" s="21">
        <f t="shared" si="0"/>
        <v>55</v>
      </c>
      <c r="M1" s="21">
        <f t="shared" si="0"/>
        <v>60</v>
      </c>
      <c r="N1" s="21">
        <f t="shared" si="0"/>
        <v>65</v>
      </c>
      <c r="O1" s="21">
        <f t="shared" si="0"/>
        <v>70</v>
      </c>
      <c r="P1" s="21">
        <f t="shared" si="0"/>
        <v>75</v>
      </c>
      <c r="Q1" s="21">
        <f t="shared" si="0"/>
        <v>80</v>
      </c>
      <c r="R1" s="21">
        <f t="shared" si="0"/>
        <v>85</v>
      </c>
      <c r="S1" s="21">
        <f t="shared" si="0"/>
        <v>90</v>
      </c>
      <c r="T1" s="21">
        <f t="shared" si="0"/>
        <v>95</v>
      </c>
      <c r="U1" s="21">
        <f t="shared" si="0"/>
        <v>100</v>
      </c>
      <c r="V1" s="21">
        <f t="shared" si="0"/>
        <v>105</v>
      </c>
      <c r="W1" s="21">
        <f t="shared" si="0"/>
        <v>110</v>
      </c>
      <c r="X1" s="21">
        <f t="shared" si="0"/>
        <v>115</v>
      </c>
      <c r="Y1" s="21">
        <f t="shared" si="0"/>
        <v>120</v>
      </c>
      <c r="Z1" s="21">
        <f t="shared" si="0"/>
        <v>125</v>
      </c>
      <c r="AA1" s="21">
        <f t="shared" si="0"/>
        <v>130</v>
      </c>
      <c r="AB1" s="21">
        <f t="shared" si="0"/>
        <v>135</v>
      </c>
      <c r="AC1" s="21">
        <f t="shared" si="0"/>
        <v>140</v>
      </c>
      <c r="AD1" s="21">
        <f t="shared" si="0"/>
        <v>145</v>
      </c>
      <c r="AE1" s="21">
        <f t="shared" si="0"/>
        <v>150</v>
      </c>
      <c r="AF1" s="21">
        <v>1</v>
      </c>
      <c r="AG1" s="21">
        <v>1</v>
      </c>
      <c r="AH1" s="21">
        <v>1</v>
      </c>
      <c r="AI1" s="21">
        <v>1</v>
      </c>
      <c r="AJ1" s="21">
        <v>1</v>
      </c>
      <c r="AK1" s="21">
        <f>AJ1+1</f>
        <v>2</v>
      </c>
      <c r="AL1" s="21">
        <v>2</v>
      </c>
      <c r="AM1" s="21">
        <v>2</v>
      </c>
      <c r="AN1" s="21">
        <v>5</v>
      </c>
      <c r="AO1" s="21">
        <v>5</v>
      </c>
      <c r="AP1" s="21">
        <v>5</v>
      </c>
      <c r="AQ1" s="21">
        <v>5</v>
      </c>
      <c r="AR1" s="21">
        <v>10</v>
      </c>
      <c r="AS1" s="21">
        <v>10</v>
      </c>
      <c r="AT1" s="21">
        <v>10</v>
      </c>
      <c r="AU1" s="21">
        <v>20</v>
      </c>
      <c r="AV1" s="21">
        <v>20</v>
      </c>
      <c r="AW1" s="21">
        <v>20</v>
      </c>
      <c r="AX1" s="21">
        <v>20</v>
      </c>
      <c r="AY1" s="21">
        <v>20</v>
      </c>
      <c r="AZ1" s="21">
        <v>30</v>
      </c>
      <c r="BA1" s="21">
        <v>30</v>
      </c>
      <c r="BB1" s="21">
        <v>50</v>
      </c>
      <c r="BC1" s="21">
        <v>50</v>
      </c>
      <c r="BD1" s="21">
        <v>75</v>
      </c>
      <c r="BE1" s="21">
        <v>75</v>
      </c>
      <c r="BF1" s="21">
        <v>100</v>
      </c>
      <c r="BG1" s="21">
        <v>100</v>
      </c>
      <c r="BH1" s="21">
        <v>150</v>
      </c>
      <c r="BI1" s="21">
        <v>150</v>
      </c>
    </row>
    <row r="2" ht="16.5" spans="1:61">
      <c r="A2" s="10">
        <v>10</v>
      </c>
      <c r="B2" s="20">
        <v>0</v>
      </c>
      <c r="C2" s="20">
        <v>10</v>
      </c>
      <c r="D2" s="20">
        <v>20</v>
      </c>
      <c r="E2" s="20">
        <v>30</v>
      </c>
      <c r="F2" s="20">
        <v>40</v>
      </c>
      <c r="G2" s="20">
        <v>50</v>
      </c>
      <c r="H2" s="20">
        <v>70</v>
      </c>
      <c r="I2" s="20">
        <v>90</v>
      </c>
      <c r="J2" s="20">
        <v>110</v>
      </c>
      <c r="K2" s="20">
        <v>130</v>
      </c>
      <c r="L2" s="20">
        <v>150</v>
      </c>
      <c r="M2" s="20">
        <f>L2+30</f>
        <v>180</v>
      </c>
      <c r="N2" s="20">
        <f t="shared" ref="N2:N31" si="1">M2+30</f>
        <v>210</v>
      </c>
      <c r="O2" s="20">
        <f t="shared" ref="O2:O31" si="2">N2+30</f>
        <v>240</v>
      </c>
      <c r="P2" s="20">
        <f t="shared" ref="P2:P31" si="3">O2+30</f>
        <v>270</v>
      </c>
      <c r="Q2" s="20">
        <f>P2+30</f>
        <v>300</v>
      </c>
      <c r="R2" s="20">
        <f t="shared" ref="R2:V2" si="4">Q2+40</f>
        <v>340</v>
      </c>
      <c r="S2" s="20">
        <f t="shared" si="4"/>
        <v>380</v>
      </c>
      <c r="T2" s="20">
        <f t="shared" si="4"/>
        <v>420</v>
      </c>
      <c r="U2" s="20">
        <f t="shared" si="4"/>
        <v>460</v>
      </c>
      <c r="V2" s="20">
        <f t="shared" si="4"/>
        <v>500</v>
      </c>
      <c r="W2" s="20">
        <f t="shared" ref="W2:AE2" si="5">V2+50</f>
        <v>550</v>
      </c>
      <c r="X2" s="20">
        <f t="shared" si="5"/>
        <v>600</v>
      </c>
      <c r="Y2" s="20">
        <f t="shared" si="5"/>
        <v>650</v>
      </c>
      <c r="Z2" s="20">
        <f t="shared" si="5"/>
        <v>700</v>
      </c>
      <c r="AA2" s="20">
        <f t="shared" si="5"/>
        <v>750</v>
      </c>
      <c r="AB2" s="20">
        <f t="shared" si="5"/>
        <v>800</v>
      </c>
      <c r="AC2" s="20">
        <f t="shared" si="5"/>
        <v>850</v>
      </c>
      <c r="AD2" s="20">
        <f t="shared" si="5"/>
        <v>900</v>
      </c>
      <c r="AE2" s="20">
        <f t="shared" si="5"/>
        <v>950</v>
      </c>
      <c r="AF2" s="20">
        <f>INT(B$1+AF$1*B2^1.5)</f>
        <v>5</v>
      </c>
      <c r="AG2" s="20">
        <f t="shared" ref="AF2:BS2" si="6">INT(C$1+AG$1*C2^1.5)</f>
        <v>41</v>
      </c>
      <c r="AH2" s="20">
        <f t="shared" si="6"/>
        <v>104</v>
      </c>
      <c r="AI2" s="20">
        <f t="shared" si="6"/>
        <v>184</v>
      </c>
      <c r="AJ2" s="20">
        <f t="shared" si="6"/>
        <v>277</v>
      </c>
      <c r="AK2" s="20">
        <f t="shared" si="6"/>
        <v>737</v>
      </c>
      <c r="AL2" s="20">
        <f t="shared" si="6"/>
        <v>1206</v>
      </c>
      <c r="AM2" s="20">
        <f t="shared" si="6"/>
        <v>1747</v>
      </c>
      <c r="AN2" s="20">
        <f t="shared" si="6"/>
        <v>5813</v>
      </c>
      <c r="AO2" s="20">
        <f t="shared" si="6"/>
        <v>7461</v>
      </c>
      <c r="AP2" s="20">
        <f t="shared" si="6"/>
        <v>9240</v>
      </c>
      <c r="AQ2" s="20">
        <f t="shared" si="6"/>
        <v>12134</v>
      </c>
      <c r="AR2" s="20">
        <f t="shared" si="6"/>
        <v>30496</v>
      </c>
      <c r="AS2" s="20">
        <f t="shared" si="6"/>
        <v>37250</v>
      </c>
      <c r="AT2" s="20">
        <f t="shared" si="6"/>
        <v>44440</v>
      </c>
      <c r="AU2" s="20">
        <f t="shared" si="6"/>
        <v>104003</v>
      </c>
      <c r="AV2" s="20">
        <f t="shared" si="6"/>
        <v>125470</v>
      </c>
      <c r="AW2" s="20">
        <f t="shared" si="6"/>
        <v>148241</v>
      </c>
      <c r="AX2" s="20">
        <f t="shared" si="6"/>
        <v>172243</v>
      </c>
      <c r="AY2" s="20">
        <f t="shared" si="6"/>
        <v>197418</v>
      </c>
      <c r="AZ2" s="20">
        <f t="shared" si="6"/>
        <v>335515</v>
      </c>
      <c r="BA2" s="20">
        <f t="shared" si="6"/>
        <v>387069</v>
      </c>
      <c r="BB2" s="20">
        <f t="shared" ref="BB2:BJ2" si="7">INT(X$1+BB$1*X2^1.5)</f>
        <v>734961</v>
      </c>
      <c r="BC2" s="20">
        <f t="shared" si="7"/>
        <v>828710</v>
      </c>
      <c r="BD2" s="20">
        <f t="shared" si="7"/>
        <v>1389144</v>
      </c>
      <c r="BE2" s="20">
        <f t="shared" si="7"/>
        <v>1540599</v>
      </c>
      <c r="BF2" s="20">
        <f t="shared" si="7"/>
        <v>2262876</v>
      </c>
      <c r="BG2" s="20">
        <f t="shared" si="7"/>
        <v>2478294</v>
      </c>
      <c r="BH2" s="20">
        <f t="shared" si="7"/>
        <v>4050145</v>
      </c>
      <c r="BI2" s="20">
        <f t="shared" si="7"/>
        <v>4392294</v>
      </c>
    </row>
    <row r="3" ht="16.5" spans="1:61">
      <c r="A3" s="10">
        <v>10</v>
      </c>
      <c r="B3" s="20">
        <v>1</v>
      </c>
      <c r="C3" s="20">
        <v>11</v>
      </c>
      <c r="D3" s="20">
        <v>21</v>
      </c>
      <c r="E3" s="20">
        <v>31</v>
      </c>
      <c r="F3" s="20">
        <v>41</v>
      </c>
      <c r="G3" s="20">
        <v>51</v>
      </c>
      <c r="H3" s="20">
        <v>71</v>
      </c>
      <c r="I3" s="20">
        <v>91</v>
      </c>
      <c r="J3" s="20">
        <v>111</v>
      </c>
      <c r="K3" s="20">
        <v>131</v>
      </c>
      <c r="L3" s="20">
        <v>151</v>
      </c>
      <c r="M3" s="20">
        <f t="shared" ref="M3:M31" si="8">L3+30</f>
        <v>181</v>
      </c>
      <c r="N3" s="20">
        <f t="shared" si="1"/>
        <v>211</v>
      </c>
      <c r="O3" s="20">
        <f t="shared" si="2"/>
        <v>241</v>
      </c>
      <c r="P3" s="20">
        <f t="shared" si="3"/>
        <v>271</v>
      </c>
      <c r="Q3" s="20">
        <f t="shared" ref="Q3:Q41" si="9">P3+30</f>
        <v>301</v>
      </c>
      <c r="R3" s="20">
        <f t="shared" ref="R3:R41" si="10">Q3+40</f>
        <v>341</v>
      </c>
      <c r="S3" s="20">
        <f t="shared" ref="S3:S41" si="11">R3+40</f>
        <v>381</v>
      </c>
      <c r="T3" s="20">
        <f t="shared" ref="T3:T41" si="12">S3+40</f>
        <v>421</v>
      </c>
      <c r="U3" s="20">
        <f t="shared" ref="U3:U41" si="13">T3+40</f>
        <v>461</v>
      </c>
      <c r="V3" s="20">
        <f t="shared" ref="V3:V41" si="14">U3+40</f>
        <v>501</v>
      </c>
      <c r="W3" s="20">
        <f t="shared" ref="W3:W34" si="15">V3+50</f>
        <v>551</v>
      </c>
      <c r="X3" s="20">
        <f t="shared" ref="X3:X34" si="16">W3+50</f>
        <v>601</v>
      </c>
      <c r="Y3" s="20">
        <f t="shared" ref="Y3:Y34" si="17">X3+50</f>
        <v>651</v>
      </c>
      <c r="Z3" s="20">
        <f t="shared" ref="Z3:Z34" si="18">Y3+50</f>
        <v>701</v>
      </c>
      <c r="AA3" s="20">
        <f t="shared" ref="AA3:AA34" si="19">Z3+50</f>
        <v>751</v>
      </c>
      <c r="AB3" s="20">
        <f t="shared" ref="AB3:AB34" si="20">AA3+50</f>
        <v>801</v>
      </c>
      <c r="AC3" s="20">
        <f t="shared" ref="AC3:AC34" si="21">AB3+50</f>
        <v>851</v>
      </c>
      <c r="AD3" s="20">
        <f t="shared" ref="AD3:AD34" si="22">AC3+50</f>
        <v>901</v>
      </c>
      <c r="AE3" s="20">
        <f t="shared" ref="AE3:AE34" si="23">AD3+50</f>
        <v>951</v>
      </c>
      <c r="AF3" s="20">
        <f>INT(B$1+AF$1*B3^1.5)</f>
        <v>6</v>
      </c>
      <c r="AG3" s="20">
        <f t="shared" ref="AF3:BS3" si="24">INT(C$1+AG$1*C3^1.5)</f>
        <v>46</v>
      </c>
      <c r="AH3" s="20">
        <f t="shared" si="24"/>
        <v>111</v>
      </c>
      <c r="AI3" s="20">
        <f t="shared" si="24"/>
        <v>192</v>
      </c>
      <c r="AJ3" s="20">
        <f t="shared" si="24"/>
        <v>287</v>
      </c>
      <c r="AK3" s="20">
        <f t="shared" si="24"/>
        <v>758</v>
      </c>
      <c r="AL3" s="20">
        <f t="shared" si="24"/>
        <v>1231</v>
      </c>
      <c r="AM3" s="20">
        <f t="shared" si="24"/>
        <v>1776</v>
      </c>
      <c r="AN3" s="20">
        <f t="shared" si="24"/>
        <v>5892</v>
      </c>
      <c r="AO3" s="20">
        <f t="shared" si="24"/>
        <v>7546</v>
      </c>
      <c r="AP3" s="20">
        <f t="shared" si="24"/>
        <v>9332</v>
      </c>
      <c r="AQ3" s="20">
        <f t="shared" si="24"/>
        <v>12235</v>
      </c>
      <c r="AR3" s="20">
        <f t="shared" si="24"/>
        <v>30714</v>
      </c>
      <c r="AS3" s="20">
        <f t="shared" si="24"/>
        <v>37483</v>
      </c>
      <c r="AT3" s="20">
        <f t="shared" si="24"/>
        <v>44687</v>
      </c>
      <c r="AU3" s="20">
        <f t="shared" si="24"/>
        <v>104523</v>
      </c>
      <c r="AV3" s="20">
        <f t="shared" si="24"/>
        <v>126024</v>
      </c>
      <c r="AW3" s="20">
        <f t="shared" si="24"/>
        <v>148826</v>
      </c>
      <c r="AX3" s="20">
        <f t="shared" si="24"/>
        <v>172858</v>
      </c>
      <c r="AY3" s="20">
        <f t="shared" si="24"/>
        <v>198061</v>
      </c>
      <c r="AZ3" s="20">
        <f t="shared" si="24"/>
        <v>336521</v>
      </c>
      <c r="BA3" s="20">
        <f t="shared" si="24"/>
        <v>388125</v>
      </c>
      <c r="BB3" s="20">
        <f t="shared" si="24"/>
        <v>736799</v>
      </c>
      <c r="BC3" s="20">
        <f t="shared" si="24"/>
        <v>830623</v>
      </c>
      <c r="BD3" s="20">
        <f t="shared" si="24"/>
        <v>1392121</v>
      </c>
      <c r="BE3" s="20">
        <f t="shared" si="24"/>
        <v>1543681</v>
      </c>
      <c r="BF3" s="20">
        <f t="shared" si="24"/>
        <v>2267120</v>
      </c>
      <c r="BG3" s="20">
        <f t="shared" si="24"/>
        <v>2482669</v>
      </c>
      <c r="BH3" s="20">
        <f t="shared" si="24"/>
        <v>4056896</v>
      </c>
      <c r="BI3" s="20">
        <f t="shared" si="24"/>
        <v>4399231</v>
      </c>
    </row>
    <row r="4" ht="16.5" spans="1:61">
      <c r="A4" s="10">
        <v>10</v>
      </c>
      <c r="B4" s="20">
        <v>2</v>
      </c>
      <c r="C4" s="20">
        <v>12</v>
      </c>
      <c r="D4" s="20">
        <v>22</v>
      </c>
      <c r="E4" s="20">
        <v>32</v>
      </c>
      <c r="F4" s="20">
        <v>42</v>
      </c>
      <c r="G4" s="20">
        <v>52</v>
      </c>
      <c r="H4" s="20">
        <v>72</v>
      </c>
      <c r="I4" s="20">
        <v>92</v>
      </c>
      <c r="J4" s="20">
        <v>112</v>
      </c>
      <c r="K4" s="20">
        <v>132</v>
      </c>
      <c r="L4" s="20">
        <v>152</v>
      </c>
      <c r="M4" s="20">
        <f t="shared" si="8"/>
        <v>182</v>
      </c>
      <c r="N4" s="20">
        <f t="shared" si="1"/>
        <v>212</v>
      </c>
      <c r="O4" s="20">
        <f t="shared" si="2"/>
        <v>242</v>
      </c>
      <c r="P4" s="20">
        <f t="shared" si="3"/>
        <v>272</v>
      </c>
      <c r="Q4" s="20">
        <f t="shared" si="9"/>
        <v>302</v>
      </c>
      <c r="R4" s="20">
        <f t="shared" si="10"/>
        <v>342</v>
      </c>
      <c r="S4" s="20">
        <f t="shared" si="11"/>
        <v>382</v>
      </c>
      <c r="T4" s="20">
        <f t="shared" si="12"/>
        <v>422</v>
      </c>
      <c r="U4" s="20">
        <f t="shared" si="13"/>
        <v>462</v>
      </c>
      <c r="V4" s="20">
        <f t="shared" si="14"/>
        <v>502</v>
      </c>
      <c r="W4" s="20">
        <f t="shared" si="15"/>
        <v>552</v>
      </c>
      <c r="X4" s="20">
        <f t="shared" si="16"/>
        <v>602</v>
      </c>
      <c r="Y4" s="20">
        <f t="shared" si="17"/>
        <v>652</v>
      </c>
      <c r="Z4" s="20">
        <f t="shared" si="18"/>
        <v>702</v>
      </c>
      <c r="AA4" s="20">
        <f t="shared" si="19"/>
        <v>752</v>
      </c>
      <c r="AB4" s="20">
        <f t="shared" si="20"/>
        <v>802</v>
      </c>
      <c r="AC4" s="20">
        <f t="shared" si="21"/>
        <v>852</v>
      </c>
      <c r="AD4" s="20">
        <f t="shared" si="22"/>
        <v>902</v>
      </c>
      <c r="AE4" s="20">
        <f t="shared" si="23"/>
        <v>952</v>
      </c>
      <c r="AF4" s="20">
        <f>INT(B$1+AF$1*B4^1.5)</f>
        <v>7</v>
      </c>
      <c r="AG4" s="20">
        <f t="shared" ref="AF4:BS4" si="25">INT(C$1+AG$1*C4^1.5)</f>
        <v>51</v>
      </c>
      <c r="AH4" s="20">
        <f t="shared" si="25"/>
        <v>118</v>
      </c>
      <c r="AI4" s="20">
        <f t="shared" si="25"/>
        <v>201</v>
      </c>
      <c r="AJ4" s="20">
        <f t="shared" si="25"/>
        <v>297</v>
      </c>
      <c r="AK4" s="20">
        <f t="shared" si="25"/>
        <v>779</v>
      </c>
      <c r="AL4" s="20">
        <f t="shared" si="25"/>
        <v>1256</v>
      </c>
      <c r="AM4" s="20">
        <f t="shared" si="25"/>
        <v>1804</v>
      </c>
      <c r="AN4" s="20">
        <f t="shared" si="25"/>
        <v>5971</v>
      </c>
      <c r="AO4" s="20">
        <f t="shared" si="25"/>
        <v>7632</v>
      </c>
      <c r="AP4" s="20">
        <f t="shared" si="25"/>
        <v>9424</v>
      </c>
      <c r="AQ4" s="20">
        <f t="shared" si="25"/>
        <v>12336</v>
      </c>
      <c r="AR4" s="20">
        <f t="shared" si="25"/>
        <v>30932</v>
      </c>
      <c r="AS4" s="20">
        <f t="shared" si="25"/>
        <v>37716</v>
      </c>
      <c r="AT4" s="20">
        <f t="shared" si="25"/>
        <v>44934</v>
      </c>
      <c r="AU4" s="20">
        <f t="shared" si="25"/>
        <v>105044</v>
      </c>
      <c r="AV4" s="20">
        <f t="shared" si="25"/>
        <v>126578</v>
      </c>
      <c r="AW4" s="20">
        <f t="shared" si="25"/>
        <v>149412</v>
      </c>
      <c r="AX4" s="20">
        <f t="shared" si="25"/>
        <v>173474</v>
      </c>
      <c r="AY4" s="20">
        <f t="shared" si="25"/>
        <v>198706</v>
      </c>
      <c r="AZ4" s="20">
        <f t="shared" si="25"/>
        <v>337529</v>
      </c>
      <c r="BA4" s="20">
        <f t="shared" si="25"/>
        <v>389181</v>
      </c>
      <c r="BB4" s="20">
        <f t="shared" si="25"/>
        <v>738639</v>
      </c>
      <c r="BC4" s="20">
        <f t="shared" si="25"/>
        <v>832537</v>
      </c>
      <c r="BD4" s="20">
        <f t="shared" si="25"/>
        <v>1395101</v>
      </c>
      <c r="BE4" s="20">
        <f t="shared" si="25"/>
        <v>1546765</v>
      </c>
      <c r="BF4" s="20">
        <f t="shared" si="25"/>
        <v>2271367</v>
      </c>
      <c r="BG4" s="20">
        <f t="shared" si="25"/>
        <v>2487046</v>
      </c>
      <c r="BH4" s="20">
        <f t="shared" si="25"/>
        <v>4063652</v>
      </c>
      <c r="BI4" s="20">
        <f t="shared" si="25"/>
        <v>4406172</v>
      </c>
    </row>
    <row r="5" ht="16.5" spans="1:61">
      <c r="A5" s="10">
        <v>10</v>
      </c>
      <c r="B5" s="20">
        <v>3</v>
      </c>
      <c r="C5" s="20">
        <v>13</v>
      </c>
      <c r="D5" s="20">
        <v>23</v>
      </c>
      <c r="E5" s="20">
        <v>33</v>
      </c>
      <c r="F5" s="20">
        <v>43</v>
      </c>
      <c r="G5" s="20">
        <v>53</v>
      </c>
      <c r="H5" s="20">
        <v>73</v>
      </c>
      <c r="I5" s="20">
        <v>93</v>
      </c>
      <c r="J5" s="20">
        <v>113</v>
      </c>
      <c r="K5" s="20">
        <v>133</v>
      </c>
      <c r="L5" s="20">
        <v>153</v>
      </c>
      <c r="M5" s="20">
        <f t="shared" si="8"/>
        <v>183</v>
      </c>
      <c r="N5" s="20">
        <f t="shared" si="1"/>
        <v>213</v>
      </c>
      <c r="O5" s="20">
        <f t="shared" si="2"/>
        <v>243</v>
      </c>
      <c r="P5" s="20">
        <f t="shared" si="3"/>
        <v>273</v>
      </c>
      <c r="Q5" s="20">
        <f t="shared" si="9"/>
        <v>303</v>
      </c>
      <c r="R5" s="20">
        <f t="shared" si="10"/>
        <v>343</v>
      </c>
      <c r="S5" s="20">
        <f t="shared" si="11"/>
        <v>383</v>
      </c>
      <c r="T5" s="20">
        <f t="shared" si="12"/>
        <v>423</v>
      </c>
      <c r="U5" s="20">
        <f t="shared" si="13"/>
        <v>463</v>
      </c>
      <c r="V5" s="20">
        <f t="shared" si="14"/>
        <v>503</v>
      </c>
      <c r="W5" s="20">
        <f t="shared" si="15"/>
        <v>553</v>
      </c>
      <c r="X5" s="20">
        <f t="shared" si="16"/>
        <v>603</v>
      </c>
      <c r="Y5" s="20">
        <f t="shared" si="17"/>
        <v>653</v>
      </c>
      <c r="Z5" s="20">
        <f t="shared" si="18"/>
        <v>703</v>
      </c>
      <c r="AA5" s="20">
        <f t="shared" si="19"/>
        <v>753</v>
      </c>
      <c r="AB5" s="20">
        <f t="shared" si="20"/>
        <v>803</v>
      </c>
      <c r="AC5" s="20">
        <f t="shared" si="21"/>
        <v>853</v>
      </c>
      <c r="AD5" s="20">
        <f t="shared" si="22"/>
        <v>903</v>
      </c>
      <c r="AE5" s="20">
        <f t="shared" si="23"/>
        <v>953</v>
      </c>
      <c r="AF5" s="20">
        <f t="shared" ref="AF5:BS5" si="26">INT(B$1+AF$1*B5^1.5)</f>
        <v>10</v>
      </c>
      <c r="AG5" s="20">
        <f t="shared" si="26"/>
        <v>56</v>
      </c>
      <c r="AH5" s="20">
        <f t="shared" si="26"/>
        <v>125</v>
      </c>
      <c r="AI5" s="20">
        <f t="shared" si="26"/>
        <v>209</v>
      </c>
      <c r="AJ5" s="20">
        <f t="shared" si="26"/>
        <v>306</v>
      </c>
      <c r="AK5" s="20">
        <f t="shared" si="26"/>
        <v>801</v>
      </c>
      <c r="AL5" s="20">
        <f t="shared" si="26"/>
        <v>1282</v>
      </c>
      <c r="AM5" s="20">
        <f t="shared" si="26"/>
        <v>1833</v>
      </c>
      <c r="AN5" s="20">
        <f t="shared" si="26"/>
        <v>6051</v>
      </c>
      <c r="AO5" s="20">
        <f t="shared" si="26"/>
        <v>7719</v>
      </c>
      <c r="AP5" s="20">
        <f t="shared" si="26"/>
        <v>9517</v>
      </c>
      <c r="AQ5" s="20">
        <f t="shared" si="26"/>
        <v>12437</v>
      </c>
      <c r="AR5" s="20">
        <f t="shared" si="26"/>
        <v>31151</v>
      </c>
      <c r="AS5" s="20">
        <f t="shared" si="26"/>
        <v>37949</v>
      </c>
      <c r="AT5" s="20">
        <f t="shared" si="26"/>
        <v>45182</v>
      </c>
      <c r="AU5" s="20">
        <f t="shared" si="26"/>
        <v>105565</v>
      </c>
      <c r="AV5" s="20">
        <f t="shared" si="26"/>
        <v>127133</v>
      </c>
      <c r="AW5" s="20">
        <f t="shared" si="26"/>
        <v>149999</v>
      </c>
      <c r="AX5" s="20">
        <f t="shared" si="26"/>
        <v>174091</v>
      </c>
      <c r="AY5" s="20">
        <f t="shared" si="26"/>
        <v>199351</v>
      </c>
      <c r="AZ5" s="20">
        <f t="shared" si="26"/>
        <v>338538</v>
      </c>
      <c r="BA5" s="20">
        <f t="shared" si="26"/>
        <v>390239</v>
      </c>
      <c r="BB5" s="20">
        <f t="shared" si="26"/>
        <v>740480</v>
      </c>
      <c r="BC5" s="20">
        <f t="shared" si="26"/>
        <v>834453</v>
      </c>
      <c r="BD5" s="20">
        <f t="shared" si="26"/>
        <v>1398083</v>
      </c>
      <c r="BE5" s="20">
        <f t="shared" si="26"/>
        <v>1549851</v>
      </c>
      <c r="BF5" s="20">
        <f t="shared" si="26"/>
        <v>2275616</v>
      </c>
      <c r="BG5" s="20">
        <f t="shared" si="26"/>
        <v>2491425</v>
      </c>
      <c r="BH5" s="20">
        <f t="shared" si="26"/>
        <v>4070411</v>
      </c>
      <c r="BI5" s="20">
        <f t="shared" si="26"/>
        <v>4413116</v>
      </c>
    </row>
    <row r="6" ht="16.5" spans="1:61">
      <c r="A6" s="10">
        <v>10</v>
      </c>
      <c r="B6" s="20">
        <v>4</v>
      </c>
      <c r="C6" s="20">
        <v>14</v>
      </c>
      <c r="D6" s="20">
        <v>24</v>
      </c>
      <c r="E6" s="20">
        <v>34</v>
      </c>
      <c r="F6" s="20">
        <v>44</v>
      </c>
      <c r="G6" s="20">
        <v>54</v>
      </c>
      <c r="H6" s="20">
        <v>74</v>
      </c>
      <c r="I6" s="20">
        <v>94</v>
      </c>
      <c r="J6" s="20">
        <v>114</v>
      </c>
      <c r="K6" s="20">
        <v>134</v>
      </c>
      <c r="L6" s="20">
        <v>154</v>
      </c>
      <c r="M6" s="20">
        <f t="shared" si="8"/>
        <v>184</v>
      </c>
      <c r="N6" s="20">
        <f t="shared" si="1"/>
        <v>214</v>
      </c>
      <c r="O6" s="20">
        <f t="shared" si="2"/>
        <v>244</v>
      </c>
      <c r="P6" s="20">
        <f t="shared" si="3"/>
        <v>274</v>
      </c>
      <c r="Q6" s="20">
        <f t="shared" si="9"/>
        <v>304</v>
      </c>
      <c r="R6" s="20">
        <f t="shared" si="10"/>
        <v>344</v>
      </c>
      <c r="S6" s="20">
        <f t="shared" si="11"/>
        <v>384</v>
      </c>
      <c r="T6" s="20">
        <f t="shared" si="12"/>
        <v>424</v>
      </c>
      <c r="U6" s="20">
        <f t="shared" si="13"/>
        <v>464</v>
      </c>
      <c r="V6" s="20">
        <f t="shared" si="14"/>
        <v>504</v>
      </c>
      <c r="W6" s="20">
        <f t="shared" si="15"/>
        <v>554</v>
      </c>
      <c r="X6" s="20">
        <f t="shared" si="16"/>
        <v>604</v>
      </c>
      <c r="Y6" s="20">
        <f t="shared" si="17"/>
        <v>654</v>
      </c>
      <c r="Z6" s="20">
        <f t="shared" si="18"/>
        <v>704</v>
      </c>
      <c r="AA6" s="20">
        <f t="shared" si="19"/>
        <v>754</v>
      </c>
      <c r="AB6" s="20">
        <f t="shared" si="20"/>
        <v>804</v>
      </c>
      <c r="AC6" s="20">
        <f t="shared" si="21"/>
        <v>854</v>
      </c>
      <c r="AD6" s="20">
        <f t="shared" si="22"/>
        <v>904</v>
      </c>
      <c r="AE6" s="20">
        <f t="shared" si="23"/>
        <v>954</v>
      </c>
      <c r="AF6" s="20">
        <f t="shared" ref="AF6:BS6" si="27">INT(B$1+AF$1*B6^1.5)</f>
        <v>13</v>
      </c>
      <c r="AG6" s="20">
        <f t="shared" si="27"/>
        <v>62</v>
      </c>
      <c r="AH6" s="20">
        <f t="shared" si="27"/>
        <v>132</v>
      </c>
      <c r="AI6" s="20">
        <f t="shared" si="27"/>
        <v>218</v>
      </c>
      <c r="AJ6" s="20">
        <f t="shared" si="27"/>
        <v>316</v>
      </c>
      <c r="AK6" s="20">
        <f t="shared" si="27"/>
        <v>823</v>
      </c>
      <c r="AL6" s="20">
        <f t="shared" si="27"/>
        <v>1308</v>
      </c>
      <c r="AM6" s="20">
        <f t="shared" si="27"/>
        <v>1862</v>
      </c>
      <c r="AN6" s="20">
        <f t="shared" si="27"/>
        <v>6130</v>
      </c>
      <c r="AO6" s="20">
        <f t="shared" si="27"/>
        <v>7805</v>
      </c>
      <c r="AP6" s="20">
        <f t="shared" si="27"/>
        <v>9610</v>
      </c>
      <c r="AQ6" s="20">
        <f t="shared" si="27"/>
        <v>12539</v>
      </c>
      <c r="AR6" s="20">
        <f t="shared" si="27"/>
        <v>31370</v>
      </c>
      <c r="AS6" s="20">
        <f t="shared" si="27"/>
        <v>38184</v>
      </c>
      <c r="AT6" s="20">
        <f t="shared" si="27"/>
        <v>45430</v>
      </c>
      <c r="AU6" s="20">
        <f t="shared" si="27"/>
        <v>106088</v>
      </c>
      <c r="AV6" s="20">
        <f t="shared" si="27"/>
        <v>127689</v>
      </c>
      <c r="AW6" s="20">
        <f t="shared" si="27"/>
        <v>150586</v>
      </c>
      <c r="AX6" s="20">
        <f t="shared" si="27"/>
        <v>174708</v>
      </c>
      <c r="AY6" s="20">
        <f t="shared" si="27"/>
        <v>199997</v>
      </c>
      <c r="AZ6" s="20">
        <f t="shared" si="27"/>
        <v>339548</v>
      </c>
      <c r="BA6" s="20">
        <f t="shared" si="27"/>
        <v>391298</v>
      </c>
      <c r="BB6" s="20">
        <f t="shared" si="27"/>
        <v>742322</v>
      </c>
      <c r="BC6" s="20">
        <f t="shared" si="27"/>
        <v>836370</v>
      </c>
      <c r="BD6" s="20">
        <f t="shared" si="27"/>
        <v>1401067</v>
      </c>
      <c r="BE6" s="20">
        <f t="shared" si="27"/>
        <v>1552939</v>
      </c>
      <c r="BF6" s="20">
        <f t="shared" si="27"/>
        <v>2279868</v>
      </c>
      <c r="BG6" s="20">
        <f t="shared" si="27"/>
        <v>2495807</v>
      </c>
      <c r="BH6" s="20">
        <f t="shared" si="27"/>
        <v>4077174</v>
      </c>
      <c r="BI6" s="20">
        <f t="shared" si="27"/>
        <v>4420064</v>
      </c>
    </row>
    <row r="7" ht="16.5" spans="1:61">
      <c r="A7" s="10">
        <v>30</v>
      </c>
      <c r="B7" s="20">
        <v>5</v>
      </c>
      <c r="C7" s="20">
        <v>15</v>
      </c>
      <c r="D7" s="20">
        <v>25</v>
      </c>
      <c r="E7" s="20">
        <v>35</v>
      </c>
      <c r="F7" s="20">
        <v>45</v>
      </c>
      <c r="G7" s="20">
        <v>55</v>
      </c>
      <c r="H7" s="20">
        <v>75</v>
      </c>
      <c r="I7" s="20">
        <v>95</v>
      </c>
      <c r="J7" s="20">
        <v>115</v>
      </c>
      <c r="K7" s="20">
        <v>135</v>
      </c>
      <c r="L7" s="20">
        <v>155</v>
      </c>
      <c r="M7" s="20">
        <f t="shared" si="8"/>
        <v>185</v>
      </c>
      <c r="N7" s="20">
        <f t="shared" si="1"/>
        <v>215</v>
      </c>
      <c r="O7" s="20">
        <f t="shared" si="2"/>
        <v>245</v>
      </c>
      <c r="P7" s="20">
        <f t="shared" si="3"/>
        <v>275</v>
      </c>
      <c r="Q7" s="20">
        <f t="shared" si="9"/>
        <v>305</v>
      </c>
      <c r="R7" s="20">
        <f t="shared" si="10"/>
        <v>345</v>
      </c>
      <c r="S7" s="20">
        <f t="shared" si="11"/>
        <v>385</v>
      </c>
      <c r="T7" s="20">
        <f t="shared" si="12"/>
        <v>425</v>
      </c>
      <c r="U7" s="20">
        <f t="shared" si="13"/>
        <v>465</v>
      </c>
      <c r="V7" s="20">
        <f t="shared" si="14"/>
        <v>505</v>
      </c>
      <c r="W7" s="20">
        <f t="shared" si="15"/>
        <v>555</v>
      </c>
      <c r="X7" s="20">
        <f t="shared" si="16"/>
        <v>605</v>
      </c>
      <c r="Y7" s="20">
        <f t="shared" si="17"/>
        <v>655</v>
      </c>
      <c r="Z7" s="20">
        <f t="shared" si="18"/>
        <v>705</v>
      </c>
      <c r="AA7" s="20">
        <f t="shared" si="19"/>
        <v>755</v>
      </c>
      <c r="AB7" s="20">
        <f t="shared" si="20"/>
        <v>805</v>
      </c>
      <c r="AC7" s="20">
        <f t="shared" si="21"/>
        <v>855</v>
      </c>
      <c r="AD7" s="20">
        <f t="shared" si="22"/>
        <v>905</v>
      </c>
      <c r="AE7" s="20">
        <f t="shared" si="23"/>
        <v>955</v>
      </c>
      <c r="AF7" s="20">
        <f t="shared" ref="AF7:BS7" si="28">INT(B$1+AF$1*B7^1.5)</f>
        <v>16</v>
      </c>
      <c r="AG7" s="20">
        <f t="shared" si="28"/>
        <v>68</v>
      </c>
      <c r="AH7" s="20">
        <f t="shared" si="28"/>
        <v>140</v>
      </c>
      <c r="AI7" s="20">
        <f t="shared" si="28"/>
        <v>227</v>
      </c>
      <c r="AJ7" s="20">
        <f t="shared" si="28"/>
        <v>326</v>
      </c>
      <c r="AK7" s="20">
        <f t="shared" si="28"/>
        <v>845</v>
      </c>
      <c r="AL7" s="20">
        <f t="shared" si="28"/>
        <v>1334</v>
      </c>
      <c r="AM7" s="20">
        <f t="shared" si="28"/>
        <v>1891</v>
      </c>
      <c r="AN7" s="20">
        <f t="shared" si="28"/>
        <v>6211</v>
      </c>
      <c r="AO7" s="20">
        <f t="shared" si="28"/>
        <v>7892</v>
      </c>
      <c r="AP7" s="20">
        <f t="shared" si="28"/>
        <v>9703</v>
      </c>
      <c r="AQ7" s="20">
        <f t="shared" si="28"/>
        <v>12641</v>
      </c>
      <c r="AR7" s="20">
        <f t="shared" si="28"/>
        <v>31590</v>
      </c>
      <c r="AS7" s="20">
        <f t="shared" si="28"/>
        <v>38418</v>
      </c>
      <c r="AT7" s="20">
        <f t="shared" si="28"/>
        <v>45678</v>
      </c>
      <c r="AU7" s="20">
        <f t="shared" si="28"/>
        <v>106611</v>
      </c>
      <c r="AV7" s="20">
        <f t="shared" si="28"/>
        <v>128246</v>
      </c>
      <c r="AW7" s="20">
        <f t="shared" si="28"/>
        <v>151174</v>
      </c>
      <c r="AX7" s="20">
        <f t="shared" si="28"/>
        <v>175326</v>
      </c>
      <c r="AY7" s="20">
        <f t="shared" si="28"/>
        <v>200643</v>
      </c>
      <c r="AZ7" s="20">
        <f t="shared" si="28"/>
        <v>340558</v>
      </c>
      <c r="BA7" s="20">
        <f t="shared" si="28"/>
        <v>392357</v>
      </c>
      <c r="BB7" s="20">
        <f t="shared" si="28"/>
        <v>744166</v>
      </c>
      <c r="BC7" s="20">
        <f t="shared" si="28"/>
        <v>838289</v>
      </c>
      <c r="BD7" s="20">
        <f t="shared" si="28"/>
        <v>1404053</v>
      </c>
      <c r="BE7" s="20">
        <f t="shared" si="28"/>
        <v>1556030</v>
      </c>
      <c r="BF7" s="20">
        <f t="shared" si="28"/>
        <v>2284123</v>
      </c>
      <c r="BG7" s="20">
        <f t="shared" si="28"/>
        <v>2500192</v>
      </c>
      <c r="BH7" s="20">
        <f t="shared" si="28"/>
        <v>4083941</v>
      </c>
      <c r="BI7" s="20">
        <f t="shared" si="28"/>
        <v>4427015</v>
      </c>
    </row>
    <row r="8" ht="16.5" spans="1:61">
      <c r="A8" s="10">
        <v>30</v>
      </c>
      <c r="B8" s="20">
        <v>6</v>
      </c>
      <c r="C8" s="20">
        <v>16</v>
      </c>
      <c r="D8" s="20">
        <v>26</v>
      </c>
      <c r="E8" s="20">
        <v>36</v>
      </c>
      <c r="F8" s="20">
        <v>46</v>
      </c>
      <c r="G8" s="20">
        <v>56</v>
      </c>
      <c r="H8" s="20">
        <v>76</v>
      </c>
      <c r="I8" s="20">
        <v>96</v>
      </c>
      <c r="J8" s="20">
        <v>116</v>
      </c>
      <c r="K8" s="20">
        <v>136</v>
      </c>
      <c r="L8" s="20">
        <v>156</v>
      </c>
      <c r="M8" s="20">
        <f t="shared" si="8"/>
        <v>186</v>
      </c>
      <c r="N8" s="20">
        <f t="shared" si="1"/>
        <v>216</v>
      </c>
      <c r="O8" s="20">
        <f t="shared" si="2"/>
        <v>246</v>
      </c>
      <c r="P8" s="20">
        <f t="shared" si="3"/>
        <v>276</v>
      </c>
      <c r="Q8" s="20">
        <f t="shared" si="9"/>
        <v>306</v>
      </c>
      <c r="R8" s="20">
        <f t="shared" si="10"/>
        <v>346</v>
      </c>
      <c r="S8" s="20">
        <f t="shared" si="11"/>
        <v>386</v>
      </c>
      <c r="T8" s="20">
        <f t="shared" si="12"/>
        <v>426</v>
      </c>
      <c r="U8" s="20">
        <f t="shared" si="13"/>
        <v>466</v>
      </c>
      <c r="V8" s="20">
        <f t="shared" si="14"/>
        <v>506</v>
      </c>
      <c r="W8" s="20">
        <f t="shared" si="15"/>
        <v>556</v>
      </c>
      <c r="X8" s="20">
        <f t="shared" si="16"/>
        <v>606</v>
      </c>
      <c r="Y8" s="20">
        <f t="shared" si="17"/>
        <v>656</v>
      </c>
      <c r="Z8" s="20">
        <f t="shared" si="18"/>
        <v>706</v>
      </c>
      <c r="AA8" s="20">
        <f t="shared" si="19"/>
        <v>756</v>
      </c>
      <c r="AB8" s="20">
        <f t="shared" si="20"/>
        <v>806</v>
      </c>
      <c r="AC8" s="20">
        <f t="shared" si="21"/>
        <v>856</v>
      </c>
      <c r="AD8" s="20">
        <f t="shared" si="22"/>
        <v>906</v>
      </c>
      <c r="AE8" s="20">
        <f t="shared" si="23"/>
        <v>956</v>
      </c>
      <c r="AF8" s="20">
        <f t="shared" ref="AF8:BS8" si="29">INT(B$1+AF$1*B8^1.5)</f>
        <v>19</v>
      </c>
      <c r="AG8" s="20">
        <f t="shared" si="29"/>
        <v>74</v>
      </c>
      <c r="AH8" s="20">
        <f t="shared" si="29"/>
        <v>147</v>
      </c>
      <c r="AI8" s="20">
        <f t="shared" si="29"/>
        <v>236</v>
      </c>
      <c r="AJ8" s="20">
        <f t="shared" si="29"/>
        <v>336</v>
      </c>
      <c r="AK8" s="20">
        <f t="shared" si="29"/>
        <v>868</v>
      </c>
      <c r="AL8" s="20">
        <f t="shared" si="29"/>
        <v>1360</v>
      </c>
      <c r="AM8" s="20">
        <f t="shared" si="29"/>
        <v>1921</v>
      </c>
      <c r="AN8" s="20">
        <f t="shared" si="29"/>
        <v>6291</v>
      </c>
      <c r="AO8" s="20">
        <f t="shared" si="29"/>
        <v>7980</v>
      </c>
      <c r="AP8" s="20">
        <f t="shared" si="29"/>
        <v>9797</v>
      </c>
      <c r="AQ8" s="20">
        <f t="shared" si="29"/>
        <v>12743</v>
      </c>
      <c r="AR8" s="20">
        <f t="shared" si="29"/>
        <v>31810</v>
      </c>
      <c r="AS8" s="20">
        <f t="shared" si="29"/>
        <v>38653</v>
      </c>
      <c r="AT8" s="20">
        <f t="shared" si="29"/>
        <v>45927</v>
      </c>
      <c r="AU8" s="20">
        <f t="shared" si="29"/>
        <v>107136</v>
      </c>
      <c r="AV8" s="20">
        <f t="shared" si="29"/>
        <v>128804</v>
      </c>
      <c r="AW8" s="20">
        <f t="shared" si="29"/>
        <v>151763</v>
      </c>
      <c r="AX8" s="20">
        <f t="shared" si="29"/>
        <v>175945</v>
      </c>
      <c r="AY8" s="20">
        <f t="shared" si="29"/>
        <v>201291</v>
      </c>
      <c r="AZ8" s="20">
        <f t="shared" si="29"/>
        <v>341570</v>
      </c>
      <c r="BA8" s="20">
        <f t="shared" si="29"/>
        <v>393418</v>
      </c>
      <c r="BB8" s="20">
        <f t="shared" si="29"/>
        <v>746012</v>
      </c>
      <c r="BC8" s="20">
        <f t="shared" si="29"/>
        <v>840209</v>
      </c>
      <c r="BD8" s="20">
        <f t="shared" si="29"/>
        <v>1407041</v>
      </c>
      <c r="BE8" s="20">
        <f t="shared" si="29"/>
        <v>1559122</v>
      </c>
      <c r="BF8" s="20">
        <f t="shared" si="29"/>
        <v>2288380</v>
      </c>
      <c r="BG8" s="20">
        <f t="shared" si="29"/>
        <v>2504580</v>
      </c>
      <c r="BH8" s="20">
        <f t="shared" si="29"/>
        <v>4090712</v>
      </c>
      <c r="BI8" s="20">
        <f t="shared" si="29"/>
        <v>4433970</v>
      </c>
    </row>
    <row r="9" ht="16.5" spans="1:61">
      <c r="A9" s="10">
        <v>30</v>
      </c>
      <c r="B9" s="20">
        <v>7</v>
      </c>
      <c r="C9" s="20">
        <v>17</v>
      </c>
      <c r="D9" s="20">
        <v>27</v>
      </c>
      <c r="E9" s="20">
        <v>37</v>
      </c>
      <c r="F9" s="20">
        <v>47</v>
      </c>
      <c r="G9" s="20">
        <v>57</v>
      </c>
      <c r="H9" s="20">
        <v>77</v>
      </c>
      <c r="I9" s="20">
        <v>97</v>
      </c>
      <c r="J9" s="20">
        <v>117</v>
      </c>
      <c r="K9" s="20">
        <v>137</v>
      </c>
      <c r="L9" s="20">
        <v>157</v>
      </c>
      <c r="M9" s="20">
        <f t="shared" si="8"/>
        <v>187</v>
      </c>
      <c r="N9" s="20">
        <f t="shared" si="1"/>
        <v>217</v>
      </c>
      <c r="O9" s="20">
        <f t="shared" si="2"/>
        <v>247</v>
      </c>
      <c r="P9" s="20">
        <f t="shared" si="3"/>
        <v>277</v>
      </c>
      <c r="Q9" s="20">
        <f t="shared" si="9"/>
        <v>307</v>
      </c>
      <c r="R9" s="20">
        <f t="shared" si="10"/>
        <v>347</v>
      </c>
      <c r="S9" s="20">
        <f t="shared" si="11"/>
        <v>387</v>
      </c>
      <c r="T9" s="20">
        <f t="shared" si="12"/>
        <v>427</v>
      </c>
      <c r="U9" s="20">
        <f t="shared" si="13"/>
        <v>467</v>
      </c>
      <c r="V9" s="20">
        <f t="shared" si="14"/>
        <v>507</v>
      </c>
      <c r="W9" s="20">
        <f t="shared" si="15"/>
        <v>557</v>
      </c>
      <c r="X9" s="20">
        <f t="shared" si="16"/>
        <v>607</v>
      </c>
      <c r="Y9" s="20">
        <f t="shared" si="17"/>
        <v>657</v>
      </c>
      <c r="Z9" s="20">
        <f t="shared" si="18"/>
        <v>707</v>
      </c>
      <c r="AA9" s="20">
        <f t="shared" si="19"/>
        <v>757</v>
      </c>
      <c r="AB9" s="20">
        <f t="shared" si="20"/>
        <v>807</v>
      </c>
      <c r="AC9" s="20">
        <f t="shared" si="21"/>
        <v>857</v>
      </c>
      <c r="AD9" s="20">
        <f t="shared" si="22"/>
        <v>907</v>
      </c>
      <c r="AE9" s="20">
        <f t="shared" si="23"/>
        <v>957</v>
      </c>
      <c r="AF9" s="20">
        <f t="shared" ref="AF9:BS9" si="30">INT(B$1+AF$1*B9^1.5)</f>
        <v>23</v>
      </c>
      <c r="AG9" s="20">
        <f t="shared" si="30"/>
        <v>80</v>
      </c>
      <c r="AH9" s="20">
        <f t="shared" si="30"/>
        <v>155</v>
      </c>
      <c r="AI9" s="20">
        <f t="shared" si="30"/>
        <v>245</v>
      </c>
      <c r="AJ9" s="20">
        <f t="shared" si="30"/>
        <v>347</v>
      </c>
      <c r="AK9" s="20">
        <f t="shared" si="30"/>
        <v>890</v>
      </c>
      <c r="AL9" s="20">
        <f t="shared" si="30"/>
        <v>1386</v>
      </c>
      <c r="AM9" s="20">
        <f t="shared" si="30"/>
        <v>1950</v>
      </c>
      <c r="AN9" s="20">
        <f t="shared" si="30"/>
        <v>6372</v>
      </c>
      <c r="AO9" s="20">
        <f t="shared" si="30"/>
        <v>8067</v>
      </c>
      <c r="AP9" s="20">
        <f t="shared" si="30"/>
        <v>9891</v>
      </c>
      <c r="AQ9" s="20">
        <f t="shared" si="30"/>
        <v>12845</v>
      </c>
      <c r="AR9" s="20">
        <f t="shared" si="30"/>
        <v>32031</v>
      </c>
      <c r="AS9" s="20">
        <f t="shared" si="30"/>
        <v>38889</v>
      </c>
      <c r="AT9" s="20">
        <f t="shared" si="30"/>
        <v>46176</v>
      </c>
      <c r="AU9" s="20">
        <f t="shared" si="30"/>
        <v>107661</v>
      </c>
      <c r="AV9" s="20">
        <f t="shared" si="30"/>
        <v>129362</v>
      </c>
      <c r="AW9" s="20">
        <f t="shared" si="30"/>
        <v>152353</v>
      </c>
      <c r="AX9" s="20">
        <f t="shared" si="30"/>
        <v>176565</v>
      </c>
      <c r="AY9" s="20">
        <f t="shared" si="30"/>
        <v>201939</v>
      </c>
      <c r="AZ9" s="20">
        <f t="shared" si="30"/>
        <v>342583</v>
      </c>
      <c r="BA9" s="20">
        <f t="shared" si="30"/>
        <v>394480</v>
      </c>
      <c r="BB9" s="20">
        <f t="shared" si="30"/>
        <v>747859</v>
      </c>
      <c r="BC9" s="20">
        <f t="shared" si="30"/>
        <v>842131</v>
      </c>
      <c r="BD9" s="20">
        <f t="shared" si="30"/>
        <v>1410031</v>
      </c>
      <c r="BE9" s="20">
        <f t="shared" si="30"/>
        <v>1562216</v>
      </c>
      <c r="BF9" s="20">
        <f t="shared" si="30"/>
        <v>2292640</v>
      </c>
      <c r="BG9" s="20">
        <f t="shared" si="30"/>
        <v>2508969</v>
      </c>
      <c r="BH9" s="20">
        <f t="shared" si="30"/>
        <v>4097486</v>
      </c>
      <c r="BI9" s="20">
        <f t="shared" si="30"/>
        <v>4440929</v>
      </c>
    </row>
    <row r="10" ht="16.5" spans="1:61">
      <c r="A10" s="10">
        <v>30</v>
      </c>
      <c r="B10" s="20">
        <v>8</v>
      </c>
      <c r="C10" s="20">
        <v>18</v>
      </c>
      <c r="D10" s="20">
        <v>28</v>
      </c>
      <c r="E10" s="20">
        <v>38</v>
      </c>
      <c r="F10" s="20">
        <v>48</v>
      </c>
      <c r="G10" s="20">
        <v>58</v>
      </c>
      <c r="H10" s="20">
        <v>78</v>
      </c>
      <c r="I10" s="20">
        <v>98</v>
      </c>
      <c r="J10" s="20">
        <v>118</v>
      </c>
      <c r="K10" s="20">
        <v>138</v>
      </c>
      <c r="L10" s="20">
        <v>158</v>
      </c>
      <c r="M10" s="20">
        <f t="shared" si="8"/>
        <v>188</v>
      </c>
      <c r="N10" s="20">
        <f t="shared" si="1"/>
        <v>218</v>
      </c>
      <c r="O10" s="20">
        <f t="shared" si="2"/>
        <v>248</v>
      </c>
      <c r="P10" s="20">
        <f t="shared" si="3"/>
        <v>278</v>
      </c>
      <c r="Q10" s="20">
        <f t="shared" si="9"/>
        <v>308</v>
      </c>
      <c r="R10" s="20">
        <f t="shared" si="10"/>
        <v>348</v>
      </c>
      <c r="S10" s="20">
        <f t="shared" si="11"/>
        <v>388</v>
      </c>
      <c r="T10" s="20">
        <f t="shared" si="12"/>
        <v>428</v>
      </c>
      <c r="U10" s="20">
        <f t="shared" si="13"/>
        <v>468</v>
      </c>
      <c r="V10" s="20">
        <f t="shared" si="14"/>
        <v>508</v>
      </c>
      <c r="W10" s="20">
        <f t="shared" si="15"/>
        <v>558</v>
      </c>
      <c r="X10" s="20">
        <f t="shared" si="16"/>
        <v>608</v>
      </c>
      <c r="Y10" s="20">
        <f t="shared" si="17"/>
        <v>658</v>
      </c>
      <c r="Z10" s="20">
        <f t="shared" si="18"/>
        <v>708</v>
      </c>
      <c r="AA10" s="20">
        <f t="shared" si="19"/>
        <v>758</v>
      </c>
      <c r="AB10" s="20">
        <f t="shared" si="20"/>
        <v>808</v>
      </c>
      <c r="AC10" s="20">
        <f t="shared" si="21"/>
        <v>858</v>
      </c>
      <c r="AD10" s="20">
        <f t="shared" si="22"/>
        <v>908</v>
      </c>
      <c r="AE10" s="20">
        <f t="shared" si="23"/>
        <v>958</v>
      </c>
      <c r="AF10" s="20">
        <f t="shared" ref="AF10:BS10" si="31">INT(B$1+AF$1*B10^1.5)</f>
        <v>27</v>
      </c>
      <c r="AG10" s="20">
        <f t="shared" si="31"/>
        <v>86</v>
      </c>
      <c r="AH10" s="20">
        <f t="shared" si="31"/>
        <v>163</v>
      </c>
      <c r="AI10" s="20">
        <f t="shared" si="31"/>
        <v>254</v>
      </c>
      <c r="AJ10" s="20">
        <f t="shared" si="31"/>
        <v>357</v>
      </c>
      <c r="AK10" s="20">
        <f t="shared" si="31"/>
        <v>913</v>
      </c>
      <c r="AL10" s="20">
        <f t="shared" si="31"/>
        <v>1412</v>
      </c>
      <c r="AM10" s="20">
        <f t="shared" si="31"/>
        <v>1980</v>
      </c>
      <c r="AN10" s="20">
        <f t="shared" si="31"/>
        <v>6454</v>
      </c>
      <c r="AO10" s="20">
        <f t="shared" si="31"/>
        <v>8155</v>
      </c>
      <c r="AP10" s="20">
        <f t="shared" si="31"/>
        <v>9985</v>
      </c>
      <c r="AQ10" s="20">
        <f t="shared" si="31"/>
        <v>12948</v>
      </c>
      <c r="AR10" s="20">
        <f t="shared" si="31"/>
        <v>32252</v>
      </c>
      <c r="AS10" s="20">
        <f t="shared" si="31"/>
        <v>39125</v>
      </c>
      <c r="AT10" s="20">
        <f t="shared" si="31"/>
        <v>46426</v>
      </c>
      <c r="AU10" s="20">
        <f t="shared" si="31"/>
        <v>108187</v>
      </c>
      <c r="AV10" s="20">
        <f t="shared" si="31"/>
        <v>129922</v>
      </c>
      <c r="AW10" s="20">
        <f t="shared" si="31"/>
        <v>152944</v>
      </c>
      <c r="AX10" s="20">
        <f t="shared" si="31"/>
        <v>177185</v>
      </c>
      <c r="AY10" s="20">
        <f t="shared" si="31"/>
        <v>202587</v>
      </c>
      <c r="AZ10" s="20">
        <f t="shared" si="31"/>
        <v>343597</v>
      </c>
      <c r="BA10" s="20">
        <f t="shared" si="31"/>
        <v>395542</v>
      </c>
      <c r="BB10" s="20">
        <f t="shared" si="31"/>
        <v>749707</v>
      </c>
      <c r="BC10" s="20">
        <f t="shared" si="31"/>
        <v>844054</v>
      </c>
      <c r="BD10" s="20">
        <f t="shared" si="31"/>
        <v>1413024</v>
      </c>
      <c r="BE10" s="20">
        <f t="shared" si="31"/>
        <v>1565312</v>
      </c>
      <c r="BF10" s="20">
        <f t="shared" si="31"/>
        <v>2296902</v>
      </c>
      <c r="BG10" s="20">
        <f t="shared" si="31"/>
        <v>2513362</v>
      </c>
      <c r="BH10" s="20">
        <f t="shared" si="31"/>
        <v>4104264</v>
      </c>
      <c r="BI10" s="20">
        <f t="shared" si="31"/>
        <v>4447891</v>
      </c>
    </row>
    <row r="11" ht="16.5" spans="1:61">
      <c r="A11" s="10">
        <v>30</v>
      </c>
      <c r="B11" s="20">
        <v>9</v>
      </c>
      <c r="C11" s="20">
        <v>19</v>
      </c>
      <c r="D11" s="20">
        <v>29</v>
      </c>
      <c r="E11" s="20">
        <v>39</v>
      </c>
      <c r="F11" s="20">
        <v>49</v>
      </c>
      <c r="G11" s="20">
        <v>59</v>
      </c>
      <c r="H11" s="20">
        <v>79</v>
      </c>
      <c r="I11" s="20">
        <v>99</v>
      </c>
      <c r="J11" s="20">
        <v>119</v>
      </c>
      <c r="K11" s="20">
        <v>139</v>
      </c>
      <c r="L11" s="20">
        <v>159</v>
      </c>
      <c r="M11" s="20">
        <f t="shared" si="8"/>
        <v>189</v>
      </c>
      <c r="N11" s="20">
        <f t="shared" si="1"/>
        <v>219</v>
      </c>
      <c r="O11" s="20">
        <f t="shared" si="2"/>
        <v>249</v>
      </c>
      <c r="P11" s="20">
        <f t="shared" si="3"/>
        <v>279</v>
      </c>
      <c r="Q11" s="20">
        <f t="shared" si="9"/>
        <v>309</v>
      </c>
      <c r="R11" s="20">
        <f t="shared" si="10"/>
        <v>349</v>
      </c>
      <c r="S11" s="20">
        <f t="shared" si="11"/>
        <v>389</v>
      </c>
      <c r="T11" s="20">
        <f t="shared" si="12"/>
        <v>429</v>
      </c>
      <c r="U11" s="20">
        <f t="shared" si="13"/>
        <v>469</v>
      </c>
      <c r="V11" s="20">
        <f t="shared" si="14"/>
        <v>509</v>
      </c>
      <c r="W11" s="20">
        <f t="shared" si="15"/>
        <v>559</v>
      </c>
      <c r="X11" s="20">
        <f t="shared" si="16"/>
        <v>609</v>
      </c>
      <c r="Y11" s="20">
        <f t="shared" si="17"/>
        <v>659</v>
      </c>
      <c r="Z11" s="20">
        <f t="shared" si="18"/>
        <v>709</v>
      </c>
      <c r="AA11" s="20">
        <f t="shared" si="19"/>
        <v>759</v>
      </c>
      <c r="AB11" s="20">
        <f t="shared" si="20"/>
        <v>809</v>
      </c>
      <c r="AC11" s="20">
        <f t="shared" si="21"/>
        <v>859</v>
      </c>
      <c r="AD11" s="20">
        <f t="shared" si="22"/>
        <v>909</v>
      </c>
      <c r="AE11" s="20">
        <f t="shared" si="23"/>
        <v>959</v>
      </c>
      <c r="AF11" s="20">
        <f t="shared" ref="AF11:BS11" si="32">INT(B$1+AF$1*B11^1.5)</f>
        <v>32</v>
      </c>
      <c r="AG11" s="20">
        <f t="shared" si="32"/>
        <v>92</v>
      </c>
      <c r="AH11" s="20">
        <f t="shared" si="32"/>
        <v>171</v>
      </c>
      <c r="AI11" s="20">
        <f t="shared" si="32"/>
        <v>263</v>
      </c>
      <c r="AJ11" s="20">
        <f t="shared" si="32"/>
        <v>368</v>
      </c>
      <c r="AK11" s="20">
        <f t="shared" si="32"/>
        <v>936</v>
      </c>
      <c r="AL11" s="20">
        <f t="shared" si="32"/>
        <v>1439</v>
      </c>
      <c r="AM11" s="20">
        <f t="shared" si="32"/>
        <v>2010</v>
      </c>
      <c r="AN11" s="20">
        <f t="shared" si="32"/>
        <v>6535</v>
      </c>
      <c r="AO11" s="20">
        <f t="shared" si="32"/>
        <v>8243</v>
      </c>
      <c r="AP11" s="20">
        <f t="shared" si="32"/>
        <v>10079</v>
      </c>
      <c r="AQ11" s="20">
        <f t="shared" si="32"/>
        <v>13051</v>
      </c>
      <c r="AR11" s="20">
        <f t="shared" si="32"/>
        <v>32474</v>
      </c>
      <c r="AS11" s="20">
        <f t="shared" si="32"/>
        <v>39361</v>
      </c>
      <c r="AT11" s="20">
        <f t="shared" si="32"/>
        <v>46677</v>
      </c>
      <c r="AU11" s="20">
        <f t="shared" si="32"/>
        <v>108714</v>
      </c>
      <c r="AV11" s="20">
        <f t="shared" si="32"/>
        <v>130482</v>
      </c>
      <c r="AW11" s="20">
        <f t="shared" si="32"/>
        <v>153535</v>
      </c>
      <c r="AX11" s="20">
        <f t="shared" si="32"/>
        <v>177806</v>
      </c>
      <c r="AY11" s="20">
        <f t="shared" si="32"/>
        <v>203237</v>
      </c>
      <c r="AZ11" s="20">
        <f t="shared" si="32"/>
        <v>344611</v>
      </c>
      <c r="BA11" s="20">
        <f t="shared" si="32"/>
        <v>396606</v>
      </c>
      <c r="BB11" s="20">
        <f t="shared" si="32"/>
        <v>751557</v>
      </c>
      <c r="BC11" s="20">
        <f t="shared" si="32"/>
        <v>845979</v>
      </c>
      <c r="BD11" s="20">
        <f t="shared" si="32"/>
        <v>1416018</v>
      </c>
      <c r="BE11" s="20">
        <f t="shared" si="32"/>
        <v>1568411</v>
      </c>
      <c r="BF11" s="20">
        <f t="shared" si="32"/>
        <v>2301167</v>
      </c>
      <c r="BG11" s="20">
        <f t="shared" si="32"/>
        <v>2517757</v>
      </c>
      <c r="BH11" s="20">
        <f t="shared" si="32"/>
        <v>4111046</v>
      </c>
      <c r="BI11" s="20">
        <f t="shared" si="32"/>
        <v>4454857</v>
      </c>
    </row>
    <row r="12" ht="16.5" spans="1:61">
      <c r="A12" s="10">
        <v>50</v>
      </c>
      <c r="G12" s="20">
        <v>60</v>
      </c>
      <c r="H12" s="20">
        <v>80</v>
      </c>
      <c r="I12" s="20">
        <v>100</v>
      </c>
      <c r="J12" s="20">
        <v>120</v>
      </c>
      <c r="K12" s="20">
        <v>140</v>
      </c>
      <c r="L12" s="20">
        <v>160</v>
      </c>
      <c r="M12" s="20">
        <f t="shared" si="8"/>
        <v>190</v>
      </c>
      <c r="N12" s="20">
        <f t="shared" si="1"/>
        <v>220</v>
      </c>
      <c r="O12" s="20">
        <f t="shared" si="2"/>
        <v>250</v>
      </c>
      <c r="P12" s="20">
        <f t="shared" si="3"/>
        <v>280</v>
      </c>
      <c r="Q12" s="20">
        <f t="shared" si="9"/>
        <v>310</v>
      </c>
      <c r="R12" s="20">
        <f t="shared" si="10"/>
        <v>350</v>
      </c>
      <c r="S12" s="20">
        <f t="shared" si="11"/>
        <v>390</v>
      </c>
      <c r="T12" s="20">
        <f t="shared" si="12"/>
        <v>430</v>
      </c>
      <c r="U12" s="20">
        <f t="shared" si="13"/>
        <v>470</v>
      </c>
      <c r="V12" s="20">
        <f t="shared" si="14"/>
        <v>510</v>
      </c>
      <c r="W12" s="20">
        <f t="shared" si="15"/>
        <v>560</v>
      </c>
      <c r="X12" s="20">
        <f t="shared" si="16"/>
        <v>610</v>
      </c>
      <c r="Y12" s="20">
        <f t="shared" si="17"/>
        <v>660</v>
      </c>
      <c r="Z12" s="20">
        <f t="shared" si="18"/>
        <v>710</v>
      </c>
      <c r="AA12" s="20">
        <f t="shared" si="19"/>
        <v>760</v>
      </c>
      <c r="AB12" s="20">
        <f t="shared" si="20"/>
        <v>810</v>
      </c>
      <c r="AC12" s="20">
        <f t="shared" si="21"/>
        <v>860</v>
      </c>
      <c r="AD12" s="20">
        <f t="shared" si="22"/>
        <v>910</v>
      </c>
      <c r="AE12" s="20">
        <f t="shared" si="23"/>
        <v>960</v>
      </c>
      <c r="AK12" s="20">
        <f t="shared" ref="AK12:BS12" si="33">INT(G$1+AK$1*G12^1.5)</f>
        <v>959</v>
      </c>
      <c r="AL12" s="20">
        <f t="shared" si="33"/>
        <v>1466</v>
      </c>
      <c r="AM12" s="20">
        <f t="shared" si="33"/>
        <v>2040</v>
      </c>
      <c r="AN12" s="20">
        <f t="shared" si="33"/>
        <v>6617</v>
      </c>
      <c r="AO12" s="20">
        <f t="shared" si="33"/>
        <v>8332</v>
      </c>
      <c r="AP12" s="20">
        <f t="shared" si="33"/>
        <v>10174</v>
      </c>
      <c r="AQ12" s="20">
        <f t="shared" si="33"/>
        <v>13154</v>
      </c>
      <c r="AR12" s="20">
        <f t="shared" si="33"/>
        <v>32696</v>
      </c>
      <c r="AS12" s="20">
        <f t="shared" si="33"/>
        <v>39598</v>
      </c>
      <c r="AT12" s="20">
        <f t="shared" si="33"/>
        <v>46927</v>
      </c>
      <c r="AU12" s="20">
        <f t="shared" si="33"/>
        <v>109242</v>
      </c>
      <c r="AV12" s="20">
        <f t="shared" si="33"/>
        <v>131043</v>
      </c>
      <c r="AW12" s="20">
        <f t="shared" si="33"/>
        <v>154127</v>
      </c>
      <c r="AX12" s="20">
        <f t="shared" si="33"/>
        <v>178428</v>
      </c>
      <c r="AY12" s="20">
        <f t="shared" si="33"/>
        <v>203887</v>
      </c>
      <c r="AZ12" s="20">
        <f t="shared" si="33"/>
        <v>345627</v>
      </c>
      <c r="BA12" s="20">
        <f t="shared" si="33"/>
        <v>397670</v>
      </c>
      <c r="BB12" s="20">
        <f t="shared" si="33"/>
        <v>753409</v>
      </c>
      <c r="BC12" s="20">
        <f t="shared" si="33"/>
        <v>847905</v>
      </c>
      <c r="BD12" s="20">
        <f t="shared" si="33"/>
        <v>1419015</v>
      </c>
      <c r="BE12" s="20">
        <f t="shared" si="33"/>
        <v>1571511</v>
      </c>
      <c r="BF12" s="20">
        <f t="shared" si="33"/>
        <v>2305435</v>
      </c>
      <c r="BG12" s="20">
        <f t="shared" si="33"/>
        <v>2522155</v>
      </c>
      <c r="BH12" s="20">
        <f t="shared" si="33"/>
        <v>4117832</v>
      </c>
      <c r="BI12" s="20">
        <f t="shared" si="33"/>
        <v>4461826</v>
      </c>
    </row>
    <row r="13" ht="16.5" spans="1:61">
      <c r="A13" s="10">
        <v>50</v>
      </c>
      <c r="G13" s="20">
        <v>61</v>
      </c>
      <c r="H13" s="20">
        <v>81</v>
      </c>
      <c r="I13" s="20">
        <v>101</v>
      </c>
      <c r="J13" s="20">
        <v>121</v>
      </c>
      <c r="K13" s="20">
        <v>141</v>
      </c>
      <c r="L13" s="20">
        <v>161</v>
      </c>
      <c r="M13" s="20">
        <f t="shared" si="8"/>
        <v>191</v>
      </c>
      <c r="N13" s="20">
        <f t="shared" si="1"/>
        <v>221</v>
      </c>
      <c r="O13" s="20">
        <f t="shared" si="2"/>
        <v>251</v>
      </c>
      <c r="P13" s="20">
        <f t="shared" si="3"/>
        <v>281</v>
      </c>
      <c r="Q13" s="20">
        <f t="shared" si="9"/>
        <v>311</v>
      </c>
      <c r="R13" s="20">
        <f t="shared" si="10"/>
        <v>351</v>
      </c>
      <c r="S13" s="20">
        <f t="shared" si="11"/>
        <v>391</v>
      </c>
      <c r="T13" s="20">
        <f t="shared" si="12"/>
        <v>431</v>
      </c>
      <c r="U13" s="20">
        <f t="shared" si="13"/>
        <v>471</v>
      </c>
      <c r="V13" s="20">
        <f t="shared" si="14"/>
        <v>511</v>
      </c>
      <c r="W13" s="20">
        <f t="shared" si="15"/>
        <v>561</v>
      </c>
      <c r="X13" s="20">
        <f t="shared" si="16"/>
        <v>611</v>
      </c>
      <c r="Y13" s="20">
        <f t="shared" si="17"/>
        <v>661</v>
      </c>
      <c r="Z13" s="20">
        <f t="shared" si="18"/>
        <v>711</v>
      </c>
      <c r="AA13" s="20">
        <f t="shared" si="19"/>
        <v>761</v>
      </c>
      <c r="AB13" s="20">
        <f t="shared" si="20"/>
        <v>811</v>
      </c>
      <c r="AC13" s="20">
        <f t="shared" si="21"/>
        <v>861</v>
      </c>
      <c r="AD13" s="20">
        <f t="shared" si="22"/>
        <v>911</v>
      </c>
      <c r="AE13" s="20">
        <f t="shared" si="23"/>
        <v>961</v>
      </c>
      <c r="AK13" s="20">
        <f t="shared" ref="AK13:BS13" si="34">INT(G$1+AK$1*G13^1.5)</f>
        <v>982</v>
      </c>
      <c r="AL13" s="20">
        <f t="shared" si="34"/>
        <v>1493</v>
      </c>
      <c r="AM13" s="20">
        <f t="shared" si="34"/>
        <v>2070</v>
      </c>
      <c r="AN13" s="20">
        <f t="shared" si="34"/>
        <v>6700</v>
      </c>
      <c r="AO13" s="20">
        <f t="shared" si="34"/>
        <v>8421</v>
      </c>
      <c r="AP13" s="20">
        <f t="shared" si="34"/>
        <v>10269</v>
      </c>
      <c r="AQ13" s="20">
        <f t="shared" si="34"/>
        <v>13258</v>
      </c>
      <c r="AR13" s="20">
        <f t="shared" si="34"/>
        <v>32919</v>
      </c>
      <c r="AS13" s="20">
        <f t="shared" si="34"/>
        <v>39835</v>
      </c>
      <c r="AT13" s="20">
        <f t="shared" si="34"/>
        <v>47179</v>
      </c>
      <c r="AU13" s="20">
        <f t="shared" si="34"/>
        <v>109770</v>
      </c>
      <c r="AV13" s="20">
        <f t="shared" si="34"/>
        <v>131604</v>
      </c>
      <c r="AW13" s="20">
        <f t="shared" si="34"/>
        <v>154720</v>
      </c>
      <c r="AX13" s="20">
        <f t="shared" si="34"/>
        <v>179050</v>
      </c>
      <c r="AY13" s="20">
        <f t="shared" si="34"/>
        <v>204537</v>
      </c>
      <c r="AZ13" s="20">
        <f t="shared" si="34"/>
        <v>346644</v>
      </c>
      <c r="BA13" s="20">
        <f t="shared" si="34"/>
        <v>398735</v>
      </c>
      <c r="BB13" s="20">
        <f t="shared" si="34"/>
        <v>755262</v>
      </c>
      <c r="BC13" s="20">
        <f t="shared" si="34"/>
        <v>849832</v>
      </c>
      <c r="BD13" s="20">
        <f t="shared" si="34"/>
        <v>1422013</v>
      </c>
      <c r="BE13" s="20">
        <f t="shared" si="34"/>
        <v>1574613</v>
      </c>
      <c r="BF13" s="20">
        <f t="shared" si="34"/>
        <v>2309705</v>
      </c>
      <c r="BG13" s="20">
        <f t="shared" si="34"/>
        <v>2526555</v>
      </c>
      <c r="BH13" s="20">
        <f t="shared" si="34"/>
        <v>4124621</v>
      </c>
      <c r="BI13" s="20">
        <f t="shared" si="34"/>
        <v>4468800</v>
      </c>
    </row>
    <row r="14" ht="16.5" spans="1:61">
      <c r="A14" s="10">
        <v>50</v>
      </c>
      <c r="G14" s="20">
        <v>62</v>
      </c>
      <c r="H14" s="20">
        <v>82</v>
      </c>
      <c r="I14" s="20">
        <v>102</v>
      </c>
      <c r="J14" s="20">
        <v>122</v>
      </c>
      <c r="K14" s="20">
        <v>142</v>
      </c>
      <c r="L14" s="20">
        <v>162</v>
      </c>
      <c r="M14" s="20">
        <f t="shared" si="8"/>
        <v>192</v>
      </c>
      <c r="N14" s="20">
        <f t="shared" si="1"/>
        <v>222</v>
      </c>
      <c r="O14" s="20">
        <f t="shared" si="2"/>
        <v>252</v>
      </c>
      <c r="P14" s="20">
        <f t="shared" si="3"/>
        <v>282</v>
      </c>
      <c r="Q14" s="20">
        <f t="shared" si="9"/>
        <v>312</v>
      </c>
      <c r="R14" s="20">
        <f t="shared" si="10"/>
        <v>352</v>
      </c>
      <c r="S14" s="20">
        <f t="shared" si="11"/>
        <v>392</v>
      </c>
      <c r="T14" s="20">
        <f t="shared" si="12"/>
        <v>432</v>
      </c>
      <c r="U14" s="20">
        <f t="shared" si="13"/>
        <v>472</v>
      </c>
      <c r="V14" s="20">
        <f t="shared" si="14"/>
        <v>512</v>
      </c>
      <c r="W14" s="20">
        <f t="shared" si="15"/>
        <v>562</v>
      </c>
      <c r="X14" s="20">
        <f t="shared" si="16"/>
        <v>612</v>
      </c>
      <c r="Y14" s="20">
        <f t="shared" si="17"/>
        <v>662</v>
      </c>
      <c r="Z14" s="20">
        <f t="shared" si="18"/>
        <v>712</v>
      </c>
      <c r="AA14" s="20">
        <f t="shared" si="19"/>
        <v>762</v>
      </c>
      <c r="AB14" s="20">
        <f t="shared" si="20"/>
        <v>812</v>
      </c>
      <c r="AC14" s="20">
        <f t="shared" si="21"/>
        <v>862</v>
      </c>
      <c r="AD14" s="20">
        <f t="shared" si="22"/>
        <v>912</v>
      </c>
      <c r="AE14" s="20">
        <f t="shared" si="23"/>
        <v>962</v>
      </c>
      <c r="AK14" s="20">
        <f t="shared" ref="AK14:BS14" si="35">INT(G$1+AK$1*G14^1.5)</f>
        <v>1006</v>
      </c>
      <c r="AL14" s="20">
        <f t="shared" si="35"/>
        <v>1520</v>
      </c>
      <c r="AM14" s="20">
        <f t="shared" si="35"/>
        <v>2100</v>
      </c>
      <c r="AN14" s="20">
        <f t="shared" si="35"/>
        <v>6782</v>
      </c>
      <c r="AO14" s="20">
        <f t="shared" si="35"/>
        <v>8510</v>
      </c>
      <c r="AP14" s="20">
        <f t="shared" si="35"/>
        <v>10364</v>
      </c>
      <c r="AQ14" s="20">
        <f t="shared" si="35"/>
        <v>13362</v>
      </c>
      <c r="AR14" s="20">
        <f t="shared" si="35"/>
        <v>33142</v>
      </c>
      <c r="AS14" s="20">
        <f t="shared" si="35"/>
        <v>40073</v>
      </c>
      <c r="AT14" s="20">
        <f t="shared" si="35"/>
        <v>47430</v>
      </c>
      <c r="AU14" s="20">
        <f t="shared" si="35"/>
        <v>110300</v>
      </c>
      <c r="AV14" s="20">
        <f t="shared" si="35"/>
        <v>132167</v>
      </c>
      <c r="AW14" s="20">
        <f t="shared" si="35"/>
        <v>155314</v>
      </c>
      <c r="AX14" s="20">
        <f t="shared" si="35"/>
        <v>179674</v>
      </c>
      <c r="AY14" s="20">
        <f t="shared" si="35"/>
        <v>205189</v>
      </c>
      <c r="AZ14" s="20">
        <f t="shared" si="35"/>
        <v>347662</v>
      </c>
      <c r="BA14" s="20">
        <f t="shared" si="35"/>
        <v>399802</v>
      </c>
      <c r="BB14" s="20">
        <f t="shared" si="35"/>
        <v>757117</v>
      </c>
      <c r="BC14" s="20">
        <f t="shared" si="35"/>
        <v>851761</v>
      </c>
      <c r="BD14" s="20">
        <f t="shared" si="35"/>
        <v>1425014</v>
      </c>
      <c r="BE14" s="20">
        <f t="shared" si="35"/>
        <v>1577718</v>
      </c>
      <c r="BF14" s="20">
        <f t="shared" si="35"/>
        <v>2313978</v>
      </c>
      <c r="BG14" s="20">
        <f t="shared" si="35"/>
        <v>2530957</v>
      </c>
      <c r="BH14" s="20">
        <f t="shared" si="35"/>
        <v>4131414</v>
      </c>
      <c r="BI14" s="20">
        <f t="shared" si="35"/>
        <v>4475776</v>
      </c>
    </row>
    <row r="15" ht="16.5" spans="1:61">
      <c r="A15" s="10">
        <v>50</v>
      </c>
      <c r="G15" s="20">
        <v>63</v>
      </c>
      <c r="H15" s="20">
        <v>83</v>
      </c>
      <c r="I15" s="20">
        <v>103</v>
      </c>
      <c r="J15" s="20">
        <v>123</v>
      </c>
      <c r="K15" s="20">
        <v>143</v>
      </c>
      <c r="L15" s="20">
        <v>163</v>
      </c>
      <c r="M15" s="20">
        <f t="shared" si="8"/>
        <v>193</v>
      </c>
      <c r="N15" s="20">
        <f t="shared" si="1"/>
        <v>223</v>
      </c>
      <c r="O15" s="20">
        <f t="shared" si="2"/>
        <v>253</v>
      </c>
      <c r="P15" s="20">
        <f t="shared" si="3"/>
        <v>283</v>
      </c>
      <c r="Q15" s="20">
        <f t="shared" si="9"/>
        <v>313</v>
      </c>
      <c r="R15" s="20">
        <f t="shared" si="10"/>
        <v>353</v>
      </c>
      <c r="S15" s="20">
        <f t="shared" si="11"/>
        <v>393</v>
      </c>
      <c r="T15" s="20">
        <f t="shared" si="12"/>
        <v>433</v>
      </c>
      <c r="U15" s="20">
        <f t="shared" si="13"/>
        <v>473</v>
      </c>
      <c r="V15" s="20">
        <f t="shared" si="14"/>
        <v>513</v>
      </c>
      <c r="W15" s="20">
        <f t="shared" si="15"/>
        <v>563</v>
      </c>
      <c r="X15" s="20">
        <f t="shared" si="16"/>
        <v>613</v>
      </c>
      <c r="Y15" s="20">
        <f t="shared" si="17"/>
        <v>663</v>
      </c>
      <c r="Z15" s="20">
        <f t="shared" si="18"/>
        <v>713</v>
      </c>
      <c r="AA15" s="20">
        <f t="shared" si="19"/>
        <v>763</v>
      </c>
      <c r="AB15" s="20">
        <f t="shared" si="20"/>
        <v>813</v>
      </c>
      <c r="AC15" s="20">
        <f t="shared" si="21"/>
        <v>863</v>
      </c>
      <c r="AD15" s="20">
        <f t="shared" si="22"/>
        <v>913</v>
      </c>
      <c r="AE15" s="20">
        <f t="shared" si="23"/>
        <v>963</v>
      </c>
      <c r="AK15" s="20">
        <f t="shared" ref="AK15:BS15" si="36">INT(G$1+AK$1*G15^1.5)</f>
        <v>1030</v>
      </c>
      <c r="AL15" s="20">
        <f t="shared" si="36"/>
        <v>1547</v>
      </c>
      <c r="AM15" s="20">
        <f t="shared" si="36"/>
        <v>2130</v>
      </c>
      <c r="AN15" s="20">
        <f t="shared" si="36"/>
        <v>6865</v>
      </c>
      <c r="AO15" s="20">
        <f t="shared" si="36"/>
        <v>8600</v>
      </c>
      <c r="AP15" s="20">
        <f t="shared" si="36"/>
        <v>10460</v>
      </c>
      <c r="AQ15" s="20">
        <f t="shared" si="36"/>
        <v>13466</v>
      </c>
      <c r="AR15" s="20">
        <f t="shared" si="36"/>
        <v>33366</v>
      </c>
      <c r="AS15" s="20">
        <f t="shared" si="36"/>
        <v>40312</v>
      </c>
      <c r="AT15" s="20">
        <f t="shared" si="36"/>
        <v>47682</v>
      </c>
      <c r="AU15" s="20">
        <f t="shared" si="36"/>
        <v>110830</v>
      </c>
      <c r="AV15" s="20">
        <f t="shared" si="36"/>
        <v>132730</v>
      </c>
      <c r="AW15" s="20">
        <f t="shared" si="36"/>
        <v>155908</v>
      </c>
      <c r="AX15" s="20">
        <f t="shared" si="36"/>
        <v>180297</v>
      </c>
      <c r="AY15" s="20">
        <f t="shared" si="36"/>
        <v>205841</v>
      </c>
      <c r="AZ15" s="20">
        <f t="shared" si="36"/>
        <v>348680</v>
      </c>
      <c r="BA15" s="20">
        <f t="shared" si="36"/>
        <v>400869</v>
      </c>
      <c r="BB15" s="20">
        <f t="shared" si="36"/>
        <v>758973</v>
      </c>
      <c r="BC15" s="20">
        <f t="shared" si="36"/>
        <v>853692</v>
      </c>
      <c r="BD15" s="20">
        <f t="shared" si="36"/>
        <v>1428017</v>
      </c>
      <c r="BE15" s="20">
        <f t="shared" si="36"/>
        <v>1580824</v>
      </c>
      <c r="BF15" s="20">
        <f t="shared" si="36"/>
        <v>2318254</v>
      </c>
      <c r="BG15" s="20">
        <f t="shared" si="36"/>
        <v>2535363</v>
      </c>
      <c r="BH15" s="20">
        <f t="shared" si="36"/>
        <v>4138211</v>
      </c>
      <c r="BI15" s="20">
        <f t="shared" si="36"/>
        <v>4482757</v>
      </c>
    </row>
    <row r="16" ht="16.5" spans="1:61">
      <c r="A16" s="10">
        <v>50</v>
      </c>
      <c r="G16" s="20">
        <v>64</v>
      </c>
      <c r="H16" s="20">
        <v>84</v>
      </c>
      <c r="I16" s="20">
        <v>104</v>
      </c>
      <c r="J16" s="20">
        <v>124</v>
      </c>
      <c r="K16" s="20">
        <v>144</v>
      </c>
      <c r="L16" s="20">
        <v>164</v>
      </c>
      <c r="M16" s="20">
        <f t="shared" si="8"/>
        <v>194</v>
      </c>
      <c r="N16" s="20">
        <f t="shared" si="1"/>
        <v>224</v>
      </c>
      <c r="O16" s="20">
        <f t="shared" si="2"/>
        <v>254</v>
      </c>
      <c r="P16" s="20">
        <f t="shared" si="3"/>
        <v>284</v>
      </c>
      <c r="Q16" s="20">
        <f t="shared" si="9"/>
        <v>314</v>
      </c>
      <c r="R16" s="20">
        <f t="shared" si="10"/>
        <v>354</v>
      </c>
      <c r="S16" s="20">
        <f t="shared" si="11"/>
        <v>394</v>
      </c>
      <c r="T16" s="20">
        <f t="shared" si="12"/>
        <v>434</v>
      </c>
      <c r="U16" s="20">
        <f t="shared" si="13"/>
        <v>474</v>
      </c>
      <c r="V16" s="20">
        <f t="shared" si="14"/>
        <v>514</v>
      </c>
      <c r="W16" s="20">
        <f t="shared" si="15"/>
        <v>564</v>
      </c>
      <c r="X16" s="20">
        <f t="shared" si="16"/>
        <v>614</v>
      </c>
      <c r="Y16" s="20">
        <f t="shared" si="17"/>
        <v>664</v>
      </c>
      <c r="Z16" s="20">
        <f t="shared" si="18"/>
        <v>714</v>
      </c>
      <c r="AA16" s="20">
        <f t="shared" si="19"/>
        <v>764</v>
      </c>
      <c r="AB16" s="20">
        <f t="shared" si="20"/>
        <v>814</v>
      </c>
      <c r="AC16" s="20">
        <f t="shared" si="21"/>
        <v>864</v>
      </c>
      <c r="AD16" s="20">
        <f t="shared" si="22"/>
        <v>914</v>
      </c>
      <c r="AE16" s="20">
        <f t="shared" si="23"/>
        <v>964</v>
      </c>
      <c r="AK16" s="20">
        <f t="shared" ref="AK16:BS16" si="37">INT(G$1+AK$1*G16^1.5)</f>
        <v>1054</v>
      </c>
      <c r="AL16" s="20">
        <f t="shared" si="37"/>
        <v>1574</v>
      </c>
      <c r="AM16" s="20">
        <f t="shared" si="37"/>
        <v>2161</v>
      </c>
      <c r="AN16" s="20">
        <f t="shared" si="37"/>
        <v>6949</v>
      </c>
      <c r="AO16" s="20">
        <f t="shared" si="37"/>
        <v>8690</v>
      </c>
      <c r="AP16" s="20">
        <f t="shared" si="37"/>
        <v>10556</v>
      </c>
      <c r="AQ16" s="20">
        <f t="shared" si="37"/>
        <v>13570</v>
      </c>
      <c r="AR16" s="20">
        <f t="shared" si="37"/>
        <v>33590</v>
      </c>
      <c r="AS16" s="20">
        <f t="shared" si="37"/>
        <v>40550</v>
      </c>
      <c r="AT16" s="20">
        <f t="shared" si="37"/>
        <v>47935</v>
      </c>
      <c r="AU16" s="20">
        <f t="shared" si="37"/>
        <v>111361</v>
      </c>
      <c r="AV16" s="20">
        <f t="shared" si="37"/>
        <v>133294</v>
      </c>
      <c r="AW16" s="20">
        <f t="shared" si="37"/>
        <v>156503</v>
      </c>
      <c r="AX16" s="20">
        <f t="shared" si="37"/>
        <v>180922</v>
      </c>
      <c r="AY16" s="20">
        <f t="shared" si="37"/>
        <v>206494</v>
      </c>
      <c r="AZ16" s="20">
        <f t="shared" si="37"/>
        <v>349700</v>
      </c>
      <c r="BA16" s="20">
        <f t="shared" si="37"/>
        <v>401937</v>
      </c>
      <c r="BB16" s="20">
        <f t="shared" si="37"/>
        <v>760831</v>
      </c>
      <c r="BC16" s="20">
        <f t="shared" si="37"/>
        <v>855624</v>
      </c>
      <c r="BD16" s="20">
        <f t="shared" si="37"/>
        <v>1431022</v>
      </c>
      <c r="BE16" s="20">
        <f t="shared" si="37"/>
        <v>1583933</v>
      </c>
      <c r="BF16" s="20">
        <f t="shared" si="37"/>
        <v>2322532</v>
      </c>
      <c r="BG16" s="20">
        <f t="shared" si="37"/>
        <v>2539770</v>
      </c>
      <c r="BH16" s="20">
        <f t="shared" si="37"/>
        <v>4145011</v>
      </c>
      <c r="BI16" s="20">
        <f t="shared" si="37"/>
        <v>4489741</v>
      </c>
    </row>
    <row r="17" ht="16.5" spans="1:61">
      <c r="A17" s="10">
        <v>70</v>
      </c>
      <c r="G17" s="20">
        <v>65</v>
      </c>
      <c r="H17" s="20">
        <v>85</v>
      </c>
      <c r="I17" s="20">
        <v>105</v>
      </c>
      <c r="J17" s="20">
        <v>125</v>
      </c>
      <c r="K17" s="20">
        <v>145</v>
      </c>
      <c r="L17" s="20">
        <v>165</v>
      </c>
      <c r="M17" s="20">
        <f t="shared" si="8"/>
        <v>195</v>
      </c>
      <c r="N17" s="20">
        <f t="shared" si="1"/>
        <v>225</v>
      </c>
      <c r="O17" s="20">
        <f t="shared" si="2"/>
        <v>255</v>
      </c>
      <c r="P17" s="20">
        <f t="shared" si="3"/>
        <v>285</v>
      </c>
      <c r="Q17" s="20">
        <f t="shared" si="9"/>
        <v>315</v>
      </c>
      <c r="R17" s="20">
        <f t="shared" si="10"/>
        <v>355</v>
      </c>
      <c r="S17" s="20">
        <f t="shared" si="11"/>
        <v>395</v>
      </c>
      <c r="T17" s="20">
        <f t="shared" si="12"/>
        <v>435</v>
      </c>
      <c r="U17" s="20">
        <f t="shared" si="13"/>
        <v>475</v>
      </c>
      <c r="V17" s="20">
        <f t="shared" si="14"/>
        <v>515</v>
      </c>
      <c r="W17" s="20">
        <f t="shared" si="15"/>
        <v>565</v>
      </c>
      <c r="X17" s="20">
        <f t="shared" si="16"/>
        <v>615</v>
      </c>
      <c r="Y17" s="20">
        <f t="shared" si="17"/>
        <v>665</v>
      </c>
      <c r="Z17" s="20">
        <f t="shared" si="18"/>
        <v>715</v>
      </c>
      <c r="AA17" s="20">
        <f t="shared" si="19"/>
        <v>765</v>
      </c>
      <c r="AB17" s="20">
        <f t="shared" si="20"/>
        <v>815</v>
      </c>
      <c r="AC17" s="20">
        <f t="shared" si="21"/>
        <v>865</v>
      </c>
      <c r="AD17" s="20">
        <f t="shared" si="22"/>
        <v>915</v>
      </c>
      <c r="AE17" s="20">
        <f t="shared" si="23"/>
        <v>965</v>
      </c>
      <c r="AK17" s="20">
        <f t="shared" ref="AK17:BS17" si="38">INT(G$1+AK$1*G17^1.5)</f>
        <v>1078</v>
      </c>
      <c r="AL17" s="20">
        <f t="shared" si="38"/>
        <v>1602</v>
      </c>
      <c r="AM17" s="20">
        <f t="shared" si="38"/>
        <v>2191</v>
      </c>
      <c r="AN17" s="20">
        <f t="shared" si="38"/>
        <v>7032</v>
      </c>
      <c r="AO17" s="20">
        <f t="shared" si="38"/>
        <v>8780</v>
      </c>
      <c r="AP17" s="20">
        <f t="shared" si="38"/>
        <v>10652</v>
      </c>
      <c r="AQ17" s="20">
        <f t="shared" si="38"/>
        <v>13675</v>
      </c>
      <c r="AR17" s="20">
        <f t="shared" si="38"/>
        <v>33815</v>
      </c>
      <c r="AS17" s="20">
        <f t="shared" si="38"/>
        <v>40790</v>
      </c>
      <c r="AT17" s="20">
        <f t="shared" si="38"/>
        <v>48188</v>
      </c>
      <c r="AU17" s="20">
        <f t="shared" si="38"/>
        <v>111893</v>
      </c>
      <c r="AV17" s="20">
        <f t="shared" si="38"/>
        <v>133859</v>
      </c>
      <c r="AW17" s="20">
        <f t="shared" si="38"/>
        <v>157099</v>
      </c>
      <c r="AX17" s="20">
        <f t="shared" si="38"/>
        <v>181547</v>
      </c>
      <c r="AY17" s="20">
        <f t="shared" si="38"/>
        <v>207147</v>
      </c>
      <c r="AZ17" s="20">
        <f t="shared" si="38"/>
        <v>350721</v>
      </c>
      <c r="BA17" s="20">
        <f t="shared" si="38"/>
        <v>403006</v>
      </c>
      <c r="BB17" s="20">
        <f t="shared" si="38"/>
        <v>762690</v>
      </c>
      <c r="BC17" s="20">
        <f t="shared" si="38"/>
        <v>857557</v>
      </c>
      <c r="BD17" s="20">
        <f t="shared" si="38"/>
        <v>1434029</v>
      </c>
      <c r="BE17" s="20">
        <f t="shared" si="38"/>
        <v>1587044</v>
      </c>
      <c r="BF17" s="20">
        <f t="shared" si="38"/>
        <v>2326813</v>
      </c>
      <c r="BG17" s="20">
        <f t="shared" si="38"/>
        <v>2544181</v>
      </c>
      <c r="BH17" s="20">
        <f t="shared" si="38"/>
        <v>4151815</v>
      </c>
      <c r="BI17" s="20">
        <f t="shared" si="38"/>
        <v>4496729</v>
      </c>
    </row>
    <row r="18" ht="16.5" spans="1:61">
      <c r="A18" s="10">
        <v>70</v>
      </c>
      <c r="G18" s="20">
        <v>66</v>
      </c>
      <c r="H18" s="20">
        <v>86</v>
      </c>
      <c r="I18" s="20">
        <v>106</v>
      </c>
      <c r="J18" s="20">
        <v>126</v>
      </c>
      <c r="K18" s="20">
        <v>146</v>
      </c>
      <c r="L18" s="20">
        <v>166</v>
      </c>
      <c r="M18" s="20">
        <f t="shared" si="8"/>
        <v>196</v>
      </c>
      <c r="N18" s="20">
        <f t="shared" si="1"/>
        <v>226</v>
      </c>
      <c r="O18" s="20">
        <f t="shared" si="2"/>
        <v>256</v>
      </c>
      <c r="P18" s="20">
        <f t="shared" si="3"/>
        <v>286</v>
      </c>
      <c r="Q18" s="20">
        <f t="shared" si="9"/>
        <v>316</v>
      </c>
      <c r="R18" s="20">
        <f t="shared" si="10"/>
        <v>356</v>
      </c>
      <c r="S18" s="20">
        <f t="shared" si="11"/>
        <v>396</v>
      </c>
      <c r="T18" s="20">
        <f t="shared" si="12"/>
        <v>436</v>
      </c>
      <c r="U18" s="20">
        <f t="shared" si="13"/>
        <v>476</v>
      </c>
      <c r="V18" s="20">
        <f t="shared" si="14"/>
        <v>516</v>
      </c>
      <c r="W18" s="20">
        <f t="shared" si="15"/>
        <v>566</v>
      </c>
      <c r="X18" s="20">
        <f t="shared" si="16"/>
        <v>616</v>
      </c>
      <c r="Y18" s="20">
        <f t="shared" si="17"/>
        <v>666</v>
      </c>
      <c r="Z18" s="20">
        <f t="shared" si="18"/>
        <v>716</v>
      </c>
      <c r="AA18" s="20">
        <f t="shared" si="19"/>
        <v>766</v>
      </c>
      <c r="AB18" s="20">
        <f t="shared" si="20"/>
        <v>816</v>
      </c>
      <c r="AC18" s="20">
        <f t="shared" si="21"/>
        <v>866</v>
      </c>
      <c r="AD18" s="20">
        <f t="shared" si="22"/>
        <v>916</v>
      </c>
      <c r="AE18" s="20">
        <f t="shared" si="23"/>
        <v>966</v>
      </c>
      <c r="AK18" s="20">
        <f t="shared" ref="AK18:BS18" si="39">INT(G$1+AK$1*G18^1.5)</f>
        <v>1102</v>
      </c>
      <c r="AL18" s="20">
        <f t="shared" si="39"/>
        <v>1630</v>
      </c>
      <c r="AM18" s="20">
        <f t="shared" si="39"/>
        <v>2222</v>
      </c>
      <c r="AN18" s="20">
        <f t="shared" si="39"/>
        <v>7116</v>
      </c>
      <c r="AO18" s="20">
        <f t="shared" si="39"/>
        <v>8870</v>
      </c>
      <c r="AP18" s="20">
        <f t="shared" si="39"/>
        <v>10748</v>
      </c>
      <c r="AQ18" s="20">
        <f t="shared" si="39"/>
        <v>13780</v>
      </c>
      <c r="AR18" s="20">
        <f t="shared" si="39"/>
        <v>34040</v>
      </c>
      <c r="AS18" s="20">
        <f t="shared" si="39"/>
        <v>41030</v>
      </c>
      <c r="AT18" s="20">
        <f t="shared" si="39"/>
        <v>48441</v>
      </c>
      <c r="AU18" s="20">
        <f t="shared" si="39"/>
        <v>112426</v>
      </c>
      <c r="AV18" s="20">
        <f t="shared" si="39"/>
        <v>134424</v>
      </c>
      <c r="AW18" s="20">
        <f t="shared" si="39"/>
        <v>157696</v>
      </c>
      <c r="AX18" s="20">
        <f t="shared" si="39"/>
        <v>182173</v>
      </c>
      <c r="AY18" s="20">
        <f t="shared" si="39"/>
        <v>207801</v>
      </c>
      <c r="AZ18" s="20">
        <f t="shared" si="39"/>
        <v>351743</v>
      </c>
      <c r="BA18" s="20">
        <f t="shared" si="39"/>
        <v>404077</v>
      </c>
      <c r="BB18" s="20">
        <f t="shared" si="39"/>
        <v>764550</v>
      </c>
      <c r="BC18" s="20">
        <f t="shared" si="39"/>
        <v>859492</v>
      </c>
      <c r="BD18" s="20">
        <f t="shared" si="39"/>
        <v>1437039</v>
      </c>
      <c r="BE18" s="20">
        <f t="shared" si="39"/>
        <v>1590156</v>
      </c>
      <c r="BF18" s="20">
        <f t="shared" si="39"/>
        <v>2331097</v>
      </c>
      <c r="BG18" s="20">
        <f t="shared" si="39"/>
        <v>2548594</v>
      </c>
      <c r="BH18" s="20">
        <f t="shared" si="39"/>
        <v>4158623</v>
      </c>
      <c r="BI18" s="20">
        <f t="shared" si="39"/>
        <v>4503720</v>
      </c>
    </row>
    <row r="19" ht="16.5" spans="1:61">
      <c r="A19" s="10">
        <v>70</v>
      </c>
      <c r="G19" s="20">
        <v>67</v>
      </c>
      <c r="H19" s="20">
        <v>87</v>
      </c>
      <c r="I19" s="20">
        <v>107</v>
      </c>
      <c r="J19" s="20">
        <v>127</v>
      </c>
      <c r="K19" s="20">
        <v>147</v>
      </c>
      <c r="L19" s="20">
        <v>167</v>
      </c>
      <c r="M19" s="20">
        <f t="shared" si="8"/>
        <v>197</v>
      </c>
      <c r="N19" s="20">
        <f t="shared" si="1"/>
        <v>227</v>
      </c>
      <c r="O19" s="20">
        <f t="shared" si="2"/>
        <v>257</v>
      </c>
      <c r="P19" s="20">
        <f t="shared" si="3"/>
        <v>287</v>
      </c>
      <c r="Q19" s="20">
        <f t="shared" si="9"/>
        <v>317</v>
      </c>
      <c r="R19" s="20">
        <f t="shared" si="10"/>
        <v>357</v>
      </c>
      <c r="S19" s="20">
        <f t="shared" si="11"/>
        <v>397</v>
      </c>
      <c r="T19" s="20">
        <f t="shared" si="12"/>
        <v>437</v>
      </c>
      <c r="U19" s="20">
        <f t="shared" si="13"/>
        <v>477</v>
      </c>
      <c r="V19" s="20">
        <f t="shared" si="14"/>
        <v>517</v>
      </c>
      <c r="W19" s="20">
        <f t="shared" si="15"/>
        <v>567</v>
      </c>
      <c r="X19" s="20">
        <f t="shared" si="16"/>
        <v>617</v>
      </c>
      <c r="Y19" s="20">
        <f t="shared" si="17"/>
        <v>667</v>
      </c>
      <c r="Z19" s="20">
        <f t="shared" si="18"/>
        <v>717</v>
      </c>
      <c r="AA19" s="20">
        <f t="shared" si="19"/>
        <v>767</v>
      </c>
      <c r="AB19" s="20">
        <f t="shared" si="20"/>
        <v>817</v>
      </c>
      <c r="AC19" s="20">
        <f t="shared" si="21"/>
        <v>867</v>
      </c>
      <c r="AD19" s="20">
        <f t="shared" si="22"/>
        <v>917</v>
      </c>
      <c r="AE19" s="20">
        <f t="shared" si="23"/>
        <v>967</v>
      </c>
      <c r="AK19" s="20">
        <f t="shared" ref="AK19:BS19" si="40">INT(G$1+AK$1*G19^1.5)</f>
        <v>1126</v>
      </c>
      <c r="AL19" s="20">
        <f t="shared" si="40"/>
        <v>1657</v>
      </c>
      <c r="AM19" s="20">
        <f t="shared" si="40"/>
        <v>2253</v>
      </c>
      <c r="AN19" s="20">
        <f t="shared" si="40"/>
        <v>7201</v>
      </c>
      <c r="AO19" s="20">
        <f t="shared" si="40"/>
        <v>8961</v>
      </c>
      <c r="AP19" s="20">
        <f t="shared" si="40"/>
        <v>10845</v>
      </c>
      <c r="AQ19" s="20">
        <f t="shared" si="40"/>
        <v>13885</v>
      </c>
      <c r="AR19" s="20">
        <f t="shared" si="40"/>
        <v>34265</v>
      </c>
      <c r="AS19" s="20">
        <f t="shared" si="40"/>
        <v>41270</v>
      </c>
      <c r="AT19" s="20">
        <f t="shared" si="40"/>
        <v>48695</v>
      </c>
      <c r="AU19" s="20">
        <f t="shared" si="40"/>
        <v>112960</v>
      </c>
      <c r="AV19" s="20">
        <f t="shared" si="40"/>
        <v>134991</v>
      </c>
      <c r="AW19" s="20">
        <f t="shared" si="40"/>
        <v>158293</v>
      </c>
      <c r="AX19" s="20">
        <f t="shared" si="40"/>
        <v>182800</v>
      </c>
      <c r="AY19" s="20">
        <f t="shared" si="40"/>
        <v>208456</v>
      </c>
      <c r="AZ19" s="20">
        <f t="shared" si="40"/>
        <v>352765</v>
      </c>
      <c r="BA19" s="20">
        <f t="shared" si="40"/>
        <v>405148</v>
      </c>
      <c r="BB19" s="20">
        <f t="shared" si="40"/>
        <v>766413</v>
      </c>
      <c r="BC19" s="20">
        <f t="shared" si="40"/>
        <v>861428</v>
      </c>
      <c r="BD19" s="20">
        <f t="shared" si="40"/>
        <v>1440050</v>
      </c>
      <c r="BE19" s="20">
        <f t="shared" si="40"/>
        <v>1593271</v>
      </c>
      <c r="BF19" s="20">
        <f t="shared" si="40"/>
        <v>2335383</v>
      </c>
      <c r="BG19" s="20">
        <f t="shared" si="40"/>
        <v>2553009</v>
      </c>
      <c r="BH19" s="20">
        <f t="shared" si="40"/>
        <v>4165435</v>
      </c>
      <c r="BI19" s="20">
        <f t="shared" si="40"/>
        <v>4510715</v>
      </c>
    </row>
    <row r="20" ht="16.5" spans="1:61">
      <c r="A20" s="10">
        <v>70</v>
      </c>
      <c r="G20" s="20">
        <v>68</v>
      </c>
      <c r="H20" s="20">
        <v>88</v>
      </c>
      <c r="I20" s="20">
        <v>108</v>
      </c>
      <c r="J20" s="20">
        <v>128</v>
      </c>
      <c r="K20" s="20">
        <v>148</v>
      </c>
      <c r="L20" s="20">
        <v>168</v>
      </c>
      <c r="M20" s="20">
        <f t="shared" si="8"/>
        <v>198</v>
      </c>
      <c r="N20" s="20">
        <f t="shared" si="1"/>
        <v>228</v>
      </c>
      <c r="O20" s="20">
        <f t="shared" si="2"/>
        <v>258</v>
      </c>
      <c r="P20" s="20">
        <f t="shared" si="3"/>
        <v>288</v>
      </c>
      <c r="Q20" s="20">
        <f t="shared" si="9"/>
        <v>318</v>
      </c>
      <c r="R20" s="20">
        <f t="shared" si="10"/>
        <v>358</v>
      </c>
      <c r="S20" s="20">
        <f t="shared" si="11"/>
        <v>398</v>
      </c>
      <c r="T20" s="20">
        <f t="shared" si="12"/>
        <v>438</v>
      </c>
      <c r="U20" s="20">
        <f t="shared" si="13"/>
        <v>478</v>
      </c>
      <c r="V20" s="20">
        <f t="shared" si="14"/>
        <v>518</v>
      </c>
      <c r="W20" s="20">
        <f t="shared" si="15"/>
        <v>568</v>
      </c>
      <c r="X20" s="20">
        <f t="shared" si="16"/>
        <v>618</v>
      </c>
      <c r="Y20" s="20">
        <f t="shared" si="17"/>
        <v>668</v>
      </c>
      <c r="Z20" s="20">
        <f t="shared" si="18"/>
        <v>718</v>
      </c>
      <c r="AA20" s="20">
        <f t="shared" si="19"/>
        <v>768</v>
      </c>
      <c r="AB20" s="20">
        <f t="shared" si="20"/>
        <v>818</v>
      </c>
      <c r="AC20" s="20">
        <f t="shared" si="21"/>
        <v>868</v>
      </c>
      <c r="AD20" s="20">
        <f t="shared" si="22"/>
        <v>918</v>
      </c>
      <c r="AE20" s="20">
        <f t="shared" si="23"/>
        <v>968</v>
      </c>
      <c r="AK20" s="20">
        <f t="shared" ref="AK20:BS20" si="41">INT(G$1+AK$1*G20^1.5)</f>
        <v>1151</v>
      </c>
      <c r="AL20" s="20">
        <f t="shared" si="41"/>
        <v>1686</v>
      </c>
      <c r="AM20" s="20">
        <f t="shared" si="41"/>
        <v>2284</v>
      </c>
      <c r="AN20" s="20">
        <f t="shared" si="41"/>
        <v>7285</v>
      </c>
      <c r="AO20" s="20">
        <f t="shared" si="41"/>
        <v>9052</v>
      </c>
      <c r="AP20" s="20">
        <f t="shared" si="41"/>
        <v>10942</v>
      </c>
      <c r="AQ20" s="20">
        <f t="shared" si="41"/>
        <v>13990</v>
      </c>
      <c r="AR20" s="20">
        <f t="shared" si="41"/>
        <v>34492</v>
      </c>
      <c r="AS20" s="20">
        <f t="shared" si="41"/>
        <v>41510</v>
      </c>
      <c r="AT20" s="20">
        <f t="shared" si="41"/>
        <v>48950</v>
      </c>
      <c r="AU20" s="20">
        <f t="shared" si="41"/>
        <v>113495</v>
      </c>
      <c r="AV20" s="20">
        <f t="shared" si="41"/>
        <v>135558</v>
      </c>
      <c r="AW20" s="20">
        <f t="shared" si="41"/>
        <v>158891</v>
      </c>
      <c r="AX20" s="20">
        <f t="shared" si="41"/>
        <v>183428</v>
      </c>
      <c r="AY20" s="20">
        <f t="shared" si="41"/>
        <v>209112</v>
      </c>
      <c r="AZ20" s="20">
        <f t="shared" si="41"/>
        <v>353789</v>
      </c>
      <c r="BA20" s="20">
        <f t="shared" si="41"/>
        <v>406220</v>
      </c>
      <c r="BB20" s="20">
        <f t="shared" si="41"/>
        <v>768276</v>
      </c>
      <c r="BC20" s="20">
        <f t="shared" si="41"/>
        <v>863366</v>
      </c>
      <c r="BD20" s="20">
        <f t="shared" si="41"/>
        <v>1443063</v>
      </c>
      <c r="BE20" s="20">
        <f t="shared" si="41"/>
        <v>1596388</v>
      </c>
      <c r="BF20" s="20">
        <f t="shared" si="41"/>
        <v>2339672</v>
      </c>
      <c r="BG20" s="20">
        <f t="shared" si="41"/>
        <v>2557427</v>
      </c>
      <c r="BH20" s="20">
        <f t="shared" si="41"/>
        <v>4172250</v>
      </c>
      <c r="BI20" s="20">
        <f t="shared" si="41"/>
        <v>4517713</v>
      </c>
    </row>
    <row r="21" ht="16.5" spans="1:61">
      <c r="A21" s="10">
        <v>70</v>
      </c>
      <c r="G21" s="20">
        <v>69</v>
      </c>
      <c r="H21" s="20">
        <v>89</v>
      </c>
      <c r="I21" s="20">
        <v>109</v>
      </c>
      <c r="J21" s="20">
        <v>129</v>
      </c>
      <c r="K21" s="20">
        <v>149</v>
      </c>
      <c r="L21" s="20">
        <v>169</v>
      </c>
      <c r="M21" s="20">
        <f t="shared" si="8"/>
        <v>199</v>
      </c>
      <c r="N21" s="20">
        <f t="shared" si="1"/>
        <v>229</v>
      </c>
      <c r="O21" s="20">
        <f t="shared" si="2"/>
        <v>259</v>
      </c>
      <c r="P21" s="20">
        <f t="shared" si="3"/>
        <v>289</v>
      </c>
      <c r="Q21" s="20">
        <f t="shared" si="9"/>
        <v>319</v>
      </c>
      <c r="R21" s="20">
        <f t="shared" si="10"/>
        <v>359</v>
      </c>
      <c r="S21" s="20">
        <f t="shared" si="11"/>
        <v>399</v>
      </c>
      <c r="T21" s="20">
        <f t="shared" si="12"/>
        <v>439</v>
      </c>
      <c r="U21" s="20">
        <f t="shared" si="13"/>
        <v>479</v>
      </c>
      <c r="V21" s="20">
        <f t="shared" si="14"/>
        <v>519</v>
      </c>
      <c r="W21" s="20">
        <f t="shared" si="15"/>
        <v>569</v>
      </c>
      <c r="X21" s="20">
        <f t="shared" si="16"/>
        <v>619</v>
      </c>
      <c r="Y21" s="20">
        <f t="shared" si="17"/>
        <v>669</v>
      </c>
      <c r="Z21" s="20">
        <f t="shared" si="18"/>
        <v>719</v>
      </c>
      <c r="AA21" s="20">
        <f t="shared" si="19"/>
        <v>769</v>
      </c>
      <c r="AB21" s="20">
        <f t="shared" si="20"/>
        <v>819</v>
      </c>
      <c r="AC21" s="20">
        <f t="shared" si="21"/>
        <v>869</v>
      </c>
      <c r="AD21" s="20">
        <f t="shared" si="22"/>
        <v>919</v>
      </c>
      <c r="AE21" s="20">
        <f t="shared" si="23"/>
        <v>969</v>
      </c>
      <c r="AK21" s="20">
        <f t="shared" ref="AK21:BS21" si="42">INT(G$1+AK$1*G21^1.5)</f>
        <v>1176</v>
      </c>
      <c r="AL21" s="20">
        <f t="shared" si="42"/>
        <v>1714</v>
      </c>
      <c r="AM21" s="20">
        <f t="shared" si="42"/>
        <v>2315</v>
      </c>
      <c r="AN21" s="20">
        <f t="shared" si="42"/>
        <v>7370</v>
      </c>
      <c r="AO21" s="20">
        <f t="shared" si="42"/>
        <v>9143</v>
      </c>
      <c r="AP21" s="20">
        <f t="shared" si="42"/>
        <v>11040</v>
      </c>
      <c r="AQ21" s="20">
        <f t="shared" si="42"/>
        <v>14096</v>
      </c>
      <c r="AR21" s="20">
        <f t="shared" si="42"/>
        <v>34718</v>
      </c>
      <c r="AS21" s="20">
        <f t="shared" si="42"/>
        <v>41752</v>
      </c>
      <c r="AT21" s="20">
        <f t="shared" si="42"/>
        <v>49205</v>
      </c>
      <c r="AU21" s="20">
        <f t="shared" si="42"/>
        <v>114030</v>
      </c>
      <c r="AV21" s="20">
        <f t="shared" si="42"/>
        <v>136126</v>
      </c>
      <c r="AW21" s="20">
        <f t="shared" si="42"/>
        <v>159490</v>
      </c>
      <c r="AX21" s="20">
        <f t="shared" si="42"/>
        <v>184056</v>
      </c>
      <c r="AY21" s="20">
        <f t="shared" si="42"/>
        <v>209768</v>
      </c>
      <c r="AZ21" s="20">
        <f t="shared" si="42"/>
        <v>354814</v>
      </c>
      <c r="BA21" s="20">
        <f t="shared" si="42"/>
        <v>407293</v>
      </c>
      <c r="BB21" s="20">
        <f t="shared" si="42"/>
        <v>770142</v>
      </c>
      <c r="BC21" s="20">
        <f t="shared" si="42"/>
        <v>865305</v>
      </c>
      <c r="BD21" s="20">
        <f t="shared" si="42"/>
        <v>1446079</v>
      </c>
      <c r="BE21" s="20">
        <f t="shared" si="42"/>
        <v>1599506</v>
      </c>
      <c r="BF21" s="20">
        <f t="shared" si="42"/>
        <v>2343963</v>
      </c>
      <c r="BG21" s="20">
        <f t="shared" si="42"/>
        <v>2561848</v>
      </c>
      <c r="BH21" s="20">
        <f t="shared" si="42"/>
        <v>4179069</v>
      </c>
      <c r="BI21" s="20">
        <f t="shared" si="42"/>
        <v>4524715</v>
      </c>
    </row>
    <row r="22" ht="16.5" spans="1:61">
      <c r="A22" s="10">
        <v>90</v>
      </c>
      <c r="L22" s="20">
        <v>170</v>
      </c>
      <c r="M22" s="20">
        <f t="shared" si="8"/>
        <v>200</v>
      </c>
      <c r="N22" s="20">
        <f t="shared" si="1"/>
        <v>230</v>
      </c>
      <c r="O22" s="20">
        <f t="shared" si="2"/>
        <v>260</v>
      </c>
      <c r="P22" s="20">
        <f t="shared" si="3"/>
        <v>290</v>
      </c>
      <c r="Q22" s="20">
        <f t="shared" si="9"/>
        <v>320</v>
      </c>
      <c r="R22" s="20">
        <f t="shared" si="10"/>
        <v>360</v>
      </c>
      <c r="S22" s="20">
        <f t="shared" si="11"/>
        <v>400</v>
      </c>
      <c r="T22" s="20">
        <f t="shared" si="12"/>
        <v>440</v>
      </c>
      <c r="U22" s="20">
        <f t="shared" si="13"/>
        <v>480</v>
      </c>
      <c r="V22" s="20">
        <f t="shared" si="14"/>
        <v>520</v>
      </c>
      <c r="W22" s="20">
        <f t="shared" si="15"/>
        <v>570</v>
      </c>
      <c r="X22" s="20">
        <f t="shared" si="16"/>
        <v>620</v>
      </c>
      <c r="Y22" s="20">
        <f t="shared" si="17"/>
        <v>670</v>
      </c>
      <c r="Z22" s="20">
        <f t="shared" si="18"/>
        <v>720</v>
      </c>
      <c r="AA22" s="20">
        <f t="shared" si="19"/>
        <v>770</v>
      </c>
      <c r="AB22" s="20">
        <f t="shared" si="20"/>
        <v>820</v>
      </c>
      <c r="AC22" s="20">
        <f t="shared" si="21"/>
        <v>870</v>
      </c>
      <c r="AD22" s="20">
        <f t="shared" si="22"/>
        <v>920</v>
      </c>
      <c r="AE22" s="20">
        <f t="shared" si="23"/>
        <v>970</v>
      </c>
      <c r="AP22" s="20">
        <f t="shared" ref="AP22:AW22" si="43">INT(L$1+AP$1*L22^1.5)</f>
        <v>11137</v>
      </c>
      <c r="AQ22" s="20">
        <f t="shared" si="43"/>
        <v>14202</v>
      </c>
      <c r="AR22" s="20">
        <f t="shared" si="43"/>
        <v>34946</v>
      </c>
      <c r="AS22" s="20">
        <f t="shared" si="43"/>
        <v>41993</v>
      </c>
      <c r="AT22" s="20">
        <f t="shared" si="43"/>
        <v>49460</v>
      </c>
      <c r="AU22" s="20">
        <f t="shared" si="43"/>
        <v>114566</v>
      </c>
      <c r="AV22" s="20">
        <f t="shared" si="43"/>
        <v>136695</v>
      </c>
      <c r="AW22" s="20">
        <f t="shared" si="43"/>
        <v>160090</v>
      </c>
      <c r="AX22" s="20">
        <f t="shared" ref="AX22:BJ22" si="44">INT(T$1+AX$1*T22^1.5)</f>
        <v>184685</v>
      </c>
      <c r="AY22" s="20">
        <f t="shared" si="44"/>
        <v>210425</v>
      </c>
      <c r="AZ22" s="20">
        <f t="shared" si="44"/>
        <v>355839</v>
      </c>
      <c r="BA22" s="20">
        <f t="shared" si="44"/>
        <v>408366</v>
      </c>
      <c r="BB22" s="20">
        <f t="shared" si="44"/>
        <v>772008</v>
      </c>
      <c r="BC22" s="20">
        <f t="shared" si="44"/>
        <v>867246</v>
      </c>
      <c r="BD22" s="20">
        <f t="shared" si="44"/>
        <v>1449097</v>
      </c>
      <c r="BE22" s="20">
        <f t="shared" si="44"/>
        <v>1602627</v>
      </c>
      <c r="BF22" s="20">
        <f t="shared" si="44"/>
        <v>2348257</v>
      </c>
      <c r="BG22" s="20">
        <f t="shared" si="44"/>
        <v>2566271</v>
      </c>
      <c r="BH22" s="20">
        <f t="shared" si="44"/>
        <v>4185892</v>
      </c>
      <c r="BI22" s="20">
        <f t="shared" si="44"/>
        <v>4531721</v>
      </c>
    </row>
    <row r="23" ht="16.5" spans="1:61">
      <c r="A23" s="10">
        <v>90</v>
      </c>
      <c r="L23" s="20">
        <v>171</v>
      </c>
      <c r="M23" s="20">
        <f t="shared" si="8"/>
        <v>201</v>
      </c>
      <c r="N23" s="20">
        <f t="shared" si="1"/>
        <v>231</v>
      </c>
      <c r="O23" s="20">
        <f t="shared" si="2"/>
        <v>261</v>
      </c>
      <c r="P23" s="20">
        <f t="shared" si="3"/>
        <v>291</v>
      </c>
      <c r="Q23" s="20">
        <f t="shared" si="9"/>
        <v>321</v>
      </c>
      <c r="R23" s="20">
        <f t="shared" si="10"/>
        <v>361</v>
      </c>
      <c r="S23" s="20">
        <f t="shared" si="11"/>
        <v>401</v>
      </c>
      <c r="T23" s="20">
        <f t="shared" si="12"/>
        <v>441</v>
      </c>
      <c r="U23" s="20">
        <f t="shared" si="13"/>
        <v>481</v>
      </c>
      <c r="V23" s="20">
        <f t="shared" si="14"/>
        <v>521</v>
      </c>
      <c r="W23" s="20">
        <f t="shared" si="15"/>
        <v>571</v>
      </c>
      <c r="X23" s="20">
        <f t="shared" si="16"/>
        <v>621</v>
      </c>
      <c r="Y23" s="20">
        <f t="shared" si="17"/>
        <v>671</v>
      </c>
      <c r="Z23" s="20">
        <f t="shared" si="18"/>
        <v>721</v>
      </c>
      <c r="AA23" s="20">
        <f t="shared" si="19"/>
        <v>771</v>
      </c>
      <c r="AB23" s="20">
        <f t="shared" si="20"/>
        <v>821</v>
      </c>
      <c r="AC23" s="20">
        <f t="shared" si="21"/>
        <v>871</v>
      </c>
      <c r="AD23" s="20">
        <f t="shared" si="22"/>
        <v>921</v>
      </c>
      <c r="AE23" s="20">
        <f t="shared" si="23"/>
        <v>971</v>
      </c>
      <c r="AP23" s="20">
        <f t="shared" ref="AP23:AW23" si="45">INT(L$1+AP$1*L23^1.5)</f>
        <v>11235</v>
      </c>
      <c r="AQ23" s="20">
        <f t="shared" si="45"/>
        <v>14308</v>
      </c>
      <c r="AR23" s="20">
        <f t="shared" si="45"/>
        <v>35173</v>
      </c>
      <c r="AS23" s="20">
        <f t="shared" si="45"/>
        <v>42235</v>
      </c>
      <c r="AT23" s="20">
        <f t="shared" si="45"/>
        <v>49715</v>
      </c>
      <c r="AU23" s="20">
        <f t="shared" si="45"/>
        <v>115103</v>
      </c>
      <c r="AV23" s="20">
        <f t="shared" si="45"/>
        <v>137265</v>
      </c>
      <c r="AW23" s="20">
        <f t="shared" si="45"/>
        <v>160690</v>
      </c>
      <c r="AX23" s="20">
        <f t="shared" ref="AX23:BJ23" si="46">INT(T$1+AX$1*T23^1.5)</f>
        <v>185315</v>
      </c>
      <c r="AY23" s="20">
        <f t="shared" si="46"/>
        <v>211083</v>
      </c>
      <c r="AZ23" s="20">
        <f t="shared" si="46"/>
        <v>356866</v>
      </c>
      <c r="BA23" s="20">
        <f t="shared" si="46"/>
        <v>409441</v>
      </c>
      <c r="BB23" s="20">
        <f t="shared" si="46"/>
        <v>773877</v>
      </c>
      <c r="BC23" s="20">
        <f t="shared" si="46"/>
        <v>869188</v>
      </c>
      <c r="BD23" s="20">
        <f t="shared" si="46"/>
        <v>1452116</v>
      </c>
      <c r="BE23" s="20">
        <f t="shared" si="46"/>
        <v>1605750</v>
      </c>
      <c r="BF23" s="20">
        <f t="shared" si="46"/>
        <v>2352554</v>
      </c>
      <c r="BG23" s="20">
        <f t="shared" si="46"/>
        <v>2570696</v>
      </c>
      <c r="BH23" s="20">
        <f t="shared" si="46"/>
        <v>4192718</v>
      </c>
      <c r="BI23" s="20">
        <f t="shared" si="46"/>
        <v>4538731</v>
      </c>
    </row>
    <row r="24" ht="16.5" spans="1:61">
      <c r="A24" s="10">
        <v>90</v>
      </c>
      <c r="L24" s="20">
        <v>172</v>
      </c>
      <c r="M24" s="20">
        <f t="shared" si="8"/>
        <v>202</v>
      </c>
      <c r="N24" s="20">
        <f t="shared" si="1"/>
        <v>232</v>
      </c>
      <c r="O24" s="20">
        <f t="shared" si="2"/>
        <v>262</v>
      </c>
      <c r="P24" s="20">
        <f t="shared" si="3"/>
        <v>292</v>
      </c>
      <c r="Q24" s="20">
        <f t="shared" si="9"/>
        <v>322</v>
      </c>
      <c r="R24" s="20">
        <f t="shared" si="10"/>
        <v>362</v>
      </c>
      <c r="S24" s="20">
        <f t="shared" si="11"/>
        <v>402</v>
      </c>
      <c r="T24" s="20">
        <f t="shared" si="12"/>
        <v>442</v>
      </c>
      <c r="U24" s="20">
        <f t="shared" si="13"/>
        <v>482</v>
      </c>
      <c r="V24" s="20">
        <f t="shared" si="14"/>
        <v>522</v>
      </c>
      <c r="W24" s="20">
        <f t="shared" si="15"/>
        <v>572</v>
      </c>
      <c r="X24" s="20">
        <f t="shared" si="16"/>
        <v>622</v>
      </c>
      <c r="Y24" s="20">
        <f t="shared" si="17"/>
        <v>672</v>
      </c>
      <c r="Z24" s="20">
        <f t="shared" si="18"/>
        <v>722</v>
      </c>
      <c r="AA24" s="20">
        <f t="shared" si="19"/>
        <v>772</v>
      </c>
      <c r="AB24" s="20">
        <f t="shared" si="20"/>
        <v>822</v>
      </c>
      <c r="AC24" s="20">
        <f t="shared" si="21"/>
        <v>872</v>
      </c>
      <c r="AD24" s="20">
        <f t="shared" si="22"/>
        <v>922</v>
      </c>
      <c r="AE24" s="20">
        <f t="shared" si="23"/>
        <v>972</v>
      </c>
      <c r="AP24" s="20">
        <f t="shared" ref="AP24:AW24" si="47">INT(L$1+AP$1*L24^1.5)</f>
        <v>11333</v>
      </c>
      <c r="AQ24" s="20">
        <f t="shared" si="47"/>
        <v>14414</v>
      </c>
      <c r="AR24" s="20">
        <f t="shared" si="47"/>
        <v>35402</v>
      </c>
      <c r="AS24" s="20">
        <f t="shared" si="47"/>
        <v>42478</v>
      </c>
      <c r="AT24" s="20">
        <f t="shared" si="47"/>
        <v>49971</v>
      </c>
      <c r="AU24" s="20">
        <f t="shared" si="47"/>
        <v>115641</v>
      </c>
      <c r="AV24" s="20">
        <f t="shared" si="47"/>
        <v>137835</v>
      </c>
      <c r="AW24" s="20">
        <f t="shared" si="47"/>
        <v>161291</v>
      </c>
      <c r="AX24" s="20">
        <f t="shared" ref="AX24:BJ24" si="48">INT(T$1+AX$1*T24^1.5)</f>
        <v>185945</v>
      </c>
      <c r="AY24" s="20">
        <f t="shared" si="48"/>
        <v>211741</v>
      </c>
      <c r="AZ24" s="20">
        <f t="shared" si="48"/>
        <v>357894</v>
      </c>
      <c r="BA24" s="20">
        <f t="shared" si="48"/>
        <v>410517</v>
      </c>
      <c r="BB24" s="20">
        <f t="shared" si="48"/>
        <v>775746</v>
      </c>
      <c r="BC24" s="20">
        <f t="shared" si="48"/>
        <v>871131</v>
      </c>
      <c r="BD24" s="20">
        <f t="shared" si="48"/>
        <v>1455138</v>
      </c>
      <c r="BE24" s="20">
        <f t="shared" si="48"/>
        <v>1608875</v>
      </c>
      <c r="BF24" s="20">
        <f t="shared" si="48"/>
        <v>2356853</v>
      </c>
      <c r="BG24" s="20">
        <f t="shared" si="48"/>
        <v>2575125</v>
      </c>
      <c r="BH24" s="20">
        <f t="shared" si="48"/>
        <v>4199548</v>
      </c>
      <c r="BI24" s="20">
        <f t="shared" si="48"/>
        <v>4545744</v>
      </c>
    </row>
    <row r="25" ht="16.5" spans="1:61">
      <c r="A25" s="10">
        <v>90</v>
      </c>
      <c r="L25" s="20">
        <v>173</v>
      </c>
      <c r="M25" s="20">
        <f t="shared" si="8"/>
        <v>203</v>
      </c>
      <c r="N25" s="20">
        <f t="shared" si="1"/>
        <v>233</v>
      </c>
      <c r="O25" s="20">
        <f t="shared" si="2"/>
        <v>263</v>
      </c>
      <c r="P25" s="20">
        <f t="shared" si="3"/>
        <v>293</v>
      </c>
      <c r="Q25" s="20">
        <f t="shared" si="9"/>
        <v>323</v>
      </c>
      <c r="R25" s="20">
        <f t="shared" si="10"/>
        <v>363</v>
      </c>
      <c r="S25" s="20">
        <f t="shared" si="11"/>
        <v>403</v>
      </c>
      <c r="T25" s="20">
        <f t="shared" si="12"/>
        <v>443</v>
      </c>
      <c r="U25" s="20">
        <f t="shared" si="13"/>
        <v>483</v>
      </c>
      <c r="V25" s="20">
        <f t="shared" si="14"/>
        <v>523</v>
      </c>
      <c r="W25" s="20">
        <f t="shared" si="15"/>
        <v>573</v>
      </c>
      <c r="X25" s="20">
        <f t="shared" si="16"/>
        <v>623</v>
      </c>
      <c r="Y25" s="20">
        <f t="shared" si="17"/>
        <v>673</v>
      </c>
      <c r="Z25" s="20">
        <f t="shared" si="18"/>
        <v>723</v>
      </c>
      <c r="AA25" s="20">
        <f t="shared" si="19"/>
        <v>773</v>
      </c>
      <c r="AB25" s="20">
        <f t="shared" si="20"/>
        <v>823</v>
      </c>
      <c r="AC25" s="20">
        <f t="shared" si="21"/>
        <v>873</v>
      </c>
      <c r="AD25" s="20">
        <f t="shared" si="22"/>
        <v>923</v>
      </c>
      <c r="AE25" s="20">
        <f t="shared" si="23"/>
        <v>973</v>
      </c>
      <c r="AP25" s="20">
        <f t="shared" ref="AP25:AW25" si="49">INT(L$1+AP$1*L25^1.5)</f>
        <v>11432</v>
      </c>
      <c r="AQ25" s="20">
        <f t="shared" si="49"/>
        <v>14521</v>
      </c>
      <c r="AR25" s="20">
        <f t="shared" si="49"/>
        <v>35630</v>
      </c>
      <c r="AS25" s="20">
        <f t="shared" si="49"/>
        <v>42721</v>
      </c>
      <c r="AT25" s="20">
        <f t="shared" si="49"/>
        <v>50228</v>
      </c>
      <c r="AU25" s="20">
        <f t="shared" si="49"/>
        <v>116180</v>
      </c>
      <c r="AV25" s="20">
        <f t="shared" si="49"/>
        <v>138406</v>
      </c>
      <c r="AW25" s="20">
        <f t="shared" si="49"/>
        <v>161893</v>
      </c>
      <c r="AX25" s="20">
        <f t="shared" ref="AX25:BJ25" si="50">INT(T$1+AX$1*T25^1.5)</f>
        <v>186576</v>
      </c>
      <c r="AY25" s="20">
        <f t="shared" si="50"/>
        <v>212400</v>
      </c>
      <c r="AZ25" s="20">
        <f t="shared" si="50"/>
        <v>358922</v>
      </c>
      <c r="BA25" s="20">
        <f t="shared" si="50"/>
        <v>411594</v>
      </c>
      <c r="BB25" s="20">
        <f t="shared" si="50"/>
        <v>777618</v>
      </c>
      <c r="BC25" s="20">
        <f t="shared" si="50"/>
        <v>873076</v>
      </c>
      <c r="BD25" s="20">
        <f t="shared" si="50"/>
        <v>1458162</v>
      </c>
      <c r="BE25" s="20">
        <f t="shared" si="50"/>
        <v>1612001</v>
      </c>
      <c r="BF25" s="20">
        <f t="shared" si="50"/>
        <v>2361155</v>
      </c>
      <c r="BG25" s="20">
        <f t="shared" si="50"/>
        <v>2579555</v>
      </c>
      <c r="BH25" s="20">
        <f t="shared" si="50"/>
        <v>4206382</v>
      </c>
      <c r="BI25" s="20">
        <f t="shared" si="50"/>
        <v>4552760</v>
      </c>
    </row>
    <row r="26" ht="16.5" spans="1:61">
      <c r="A26" s="10">
        <v>90</v>
      </c>
      <c r="L26" s="20">
        <v>174</v>
      </c>
      <c r="M26" s="20">
        <f t="shared" si="8"/>
        <v>204</v>
      </c>
      <c r="N26" s="20">
        <f t="shared" si="1"/>
        <v>234</v>
      </c>
      <c r="O26" s="20">
        <f t="shared" si="2"/>
        <v>264</v>
      </c>
      <c r="P26" s="20">
        <f t="shared" si="3"/>
        <v>294</v>
      </c>
      <c r="Q26" s="20">
        <f t="shared" si="9"/>
        <v>324</v>
      </c>
      <c r="R26" s="20">
        <f t="shared" si="10"/>
        <v>364</v>
      </c>
      <c r="S26" s="20">
        <f t="shared" si="11"/>
        <v>404</v>
      </c>
      <c r="T26" s="20">
        <f t="shared" si="12"/>
        <v>444</v>
      </c>
      <c r="U26" s="20">
        <f t="shared" si="13"/>
        <v>484</v>
      </c>
      <c r="V26" s="20">
        <f t="shared" si="14"/>
        <v>524</v>
      </c>
      <c r="W26" s="20">
        <f t="shared" si="15"/>
        <v>574</v>
      </c>
      <c r="X26" s="20">
        <f t="shared" si="16"/>
        <v>624</v>
      </c>
      <c r="Y26" s="20">
        <f t="shared" si="17"/>
        <v>674</v>
      </c>
      <c r="Z26" s="20">
        <f t="shared" si="18"/>
        <v>724</v>
      </c>
      <c r="AA26" s="20">
        <f t="shared" si="19"/>
        <v>774</v>
      </c>
      <c r="AB26" s="20">
        <f t="shared" si="20"/>
        <v>824</v>
      </c>
      <c r="AC26" s="20">
        <f t="shared" si="21"/>
        <v>874</v>
      </c>
      <c r="AD26" s="20">
        <f t="shared" si="22"/>
        <v>924</v>
      </c>
      <c r="AE26" s="20">
        <f t="shared" si="23"/>
        <v>974</v>
      </c>
      <c r="AP26" s="20">
        <f t="shared" ref="AP26:AW26" si="51">INT(L$1+AP$1*L26^1.5)</f>
        <v>11531</v>
      </c>
      <c r="AQ26" s="20">
        <f t="shared" si="51"/>
        <v>14628</v>
      </c>
      <c r="AR26" s="20">
        <f t="shared" si="51"/>
        <v>35860</v>
      </c>
      <c r="AS26" s="20">
        <f t="shared" si="51"/>
        <v>42964</v>
      </c>
      <c r="AT26" s="20">
        <f t="shared" si="51"/>
        <v>50485</v>
      </c>
      <c r="AU26" s="20">
        <f t="shared" si="51"/>
        <v>116720</v>
      </c>
      <c r="AV26" s="20">
        <f t="shared" si="51"/>
        <v>138978</v>
      </c>
      <c r="AW26" s="20">
        <f t="shared" si="51"/>
        <v>162495</v>
      </c>
      <c r="AX26" s="20">
        <f t="shared" ref="AX26:BJ26" si="52">INT(T$1+AX$1*T26^1.5)</f>
        <v>187208</v>
      </c>
      <c r="AY26" s="20">
        <f t="shared" si="52"/>
        <v>213060</v>
      </c>
      <c r="AZ26" s="20">
        <f t="shared" si="52"/>
        <v>359952</v>
      </c>
      <c r="BA26" s="20">
        <f t="shared" si="52"/>
        <v>412671</v>
      </c>
      <c r="BB26" s="20">
        <f t="shared" si="52"/>
        <v>779490</v>
      </c>
      <c r="BC26" s="20">
        <f t="shared" si="52"/>
        <v>875022</v>
      </c>
      <c r="BD26" s="20">
        <f t="shared" si="52"/>
        <v>1461188</v>
      </c>
      <c r="BE26" s="20">
        <f t="shared" si="52"/>
        <v>1615130</v>
      </c>
      <c r="BF26" s="20">
        <f t="shared" si="52"/>
        <v>2365459</v>
      </c>
      <c r="BG26" s="20">
        <f t="shared" si="52"/>
        <v>2583989</v>
      </c>
      <c r="BH26" s="20">
        <f t="shared" si="52"/>
        <v>4213220</v>
      </c>
      <c r="BI26" s="20">
        <f t="shared" si="52"/>
        <v>4559780</v>
      </c>
    </row>
    <row r="27" ht="16.5" spans="1:61">
      <c r="A27" s="10">
        <v>130</v>
      </c>
      <c r="L27" s="20">
        <v>175</v>
      </c>
      <c r="M27" s="20">
        <f t="shared" si="8"/>
        <v>205</v>
      </c>
      <c r="N27" s="20">
        <f t="shared" si="1"/>
        <v>235</v>
      </c>
      <c r="O27" s="20">
        <f t="shared" si="2"/>
        <v>265</v>
      </c>
      <c r="P27" s="20">
        <f t="shared" si="3"/>
        <v>295</v>
      </c>
      <c r="Q27" s="20">
        <f t="shared" si="9"/>
        <v>325</v>
      </c>
      <c r="R27" s="20">
        <f t="shared" si="10"/>
        <v>365</v>
      </c>
      <c r="S27" s="20">
        <f t="shared" si="11"/>
        <v>405</v>
      </c>
      <c r="T27" s="20">
        <f t="shared" si="12"/>
        <v>445</v>
      </c>
      <c r="U27" s="20">
        <f t="shared" si="13"/>
        <v>485</v>
      </c>
      <c r="V27" s="20">
        <f t="shared" si="14"/>
        <v>525</v>
      </c>
      <c r="W27" s="20">
        <f t="shared" si="15"/>
        <v>575</v>
      </c>
      <c r="X27" s="20">
        <f t="shared" si="16"/>
        <v>625</v>
      </c>
      <c r="Y27" s="20">
        <f t="shared" si="17"/>
        <v>675</v>
      </c>
      <c r="Z27" s="20">
        <f t="shared" si="18"/>
        <v>725</v>
      </c>
      <c r="AA27" s="20">
        <f t="shared" si="19"/>
        <v>775</v>
      </c>
      <c r="AB27" s="20">
        <f t="shared" si="20"/>
        <v>825</v>
      </c>
      <c r="AC27" s="20">
        <f t="shared" si="21"/>
        <v>875</v>
      </c>
      <c r="AD27" s="20">
        <f t="shared" si="22"/>
        <v>925</v>
      </c>
      <c r="AE27" s="20">
        <f t="shared" si="23"/>
        <v>975</v>
      </c>
      <c r="AP27" s="20">
        <f t="shared" ref="AP27:AW27" si="53">INT(L$1+AP$1*L27^1.5)</f>
        <v>11630</v>
      </c>
      <c r="AQ27" s="20">
        <f t="shared" si="53"/>
        <v>14735</v>
      </c>
      <c r="AR27" s="20">
        <f t="shared" si="53"/>
        <v>36089</v>
      </c>
      <c r="AS27" s="20">
        <f t="shared" si="53"/>
        <v>43208</v>
      </c>
      <c r="AT27" s="20">
        <f t="shared" si="53"/>
        <v>50742</v>
      </c>
      <c r="AU27" s="20">
        <f t="shared" si="53"/>
        <v>117260</v>
      </c>
      <c r="AV27" s="20">
        <f t="shared" si="53"/>
        <v>139551</v>
      </c>
      <c r="AW27" s="20">
        <f t="shared" si="53"/>
        <v>163099</v>
      </c>
      <c r="AX27" s="20">
        <f t="shared" ref="AX27:BJ27" si="54">INT(T$1+AX$1*T27^1.5)</f>
        <v>187840</v>
      </c>
      <c r="AY27" s="20">
        <f t="shared" si="54"/>
        <v>213720</v>
      </c>
      <c r="AZ27" s="20">
        <f t="shared" si="54"/>
        <v>360982</v>
      </c>
      <c r="BA27" s="20">
        <f t="shared" si="54"/>
        <v>413750</v>
      </c>
      <c r="BB27" s="20">
        <f t="shared" si="54"/>
        <v>781365</v>
      </c>
      <c r="BC27" s="20">
        <f t="shared" si="54"/>
        <v>876970</v>
      </c>
      <c r="BD27" s="20">
        <f t="shared" si="54"/>
        <v>1464216</v>
      </c>
      <c r="BE27" s="20">
        <f t="shared" si="54"/>
        <v>1618261</v>
      </c>
      <c r="BF27" s="20">
        <f t="shared" si="54"/>
        <v>2369767</v>
      </c>
      <c r="BG27" s="20">
        <f t="shared" si="54"/>
        <v>2588424</v>
      </c>
      <c r="BH27" s="20">
        <f t="shared" si="54"/>
        <v>4220061</v>
      </c>
      <c r="BI27" s="20">
        <f t="shared" si="54"/>
        <v>4566804</v>
      </c>
    </row>
    <row r="28" ht="16.5" spans="1:61">
      <c r="A28" s="10">
        <v>130</v>
      </c>
      <c r="L28" s="20">
        <v>176</v>
      </c>
      <c r="M28" s="20">
        <f t="shared" si="8"/>
        <v>206</v>
      </c>
      <c r="N28" s="20">
        <f t="shared" si="1"/>
        <v>236</v>
      </c>
      <c r="O28" s="20">
        <f t="shared" si="2"/>
        <v>266</v>
      </c>
      <c r="P28" s="20">
        <f t="shared" si="3"/>
        <v>296</v>
      </c>
      <c r="Q28" s="20">
        <f t="shared" si="9"/>
        <v>326</v>
      </c>
      <c r="R28" s="20">
        <f t="shared" si="10"/>
        <v>366</v>
      </c>
      <c r="S28" s="20">
        <f t="shared" si="11"/>
        <v>406</v>
      </c>
      <c r="T28" s="20">
        <f t="shared" si="12"/>
        <v>446</v>
      </c>
      <c r="U28" s="20">
        <f t="shared" si="13"/>
        <v>486</v>
      </c>
      <c r="V28" s="20">
        <f t="shared" si="14"/>
        <v>526</v>
      </c>
      <c r="W28" s="20">
        <f t="shared" si="15"/>
        <v>576</v>
      </c>
      <c r="X28" s="20">
        <f t="shared" si="16"/>
        <v>626</v>
      </c>
      <c r="Y28" s="20">
        <f t="shared" si="17"/>
        <v>676</v>
      </c>
      <c r="Z28" s="20">
        <f t="shared" si="18"/>
        <v>726</v>
      </c>
      <c r="AA28" s="20">
        <f t="shared" si="19"/>
        <v>776</v>
      </c>
      <c r="AB28" s="20">
        <f t="shared" si="20"/>
        <v>826</v>
      </c>
      <c r="AC28" s="20">
        <f t="shared" si="21"/>
        <v>876</v>
      </c>
      <c r="AD28" s="20">
        <f t="shared" si="22"/>
        <v>926</v>
      </c>
      <c r="AE28" s="20">
        <f t="shared" si="23"/>
        <v>976</v>
      </c>
      <c r="AP28" s="20">
        <f t="shared" ref="AP28:AW28" si="55">INT(L$1+AP$1*L28^1.5)</f>
        <v>11729</v>
      </c>
      <c r="AQ28" s="20">
        <f t="shared" si="55"/>
        <v>14843</v>
      </c>
      <c r="AR28" s="20">
        <f t="shared" si="55"/>
        <v>36320</v>
      </c>
      <c r="AS28" s="20">
        <f t="shared" si="55"/>
        <v>43453</v>
      </c>
      <c r="AT28" s="20">
        <f t="shared" si="55"/>
        <v>51000</v>
      </c>
      <c r="AU28" s="20">
        <f t="shared" si="55"/>
        <v>117801</v>
      </c>
      <c r="AV28" s="20">
        <f t="shared" si="55"/>
        <v>140124</v>
      </c>
      <c r="AW28" s="20">
        <f t="shared" si="55"/>
        <v>163703</v>
      </c>
      <c r="AX28" s="20">
        <f t="shared" ref="AX28:BJ28" si="56">INT(T$1+AX$1*T28^1.5)</f>
        <v>188473</v>
      </c>
      <c r="AY28" s="20">
        <f t="shared" si="56"/>
        <v>214381</v>
      </c>
      <c r="AZ28" s="20">
        <f t="shared" si="56"/>
        <v>362014</v>
      </c>
      <c r="BA28" s="20">
        <f t="shared" si="56"/>
        <v>414830</v>
      </c>
      <c r="BB28" s="20">
        <f t="shared" si="56"/>
        <v>783240</v>
      </c>
      <c r="BC28" s="20">
        <f t="shared" si="56"/>
        <v>878920</v>
      </c>
      <c r="BD28" s="20">
        <f t="shared" si="56"/>
        <v>1467246</v>
      </c>
      <c r="BE28" s="20">
        <f t="shared" si="56"/>
        <v>1621394</v>
      </c>
      <c r="BF28" s="20">
        <f t="shared" si="56"/>
        <v>2374076</v>
      </c>
      <c r="BG28" s="20">
        <f t="shared" si="56"/>
        <v>2592863</v>
      </c>
      <c r="BH28" s="20">
        <f t="shared" si="56"/>
        <v>4226906</v>
      </c>
      <c r="BI28" s="20">
        <f t="shared" si="56"/>
        <v>4573832</v>
      </c>
    </row>
    <row r="29" ht="16.5" spans="1:61">
      <c r="A29" s="10">
        <v>130</v>
      </c>
      <c r="L29" s="20">
        <v>177</v>
      </c>
      <c r="M29" s="20">
        <f t="shared" si="8"/>
        <v>207</v>
      </c>
      <c r="N29" s="20">
        <f t="shared" si="1"/>
        <v>237</v>
      </c>
      <c r="O29" s="20">
        <f t="shared" si="2"/>
        <v>267</v>
      </c>
      <c r="P29" s="20">
        <f t="shared" si="3"/>
        <v>297</v>
      </c>
      <c r="Q29" s="20">
        <f t="shared" si="9"/>
        <v>327</v>
      </c>
      <c r="R29" s="20">
        <f t="shared" si="10"/>
        <v>367</v>
      </c>
      <c r="S29" s="20">
        <f t="shared" si="11"/>
        <v>407</v>
      </c>
      <c r="T29" s="20">
        <f t="shared" si="12"/>
        <v>447</v>
      </c>
      <c r="U29" s="20">
        <f t="shared" si="13"/>
        <v>487</v>
      </c>
      <c r="V29" s="20">
        <f t="shared" si="14"/>
        <v>527</v>
      </c>
      <c r="W29" s="20">
        <f t="shared" si="15"/>
        <v>577</v>
      </c>
      <c r="X29" s="20">
        <f t="shared" si="16"/>
        <v>627</v>
      </c>
      <c r="Y29" s="20">
        <f t="shared" si="17"/>
        <v>677</v>
      </c>
      <c r="Z29" s="20">
        <f t="shared" si="18"/>
        <v>727</v>
      </c>
      <c r="AA29" s="20">
        <f t="shared" si="19"/>
        <v>777</v>
      </c>
      <c r="AB29" s="20">
        <f t="shared" si="20"/>
        <v>827</v>
      </c>
      <c r="AC29" s="20">
        <f t="shared" si="21"/>
        <v>877</v>
      </c>
      <c r="AD29" s="20">
        <f t="shared" si="22"/>
        <v>927</v>
      </c>
      <c r="AE29" s="20">
        <f t="shared" si="23"/>
        <v>977</v>
      </c>
      <c r="AP29" s="20">
        <f t="shared" ref="AP29:AW29" si="57">INT(L$1+AP$1*L29^1.5)</f>
        <v>11829</v>
      </c>
      <c r="AQ29" s="20">
        <f t="shared" si="57"/>
        <v>14951</v>
      </c>
      <c r="AR29" s="20">
        <f t="shared" si="57"/>
        <v>36550</v>
      </c>
      <c r="AS29" s="20">
        <f t="shared" si="57"/>
        <v>43698</v>
      </c>
      <c r="AT29" s="20">
        <f t="shared" si="57"/>
        <v>51259</v>
      </c>
      <c r="AU29" s="20">
        <f t="shared" si="57"/>
        <v>118343</v>
      </c>
      <c r="AV29" s="20">
        <f t="shared" si="57"/>
        <v>140699</v>
      </c>
      <c r="AW29" s="20">
        <f t="shared" si="57"/>
        <v>164308</v>
      </c>
      <c r="AX29" s="20">
        <f t="shared" ref="AX29:BJ29" si="58">INT(T$1+AX$1*T29^1.5)</f>
        <v>189107</v>
      </c>
      <c r="AY29" s="20">
        <f t="shared" si="58"/>
        <v>215043</v>
      </c>
      <c r="AZ29" s="20">
        <f t="shared" si="58"/>
        <v>363046</v>
      </c>
      <c r="BA29" s="20">
        <f t="shared" si="58"/>
        <v>415910</v>
      </c>
      <c r="BB29" s="20">
        <f t="shared" si="58"/>
        <v>785117</v>
      </c>
      <c r="BC29" s="20">
        <f t="shared" si="58"/>
        <v>880870</v>
      </c>
      <c r="BD29" s="20">
        <f t="shared" si="58"/>
        <v>1470279</v>
      </c>
      <c r="BE29" s="20">
        <f t="shared" si="58"/>
        <v>1624529</v>
      </c>
      <c r="BF29" s="20">
        <f t="shared" si="58"/>
        <v>2378389</v>
      </c>
      <c r="BG29" s="20">
        <f t="shared" si="58"/>
        <v>2597304</v>
      </c>
      <c r="BH29" s="20">
        <f t="shared" si="58"/>
        <v>4233755</v>
      </c>
      <c r="BI29" s="20">
        <f t="shared" si="58"/>
        <v>4580863</v>
      </c>
    </row>
    <row r="30" ht="16.5" spans="1:61">
      <c r="A30" s="10">
        <v>130</v>
      </c>
      <c r="L30" s="20">
        <v>178</v>
      </c>
      <c r="M30" s="20">
        <f t="shared" si="8"/>
        <v>208</v>
      </c>
      <c r="N30" s="20">
        <f t="shared" si="1"/>
        <v>238</v>
      </c>
      <c r="O30" s="20">
        <f t="shared" si="2"/>
        <v>268</v>
      </c>
      <c r="P30" s="20">
        <f t="shared" si="3"/>
        <v>298</v>
      </c>
      <c r="Q30" s="20">
        <f t="shared" si="9"/>
        <v>328</v>
      </c>
      <c r="R30" s="20">
        <f t="shared" si="10"/>
        <v>368</v>
      </c>
      <c r="S30" s="20">
        <f t="shared" si="11"/>
        <v>408</v>
      </c>
      <c r="T30" s="20">
        <f t="shared" si="12"/>
        <v>448</v>
      </c>
      <c r="U30" s="20">
        <f t="shared" si="13"/>
        <v>488</v>
      </c>
      <c r="V30" s="20">
        <f t="shared" si="14"/>
        <v>528</v>
      </c>
      <c r="W30" s="20">
        <f t="shared" si="15"/>
        <v>578</v>
      </c>
      <c r="X30" s="20">
        <f t="shared" si="16"/>
        <v>628</v>
      </c>
      <c r="Y30" s="20">
        <f t="shared" si="17"/>
        <v>678</v>
      </c>
      <c r="Z30" s="20">
        <f t="shared" si="18"/>
        <v>728</v>
      </c>
      <c r="AA30" s="20">
        <f t="shared" si="19"/>
        <v>778</v>
      </c>
      <c r="AB30" s="20">
        <f t="shared" si="20"/>
        <v>828</v>
      </c>
      <c r="AC30" s="20">
        <f t="shared" si="21"/>
        <v>878</v>
      </c>
      <c r="AD30" s="20">
        <f t="shared" si="22"/>
        <v>928</v>
      </c>
      <c r="AE30" s="20">
        <f t="shared" si="23"/>
        <v>978</v>
      </c>
      <c r="AP30" s="20">
        <f t="shared" ref="AP30:AW30" si="59">INT(L$1+AP$1*L30^1.5)</f>
        <v>11929</v>
      </c>
      <c r="AQ30" s="20">
        <f t="shared" si="59"/>
        <v>15059</v>
      </c>
      <c r="AR30" s="20">
        <f t="shared" si="59"/>
        <v>36781</v>
      </c>
      <c r="AS30" s="20">
        <f t="shared" si="59"/>
        <v>43943</v>
      </c>
      <c r="AT30" s="20">
        <f t="shared" si="59"/>
        <v>51517</v>
      </c>
      <c r="AU30" s="20">
        <f t="shared" si="59"/>
        <v>118886</v>
      </c>
      <c r="AV30" s="20">
        <f t="shared" si="59"/>
        <v>141274</v>
      </c>
      <c r="AW30" s="20">
        <f t="shared" si="59"/>
        <v>164913</v>
      </c>
      <c r="AX30" s="20">
        <f t="shared" ref="AX30:BJ30" si="60">INT(T$1+AX$1*T30^1.5)</f>
        <v>189742</v>
      </c>
      <c r="AY30" s="20">
        <f t="shared" si="60"/>
        <v>215705</v>
      </c>
      <c r="AZ30" s="20">
        <f t="shared" si="60"/>
        <v>364080</v>
      </c>
      <c r="BA30" s="20">
        <f t="shared" si="60"/>
        <v>416991</v>
      </c>
      <c r="BB30" s="20">
        <f t="shared" si="60"/>
        <v>786996</v>
      </c>
      <c r="BC30" s="20">
        <f t="shared" si="60"/>
        <v>882822</v>
      </c>
      <c r="BD30" s="20">
        <f t="shared" si="60"/>
        <v>1473313</v>
      </c>
      <c r="BE30" s="20">
        <f t="shared" si="60"/>
        <v>1627666</v>
      </c>
      <c r="BF30" s="20">
        <f t="shared" si="60"/>
        <v>2382704</v>
      </c>
      <c r="BG30" s="20">
        <f t="shared" si="60"/>
        <v>2601747</v>
      </c>
      <c r="BH30" s="20">
        <f t="shared" si="60"/>
        <v>4240607</v>
      </c>
      <c r="BI30" s="20">
        <f t="shared" si="60"/>
        <v>4587897</v>
      </c>
    </row>
    <row r="31" ht="16.5" spans="1:61">
      <c r="A31" s="10">
        <v>130</v>
      </c>
      <c r="L31" s="20">
        <v>179</v>
      </c>
      <c r="M31" s="20">
        <f t="shared" si="8"/>
        <v>209</v>
      </c>
      <c r="N31" s="20">
        <f t="shared" si="1"/>
        <v>239</v>
      </c>
      <c r="O31" s="20">
        <f t="shared" si="2"/>
        <v>269</v>
      </c>
      <c r="P31" s="20">
        <f t="shared" si="3"/>
        <v>299</v>
      </c>
      <c r="Q31" s="20">
        <f t="shared" si="9"/>
        <v>329</v>
      </c>
      <c r="R31" s="20">
        <f t="shared" si="10"/>
        <v>369</v>
      </c>
      <c r="S31" s="20">
        <f t="shared" si="11"/>
        <v>409</v>
      </c>
      <c r="T31" s="20">
        <f t="shared" si="12"/>
        <v>449</v>
      </c>
      <c r="U31" s="20">
        <f t="shared" si="13"/>
        <v>489</v>
      </c>
      <c r="V31" s="20">
        <f t="shared" si="14"/>
        <v>529</v>
      </c>
      <c r="W31" s="20">
        <f t="shared" si="15"/>
        <v>579</v>
      </c>
      <c r="X31" s="20">
        <f t="shared" si="16"/>
        <v>629</v>
      </c>
      <c r="Y31" s="20">
        <f t="shared" si="17"/>
        <v>679</v>
      </c>
      <c r="Z31" s="20">
        <f t="shared" si="18"/>
        <v>729</v>
      </c>
      <c r="AA31" s="20">
        <f t="shared" si="19"/>
        <v>779</v>
      </c>
      <c r="AB31" s="20">
        <f t="shared" si="20"/>
        <v>829</v>
      </c>
      <c r="AC31" s="20">
        <f t="shared" si="21"/>
        <v>879</v>
      </c>
      <c r="AD31" s="20">
        <f t="shared" si="22"/>
        <v>929</v>
      </c>
      <c r="AE31" s="20">
        <f t="shared" si="23"/>
        <v>979</v>
      </c>
      <c r="AP31" s="20">
        <f t="shared" ref="AP31:AW31" si="61">INT(L$1+AP$1*L31^1.5)</f>
        <v>12029</v>
      </c>
      <c r="AQ31" s="20">
        <f t="shared" si="61"/>
        <v>15167</v>
      </c>
      <c r="AR31" s="20">
        <f t="shared" si="61"/>
        <v>37013</v>
      </c>
      <c r="AS31" s="20">
        <f t="shared" si="61"/>
        <v>44189</v>
      </c>
      <c r="AT31" s="20">
        <f t="shared" si="61"/>
        <v>51776</v>
      </c>
      <c r="AU31" s="20">
        <f t="shared" si="61"/>
        <v>119430</v>
      </c>
      <c r="AV31" s="20">
        <f t="shared" si="61"/>
        <v>141850</v>
      </c>
      <c r="AW31" s="20">
        <f t="shared" si="61"/>
        <v>165520</v>
      </c>
      <c r="AX31" s="20">
        <f t="shared" ref="AX31:BJ31" si="62">INT(T$1+AX$1*T31^1.5)</f>
        <v>190377</v>
      </c>
      <c r="AY31" s="20">
        <f t="shared" si="62"/>
        <v>216368</v>
      </c>
      <c r="AZ31" s="20">
        <f t="shared" si="62"/>
        <v>365115</v>
      </c>
      <c r="BA31" s="20">
        <f t="shared" si="62"/>
        <v>418074</v>
      </c>
      <c r="BB31" s="20">
        <f t="shared" si="62"/>
        <v>788876</v>
      </c>
      <c r="BC31" s="20">
        <f t="shared" si="62"/>
        <v>884776</v>
      </c>
      <c r="BD31" s="20">
        <f t="shared" si="62"/>
        <v>1476350</v>
      </c>
      <c r="BE31" s="20">
        <f t="shared" si="62"/>
        <v>1630805</v>
      </c>
      <c r="BF31" s="20">
        <f t="shared" si="62"/>
        <v>2387021</v>
      </c>
      <c r="BG31" s="20">
        <f t="shared" si="62"/>
        <v>2606193</v>
      </c>
      <c r="BH31" s="20">
        <f t="shared" si="62"/>
        <v>4247463</v>
      </c>
      <c r="BI31" s="20">
        <f t="shared" si="62"/>
        <v>4594936</v>
      </c>
    </row>
    <row r="32" ht="16.5" spans="1:61">
      <c r="A32" s="10">
        <v>170</v>
      </c>
      <c r="Q32" s="20">
        <v>330</v>
      </c>
      <c r="R32" s="20">
        <f t="shared" si="10"/>
        <v>370</v>
      </c>
      <c r="S32" s="20">
        <f t="shared" si="11"/>
        <v>410</v>
      </c>
      <c r="T32" s="20">
        <f t="shared" si="12"/>
        <v>450</v>
      </c>
      <c r="U32" s="20">
        <f t="shared" si="13"/>
        <v>490</v>
      </c>
      <c r="V32" s="20">
        <f t="shared" si="14"/>
        <v>530</v>
      </c>
      <c r="W32" s="20">
        <f t="shared" si="15"/>
        <v>580</v>
      </c>
      <c r="X32" s="20">
        <f t="shared" si="16"/>
        <v>630</v>
      </c>
      <c r="Y32" s="20">
        <f t="shared" si="17"/>
        <v>680</v>
      </c>
      <c r="Z32" s="20">
        <f t="shared" si="18"/>
        <v>730</v>
      </c>
      <c r="AA32" s="20">
        <f t="shared" si="19"/>
        <v>780</v>
      </c>
      <c r="AB32" s="20">
        <f t="shared" si="20"/>
        <v>830</v>
      </c>
      <c r="AC32" s="20">
        <f t="shared" si="21"/>
        <v>880</v>
      </c>
      <c r="AD32" s="20">
        <f t="shared" si="22"/>
        <v>930</v>
      </c>
      <c r="AE32" s="20">
        <f t="shared" si="23"/>
        <v>980</v>
      </c>
      <c r="AU32" s="20">
        <f>INT(Q$1+AU$1*Q32^1.5)</f>
        <v>119974</v>
      </c>
      <c r="AV32" s="20">
        <f>INT(R$1+AV$1*R32^1.5)</f>
        <v>142426</v>
      </c>
      <c r="AW32" s="20">
        <f>INT(S$1+AW$1*S32^1.5)</f>
        <v>166127</v>
      </c>
      <c r="AX32" s="20">
        <f t="shared" ref="AX32:BJ32" si="63">INT(T$1+AX$1*T32^1.5)</f>
        <v>191013</v>
      </c>
      <c r="AY32" s="20">
        <f t="shared" si="63"/>
        <v>217032</v>
      </c>
      <c r="AZ32" s="20">
        <f t="shared" si="63"/>
        <v>366150</v>
      </c>
      <c r="BA32" s="20">
        <f t="shared" si="63"/>
        <v>419157</v>
      </c>
      <c r="BB32" s="20">
        <f t="shared" si="63"/>
        <v>790758</v>
      </c>
      <c r="BC32" s="20">
        <f t="shared" si="63"/>
        <v>886731</v>
      </c>
      <c r="BD32" s="20">
        <f t="shared" si="63"/>
        <v>1479388</v>
      </c>
      <c r="BE32" s="20">
        <f t="shared" si="63"/>
        <v>1633946</v>
      </c>
      <c r="BF32" s="20">
        <f t="shared" si="63"/>
        <v>2391341</v>
      </c>
      <c r="BG32" s="20">
        <f t="shared" si="63"/>
        <v>2610641</v>
      </c>
      <c r="BH32" s="20">
        <f t="shared" si="63"/>
        <v>4254323</v>
      </c>
      <c r="BI32" s="20">
        <f t="shared" si="63"/>
        <v>4601977</v>
      </c>
    </row>
    <row r="33" ht="16.5" spans="1:61">
      <c r="A33" s="10">
        <v>170</v>
      </c>
      <c r="Q33" s="20">
        <v>331</v>
      </c>
      <c r="R33" s="20">
        <f t="shared" si="10"/>
        <v>371</v>
      </c>
      <c r="S33" s="20">
        <f t="shared" si="11"/>
        <v>411</v>
      </c>
      <c r="T33" s="20">
        <f t="shared" si="12"/>
        <v>451</v>
      </c>
      <c r="U33" s="20">
        <f t="shared" si="13"/>
        <v>491</v>
      </c>
      <c r="V33" s="20">
        <f t="shared" si="14"/>
        <v>531</v>
      </c>
      <c r="W33" s="20">
        <f t="shared" si="15"/>
        <v>581</v>
      </c>
      <c r="X33" s="20">
        <f t="shared" si="16"/>
        <v>631</v>
      </c>
      <c r="Y33" s="20">
        <f t="shared" si="17"/>
        <v>681</v>
      </c>
      <c r="Z33" s="20">
        <f t="shared" si="18"/>
        <v>731</v>
      </c>
      <c r="AA33" s="20">
        <f t="shared" si="19"/>
        <v>781</v>
      </c>
      <c r="AB33" s="20">
        <f t="shared" si="20"/>
        <v>831</v>
      </c>
      <c r="AC33" s="20">
        <f t="shared" si="21"/>
        <v>881</v>
      </c>
      <c r="AD33" s="20">
        <f t="shared" si="22"/>
        <v>931</v>
      </c>
      <c r="AE33" s="20">
        <f t="shared" si="23"/>
        <v>981</v>
      </c>
      <c r="AU33" s="20">
        <f>INT(Q$1+AU$1*Q33^1.5)</f>
        <v>120520</v>
      </c>
      <c r="AV33" s="20">
        <f>INT(R$1+AV$1*R33^1.5)</f>
        <v>143004</v>
      </c>
      <c r="AW33" s="20">
        <f>INT(S$1+AW$1*S33^1.5)</f>
        <v>166735</v>
      </c>
      <c r="AX33" s="20">
        <f t="shared" ref="AX33:BJ33" si="64">INT(T$1+AX$1*T33^1.5)</f>
        <v>191650</v>
      </c>
      <c r="AY33" s="20">
        <f t="shared" si="64"/>
        <v>217696</v>
      </c>
      <c r="AZ33" s="20">
        <f t="shared" si="64"/>
        <v>367186</v>
      </c>
      <c r="BA33" s="20">
        <f t="shared" si="64"/>
        <v>420241</v>
      </c>
      <c r="BB33" s="20">
        <f t="shared" si="64"/>
        <v>792641</v>
      </c>
      <c r="BC33" s="20">
        <f t="shared" si="64"/>
        <v>888688</v>
      </c>
      <c r="BD33" s="20">
        <f t="shared" si="64"/>
        <v>1482429</v>
      </c>
      <c r="BE33" s="20">
        <f t="shared" si="64"/>
        <v>1637089</v>
      </c>
      <c r="BF33" s="20">
        <f t="shared" si="64"/>
        <v>2395664</v>
      </c>
      <c r="BG33" s="20">
        <f t="shared" si="64"/>
        <v>2615092</v>
      </c>
      <c r="BH33" s="20">
        <f t="shared" si="64"/>
        <v>4261186</v>
      </c>
      <c r="BI33" s="20">
        <f t="shared" si="64"/>
        <v>4609023</v>
      </c>
    </row>
    <row r="34" ht="16.5" spans="1:61">
      <c r="A34" s="10">
        <v>170</v>
      </c>
      <c r="Q34" s="20">
        <v>332</v>
      </c>
      <c r="R34" s="20">
        <f t="shared" si="10"/>
        <v>372</v>
      </c>
      <c r="S34" s="20">
        <f t="shared" si="11"/>
        <v>412</v>
      </c>
      <c r="T34" s="20">
        <f t="shared" si="12"/>
        <v>452</v>
      </c>
      <c r="U34" s="20">
        <f t="shared" si="13"/>
        <v>492</v>
      </c>
      <c r="V34" s="20">
        <f t="shared" si="14"/>
        <v>532</v>
      </c>
      <c r="W34" s="20">
        <f t="shared" si="15"/>
        <v>582</v>
      </c>
      <c r="X34" s="20">
        <f t="shared" si="16"/>
        <v>632</v>
      </c>
      <c r="Y34" s="20">
        <f t="shared" si="17"/>
        <v>682</v>
      </c>
      <c r="Z34" s="20">
        <f t="shared" si="18"/>
        <v>732</v>
      </c>
      <c r="AA34" s="20">
        <f t="shared" si="19"/>
        <v>782</v>
      </c>
      <c r="AB34" s="20">
        <f t="shared" si="20"/>
        <v>832</v>
      </c>
      <c r="AC34" s="20">
        <f t="shared" si="21"/>
        <v>882</v>
      </c>
      <c r="AD34" s="20">
        <f t="shared" si="22"/>
        <v>932</v>
      </c>
      <c r="AE34" s="20">
        <f t="shared" si="23"/>
        <v>982</v>
      </c>
      <c r="AU34" s="20">
        <f>INT(Q$1+AU$1*Q34^1.5)</f>
        <v>121066</v>
      </c>
      <c r="AV34" s="20">
        <f>INT(R$1+AV$1*R34^1.5)</f>
        <v>143582</v>
      </c>
      <c r="AW34" s="20">
        <f>INT(S$1+AW$1*S34^1.5)</f>
        <v>167343</v>
      </c>
      <c r="AX34" s="20">
        <f t="shared" ref="AX34:BJ34" si="65">INT(T$1+AX$1*T34^1.5)</f>
        <v>192288</v>
      </c>
      <c r="AY34" s="20">
        <f t="shared" si="65"/>
        <v>218361</v>
      </c>
      <c r="AZ34" s="20">
        <f t="shared" si="65"/>
        <v>368224</v>
      </c>
      <c r="BA34" s="20">
        <f t="shared" si="65"/>
        <v>421326</v>
      </c>
      <c r="BB34" s="20">
        <f t="shared" si="65"/>
        <v>794526</v>
      </c>
      <c r="BC34" s="20">
        <f t="shared" si="65"/>
        <v>890645</v>
      </c>
      <c r="BD34" s="20">
        <f t="shared" si="65"/>
        <v>1485471</v>
      </c>
      <c r="BE34" s="20">
        <f t="shared" si="65"/>
        <v>1640234</v>
      </c>
      <c r="BF34" s="20">
        <f t="shared" si="65"/>
        <v>2399989</v>
      </c>
      <c r="BG34" s="20">
        <f t="shared" si="65"/>
        <v>2619546</v>
      </c>
      <c r="BH34" s="20">
        <f t="shared" si="65"/>
        <v>4268053</v>
      </c>
      <c r="BI34" s="20">
        <f t="shared" si="65"/>
        <v>4616072</v>
      </c>
    </row>
    <row r="35" ht="16.5" spans="1:61">
      <c r="A35" s="10">
        <v>170</v>
      </c>
      <c r="Q35" s="20">
        <v>333</v>
      </c>
      <c r="R35" s="20">
        <f t="shared" si="10"/>
        <v>373</v>
      </c>
      <c r="S35" s="20">
        <f t="shared" si="11"/>
        <v>413</v>
      </c>
      <c r="T35" s="20">
        <f t="shared" si="12"/>
        <v>453</v>
      </c>
      <c r="U35" s="20">
        <f t="shared" si="13"/>
        <v>493</v>
      </c>
      <c r="V35" s="20">
        <f t="shared" si="14"/>
        <v>533</v>
      </c>
      <c r="W35" s="20">
        <f t="shared" ref="W35:W51" si="66">V35+50</f>
        <v>583</v>
      </c>
      <c r="X35" s="20">
        <f t="shared" ref="X35:X51" si="67">W35+50</f>
        <v>633</v>
      </c>
      <c r="Y35" s="20">
        <f t="shared" ref="Y35:Y51" si="68">X35+50</f>
        <v>683</v>
      </c>
      <c r="Z35" s="20">
        <f t="shared" ref="Z35:Z51" si="69">Y35+50</f>
        <v>733</v>
      </c>
      <c r="AA35" s="20">
        <f t="shared" ref="AA35:AA51" si="70">Z35+50</f>
        <v>783</v>
      </c>
      <c r="AB35" s="20">
        <f t="shared" ref="AB35:AB51" si="71">AA35+50</f>
        <v>833</v>
      </c>
      <c r="AC35" s="20">
        <f t="shared" ref="AC35:AC51" si="72">AB35+50</f>
        <v>883</v>
      </c>
      <c r="AD35" s="20">
        <f t="shared" ref="AD35:AD51" si="73">AC35+50</f>
        <v>933</v>
      </c>
      <c r="AE35" s="20">
        <f t="shared" ref="AE35:AE51" si="74">AD35+50</f>
        <v>983</v>
      </c>
      <c r="AU35" s="20">
        <f>INT(Q$1+AU$1*Q35^1.5)</f>
        <v>121613</v>
      </c>
      <c r="AV35" s="20">
        <f>INT(R$1+AV$1*R35^1.5)</f>
        <v>144161</v>
      </c>
      <c r="AW35" s="20">
        <f>INT(S$1+AW$1*S35^1.5)</f>
        <v>167953</v>
      </c>
      <c r="AX35" s="20">
        <f t="shared" ref="AX35:BJ35" si="75">INT(T$1+AX$1*T35^1.5)</f>
        <v>192926</v>
      </c>
      <c r="AY35" s="20">
        <f t="shared" si="75"/>
        <v>219027</v>
      </c>
      <c r="AZ35" s="20">
        <f t="shared" si="75"/>
        <v>369262</v>
      </c>
      <c r="BA35" s="20">
        <f t="shared" si="75"/>
        <v>422412</v>
      </c>
      <c r="BB35" s="20">
        <f t="shared" si="75"/>
        <v>796412</v>
      </c>
      <c r="BC35" s="20">
        <f t="shared" si="75"/>
        <v>892605</v>
      </c>
      <c r="BD35" s="20">
        <f t="shared" si="75"/>
        <v>1488516</v>
      </c>
      <c r="BE35" s="20">
        <f t="shared" si="75"/>
        <v>1643381</v>
      </c>
      <c r="BF35" s="20">
        <f t="shared" si="75"/>
        <v>2404317</v>
      </c>
      <c r="BG35" s="20">
        <f t="shared" si="75"/>
        <v>2624002</v>
      </c>
      <c r="BH35" s="20">
        <f t="shared" si="75"/>
        <v>4274924</v>
      </c>
      <c r="BI35" s="20">
        <f t="shared" si="75"/>
        <v>4623124</v>
      </c>
    </row>
    <row r="36" ht="16.5" spans="1:61">
      <c r="A36" s="10">
        <v>170</v>
      </c>
      <c r="Q36" s="20">
        <v>334</v>
      </c>
      <c r="R36" s="20">
        <f t="shared" si="10"/>
        <v>374</v>
      </c>
      <c r="S36" s="20">
        <f t="shared" si="11"/>
        <v>414</v>
      </c>
      <c r="T36" s="20">
        <f t="shared" si="12"/>
        <v>454</v>
      </c>
      <c r="U36" s="20">
        <f t="shared" si="13"/>
        <v>494</v>
      </c>
      <c r="V36" s="20">
        <f t="shared" si="14"/>
        <v>534</v>
      </c>
      <c r="W36" s="20">
        <f t="shared" si="66"/>
        <v>584</v>
      </c>
      <c r="X36" s="20">
        <f t="shared" si="67"/>
        <v>634</v>
      </c>
      <c r="Y36" s="20">
        <f t="shared" si="68"/>
        <v>684</v>
      </c>
      <c r="Z36" s="20">
        <f t="shared" si="69"/>
        <v>734</v>
      </c>
      <c r="AA36" s="20">
        <f t="shared" si="70"/>
        <v>784</v>
      </c>
      <c r="AB36" s="20">
        <f t="shared" si="71"/>
        <v>834</v>
      </c>
      <c r="AC36" s="20">
        <f t="shared" si="72"/>
        <v>884</v>
      </c>
      <c r="AD36" s="20">
        <f t="shared" si="73"/>
        <v>934</v>
      </c>
      <c r="AE36" s="20">
        <f t="shared" si="74"/>
        <v>984</v>
      </c>
      <c r="AU36" s="20">
        <f>INT(Q$1+AU$1*Q36^1.5)</f>
        <v>122161</v>
      </c>
      <c r="AV36" s="20">
        <f>INT(R$1+AV$1*R36^1.5)</f>
        <v>144741</v>
      </c>
      <c r="AW36" s="20">
        <f>INT(S$1+AW$1*S36^1.5)</f>
        <v>168563</v>
      </c>
      <c r="AX36" s="20">
        <f t="shared" ref="AX36:BJ36" si="76">INT(T$1+AX$1*T36^1.5)</f>
        <v>193565</v>
      </c>
      <c r="AY36" s="20">
        <f t="shared" si="76"/>
        <v>219693</v>
      </c>
      <c r="AZ36" s="20">
        <f t="shared" si="76"/>
        <v>370302</v>
      </c>
      <c r="BA36" s="20">
        <f t="shared" si="76"/>
        <v>423499</v>
      </c>
      <c r="BB36" s="20">
        <f t="shared" si="76"/>
        <v>798300</v>
      </c>
      <c r="BC36" s="20">
        <f t="shared" si="76"/>
        <v>894566</v>
      </c>
      <c r="BD36" s="20">
        <f t="shared" si="76"/>
        <v>1491563</v>
      </c>
      <c r="BE36" s="20">
        <f t="shared" si="76"/>
        <v>1646530</v>
      </c>
      <c r="BF36" s="20">
        <f t="shared" si="76"/>
        <v>2408648</v>
      </c>
      <c r="BG36" s="20">
        <f t="shared" si="76"/>
        <v>2628460</v>
      </c>
      <c r="BH36" s="20">
        <f t="shared" si="76"/>
        <v>4281799</v>
      </c>
      <c r="BI36" s="20">
        <f t="shared" si="76"/>
        <v>4630181</v>
      </c>
    </row>
    <row r="37" ht="16.5" spans="1:61">
      <c r="A37" s="10">
        <v>210</v>
      </c>
      <c r="Q37" s="20">
        <v>335</v>
      </c>
      <c r="R37" s="20">
        <f t="shared" si="10"/>
        <v>375</v>
      </c>
      <c r="S37" s="20">
        <f t="shared" si="11"/>
        <v>415</v>
      </c>
      <c r="T37" s="20">
        <f t="shared" si="12"/>
        <v>455</v>
      </c>
      <c r="U37" s="20">
        <f t="shared" si="13"/>
        <v>495</v>
      </c>
      <c r="V37" s="20">
        <f t="shared" si="14"/>
        <v>535</v>
      </c>
      <c r="W37" s="20">
        <f t="shared" si="66"/>
        <v>585</v>
      </c>
      <c r="X37" s="20">
        <f t="shared" si="67"/>
        <v>635</v>
      </c>
      <c r="Y37" s="20">
        <f t="shared" si="68"/>
        <v>685</v>
      </c>
      <c r="Z37" s="20">
        <f t="shared" si="69"/>
        <v>735</v>
      </c>
      <c r="AA37" s="20">
        <f t="shared" si="70"/>
        <v>785</v>
      </c>
      <c r="AB37" s="20">
        <f t="shared" si="71"/>
        <v>835</v>
      </c>
      <c r="AC37" s="20">
        <f t="shared" si="72"/>
        <v>885</v>
      </c>
      <c r="AD37" s="20">
        <f t="shared" si="73"/>
        <v>935</v>
      </c>
      <c r="AE37" s="20">
        <f t="shared" si="74"/>
        <v>985</v>
      </c>
      <c r="AU37" s="20">
        <f>INT(Q$1+AU$1*Q37^1.5)</f>
        <v>122710</v>
      </c>
      <c r="AV37" s="20">
        <f>INT(R$1+AV$1*R37^1.5)</f>
        <v>145321</v>
      </c>
      <c r="AW37" s="20">
        <f>INT(S$1+AW$1*S37^1.5)</f>
        <v>169173</v>
      </c>
      <c r="AX37" s="20">
        <f t="shared" ref="AX37:BJ37" si="77">INT(T$1+AX$1*T37^1.5)</f>
        <v>194204</v>
      </c>
      <c r="AY37" s="20">
        <f t="shared" si="77"/>
        <v>220361</v>
      </c>
      <c r="AZ37" s="20">
        <f t="shared" si="77"/>
        <v>371342</v>
      </c>
      <c r="BA37" s="20">
        <f t="shared" si="77"/>
        <v>424587</v>
      </c>
      <c r="BB37" s="20">
        <f t="shared" si="77"/>
        <v>800189</v>
      </c>
      <c r="BC37" s="20">
        <f t="shared" si="77"/>
        <v>896528</v>
      </c>
      <c r="BD37" s="20">
        <f t="shared" si="77"/>
        <v>1494612</v>
      </c>
      <c r="BE37" s="20">
        <f t="shared" si="77"/>
        <v>1649681</v>
      </c>
      <c r="BF37" s="20">
        <f t="shared" si="77"/>
        <v>2412981</v>
      </c>
      <c r="BG37" s="20">
        <f t="shared" si="77"/>
        <v>2632922</v>
      </c>
      <c r="BH37" s="20">
        <f t="shared" si="77"/>
        <v>4288677</v>
      </c>
      <c r="BI37" s="20">
        <f t="shared" si="77"/>
        <v>4637240</v>
      </c>
    </row>
    <row r="38" ht="16.5" spans="1:61">
      <c r="A38" s="10">
        <v>230</v>
      </c>
      <c r="Q38" s="20">
        <v>336</v>
      </c>
      <c r="R38" s="20">
        <f t="shared" si="10"/>
        <v>376</v>
      </c>
      <c r="S38" s="20">
        <f t="shared" si="11"/>
        <v>416</v>
      </c>
      <c r="T38" s="20">
        <f t="shared" si="12"/>
        <v>456</v>
      </c>
      <c r="U38" s="20">
        <f t="shared" si="13"/>
        <v>496</v>
      </c>
      <c r="V38" s="20">
        <f t="shared" si="14"/>
        <v>536</v>
      </c>
      <c r="W38" s="20">
        <f t="shared" si="66"/>
        <v>586</v>
      </c>
      <c r="X38" s="20">
        <f t="shared" si="67"/>
        <v>636</v>
      </c>
      <c r="Y38" s="20">
        <f t="shared" si="68"/>
        <v>686</v>
      </c>
      <c r="Z38" s="20">
        <f t="shared" si="69"/>
        <v>736</v>
      </c>
      <c r="AA38" s="20">
        <f t="shared" si="70"/>
        <v>786</v>
      </c>
      <c r="AB38" s="20">
        <f t="shared" si="71"/>
        <v>836</v>
      </c>
      <c r="AC38" s="20">
        <f t="shared" si="72"/>
        <v>886</v>
      </c>
      <c r="AD38" s="20">
        <f t="shared" si="73"/>
        <v>936</v>
      </c>
      <c r="AE38" s="20">
        <f t="shared" si="74"/>
        <v>986</v>
      </c>
      <c r="AU38" s="20">
        <f>INT(Q$1+AU$1*Q38^1.5)</f>
        <v>123259</v>
      </c>
      <c r="AV38" s="20">
        <f>INT(R$1+AV$1*R38^1.5)</f>
        <v>145903</v>
      </c>
      <c r="AW38" s="20">
        <f>INT(S$1+AW$1*S38^1.5)</f>
        <v>169785</v>
      </c>
      <c r="AX38" s="20">
        <f t="shared" ref="AX38:BJ38" si="78">INT(T$1+AX$1*T38^1.5)</f>
        <v>194844</v>
      </c>
      <c r="AY38" s="20">
        <f t="shared" si="78"/>
        <v>221028</v>
      </c>
      <c r="AZ38" s="20">
        <f t="shared" si="78"/>
        <v>372383</v>
      </c>
      <c r="BA38" s="20">
        <f t="shared" si="78"/>
        <v>425676</v>
      </c>
      <c r="BB38" s="20">
        <f t="shared" si="78"/>
        <v>802080</v>
      </c>
      <c r="BC38" s="20">
        <f t="shared" si="78"/>
        <v>898491</v>
      </c>
      <c r="BD38" s="20">
        <f t="shared" si="78"/>
        <v>1497663</v>
      </c>
      <c r="BE38" s="20">
        <f t="shared" si="78"/>
        <v>1652834</v>
      </c>
      <c r="BF38" s="20">
        <f t="shared" si="78"/>
        <v>2417317</v>
      </c>
      <c r="BG38" s="20">
        <f t="shared" si="78"/>
        <v>2637385</v>
      </c>
      <c r="BH38" s="20">
        <f t="shared" si="78"/>
        <v>4295559</v>
      </c>
      <c r="BI38" s="20">
        <f t="shared" si="78"/>
        <v>4644304</v>
      </c>
    </row>
    <row r="39" ht="16.5" spans="1:61">
      <c r="A39" s="10">
        <v>250</v>
      </c>
      <c r="Q39" s="20">
        <v>337</v>
      </c>
      <c r="R39" s="20">
        <f t="shared" si="10"/>
        <v>377</v>
      </c>
      <c r="S39" s="20">
        <f t="shared" si="11"/>
        <v>417</v>
      </c>
      <c r="T39" s="20">
        <f t="shared" si="12"/>
        <v>457</v>
      </c>
      <c r="U39" s="20">
        <f t="shared" si="13"/>
        <v>497</v>
      </c>
      <c r="V39" s="20">
        <f t="shared" si="14"/>
        <v>537</v>
      </c>
      <c r="W39" s="20">
        <f t="shared" si="66"/>
        <v>587</v>
      </c>
      <c r="X39" s="20">
        <f t="shared" si="67"/>
        <v>637</v>
      </c>
      <c r="Y39" s="20">
        <f t="shared" si="68"/>
        <v>687</v>
      </c>
      <c r="Z39" s="20">
        <f t="shared" si="69"/>
        <v>737</v>
      </c>
      <c r="AA39" s="20">
        <f t="shared" si="70"/>
        <v>787</v>
      </c>
      <c r="AB39" s="20">
        <f t="shared" si="71"/>
        <v>837</v>
      </c>
      <c r="AC39" s="20">
        <f t="shared" si="72"/>
        <v>887</v>
      </c>
      <c r="AD39" s="20">
        <f t="shared" si="73"/>
        <v>937</v>
      </c>
      <c r="AE39" s="20">
        <f t="shared" si="74"/>
        <v>987</v>
      </c>
      <c r="AU39" s="20">
        <f>INT(Q$1+AU$1*Q39^1.5)</f>
        <v>123809</v>
      </c>
      <c r="AV39" s="20">
        <f>INT(R$1+AV$1*R39^1.5)</f>
        <v>146485</v>
      </c>
      <c r="AW39" s="20">
        <f>INT(S$1+AW$1*S39^1.5)</f>
        <v>170397</v>
      </c>
      <c r="AX39" s="20">
        <f t="shared" ref="AX39:BJ39" si="79">INT(T$1+AX$1*T39^1.5)</f>
        <v>195485</v>
      </c>
      <c r="AY39" s="20">
        <f t="shared" si="79"/>
        <v>221697</v>
      </c>
      <c r="AZ39" s="20">
        <f t="shared" si="79"/>
        <v>373426</v>
      </c>
      <c r="BA39" s="20">
        <f t="shared" si="79"/>
        <v>426766</v>
      </c>
      <c r="BB39" s="20">
        <f t="shared" si="79"/>
        <v>803972</v>
      </c>
      <c r="BC39" s="20">
        <f t="shared" si="79"/>
        <v>900457</v>
      </c>
      <c r="BD39" s="20">
        <f t="shared" si="79"/>
        <v>1500716</v>
      </c>
      <c r="BE39" s="20">
        <f t="shared" si="79"/>
        <v>1655989</v>
      </c>
      <c r="BF39" s="20">
        <f t="shared" si="79"/>
        <v>2421655</v>
      </c>
      <c r="BG39" s="20">
        <f t="shared" si="79"/>
        <v>2641851</v>
      </c>
      <c r="BH39" s="20">
        <f t="shared" si="79"/>
        <v>4302444</v>
      </c>
      <c r="BI39" s="20">
        <f t="shared" si="79"/>
        <v>4651371</v>
      </c>
    </row>
    <row r="40" ht="16.5" spans="1:61">
      <c r="A40" s="10">
        <v>270</v>
      </c>
      <c r="Q40" s="20">
        <v>338</v>
      </c>
      <c r="R40" s="20">
        <f t="shared" si="10"/>
        <v>378</v>
      </c>
      <c r="S40" s="20">
        <f t="shared" si="11"/>
        <v>418</v>
      </c>
      <c r="T40" s="20">
        <f t="shared" si="12"/>
        <v>458</v>
      </c>
      <c r="U40" s="20">
        <f t="shared" si="13"/>
        <v>498</v>
      </c>
      <c r="V40" s="20">
        <f t="shared" si="14"/>
        <v>538</v>
      </c>
      <c r="W40" s="20">
        <f t="shared" si="66"/>
        <v>588</v>
      </c>
      <c r="X40" s="20">
        <f t="shared" si="67"/>
        <v>638</v>
      </c>
      <c r="Y40" s="20">
        <f t="shared" si="68"/>
        <v>688</v>
      </c>
      <c r="Z40" s="20">
        <f t="shared" si="69"/>
        <v>738</v>
      </c>
      <c r="AA40" s="20">
        <f t="shared" si="70"/>
        <v>788</v>
      </c>
      <c r="AB40" s="20">
        <f t="shared" si="71"/>
        <v>838</v>
      </c>
      <c r="AC40" s="20">
        <f t="shared" si="72"/>
        <v>888</v>
      </c>
      <c r="AD40" s="20">
        <f t="shared" si="73"/>
        <v>938</v>
      </c>
      <c r="AE40" s="20">
        <f t="shared" si="74"/>
        <v>988</v>
      </c>
      <c r="AU40" s="20">
        <f>INT(Q$1+AU$1*Q40^1.5)</f>
        <v>124361</v>
      </c>
      <c r="AV40" s="20">
        <f>INT(R$1+AV$1*R40^1.5)</f>
        <v>147068</v>
      </c>
      <c r="AW40" s="20">
        <f>INT(S$1+AW$1*S40^1.5)</f>
        <v>171010</v>
      </c>
      <c r="AX40" s="20">
        <f t="shared" ref="AX40:BJ40" si="80">INT(T$1+AX$1*T40^1.5)</f>
        <v>196127</v>
      </c>
      <c r="AY40" s="20">
        <f t="shared" si="80"/>
        <v>222366</v>
      </c>
      <c r="AZ40" s="20">
        <f t="shared" si="80"/>
        <v>374469</v>
      </c>
      <c r="BA40" s="20">
        <f t="shared" si="80"/>
        <v>427857</v>
      </c>
      <c r="BB40" s="20">
        <f t="shared" si="80"/>
        <v>805866</v>
      </c>
      <c r="BC40" s="20">
        <f t="shared" si="80"/>
        <v>902423</v>
      </c>
      <c r="BD40" s="20">
        <f t="shared" si="80"/>
        <v>1503771</v>
      </c>
      <c r="BE40" s="20">
        <f t="shared" si="80"/>
        <v>1659146</v>
      </c>
      <c r="BF40" s="20">
        <f t="shared" si="80"/>
        <v>2425996</v>
      </c>
      <c r="BG40" s="20">
        <f t="shared" si="80"/>
        <v>2646320</v>
      </c>
      <c r="BH40" s="20">
        <f t="shared" si="80"/>
        <v>4309333</v>
      </c>
      <c r="BI40" s="20">
        <f t="shared" si="80"/>
        <v>4658441</v>
      </c>
    </row>
    <row r="41" ht="16.5" spans="1:61">
      <c r="A41" s="10">
        <v>290</v>
      </c>
      <c r="Q41" s="20">
        <v>339</v>
      </c>
      <c r="R41" s="20">
        <f t="shared" si="10"/>
        <v>379</v>
      </c>
      <c r="S41" s="20">
        <f t="shared" si="11"/>
        <v>419</v>
      </c>
      <c r="T41" s="20">
        <f t="shared" si="12"/>
        <v>459</v>
      </c>
      <c r="U41" s="20">
        <f t="shared" si="13"/>
        <v>499</v>
      </c>
      <c r="V41" s="20">
        <f t="shared" si="14"/>
        <v>539</v>
      </c>
      <c r="W41" s="20">
        <f t="shared" si="66"/>
        <v>589</v>
      </c>
      <c r="X41" s="20">
        <f t="shared" si="67"/>
        <v>639</v>
      </c>
      <c r="Y41" s="20">
        <f t="shared" si="68"/>
        <v>689</v>
      </c>
      <c r="Z41" s="20">
        <f t="shared" si="69"/>
        <v>739</v>
      </c>
      <c r="AA41" s="20">
        <f t="shared" si="70"/>
        <v>789</v>
      </c>
      <c r="AB41" s="20">
        <f t="shared" si="71"/>
        <v>839</v>
      </c>
      <c r="AC41" s="20">
        <f t="shared" si="72"/>
        <v>889</v>
      </c>
      <c r="AD41" s="20">
        <f t="shared" si="73"/>
        <v>939</v>
      </c>
      <c r="AE41" s="20">
        <f t="shared" si="74"/>
        <v>989</v>
      </c>
      <c r="AU41" s="20">
        <f>INT(Q$1+AU$1*Q41^1.5)</f>
        <v>124913</v>
      </c>
      <c r="AV41" s="20">
        <f>INT(R$1+AV$1*R41^1.5)</f>
        <v>147651</v>
      </c>
      <c r="AW41" s="20">
        <f>INT(S$1+AW$1*S41^1.5)</f>
        <v>171624</v>
      </c>
      <c r="AX41" s="20">
        <f t="shared" ref="AX41:BJ41" si="81">INT(T$1+AX$1*T41^1.5)</f>
        <v>196769</v>
      </c>
      <c r="AY41" s="20">
        <f t="shared" si="81"/>
        <v>223036</v>
      </c>
      <c r="AZ41" s="20">
        <f t="shared" si="81"/>
        <v>375513</v>
      </c>
      <c r="BA41" s="20">
        <f t="shared" si="81"/>
        <v>428948</v>
      </c>
      <c r="BB41" s="20">
        <f t="shared" si="81"/>
        <v>807761</v>
      </c>
      <c r="BC41" s="20">
        <f t="shared" si="81"/>
        <v>904391</v>
      </c>
      <c r="BD41" s="20">
        <f t="shared" si="81"/>
        <v>1506828</v>
      </c>
      <c r="BE41" s="20">
        <f t="shared" si="81"/>
        <v>1662305</v>
      </c>
      <c r="BF41" s="20">
        <f t="shared" si="81"/>
        <v>2430340</v>
      </c>
      <c r="BG41" s="20">
        <f t="shared" si="81"/>
        <v>2650791</v>
      </c>
      <c r="BH41" s="20">
        <f t="shared" si="81"/>
        <v>4316226</v>
      </c>
      <c r="BI41" s="20">
        <f t="shared" si="81"/>
        <v>4665515</v>
      </c>
    </row>
    <row r="42" spans="22:61">
      <c r="V42" s="20">
        <v>540</v>
      </c>
      <c r="W42" s="20">
        <f t="shared" si="66"/>
        <v>590</v>
      </c>
      <c r="X42" s="20">
        <f t="shared" si="67"/>
        <v>640</v>
      </c>
      <c r="Y42" s="20">
        <f t="shared" si="68"/>
        <v>690</v>
      </c>
      <c r="Z42" s="20">
        <f t="shared" si="69"/>
        <v>740</v>
      </c>
      <c r="AA42" s="20">
        <f t="shared" si="70"/>
        <v>790</v>
      </c>
      <c r="AB42" s="20">
        <f t="shared" si="71"/>
        <v>840</v>
      </c>
      <c r="AC42" s="20">
        <f t="shared" si="72"/>
        <v>890</v>
      </c>
      <c r="AD42" s="20">
        <f t="shared" si="73"/>
        <v>940</v>
      </c>
      <c r="AE42" s="20">
        <f t="shared" si="74"/>
        <v>990</v>
      </c>
      <c r="AZ42" s="20">
        <f t="shared" ref="AZ42:BJ42" si="82">INT(V$1+AZ$1*V42^1.5)</f>
        <v>376558</v>
      </c>
      <c r="BA42" s="20">
        <f t="shared" si="82"/>
        <v>430041</v>
      </c>
      <c r="BB42" s="20">
        <f t="shared" si="82"/>
        <v>809658</v>
      </c>
      <c r="BC42" s="20">
        <f t="shared" si="82"/>
        <v>906360</v>
      </c>
      <c r="BD42" s="20">
        <f t="shared" si="82"/>
        <v>1509888</v>
      </c>
      <c r="BE42" s="20">
        <f t="shared" si="82"/>
        <v>1665466</v>
      </c>
      <c r="BF42" s="20">
        <f t="shared" si="82"/>
        <v>2434686</v>
      </c>
      <c r="BG42" s="20">
        <f t="shared" si="82"/>
        <v>2655265</v>
      </c>
      <c r="BH42" s="20">
        <f t="shared" si="82"/>
        <v>4323123</v>
      </c>
      <c r="BI42" s="20">
        <f t="shared" si="82"/>
        <v>4672593</v>
      </c>
    </row>
    <row r="43" spans="22:61">
      <c r="V43" s="20">
        <v>541</v>
      </c>
      <c r="W43" s="20">
        <f t="shared" si="66"/>
        <v>591</v>
      </c>
      <c r="X43" s="20">
        <f t="shared" si="67"/>
        <v>641</v>
      </c>
      <c r="Y43" s="20">
        <f t="shared" si="68"/>
        <v>691</v>
      </c>
      <c r="Z43" s="20">
        <f t="shared" si="69"/>
        <v>741</v>
      </c>
      <c r="AA43" s="20">
        <f t="shared" si="70"/>
        <v>791</v>
      </c>
      <c r="AB43" s="20">
        <f t="shared" si="71"/>
        <v>841</v>
      </c>
      <c r="AC43" s="20">
        <f t="shared" si="72"/>
        <v>891</v>
      </c>
      <c r="AD43" s="20">
        <f t="shared" si="73"/>
        <v>941</v>
      </c>
      <c r="AE43" s="20">
        <f t="shared" si="74"/>
        <v>991</v>
      </c>
      <c r="AZ43" s="20">
        <f t="shared" ref="AZ43:BJ43" si="83">INT(V$1+AZ$1*V43^1.5)</f>
        <v>377605</v>
      </c>
      <c r="BA43" s="20">
        <f t="shared" si="83"/>
        <v>431135</v>
      </c>
      <c r="BB43" s="20">
        <f t="shared" si="83"/>
        <v>811556</v>
      </c>
      <c r="BC43" s="20">
        <f t="shared" si="83"/>
        <v>908331</v>
      </c>
      <c r="BD43" s="20">
        <f t="shared" si="83"/>
        <v>1512949</v>
      </c>
      <c r="BE43" s="20">
        <f t="shared" si="83"/>
        <v>1668629</v>
      </c>
      <c r="BF43" s="20">
        <f t="shared" si="83"/>
        <v>2439035</v>
      </c>
      <c r="BG43" s="20">
        <f t="shared" si="83"/>
        <v>2659741</v>
      </c>
      <c r="BH43" s="20">
        <f t="shared" si="83"/>
        <v>4330023</v>
      </c>
      <c r="BI43" s="20">
        <f t="shared" si="83"/>
        <v>4679674</v>
      </c>
    </row>
    <row r="44" spans="22:61">
      <c r="V44" s="20">
        <v>542</v>
      </c>
      <c r="W44" s="20">
        <f t="shared" si="66"/>
        <v>592</v>
      </c>
      <c r="X44" s="20">
        <f t="shared" si="67"/>
        <v>642</v>
      </c>
      <c r="Y44" s="20">
        <f t="shared" si="68"/>
        <v>692</v>
      </c>
      <c r="Z44" s="20">
        <f t="shared" si="69"/>
        <v>742</v>
      </c>
      <c r="AA44" s="20">
        <f t="shared" si="70"/>
        <v>792</v>
      </c>
      <c r="AB44" s="20">
        <f t="shared" si="71"/>
        <v>842</v>
      </c>
      <c r="AC44" s="20">
        <f t="shared" si="72"/>
        <v>892</v>
      </c>
      <c r="AD44" s="20">
        <f t="shared" si="73"/>
        <v>942</v>
      </c>
      <c r="AE44" s="20">
        <f t="shared" si="74"/>
        <v>992</v>
      </c>
      <c r="AZ44" s="20">
        <f t="shared" ref="AZ44:BJ44" si="84">INT(V$1+AZ$1*V44^1.5)</f>
        <v>378652</v>
      </c>
      <c r="BA44" s="20">
        <f t="shared" si="84"/>
        <v>432229</v>
      </c>
      <c r="BB44" s="20">
        <f t="shared" si="84"/>
        <v>813455</v>
      </c>
      <c r="BC44" s="20">
        <f t="shared" si="84"/>
        <v>910303</v>
      </c>
      <c r="BD44" s="20">
        <f t="shared" si="84"/>
        <v>1516013</v>
      </c>
      <c r="BE44" s="20">
        <f t="shared" si="84"/>
        <v>1671794</v>
      </c>
      <c r="BF44" s="20">
        <f t="shared" si="84"/>
        <v>2443386</v>
      </c>
      <c r="BG44" s="20">
        <f t="shared" si="84"/>
        <v>2664220</v>
      </c>
      <c r="BH44" s="20">
        <f t="shared" si="84"/>
        <v>4336927</v>
      </c>
      <c r="BI44" s="20">
        <f t="shared" si="84"/>
        <v>4686759</v>
      </c>
    </row>
    <row r="45" spans="22:61">
      <c r="V45" s="20">
        <v>543</v>
      </c>
      <c r="W45" s="20">
        <f t="shared" si="66"/>
        <v>593</v>
      </c>
      <c r="X45" s="20">
        <f t="shared" si="67"/>
        <v>643</v>
      </c>
      <c r="Y45" s="20">
        <f t="shared" si="68"/>
        <v>693</v>
      </c>
      <c r="Z45" s="20">
        <f t="shared" si="69"/>
        <v>743</v>
      </c>
      <c r="AA45" s="20">
        <f t="shared" si="70"/>
        <v>793</v>
      </c>
      <c r="AB45" s="20">
        <f t="shared" si="71"/>
        <v>843</v>
      </c>
      <c r="AC45" s="20">
        <f t="shared" si="72"/>
        <v>893</v>
      </c>
      <c r="AD45" s="20">
        <f t="shared" si="73"/>
        <v>943</v>
      </c>
      <c r="AE45" s="20">
        <f t="shared" si="74"/>
        <v>993</v>
      </c>
      <c r="AZ45" s="20">
        <f t="shared" ref="AZ45:BJ45" si="85">INT(V$1+AZ$1*V45^1.5)</f>
        <v>379700</v>
      </c>
      <c r="BA45" s="20">
        <f t="shared" si="85"/>
        <v>433324</v>
      </c>
      <c r="BB45" s="20">
        <f t="shared" si="85"/>
        <v>815356</v>
      </c>
      <c r="BC45" s="20">
        <f t="shared" si="85"/>
        <v>912277</v>
      </c>
      <c r="BD45" s="20">
        <f t="shared" si="85"/>
        <v>1519078</v>
      </c>
      <c r="BE45" s="20">
        <f t="shared" si="85"/>
        <v>1674961</v>
      </c>
      <c r="BF45" s="20">
        <f t="shared" si="85"/>
        <v>2447740</v>
      </c>
      <c r="BG45" s="20">
        <f t="shared" si="85"/>
        <v>2668701</v>
      </c>
      <c r="BH45" s="20">
        <f t="shared" si="85"/>
        <v>4343834</v>
      </c>
      <c r="BI45" s="20">
        <f t="shared" si="85"/>
        <v>4693847</v>
      </c>
    </row>
    <row r="46" spans="22:61">
      <c r="V46" s="20">
        <v>544</v>
      </c>
      <c r="W46" s="20">
        <f t="shared" si="66"/>
        <v>594</v>
      </c>
      <c r="X46" s="20">
        <f t="shared" si="67"/>
        <v>644</v>
      </c>
      <c r="Y46" s="20">
        <f t="shared" si="68"/>
        <v>694</v>
      </c>
      <c r="Z46" s="20">
        <f t="shared" si="69"/>
        <v>744</v>
      </c>
      <c r="AA46" s="20">
        <f t="shared" si="70"/>
        <v>794</v>
      </c>
      <c r="AB46" s="20">
        <f t="shared" si="71"/>
        <v>844</v>
      </c>
      <c r="AC46" s="20">
        <f t="shared" si="72"/>
        <v>894</v>
      </c>
      <c r="AD46" s="20">
        <f t="shared" si="73"/>
        <v>944</v>
      </c>
      <c r="AE46" s="20">
        <f t="shared" si="74"/>
        <v>994</v>
      </c>
      <c r="AZ46" s="20">
        <f t="shared" ref="AZ46:BJ46" si="86">INT(V$1+AZ$1*V46^1.5)</f>
        <v>380749</v>
      </c>
      <c r="BA46" s="20">
        <f t="shared" si="86"/>
        <v>434421</v>
      </c>
      <c r="BB46" s="20">
        <f t="shared" si="86"/>
        <v>817259</v>
      </c>
      <c r="BC46" s="20">
        <f t="shared" si="86"/>
        <v>914252</v>
      </c>
      <c r="BD46" s="20">
        <f t="shared" si="86"/>
        <v>1522146</v>
      </c>
      <c r="BE46" s="20">
        <f t="shared" si="86"/>
        <v>1678130</v>
      </c>
      <c r="BF46" s="20">
        <f t="shared" si="86"/>
        <v>2452096</v>
      </c>
      <c r="BG46" s="20">
        <f t="shared" si="86"/>
        <v>2673185</v>
      </c>
      <c r="BH46" s="20">
        <f t="shared" si="86"/>
        <v>4350745</v>
      </c>
      <c r="BI46" s="20">
        <f t="shared" si="86"/>
        <v>4700939</v>
      </c>
    </row>
    <row r="47" spans="22:61">
      <c r="V47" s="20">
        <v>545</v>
      </c>
      <c r="W47" s="20">
        <f t="shared" si="66"/>
        <v>595</v>
      </c>
      <c r="X47" s="20">
        <f t="shared" si="67"/>
        <v>645</v>
      </c>
      <c r="Y47" s="20">
        <f t="shared" si="68"/>
        <v>695</v>
      </c>
      <c r="Z47" s="20">
        <f t="shared" si="69"/>
        <v>745</v>
      </c>
      <c r="AA47" s="20">
        <f t="shared" si="70"/>
        <v>795</v>
      </c>
      <c r="AB47" s="20">
        <f t="shared" si="71"/>
        <v>845</v>
      </c>
      <c r="AC47" s="20">
        <f t="shared" si="72"/>
        <v>895</v>
      </c>
      <c r="AD47" s="20">
        <f t="shared" si="73"/>
        <v>945</v>
      </c>
      <c r="AE47" s="20">
        <f t="shared" si="74"/>
        <v>995</v>
      </c>
      <c r="AZ47" s="20">
        <f t="shared" ref="AZ47:BJ47" si="87">INT(V$1+AZ$1*V47^1.5)</f>
        <v>381799</v>
      </c>
      <c r="BA47" s="20">
        <f t="shared" si="87"/>
        <v>435518</v>
      </c>
      <c r="BB47" s="20">
        <f t="shared" si="87"/>
        <v>819163</v>
      </c>
      <c r="BC47" s="20">
        <f t="shared" si="87"/>
        <v>916229</v>
      </c>
      <c r="BD47" s="20">
        <f t="shared" si="87"/>
        <v>1525215</v>
      </c>
      <c r="BE47" s="20">
        <f t="shared" si="87"/>
        <v>1681301</v>
      </c>
      <c r="BF47" s="20">
        <f t="shared" si="87"/>
        <v>2456455</v>
      </c>
      <c r="BG47" s="20">
        <f t="shared" si="87"/>
        <v>2677671</v>
      </c>
      <c r="BH47" s="20">
        <f t="shared" si="87"/>
        <v>4357660</v>
      </c>
      <c r="BI47" s="20">
        <f t="shared" si="87"/>
        <v>4708035</v>
      </c>
    </row>
    <row r="48" spans="22:61">
      <c r="V48" s="20">
        <v>546</v>
      </c>
      <c r="W48" s="20">
        <f t="shared" si="66"/>
        <v>596</v>
      </c>
      <c r="X48" s="20">
        <f t="shared" si="67"/>
        <v>646</v>
      </c>
      <c r="Y48" s="20">
        <f t="shared" si="68"/>
        <v>696</v>
      </c>
      <c r="Z48" s="20">
        <f t="shared" si="69"/>
        <v>746</v>
      </c>
      <c r="AA48" s="20">
        <f t="shared" si="70"/>
        <v>796</v>
      </c>
      <c r="AB48" s="20">
        <f t="shared" si="71"/>
        <v>846</v>
      </c>
      <c r="AC48" s="20">
        <f t="shared" si="72"/>
        <v>896</v>
      </c>
      <c r="AD48" s="20">
        <f t="shared" si="73"/>
        <v>946</v>
      </c>
      <c r="AE48" s="20">
        <f t="shared" si="74"/>
        <v>996</v>
      </c>
      <c r="AZ48" s="20">
        <f t="shared" ref="AZ48:BJ48" si="88">INT(V$1+AZ$1*V48^1.5)</f>
        <v>382850</v>
      </c>
      <c r="BA48" s="20">
        <f t="shared" si="88"/>
        <v>436616</v>
      </c>
      <c r="BB48" s="20">
        <f t="shared" si="88"/>
        <v>821068</v>
      </c>
      <c r="BC48" s="20">
        <f t="shared" si="88"/>
        <v>918207</v>
      </c>
      <c r="BD48" s="20">
        <f t="shared" si="88"/>
        <v>1528287</v>
      </c>
      <c r="BE48" s="20">
        <f t="shared" si="88"/>
        <v>1684474</v>
      </c>
      <c r="BF48" s="20">
        <f t="shared" si="88"/>
        <v>2460817</v>
      </c>
      <c r="BG48" s="20">
        <f t="shared" si="88"/>
        <v>2682160</v>
      </c>
      <c r="BH48" s="20">
        <f t="shared" si="88"/>
        <v>4364579</v>
      </c>
      <c r="BI48" s="20">
        <f t="shared" si="88"/>
        <v>4715134</v>
      </c>
    </row>
    <row r="49" spans="22:61">
      <c r="V49" s="20">
        <v>547</v>
      </c>
      <c r="W49" s="20">
        <f t="shared" si="66"/>
        <v>597</v>
      </c>
      <c r="X49" s="20">
        <f t="shared" si="67"/>
        <v>647</v>
      </c>
      <c r="Y49" s="20">
        <f t="shared" si="68"/>
        <v>697</v>
      </c>
      <c r="Z49" s="20">
        <f t="shared" si="69"/>
        <v>747</v>
      </c>
      <c r="AA49" s="20">
        <f t="shared" si="70"/>
        <v>797</v>
      </c>
      <c r="AB49" s="20">
        <f t="shared" si="71"/>
        <v>847</v>
      </c>
      <c r="AC49" s="20">
        <f t="shared" si="72"/>
        <v>897</v>
      </c>
      <c r="AD49" s="20">
        <f t="shared" si="73"/>
        <v>947</v>
      </c>
      <c r="AE49" s="20">
        <f t="shared" si="74"/>
        <v>997</v>
      </c>
      <c r="AZ49" s="20">
        <f t="shared" ref="AZ49:BJ49" si="89">INT(V$1+AZ$1*V49^1.5)</f>
        <v>383902</v>
      </c>
      <c r="BA49" s="20">
        <f t="shared" si="89"/>
        <v>437715</v>
      </c>
      <c r="BB49" s="20">
        <f t="shared" si="89"/>
        <v>822975</v>
      </c>
      <c r="BC49" s="20">
        <f t="shared" si="89"/>
        <v>920186</v>
      </c>
      <c r="BD49" s="20">
        <f t="shared" si="89"/>
        <v>1531361</v>
      </c>
      <c r="BE49" s="20">
        <f t="shared" si="89"/>
        <v>1687649</v>
      </c>
      <c r="BF49" s="20">
        <f t="shared" si="89"/>
        <v>2465181</v>
      </c>
      <c r="BG49" s="20">
        <f t="shared" si="89"/>
        <v>2686651</v>
      </c>
      <c r="BH49" s="20">
        <f t="shared" si="89"/>
        <v>4371501</v>
      </c>
      <c r="BI49" s="20">
        <f t="shared" si="89"/>
        <v>4722237</v>
      </c>
    </row>
    <row r="50" spans="22:61">
      <c r="V50" s="20">
        <v>548</v>
      </c>
      <c r="W50" s="20">
        <f t="shared" si="66"/>
        <v>598</v>
      </c>
      <c r="X50" s="20">
        <f t="shared" si="67"/>
        <v>648</v>
      </c>
      <c r="Y50" s="20">
        <f t="shared" si="68"/>
        <v>698</v>
      </c>
      <c r="Z50" s="20">
        <f t="shared" si="69"/>
        <v>748</v>
      </c>
      <c r="AA50" s="20">
        <f t="shared" si="70"/>
        <v>798</v>
      </c>
      <c r="AB50" s="20">
        <f t="shared" si="71"/>
        <v>848</v>
      </c>
      <c r="AC50" s="20">
        <f t="shared" si="72"/>
        <v>898</v>
      </c>
      <c r="AD50" s="20">
        <f t="shared" si="73"/>
        <v>948</v>
      </c>
      <c r="AE50" s="20">
        <f t="shared" si="74"/>
        <v>998</v>
      </c>
      <c r="AZ50" s="20">
        <f t="shared" ref="AZ50:BJ50" si="90">INT(V$1+AZ$1*V50^1.5)</f>
        <v>384955</v>
      </c>
      <c r="BA50" s="20">
        <f t="shared" si="90"/>
        <v>438815</v>
      </c>
      <c r="BB50" s="20">
        <f t="shared" si="90"/>
        <v>824884</v>
      </c>
      <c r="BC50" s="20">
        <f t="shared" si="90"/>
        <v>922167</v>
      </c>
      <c r="BD50" s="20">
        <f t="shared" si="90"/>
        <v>1534436</v>
      </c>
      <c r="BE50" s="20">
        <f t="shared" si="90"/>
        <v>1690826</v>
      </c>
      <c r="BF50" s="20">
        <f t="shared" si="90"/>
        <v>2469548</v>
      </c>
      <c r="BG50" s="20">
        <f t="shared" si="90"/>
        <v>2691145</v>
      </c>
      <c r="BH50" s="20">
        <f t="shared" si="90"/>
        <v>4378427</v>
      </c>
      <c r="BI50" s="20">
        <f t="shared" si="90"/>
        <v>4729343</v>
      </c>
    </row>
    <row r="51" spans="22:61">
      <c r="V51" s="20">
        <v>549</v>
      </c>
      <c r="W51" s="20">
        <f t="shared" si="66"/>
        <v>599</v>
      </c>
      <c r="X51" s="20">
        <f t="shared" si="67"/>
        <v>649</v>
      </c>
      <c r="Y51" s="20">
        <f t="shared" si="68"/>
        <v>699</v>
      </c>
      <c r="Z51" s="20">
        <f t="shared" si="69"/>
        <v>749</v>
      </c>
      <c r="AA51" s="20">
        <f t="shared" si="70"/>
        <v>799</v>
      </c>
      <c r="AB51" s="20">
        <f t="shared" si="71"/>
        <v>849</v>
      </c>
      <c r="AC51" s="20">
        <f t="shared" si="72"/>
        <v>899</v>
      </c>
      <c r="AD51" s="20">
        <f t="shared" si="73"/>
        <v>949</v>
      </c>
      <c r="AE51" s="20">
        <f t="shared" si="74"/>
        <v>999</v>
      </c>
      <c r="AZ51" s="20">
        <f>INT(V$1+AZ$1*V51^1.5)</f>
        <v>386009</v>
      </c>
      <c r="BA51" s="20">
        <f t="shared" ref="AZ51:BJ51" si="91">INT(W$1+BA$1*W51^1.5)</f>
        <v>439916</v>
      </c>
      <c r="BB51" s="20">
        <f t="shared" si="91"/>
        <v>826794</v>
      </c>
      <c r="BC51" s="20">
        <f t="shared" si="91"/>
        <v>924149</v>
      </c>
      <c r="BD51" s="20">
        <f t="shared" si="91"/>
        <v>1537514</v>
      </c>
      <c r="BE51" s="20">
        <f t="shared" si="91"/>
        <v>1694005</v>
      </c>
      <c r="BF51" s="20">
        <f t="shared" si="91"/>
        <v>2473917</v>
      </c>
      <c r="BG51" s="20">
        <f t="shared" si="91"/>
        <v>2695641</v>
      </c>
      <c r="BH51" s="20">
        <f t="shared" si="91"/>
        <v>4385356</v>
      </c>
      <c r="BI51" s="20">
        <f t="shared" si="91"/>
        <v>4736453</v>
      </c>
    </row>
    <row r="52" spans="32:63">
      <c r="AF52">
        <f>SUM(AF2:AF51)</f>
        <v>158</v>
      </c>
      <c r="AG52">
        <f t="shared" ref="AG52:BI52" si="92">SUM(AG2:AG51)</f>
        <v>656</v>
      </c>
      <c r="AH52">
        <f t="shared" si="92"/>
        <v>1366</v>
      </c>
      <c r="AI52">
        <f t="shared" si="92"/>
        <v>2229</v>
      </c>
      <c r="AJ52">
        <f t="shared" si="92"/>
        <v>3217</v>
      </c>
      <c r="AK52">
        <f t="shared" si="92"/>
        <v>19014</v>
      </c>
      <c r="AL52">
        <f t="shared" si="92"/>
        <v>29103</v>
      </c>
      <c r="AM52">
        <f t="shared" si="92"/>
        <v>40540</v>
      </c>
      <c r="AN52">
        <f t="shared" si="92"/>
        <v>131637</v>
      </c>
      <c r="AO52">
        <f t="shared" si="92"/>
        <v>165859</v>
      </c>
      <c r="AP52">
        <f t="shared" si="92"/>
        <v>318442</v>
      </c>
      <c r="AQ52">
        <f t="shared" si="92"/>
        <v>408973</v>
      </c>
      <c r="AR52">
        <f t="shared" si="92"/>
        <v>1011627</v>
      </c>
      <c r="AS52">
        <f t="shared" si="92"/>
        <v>1220630</v>
      </c>
      <c r="AT52">
        <f t="shared" si="92"/>
        <v>1442342</v>
      </c>
      <c r="AU52">
        <f t="shared" si="92"/>
        <v>4574155</v>
      </c>
      <c r="AV52">
        <f t="shared" si="92"/>
        <v>5458525</v>
      </c>
      <c r="AW52">
        <f t="shared" si="92"/>
        <v>6393586</v>
      </c>
      <c r="AX52">
        <f t="shared" si="92"/>
        <v>7376715</v>
      </c>
      <c r="AY52">
        <f t="shared" si="92"/>
        <v>8405685</v>
      </c>
      <c r="AZ52">
        <f t="shared" si="92"/>
        <v>18028461</v>
      </c>
      <c r="BA52">
        <f t="shared" si="92"/>
        <v>20665415</v>
      </c>
      <c r="BB52">
        <f t="shared" si="92"/>
        <v>39029171</v>
      </c>
      <c r="BC52">
        <f t="shared" si="92"/>
        <v>43807324</v>
      </c>
      <c r="BD52">
        <f t="shared" si="92"/>
        <v>73145973</v>
      </c>
      <c r="BE52">
        <f t="shared" si="92"/>
        <v>80845298</v>
      </c>
      <c r="BF52">
        <f t="shared" si="92"/>
        <v>118394235</v>
      </c>
      <c r="BG52">
        <f t="shared" si="92"/>
        <v>129323517</v>
      </c>
      <c r="BH52">
        <f t="shared" si="92"/>
        <v>210851259</v>
      </c>
      <c r="BI52">
        <f t="shared" si="92"/>
        <v>228183361</v>
      </c>
      <c r="BJ52">
        <f>SUM(AF52:BI52)</f>
        <v>999278473</v>
      </c>
      <c r="BK52">
        <f>BJ52*30</f>
        <v>29978354190</v>
      </c>
    </row>
    <row r="152" spans="32:54">
      <c r="AF152">
        <f t="shared" ref="AF152:BJ152" si="93">SUM(AF2:AF151)</f>
        <v>316</v>
      </c>
      <c r="AG152">
        <f t="shared" si="93"/>
        <v>1312</v>
      </c>
      <c r="AH152">
        <f t="shared" si="93"/>
        <v>2732</v>
      </c>
      <c r="AI152">
        <f t="shared" si="93"/>
        <v>4458</v>
      </c>
      <c r="AJ152">
        <f t="shared" si="93"/>
        <v>6434</v>
      </c>
      <c r="AK152">
        <f t="shared" si="93"/>
        <v>38028</v>
      </c>
      <c r="AL152">
        <f t="shared" si="93"/>
        <v>58206</v>
      </c>
      <c r="AM152">
        <f t="shared" si="93"/>
        <v>81080</v>
      </c>
      <c r="AN152">
        <f t="shared" si="93"/>
        <v>263274</v>
      </c>
      <c r="AO152">
        <f t="shared" si="93"/>
        <v>331718</v>
      </c>
      <c r="AP152">
        <f t="shared" si="93"/>
        <v>636884</v>
      </c>
      <c r="AQ152">
        <f t="shared" si="93"/>
        <v>817946</v>
      </c>
      <c r="AR152">
        <f t="shared" si="93"/>
        <v>2023254</v>
      </c>
      <c r="AS152">
        <f t="shared" si="93"/>
        <v>2441260</v>
      </c>
      <c r="AT152">
        <f t="shared" si="93"/>
        <v>2884684</v>
      </c>
      <c r="AU152">
        <f t="shared" si="93"/>
        <v>9148310</v>
      </c>
      <c r="AV152">
        <f t="shared" si="93"/>
        <v>10917050</v>
      </c>
      <c r="AW152">
        <f t="shared" si="93"/>
        <v>12787172</v>
      </c>
      <c r="AX152">
        <f t="shared" si="93"/>
        <v>14753430</v>
      </c>
      <c r="AY152">
        <f t="shared" si="93"/>
        <v>16811370</v>
      </c>
      <c r="AZ152">
        <f t="shared" si="93"/>
        <v>36056922</v>
      </c>
      <c r="BA152">
        <f t="shared" si="93"/>
        <v>41330830</v>
      </c>
      <c r="BB152">
        <f t="shared" si="93"/>
        <v>78058342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295"/>
  <sheetViews>
    <sheetView zoomScale="70" zoomScaleNormal="70" workbookViewId="0">
      <selection activeCell="AU31" sqref="AU31"/>
    </sheetView>
  </sheetViews>
  <sheetFormatPr defaultColWidth="9" defaultRowHeight="13.5"/>
  <cols>
    <col min="1" max="1" width="11" customWidth="1"/>
    <col min="2" max="7" width="3.375" customWidth="1"/>
    <col min="8" max="23" width="4.375" customWidth="1"/>
    <col min="24" max="41" width="5.375" customWidth="1"/>
    <col min="42" max="42" width="3.375" customWidth="1"/>
    <col min="43" max="44" width="4.375" customWidth="1"/>
    <col min="45" max="46" width="5.375" customWidth="1"/>
    <col min="53" max="58" width="9.375"/>
    <col min="59" max="68" width="10.375"/>
    <col min="69" max="79" width="11.5"/>
    <col min="80" max="82" width="12.625"/>
  </cols>
  <sheetData>
    <row r="1" ht="16.5" spans="1:81">
      <c r="A1" s="20"/>
      <c r="B1" s="21">
        <v>5</v>
      </c>
      <c r="C1" s="21">
        <f>B1+5</f>
        <v>10</v>
      </c>
      <c r="D1" s="21">
        <f t="shared" ref="D1:AO1" si="0">C1+5</f>
        <v>15</v>
      </c>
      <c r="E1" s="21">
        <f t="shared" si="0"/>
        <v>20</v>
      </c>
      <c r="F1" s="21">
        <f t="shared" si="0"/>
        <v>25</v>
      </c>
      <c r="G1" s="21">
        <f t="shared" si="0"/>
        <v>30</v>
      </c>
      <c r="H1" s="21">
        <f t="shared" si="0"/>
        <v>35</v>
      </c>
      <c r="I1" s="21">
        <f t="shared" si="0"/>
        <v>40</v>
      </c>
      <c r="J1" s="21">
        <f t="shared" si="0"/>
        <v>45</v>
      </c>
      <c r="K1" s="21">
        <f t="shared" si="0"/>
        <v>50</v>
      </c>
      <c r="L1" s="21">
        <f t="shared" si="0"/>
        <v>55</v>
      </c>
      <c r="M1" s="21">
        <f t="shared" si="0"/>
        <v>60</v>
      </c>
      <c r="N1" s="21">
        <f t="shared" si="0"/>
        <v>65</v>
      </c>
      <c r="O1" s="21">
        <f t="shared" si="0"/>
        <v>70</v>
      </c>
      <c r="P1" s="21">
        <f t="shared" si="0"/>
        <v>75</v>
      </c>
      <c r="Q1" s="21">
        <f t="shared" si="0"/>
        <v>80</v>
      </c>
      <c r="R1" s="21">
        <f t="shared" si="0"/>
        <v>85</v>
      </c>
      <c r="S1" s="21">
        <f t="shared" si="0"/>
        <v>90</v>
      </c>
      <c r="T1" s="21">
        <f t="shared" si="0"/>
        <v>95</v>
      </c>
      <c r="U1" s="21">
        <f t="shared" si="0"/>
        <v>100</v>
      </c>
      <c r="V1" s="21">
        <f t="shared" si="0"/>
        <v>105</v>
      </c>
      <c r="W1" s="21">
        <f t="shared" si="0"/>
        <v>110</v>
      </c>
      <c r="X1" s="21">
        <f t="shared" si="0"/>
        <v>115</v>
      </c>
      <c r="Y1" s="21">
        <f t="shared" si="0"/>
        <v>120</v>
      </c>
      <c r="Z1" s="21">
        <f t="shared" si="0"/>
        <v>125</v>
      </c>
      <c r="AA1" s="21">
        <f t="shared" si="0"/>
        <v>130</v>
      </c>
      <c r="AB1" s="21">
        <f t="shared" si="0"/>
        <v>135</v>
      </c>
      <c r="AC1" s="21">
        <f t="shared" si="0"/>
        <v>140</v>
      </c>
      <c r="AD1" s="21">
        <f t="shared" si="0"/>
        <v>145</v>
      </c>
      <c r="AE1" s="21">
        <f t="shared" si="0"/>
        <v>150</v>
      </c>
      <c r="AF1" s="21">
        <f t="shared" si="0"/>
        <v>155</v>
      </c>
      <c r="AG1" s="21">
        <f t="shared" si="0"/>
        <v>160</v>
      </c>
      <c r="AH1" s="21">
        <f t="shared" si="0"/>
        <v>165</v>
      </c>
      <c r="AI1" s="21">
        <f t="shared" si="0"/>
        <v>170</v>
      </c>
      <c r="AJ1" s="21">
        <f t="shared" si="0"/>
        <v>175</v>
      </c>
      <c r="AK1" s="21">
        <f t="shared" si="0"/>
        <v>180</v>
      </c>
      <c r="AL1" s="21">
        <f t="shared" si="0"/>
        <v>185</v>
      </c>
      <c r="AM1" s="21">
        <f t="shared" si="0"/>
        <v>190</v>
      </c>
      <c r="AN1" s="21">
        <f t="shared" si="0"/>
        <v>195</v>
      </c>
      <c r="AO1" s="21">
        <f t="shared" si="0"/>
        <v>200</v>
      </c>
      <c r="AP1" s="21">
        <v>1</v>
      </c>
      <c r="AQ1" s="21">
        <f>AP1+1</f>
        <v>2</v>
      </c>
      <c r="AR1" s="21">
        <f t="shared" ref="AR1:BQ1" si="1">AQ1+1</f>
        <v>3</v>
      </c>
      <c r="AS1" s="21">
        <f t="shared" si="1"/>
        <v>4</v>
      </c>
      <c r="AT1" s="21">
        <f t="shared" si="1"/>
        <v>5</v>
      </c>
      <c r="AU1" s="21">
        <f t="shared" si="1"/>
        <v>6</v>
      </c>
      <c r="AV1" s="21">
        <f t="shared" si="1"/>
        <v>7</v>
      </c>
      <c r="AW1" s="21">
        <f t="shared" si="1"/>
        <v>8</v>
      </c>
      <c r="AX1" s="21">
        <f t="shared" si="1"/>
        <v>9</v>
      </c>
      <c r="AY1" s="21">
        <f t="shared" si="1"/>
        <v>10</v>
      </c>
      <c r="AZ1" s="21">
        <f t="shared" si="1"/>
        <v>11</v>
      </c>
      <c r="BA1" s="21">
        <f t="shared" si="1"/>
        <v>12</v>
      </c>
      <c r="BB1" s="21">
        <f t="shared" si="1"/>
        <v>13</v>
      </c>
      <c r="BC1" s="21">
        <f t="shared" si="1"/>
        <v>14</v>
      </c>
      <c r="BD1" s="21">
        <f t="shared" si="1"/>
        <v>15</v>
      </c>
      <c r="BE1" s="21">
        <f t="shared" si="1"/>
        <v>16</v>
      </c>
      <c r="BF1" s="21">
        <f t="shared" si="1"/>
        <v>17</v>
      </c>
      <c r="BG1" s="21">
        <f t="shared" si="1"/>
        <v>18</v>
      </c>
      <c r="BH1" s="21">
        <f t="shared" si="1"/>
        <v>19</v>
      </c>
      <c r="BI1" s="21">
        <f t="shared" si="1"/>
        <v>20</v>
      </c>
      <c r="BJ1" s="21">
        <f t="shared" si="1"/>
        <v>21</v>
      </c>
      <c r="BK1" s="21">
        <f t="shared" si="1"/>
        <v>22</v>
      </c>
      <c r="BL1" s="21">
        <f t="shared" si="1"/>
        <v>23</v>
      </c>
      <c r="BM1" s="21">
        <f t="shared" si="1"/>
        <v>24</v>
      </c>
      <c r="BN1" s="21">
        <f t="shared" si="1"/>
        <v>25</v>
      </c>
      <c r="BO1" s="21">
        <f t="shared" si="1"/>
        <v>26</v>
      </c>
      <c r="BP1" s="21">
        <f t="shared" si="1"/>
        <v>27</v>
      </c>
      <c r="BQ1" s="21">
        <f t="shared" si="1"/>
        <v>28</v>
      </c>
      <c r="BR1" s="21">
        <f t="shared" ref="BR1:CC1" si="2">BQ1+1</f>
        <v>29</v>
      </c>
      <c r="BS1" s="21">
        <f t="shared" si="2"/>
        <v>30</v>
      </c>
      <c r="BT1" s="21">
        <f t="shared" si="2"/>
        <v>31</v>
      </c>
      <c r="BU1" s="21">
        <f t="shared" si="2"/>
        <v>32</v>
      </c>
      <c r="BV1" s="21">
        <f t="shared" si="2"/>
        <v>33</v>
      </c>
      <c r="BW1" s="21">
        <f t="shared" si="2"/>
        <v>34</v>
      </c>
      <c r="BX1" s="21">
        <f t="shared" si="2"/>
        <v>35</v>
      </c>
      <c r="BY1" s="21">
        <f t="shared" si="2"/>
        <v>36</v>
      </c>
      <c r="BZ1" s="21">
        <f t="shared" si="2"/>
        <v>37</v>
      </c>
      <c r="CA1" s="21">
        <f t="shared" si="2"/>
        <v>38</v>
      </c>
      <c r="CB1" s="21">
        <f t="shared" si="2"/>
        <v>39</v>
      </c>
      <c r="CC1" s="21">
        <f t="shared" si="2"/>
        <v>40</v>
      </c>
    </row>
    <row r="2" ht="16.5" spans="1:81">
      <c r="A2" s="10">
        <v>10</v>
      </c>
      <c r="B2" s="20">
        <v>0</v>
      </c>
      <c r="C2" s="20">
        <v>10</v>
      </c>
      <c r="D2" s="20">
        <v>20</v>
      </c>
      <c r="E2" s="20">
        <v>30</v>
      </c>
      <c r="F2" s="20">
        <v>40</v>
      </c>
      <c r="G2" s="20">
        <v>50</v>
      </c>
      <c r="H2" s="20">
        <v>80</v>
      </c>
      <c r="I2" s="20">
        <f t="shared" ref="I2:I31" si="3">H2+30</f>
        <v>110</v>
      </c>
      <c r="J2" s="20">
        <f t="shared" ref="J2:J31" si="4">I2+30</f>
        <v>140</v>
      </c>
      <c r="K2" s="20">
        <f t="shared" ref="K2:K31" si="5">J2+30</f>
        <v>170</v>
      </c>
      <c r="L2" s="20">
        <v>200</v>
      </c>
      <c r="M2" s="20">
        <f t="shared" ref="M2:P2" si="6">L2+50</f>
        <v>250</v>
      </c>
      <c r="N2" s="20">
        <f t="shared" si="6"/>
        <v>300</v>
      </c>
      <c r="O2" s="20">
        <f t="shared" si="6"/>
        <v>350</v>
      </c>
      <c r="P2" s="20">
        <f t="shared" si="6"/>
        <v>400</v>
      </c>
      <c r="Q2" s="20">
        <v>450</v>
      </c>
      <c r="R2" s="20">
        <f>Q2+70</f>
        <v>520</v>
      </c>
      <c r="S2" s="20">
        <f>R2+70</f>
        <v>590</v>
      </c>
      <c r="T2" s="20">
        <f>S2+70</f>
        <v>660</v>
      </c>
      <c r="U2" s="20">
        <f>T2+70</f>
        <v>730</v>
      </c>
      <c r="V2" s="20">
        <v>800</v>
      </c>
      <c r="W2" s="20">
        <f>V2+90</f>
        <v>890</v>
      </c>
      <c r="X2" s="20">
        <f>W2+90</f>
        <v>980</v>
      </c>
      <c r="Y2" s="20">
        <f>X2+90</f>
        <v>1070</v>
      </c>
      <c r="Z2" s="20">
        <f>Y2+90</f>
        <v>1160</v>
      </c>
      <c r="AA2" s="20">
        <v>1250</v>
      </c>
      <c r="AB2" s="20">
        <f t="shared" ref="AB2:AF2" si="7">AA2+130</f>
        <v>1380</v>
      </c>
      <c r="AC2" s="20">
        <f t="shared" si="7"/>
        <v>1510</v>
      </c>
      <c r="AD2" s="20">
        <f t="shared" si="7"/>
        <v>1640</v>
      </c>
      <c r="AE2" s="20">
        <f t="shared" si="7"/>
        <v>1770</v>
      </c>
      <c r="AF2" s="20">
        <v>1900</v>
      </c>
      <c r="AG2" s="20">
        <f>AF2+170</f>
        <v>2070</v>
      </c>
      <c r="AH2" s="20">
        <f>AG2+170</f>
        <v>2240</v>
      </c>
      <c r="AI2" s="20">
        <f>AH2+170</f>
        <v>2410</v>
      </c>
      <c r="AJ2" s="20">
        <f>AI2+170</f>
        <v>2580</v>
      </c>
      <c r="AK2" s="20">
        <v>2750</v>
      </c>
      <c r="AL2" s="20">
        <f>AK2+210</f>
        <v>2960</v>
      </c>
      <c r="AM2" s="20">
        <v>3190</v>
      </c>
      <c r="AN2" s="20">
        <v>3440</v>
      </c>
      <c r="AO2" s="20">
        <v>3710</v>
      </c>
      <c r="AP2" s="20">
        <f>INT(B$1+AP$1*B2^1.5)</f>
        <v>5</v>
      </c>
      <c r="AQ2" s="20">
        <f>INT(C$1+AQ$1*C2^1.5)</f>
        <v>73</v>
      </c>
      <c r="AR2" s="20">
        <f>INT(D$1+AR$1*D2^1.5)</f>
        <v>283</v>
      </c>
      <c r="AS2" s="20">
        <f>INT(E$1+AS$1*E2^1.5)</f>
        <v>677</v>
      </c>
      <c r="AT2" s="20">
        <f>INT(F$1+AT$1*F2^1.5)</f>
        <v>1289</v>
      </c>
      <c r="AU2" s="20">
        <f t="shared" ref="AU2:CC2" si="8">INT(G$1+AU$1*G2^1.5)</f>
        <v>2151</v>
      </c>
      <c r="AV2" s="20">
        <f t="shared" si="8"/>
        <v>5043</v>
      </c>
      <c r="AW2" s="20">
        <f t="shared" si="8"/>
        <v>9269</v>
      </c>
      <c r="AX2" s="20">
        <f t="shared" si="8"/>
        <v>14953</v>
      </c>
      <c r="AY2" s="20">
        <f t="shared" si="8"/>
        <v>22215</v>
      </c>
      <c r="AZ2" s="20">
        <f t="shared" si="8"/>
        <v>31167</v>
      </c>
      <c r="BA2" s="20">
        <f t="shared" si="8"/>
        <v>47494</v>
      </c>
      <c r="BB2" s="20">
        <f t="shared" si="8"/>
        <v>67614</v>
      </c>
      <c r="BC2" s="20">
        <f t="shared" si="8"/>
        <v>91740</v>
      </c>
      <c r="BD2" s="20">
        <f t="shared" si="8"/>
        <v>120075</v>
      </c>
      <c r="BE2" s="20">
        <f t="shared" si="8"/>
        <v>152815</v>
      </c>
      <c r="BF2" s="20">
        <f t="shared" si="8"/>
        <v>201668</v>
      </c>
      <c r="BG2" s="20">
        <f t="shared" si="8"/>
        <v>258048</v>
      </c>
      <c r="BH2" s="20">
        <f t="shared" si="8"/>
        <v>322253</v>
      </c>
      <c r="BI2" s="20">
        <f t="shared" si="8"/>
        <v>394570</v>
      </c>
      <c r="BJ2" s="20">
        <f t="shared" si="8"/>
        <v>475280</v>
      </c>
      <c r="BK2" s="20">
        <f t="shared" si="8"/>
        <v>584237</v>
      </c>
      <c r="BL2" s="20">
        <f t="shared" si="8"/>
        <v>705728</v>
      </c>
      <c r="BM2" s="20">
        <f t="shared" si="8"/>
        <v>840134</v>
      </c>
      <c r="BN2" s="20">
        <f t="shared" si="8"/>
        <v>987829</v>
      </c>
      <c r="BO2" s="20">
        <f t="shared" si="8"/>
        <v>1149178</v>
      </c>
      <c r="BP2" s="20">
        <f t="shared" si="8"/>
        <v>1384282</v>
      </c>
      <c r="BQ2" s="20">
        <f t="shared" si="8"/>
        <v>1643086</v>
      </c>
      <c r="BR2" s="20">
        <f t="shared" si="8"/>
        <v>1926178</v>
      </c>
      <c r="BS2" s="20">
        <f t="shared" si="8"/>
        <v>2234139</v>
      </c>
      <c r="BT2" s="20">
        <f t="shared" si="8"/>
        <v>2567546</v>
      </c>
      <c r="BU2" s="20">
        <f t="shared" si="8"/>
        <v>3013898</v>
      </c>
      <c r="BV2" s="20">
        <f t="shared" si="8"/>
        <v>3498697</v>
      </c>
      <c r="BW2" s="20">
        <f t="shared" si="8"/>
        <v>4022748</v>
      </c>
      <c r="BX2" s="20">
        <f t="shared" si="8"/>
        <v>4586846</v>
      </c>
      <c r="BY2" s="20">
        <f t="shared" si="8"/>
        <v>5191783</v>
      </c>
      <c r="BZ2" s="20">
        <f t="shared" si="8"/>
        <v>5958717</v>
      </c>
      <c r="CA2" s="20">
        <f t="shared" si="8"/>
        <v>6846705</v>
      </c>
      <c r="CB2" s="20">
        <f t="shared" si="8"/>
        <v>7868882</v>
      </c>
      <c r="CC2" s="20">
        <f t="shared" si="8"/>
        <v>9039209</v>
      </c>
    </row>
    <row r="3" ht="16.5" spans="1:81">
      <c r="A3" s="10">
        <v>10</v>
      </c>
      <c r="B3" s="20">
        <v>1</v>
      </c>
      <c r="C3" s="20">
        <v>11</v>
      </c>
      <c r="D3" s="20">
        <v>21</v>
      </c>
      <c r="E3" s="20">
        <v>31</v>
      </c>
      <c r="F3" s="20">
        <v>41</v>
      </c>
      <c r="G3" s="20">
        <v>51</v>
      </c>
      <c r="H3" s="20">
        <f t="shared" ref="H3:H11" si="9">G3+30</f>
        <v>81</v>
      </c>
      <c r="I3" s="20">
        <f t="shared" si="3"/>
        <v>111</v>
      </c>
      <c r="J3" s="20">
        <f t="shared" si="4"/>
        <v>141</v>
      </c>
      <c r="K3" s="20">
        <f t="shared" si="5"/>
        <v>171</v>
      </c>
      <c r="L3" s="20">
        <v>201</v>
      </c>
      <c r="M3" s="20">
        <f t="shared" ref="M3:M34" si="10">L3+50</f>
        <v>251</v>
      </c>
      <c r="N3" s="20">
        <f t="shared" ref="N3:N34" si="11">M3+50</f>
        <v>301</v>
      </c>
      <c r="O3" s="20">
        <f t="shared" ref="O3:O34" si="12">N3+50</f>
        <v>351</v>
      </c>
      <c r="P3" s="20">
        <f t="shared" ref="P3:P34" si="13">O3+50</f>
        <v>401</v>
      </c>
      <c r="Q3" s="20">
        <v>451</v>
      </c>
      <c r="R3" s="20">
        <f t="shared" ref="R3:R34" si="14">Q3+70</f>
        <v>521</v>
      </c>
      <c r="S3" s="20">
        <f t="shared" ref="S3:S34" si="15">R3+70</f>
        <v>591</v>
      </c>
      <c r="T3" s="20">
        <f t="shared" ref="T3:T34" si="16">S3+70</f>
        <v>661</v>
      </c>
      <c r="U3" s="20">
        <f t="shared" ref="U3:U34" si="17">T3+70</f>
        <v>731</v>
      </c>
      <c r="V3" s="20">
        <v>801</v>
      </c>
      <c r="W3" s="20">
        <f t="shared" ref="W3:W34" si="18">V3+90</f>
        <v>891</v>
      </c>
      <c r="X3" s="20">
        <f t="shared" ref="X3:X34" si="19">W3+90</f>
        <v>981</v>
      </c>
      <c r="Y3" s="20">
        <f t="shared" ref="Y3:Y34" si="20">X3+90</f>
        <v>1071</v>
      </c>
      <c r="Z3" s="20">
        <f t="shared" ref="Z3:Z34" si="21">Y3+90</f>
        <v>1161</v>
      </c>
      <c r="AA3" s="20">
        <v>1251</v>
      </c>
      <c r="AB3" s="20">
        <f t="shared" ref="AB3:AB34" si="22">AA3+130</f>
        <v>1381</v>
      </c>
      <c r="AC3" s="20">
        <f t="shared" ref="AC3:AC34" si="23">AB3+130</f>
        <v>1511</v>
      </c>
      <c r="AD3" s="20">
        <f t="shared" ref="AD3:AD34" si="24">AC3+130</f>
        <v>1641</v>
      </c>
      <c r="AE3" s="20">
        <f t="shared" ref="AE3:AE34" si="25">AD3+130</f>
        <v>1771</v>
      </c>
      <c r="AF3" s="20">
        <v>1901</v>
      </c>
      <c r="AG3" s="20">
        <f t="shared" ref="AG3:AG34" si="26">AF3+170</f>
        <v>2071</v>
      </c>
      <c r="AH3" s="20">
        <f t="shared" ref="AH3:AH34" si="27">AG3+170</f>
        <v>2241</v>
      </c>
      <c r="AI3" s="20">
        <f t="shared" ref="AI3:AI34" si="28">AH3+170</f>
        <v>2411</v>
      </c>
      <c r="AJ3" s="20">
        <f t="shared" ref="AJ3:AJ34" si="29">AI3+170</f>
        <v>2581</v>
      </c>
      <c r="AK3" s="20">
        <v>2751</v>
      </c>
      <c r="AL3" s="20">
        <f t="shared" ref="AL3:AL66" si="30">AK3+210</f>
        <v>2961</v>
      </c>
      <c r="AM3" s="20">
        <v>3191</v>
      </c>
      <c r="AN3" s="20">
        <v>3441</v>
      </c>
      <c r="AO3" s="20">
        <v>3711</v>
      </c>
      <c r="AP3" s="20">
        <f t="shared" ref="AP3:AP11" si="31">INT(B$1+AP$1*B3^1.5)</f>
        <v>6</v>
      </c>
      <c r="AQ3" s="20">
        <f>INT(C$1+AQ$1*C3^1.5)</f>
        <v>82</v>
      </c>
      <c r="AR3" s="20">
        <f>INT(D$1+AR$1*D3^1.5)</f>
        <v>303</v>
      </c>
      <c r="AS3" s="20">
        <f>INT(E$1+AS$1*E3^1.5)</f>
        <v>710</v>
      </c>
      <c r="AT3" s="20">
        <f>INT(F$1+AT$1*F3^1.5)</f>
        <v>1337</v>
      </c>
      <c r="AU3" s="20">
        <f t="shared" ref="AU3:AU18" si="32">INT(G$1+AU$1*G3^1.5)</f>
        <v>2215</v>
      </c>
      <c r="AV3" s="20">
        <f t="shared" ref="AV3:AV18" si="33">INT(H$1+AV$1*H3^1.5)</f>
        <v>5138</v>
      </c>
      <c r="AW3" s="20">
        <f t="shared" ref="AW3:AW18" si="34">INT(I$1+AW$1*I3^1.5)</f>
        <v>9395</v>
      </c>
      <c r="AX3" s="20">
        <f t="shared" ref="AX3:AX18" si="35">INT(J$1+AX$1*J3^1.5)</f>
        <v>15113</v>
      </c>
      <c r="AY3" s="20">
        <f t="shared" ref="AY3:AY18" si="36">INT(K$1+AY$1*K3^1.5)</f>
        <v>22411</v>
      </c>
      <c r="AZ3" s="20">
        <f t="shared" ref="AZ3:AZ34" si="37">INT(L$1+AZ$1*L3^1.5)</f>
        <v>31401</v>
      </c>
      <c r="BA3" s="20">
        <f t="shared" ref="BA3:BA34" si="38">INT(M$1+BA$1*M3^1.5)</f>
        <v>47779</v>
      </c>
      <c r="BB3" s="20">
        <f t="shared" ref="BB3:BB34" si="39">INT(N$1+BB$1*N3^1.5)</f>
        <v>67953</v>
      </c>
      <c r="BC3" s="20">
        <f t="shared" ref="BC3:BC34" si="40">INT(O$1+BC$1*O3^1.5)</f>
        <v>92133</v>
      </c>
      <c r="BD3" s="20">
        <f t="shared" ref="BD3:BD34" si="41">INT(P$1+BD$1*P3^1.5)</f>
        <v>120525</v>
      </c>
      <c r="BE3" s="20">
        <f t="shared" ref="BE3:BE34" si="42">INT(Q$1+BE$1*Q3^1.5)</f>
        <v>153324</v>
      </c>
      <c r="BF3" s="20">
        <f t="shared" ref="BF3:BF34" si="43">INT(R$1+BF$1*R3^1.5)</f>
        <v>202249</v>
      </c>
      <c r="BG3" s="20">
        <f t="shared" ref="BG3:BG34" si="44">INT(S$1+BG$1*S3^1.5)</f>
        <v>258705</v>
      </c>
      <c r="BH3" s="20">
        <f t="shared" ref="BH3:BH34" si="45">INT(T$1+BH$1*T3^1.5)</f>
        <v>322985</v>
      </c>
      <c r="BI3" s="20">
        <f t="shared" ref="BI3:BI34" si="46">INT(U$1+BI$1*U3^1.5)</f>
        <v>395381</v>
      </c>
      <c r="BJ3" s="20">
        <f t="shared" ref="BJ3:BJ34" si="47">INT(V$1+BJ$1*V3^1.5)</f>
        <v>476171</v>
      </c>
      <c r="BK3" s="20">
        <f t="shared" ref="BK3:BK34" si="48">INT(W$1+BK$1*W3^1.5)</f>
        <v>585222</v>
      </c>
      <c r="BL3" s="20">
        <f t="shared" ref="BL3:BL34" si="49">INT(X$1+BL$1*X3^1.5)</f>
        <v>706808</v>
      </c>
      <c r="BM3" s="20">
        <f t="shared" ref="BM3:BM34" si="50">INT(Y$1+BM$1*Y3^1.5)</f>
        <v>841312</v>
      </c>
      <c r="BN3" s="20">
        <f t="shared" ref="BN3:BN34" si="51">INT(Z$1+BN$1*Z3^1.5)</f>
        <v>989106</v>
      </c>
      <c r="BO3" s="20">
        <f t="shared" ref="BO3:BO34" si="52">INT(AA$1+BO$1*AA3^1.5)</f>
        <v>1150557</v>
      </c>
      <c r="BP3" s="20">
        <f t="shared" ref="BP3:BP34" si="53">INT(AB$1+BP$1*AB3^1.5)</f>
        <v>1385787</v>
      </c>
      <c r="BQ3" s="20">
        <f t="shared" ref="BQ3:BQ34" si="54">INT(AC$1+BQ$1*AC3^1.5)</f>
        <v>1644718</v>
      </c>
      <c r="BR3" s="20">
        <f t="shared" ref="BR3:BR34" si="55">INT(AD$1+BR$1*AD3^1.5)</f>
        <v>1927940</v>
      </c>
      <c r="BS3" s="20">
        <f t="shared" ref="BS3:BS34" si="56">INT(AE$1+BS$1*AE3^1.5)</f>
        <v>2236033</v>
      </c>
      <c r="BT3" s="20">
        <f t="shared" ref="BT3:BT34" si="57">INT(AF$1+BT$1*AF3^1.5)</f>
        <v>2569573</v>
      </c>
      <c r="BU3" s="20">
        <f t="shared" ref="BU3:BU34" si="58">INT(AG$1+BU$1*AG3^1.5)</f>
        <v>3016082</v>
      </c>
      <c r="BV3" s="20">
        <f t="shared" ref="BV3:BV34" si="59">INT(AH$1+BV$1*AH3^1.5)</f>
        <v>3501040</v>
      </c>
      <c r="BW3" s="20">
        <f t="shared" ref="BW3:BW34" si="60">INT(AI$1+BW$1*AI3^1.5)</f>
        <v>4025252</v>
      </c>
      <c r="BX3" s="20">
        <f t="shared" ref="BX3:BX34" si="61">INT(AJ$1+BX$1*AJ3^1.5)</f>
        <v>4589513</v>
      </c>
      <c r="BY3" s="20">
        <f t="shared" ref="BY3:BY34" si="62">INT(AK$1+BY$1*AK3^1.5)</f>
        <v>5194615</v>
      </c>
      <c r="BZ3" s="20">
        <f t="shared" ref="BZ3:BZ34" si="63">INT(AL$1+BZ$1*AL3^1.5)</f>
        <v>5961736</v>
      </c>
      <c r="CA3" s="20">
        <f t="shared" ref="CA3:CA34" si="64">INT(AM$1+CA$1*AM3^1.5)</f>
        <v>6849925</v>
      </c>
      <c r="CB3" s="20">
        <f t="shared" ref="CB3:CB34" si="65">INT(AN$1+CB$1*AN3^1.5)</f>
        <v>7872313</v>
      </c>
      <c r="CC3" s="20">
        <f t="shared" ref="CC3:CC34" si="66">INT(AO$1+CC$1*AO3^1.5)</f>
        <v>9042864</v>
      </c>
    </row>
    <row r="4" ht="16.5" spans="1:81">
      <c r="A4" s="10">
        <v>10</v>
      </c>
      <c r="B4" s="20">
        <v>2</v>
      </c>
      <c r="C4" s="20">
        <v>12</v>
      </c>
      <c r="D4" s="20">
        <v>22</v>
      </c>
      <c r="E4" s="20">
        <v>32</v>
      </c>
      <c r="F4" s="20">
        <v>42</v>
      </c>
      <c r="G4" s="20">
        <v>52</v>
      </c>
      <c r="H4" s="20">
        <f t="shared" si="9"/>
        <v>82</v>
      </c>
      <c r="I4" s="20">
        <f t="shared" si="3"/>
        <v>112</v>
      </c>
      <c r="J4" s="20">
        <f t="shared" si="4"/>
        <v>142</v>
      </c>
      <c r="K4" s="20">
        <f t="shared" si="5"/>
        <v>172</v>
      </c>
      <c r="L4" s="20">
        <v>202</v>
      </c>
      <c r="M4" s="20">
        <f t="shared" si="10"/>
        <v>252</v>
      </c>
      <c r="N4" s="20">
        <f t="shared" si="11"/>
        <v>302</v>
      </c>
      <c r="O4" s="20">
        <f t="shared" si="12"/>
        <v>352</v>
      </c>
      <c r="P4" s="20">
        <f t="shared" si="13"/>
        <v>402</v>
      </c>
      <c r="Q4" s="20">
        <v>452</v>
      </c>
      <c r="R4" s="20">
        <f t="shared" si="14"/>
        <v>522</v>
      </c>
      <c r="S4" s="20">
        <f t="shared" si="15"/>
        <v>592</v>
      </c>
      <c r="T4" s="20">
        <f t="shared" si="16"/>
        <v>662</v>
      </c>
      <c r="U4" s="20">
        <f t="shared" si="17"/>
        <v>732</v>
      </c>
      <c r="V4" s="20">
        <v>802</v>
      </c>
      <c r="W4" s="20">
        <f t="shared" si="18"/>
        <v>892</v>
      </c>
      <c r="X4" s="20">
        <f t="shared" si="19"/>
        <v>982</v>
      </c>
      <c r="Y4" s="20">
        <f t="shared" si="20"/>
        <v>1072</v>
      </c>
      <c r="Z4" s="20">
        <f t="shared" si="21"/>
        <v>1162</v>
      </c>
      <c r="AA4" s="20">
        <v>1252</v>
      </c>
      <c r="AB4" s="20">
        <f t="shared" si="22"/>
        <v>1382</v>
      </c>
      <c r="AC4" s="20">
        <f t="shared" si="23"/>
        <v>1512</v>
      </c>
      <c r="AD4" s="20">
        <f t="shared" si="24"/>
        <v>1642</v>
      </c>
      <c r="AE4" s="20">
        <f t="shared" si="25"/>
        <v>1772</v>
      </c>
      <c r="AF4" s="20">
        <v>1902</v>
      </c>
      <c r="AG4" s="20">
        <f t="shared" si="26"/>
        <v>2072</v>
      </c>
      <c r="AH4" s="20">
        <f t="shared" si="27"/>
        <v>2242</v>
      </c>
      <c r="AI4" s="20">
        <f t="shared" si="28"/>
        <v>2412</v>
      </c>
      <c r="AJ4" s="20">
        <f t="shared" si="29"/>
        <v>2582</v>
      </c>
      <c r="AK4" s="20">
        <v>2752</v>
      </c>
      <c r="AL4" s="20">
        <f t="shared" si="30"/>
        <v>2962</v>
      </c>
      <c r="AM4" s="20">
        <v>3192</v>
      </c>
      <c r="AN4" s="20">
        <v>3442</v>
      </c>
      <c r="AO4" s="20">
        <v>3712</v>
      </c>
      <c r="AP4" s="20">
        <f t="shared" si="31"/>
        <v>7</v>
      </c>
      <c r="AQ4" s="20">
        <f>INT(C$1+AQ$1*C4^1.5)</f>
        <v>93</v>
      </c>
      <c r="AR4" s="20">
        <f>INT(D$1+AR$1*D4^1.5)</f>
        <v>324</v>
      </c>
      <c r="AS4" s="20">
        <f>INT(E$1+AS$1*E4^1.5)</f>
        <v>744</v>
      </c>
      <c r="AT4" s="20">
        <f>INT(F$1+AT$1*F4^1.5)</f>
        <v>1385</v>
      </c>
      <c r="AU4" s="20">
        <f t="shared" si="32"/>
        <v>2279</v>
      </c>
      <c r="AV4" s="20">
        <f t="shared" si="33"/>
        <v>5232</v>
      </c>
      <c r="AW4" s="20">
        <f t="shared" si="34"/>
        <v>9522</v>
      </c>
      <c r="AX4" s="20">
        <f t="shared" si="35"/>
        <v>15274</v>
      </c>
      <c r="AY4" s="20">
        <f t="shared" si="36"/>
        <v>22607</v>
      </c>
      <c r="AZ4" s="20">
        <f t="shared" si="37"/>
        <v>31635</v>
      </c>
      <c r="BA4" s="20">
        <f t="shared" si="38"/>
        <v>48064</v>
      </c>
      <c r="BB4" s="20">
        <f t="shared" si="39"/>
        <v>68291</v>
      </c>
      <c r="BC4" s="20">
        <f t="shared" si="40"/>
        <v>92527</v>
      </c>
      <c r="BD4" s="20">
        <f t="shared" si="41"/>
        <v>120976</v>
      </c>
      <c r="BE4" s="20">
        <f t="shared" si="42"/>
        <v>153834</v>
      </c>
      <c r="BF4" s="20">
        <f t="shared" si="43"/>
        <v>202832</v>
      </c>
      <c r="BG4" s="20">
        <f t="shared" si="44"/>
        <v>259361</v>
      </c>
      <c r="BH4" s="20">
        <f t="shared" si="45"/>
        <v>323718</v>
      </c>
      <c r="BI4" s="20">
        <f t="shared" si="46"/>
        <v>396192</v>
      </c>
      <c r="BJ4" s="20">
        <f t="shared" si="47"/>
        <v>477063</v>
      </c>
      <c r="BK4" s="20">
        <f t="shared" si="48"/>
        <v>586207</v>
      </c>
      <c r="BL4" s="20">
        <f t="shared" si="49"/>
        <v>707889</v>
      </c>
      <c r="BM4" s="20">
        <f t="shared" si="50"/>
        <v>842491</v>
      </c>
      <c r="BN4" s="20">
        <f t="shared" si="51"/>
        <v>990384</v>
      </c>
      <c r="BO4" s="20">
        <f t="shared" si="52"/>
        <v>1151937</v>
      </c>
      <c r="BP4" s="20">
        <f t="shared" si="53"/>
        <v>1387292</v>
      </c>
      <c r="BQ4" s="20">
        <f t="shared" si="54"/>
        <v>1646351</v>
      </c>
      <c r="BR4" s="20">
        <f t="shared" si="55"/>
        <v>1929702</v>
      </c>
      <c r="BS4" s="20">
        <f t="shared" si="56"/>
        <v>2237927</v>
      </c>
      <c r="BT4" s="20">
        <f t="shared" si="57"/>
        <v>2571601</v>
      </c>
      <c r="BU4" s="20">
        <f t="shared" si="58"/>
        <v>3018266</v>
      </c>
      <c r="BV4" s="20">
        <f t="shared" si="59"/>
        <v>3503384</v>
      </c>
      <c r="BW4" s="20">
        <f t="shared" si="60"/>
        <v>4027756</v>
      </c>
      <c r="BX4" s="20">
        <f t="shared" si="61"/>
        <v>4592180</v>
      </c>
      <c r="BY4" s="20">
        <f t="shared" si="62"/>
        <v>5197448</v>
      </c>
      <c r="BZ4" s="20">
        <f t="shared" si="63"/>
        <v>5964757</v>
      </c>
      <c r="CA4" s="20">
        <f t="shared" si="64"/>
        <v>6853145</v>
      </c>
      <c r="CB4" s="20">
        <f t="shared" si="65"/>
        <v>7875745</v>
      </c>
      <c r="CC4" s="20">
        <f t="shared" si="66"/>
        <v>9046519</v>
      </c>
    </row>
    <row r="5" ht="16.5" spans="1:81">
      <c r="A5" s="10">
        <v>10</v>
      </c>
      <c r="B5" s="20">
        <v>3</v>
      </c>
      <c r="C5" s="20">
        <v>13</v>
      </c>
      <c r="D5" s="20">
        <v>23</v>
      </c>
      <c r="E5" s="20">
        <v>33</v>
      </c>
      <c r="F5" s="20">
        <v>43</v>
      </c>
      <c r="G5" s="20">
        <v>53</v>
      </c>
      <c r="H5" s="20">
        <f t="shared" si="9"/>
        <v>83</v>
      </c>
      <c r="I5" s="20">
        <f t="shared" si="3"/>
        <v>113</v>
      </c>
      <c r="J5" s="20">
        <f t="shared" si="4"/>
        <v>143</v>
      </c>
      <c r="K5" s="20">
        <f t="shared" si="5"/>
        <v>173</v>
      </c>
      <c r="L5" s="20">
        <v>203</v>
      </c>
      <c r="M5" s="20">
        <f t="shared" si="10"/>
        <v>253</v>
      </c>
      <c r="N5" s="20">
        <f t="shared" si="11"/>
        <v>303</v>
      </c>
      <c r="O5" s="20">
        <f t="shared" si="12"/>
        <v>353</v>
      </c>
      <c r="P5" s="20">
        <f t="shared" si="13"/>
        <v>403</v>
      </c>
      <c r="Q5" s="20">
        <v>453</v>
      </c>
      <c r="R5" s="20">
        <f t="shared" si="14"/>
        <v>523</v>
      </c>
      <c r="S5" s="20">
        <f t="shared" si="15"/>
        <v>593</v>
      </c>
      <c r="T5" s="20">
        <f t="shared" si="16"/>
        <v>663</v>
      </c>
      <c r="U5" s="20">
        <f t="shared" si="17"/>
        <v>733</v>
      </c>
      <c r="V5" s="20">
        <v>803</v>
      </c>
      <c r="W5" s="20">
        <f t="shared" si="18"/>
        <v>893</v>
      </c>
      <c r="X5" s="20">
        <f t="shared" si="19"/>
        <v>983</v>
      </c>
      <c r="Y5" s="20">
        <f t="shared" si="20"/>
        <v>1073</v>
      </c>
      <c r="Z5" s="20">
        <f t="shared" si="21"/>
        <v>1163</v>
      </c>
      <c r="AA5" s="20">
        <v>1253</v>
      </c>
      <c r="AB5" s="20">
        <f t="shared" si="22"/>
        <v>1383</v>
      </c>
      <c r="AC5" s="20">
        <f t="shared" si="23"/>
        <v>1513</v>
      </c>
      <c r="AD5" s="20">
        <f t="shared" si="24"/>
        <v>1643</v>
      </c>
      <c r="AE5" s="20">
        <f t="shared" si="25"/>
        <v>1773</v>
      </c>
      <c r="AF5" s="20">
        <v>1903</v>
      </c>
      <c r="AG5" s="20">
        <f t="shared" si="26"/>
        <v>2073</v>
      </c>
      <c r="AH5" s="20">
        <f t="shared" si="27"/>
        <v>2243</v>
      </c>
      <c r="AI5" s="20">
        <f t="shared" si="28"/>
        <v>2413</v>
      </c>
      <c r="AJ5" s="20">
        <f t="shared" si="29"/>
        <v>2583</v>
      </c>
      <c r="AK5" s="20">
        <v>2753</v>
      </c>
      <c r="AL5" s="20">
        <f t="shared" si="30"/>
        <v>2963</v>
      </c>
      <c r="AM5" s="20">
        <v>3193</v>
      </c>
      <c r="AN5" s="20">
        <v>3443</v>
      </c>
      <c r="AO5" s="20">
        <v>3713</v>
      </c>
      <c r="AP5" s="20">
        <f t="shared" si="31"/>
        <v>10</v>
      </c>
      <c r="AQ5" s="20">
        <f>INT(C$1+AQ$1*C5^1.5)</f>
        <v>103</v>
      </c>
      <c r="AR5" s="20">
        <f>INT(D$1+AR$1*D5^1.5)</f>
        <v>345</v>
      </c>
      <c r="AS5" s="20">
        <f>INT(E$1+AS$1*E5^1.5)</f>
        <v>778</v>
      </c>
      <c r="AT5" s="20">
        <f>INT(F$1+AT$1*F5^1.5)</f>
        <v>1434</v>
      </c>
      <c r="AU5" s="20">
        <f t="shared" si="32"/>
        <v>2345</v>
      </c>
      <c r="AV5" s="20">
        <f t="shared" si="33"/>
        <v>5328</v>
      </c>
      <c r="AW5" s="20">
        <f t="shared" si="34"/>
        <v>9649</v>
      </c>
      <c r="AX5" s="20">
        <f t="shared" si="35"/>
        <v>15435</v>
      </c>
      <c r="AY5" s="20">
        <f t="shared" si="36"/>
        <v>22804</v>
      </c>
      <c r="AZ5" s="20">
        <f t="shared" si="37"/>
        <v>31870</v>
      </c>
      <c r="BA5" s="20">
        <f t="shared" si="38"/>
        <v>48350</v>
      </c>
      <c r="BB5" s="20">
        <f t="shared" si="39"/>
        <v>68630</v>
      </c>
      <c r="BC5" s="20">
        <f t="shared" si="40"/>
        <v>92921</v>
      </c>
      <c r="BD5" s="20">
        <f t="shared" si="41"/>
        <v>121427</v>
      </c>
      <c r="BE5" s="20">
        <f t="shared" si="42"/>
        <v>154344</v>
      </c>
      <c r="BF5" s="20">
        <f t="shared" si="43"/>
        <v>203414</v>
      </c>
      <c r="BG5" s="20">
        <f t="shared" si="44"/>
        <v>260018</v>
      </c>
      <c r="BH5" s="20">
        <f t="shared" si="45"/>
        <v>324452</v>
      </c>
      <c r="BI5" s="20">
        <f t="shared" si="46"/>
        <v>397004</v>
      </c>
      <c r="BJ5" s="20">
        <f t="shared" si="47"/>
        <v>477956</v>
      </c>
      <c r="BK5" s="20">
        <f t="shared" si="48"/>
        <v>587193</v>
      </c>
      <c r="BL5" s="20">
        <f t="shared" si="49"/>
        <v>708971</v>
      </c>
      <c r="BM5" s="20">
        <f t="shared" si="50"/>
        <v>843669</v>
      </c>
      <c r="BN5" s="20">
        <f t="shared" si="51"/>
        <v>991663</v>
      </c>
      <c r="BO5" s="20">
        <f t="shared" si="52"/>
        <v>1153317</v>
      </c>
      <c r="BP5" s="20">
        <f t="shared" si="53"/>
        <v>1388798</v>
      </c>
      <c r="BQ5" s="20">
        <f t="shared" si="54"/>
        <v>1647985</v>
      </c>
      <c r="BR5" s="20">
        <f t="shared" si="55"/>
        <v>1931465</v>
      </c>
      <c r="BS5" s="20">
        <f t="shared" si="56"/>
        <v>2239821</v>
      </c>
      <c r="BT5" s="20">
        <f t="shared" si="57"/>
        <v>2573629</v>
      </c>
      <c r="BU5" s="20">
        <f t="shared" si="58"/>
        <v>3020451</v>
      </c>
      <c r="BV5" s="20">
        <f t="shared" si="59"/>
        <v>3505728</v>
      </c>
      <c r="BW5" s="20">
        <f t="shared" si="60"/>
        <v>4030261</v>
      </c>
      <c r="BX5" s="20">
        <f t="shared" si="61"/>
        <v>4594848</v>
      </c>
      <c r="BY5" s="20">
        <f t="shared" si="62"/>
        <v>5200281</v>
      </c>
      <c r="BZ5" s="20">
        <f t="shared" si="63"/>
        <v>5967778</v>
      </c>
      <c r="CA5" s="20">
        <f t="shared" si="64"/>
        <v>6856366</v>
      </c>
      <c r="CB5" s="20">
        <f t="shared" si="65"/>
        <v>7879177</v>
      </c>
      <c r="CC5" s="20">
        <f t="shared" si="66"/>
        <v>9050175</v>
      </c>
    </row>
    <row r="6" ht="16.5" spans="1:81">
      <c r="A6" s="10">
        <v>10</v>
      </c>
      <c r="B6" s="20">
        <v>4</v>
      </c>
      <c r="C6" s="20">
        <v>14</v>
      </c>
      <c r="D6" s="20">
        <v>24</v>
      </c>
      <c r="E6" s="20">
        <v>34</v>
      </c>
      <c r="F6" s="20">
        <v>44</v>
      </c>
      <c r="G6" s="20">
        <v>54</v>
      </c>
      <c r="H6" s="20">
        <f t="shared" si="9"/>
        <v>84</v>
      </c>
      <c r="I6" s="20">
        <f t="shared" si="3"/>
        <v>114</v>
      </c>
      <c r="J6" s="20">
        <f t="shared" si="4"/>
        <v>144</v>
      </c>
      <c r="K6" s="20">
        <f t="shared" si="5"/>
        <v>174</v>
      </c>
      <c r="L6" s="20">
        <v>204</v>
      </c>
      <c r="M6" s="20">
        <f t="shared" si="10"/>
        <v>254</v>
      </c>
      <c r="N6" s="20">
        <f t="shared" si="11"/>
        <v>304</v>
      </c>
      <c r="O6" s="20">
        <f t="shared" si="12"/>
        <v>354</v>
      </c>
      <c r="P6" s="20">
        <f t="shared" si="13"/>
        <v>404</v>
      </c>
      <c r="Q6" s="20">
        <v>454</v>
      </c>
      <c r="R6" s="20">
        <f t="shared" si="14"/>
        <v>524</v>
      </c>
      <c r="S6" s="20">
        <f t="shared" si="15"/>
        <v>594</v>
      </c>
      <c r="T6" s="20">
        <f t="shared" si="16"/>
        <v>664</v>
      </c>
      <c r="U6" s="20">
        <f t="shared" si="17"/>
        <v>734</v>
      </c>
      <c r="V6" s="20">
        <v>804</v>
      </c>
      <c r="W6" s="20">
        <f t="shared" si="18"/>
        <v>894</v>
      </c>
      <c r="X6" s="20">
        <f t="shared" si="19"/>
        <v>984</v>
      </c>
      <c r="Y6" s="20">
        <f t="shared" si="20"/>
        <v>1074</v>
      </c>
      <c r="Z6" s="20">
        <f t="shared" si="21"/>
        <v>1164</v>
      </c>
      <c r="AA6" s="20">
        <v>1254</v>
      </c>
      <c r="AB6" s="20">
        <f t="shared" si="22"/>
        <v>1384</v>
      </c>
      <c r="AC6" s="20">
        <f t="shared" si="23"/>
        <v>1514</v>
      </c>
      <c r="AD6" s="20">
        <f t="shared" si="24"/>
        <v>1644</v>
      </c>
      <c r="AE6" s="20">
        <f t="shared" si="25"/>
        <v>1774</v>
      </c>
      <c r="AF6" s="20">
        <v>1904</v>
      </c>
      <c r="AG6" s="20">
        <f t="shared" si="26"/>
        <v>2074</v>
      </c>
      <c r="AH6" s="20">
        <f t="shared" si="27"/>
        <v>2244</v>
      </c>
      <c r="AI6" s="20">
        <f t="shared" si="28"/>
        <v>2414</v>
      </c>
      <c r="AJ6" s="20">
        <f t="shared" si="29"/>
        <v>2584</v>
      </c>
      <c r="AK6" s="20">
        <v>2754</v>
      </c>
      <c r="AL6" s="20">
        <f t="shared" si="30"/>
        <v>2964</v>
      </c>
      <c r="AM6" s="20">
        <v>3194</v>
      </c>
      <c r="AN6" s="20">
        <v>3444</v>
      </c>
      <c r="AO6" s="20">
        <v>3714</v>
      </c>
      <c r="AP6" s="20">
        <f t="shared" si="31"/>
        <v>13</v>
      </c>
      <c r="AQ6" s="20">
        <f>INT(C$1+AQ$1*C6^1.5)</f>
        <v>114</v>
      </c>
      <c r="AR6" s="20">
        <f>INT(D$1+AR$1*D6^1.5)</f>
        <v>367</v>
      </c>
      <c r="AS6" s="20">
        <f>INT(E$1+AS$1*E6^1.5)</f>
        <v>813</v>
      </c>
      <c r="AT6" s="20">
        <f>INT(F$1+AT$1*F6^1.5)</f>
        <v>1484</v>
      </c>
      <c r="AU6" s="20">
        <f t="shared" si="32"/>
        <v>2410</v>
      </c>
      <c r="AV6" s="20">
        <f t="shared" si="33"/>
        <v>5424</v>
      </c>
      <c r="AW6" s="20">
        <f t="shared" si="34"/>
        <v>9777</v>
      </c>
      <c r="AX6" s="20">
        <f t="shared" si="35"/>
        <v>15597</v>
      </c>
      <c r="AY6" s="20">
        <f t="shared" si="36"/>
        <v>23002</v>
      </c>
      <c r="AZ6" s="20">
        <f t="shared" si="37"/>
        <v>32105</v>
      </c>
      <c r="BA6" s="20">
        <f t="shared" si="38"/>
        <v>48637</v>
      </c>
      <c r="BB6" s="20">
        <f t="shared" si="39"/>
        <v>68970</v>
      </c>
      <c r="BC6" s="20">
        <f t="shared" si="40"/>
        <v>93316</v>
      </c>
      <c r="BD6" s="20">
        <f t="shared" si="41"/>
        <v>121879</v>
      </c>
      <c r="BE6" s="20">
        <f t="shared" si="42"/>
        <v>154856</v>
      </c>
      <c r="BF6" s="20">
        <f t="shared" si="43"/>
        <v>203998</v>
      </c>
      <c r="BG6" s="20">
        <f t="shared" si="44"/>
        <v>260676</v>
      </c>
      <c r="BH6" s="20">
        <f t="shared" si="45"/>
        <v>325186</v>
      </c>
      <c r="BI6" s="20">
        <f t="shared" si="46"/>
        <v>397816</v>
      </c>
      <c r="BJ6" s="20">
        <f t="shared" si="47"/>
        <v>478849</v>
      </c>
      <c r="BK6" s="20">
        <f t="shared" si="48"/>
        <v>588179</v>
      </c>
      <c r="BL6" s="20">
        <f t="shared" si="49"/>
        <v>710053</v>
      </c>
      <c r="BM6" s="20">
        <f t="shared" si="50"/>
        <v>844849</v>
      </c>
      <c r="BN6" s="20">
        <f t="shared" si="51"/>
        <v>992942</v>
      </c>
      <c r="BO6" s="20">
        <f t="shared" si="52"/>
        <v>1154698</v>
      </c>
      <c r="BP6" s="20">
        <f t="shared" si="53"/>
        <v>1390304</v>
      </c>
      <c r="BQ6" s="20">
        <f t="shared" si="54"/>
        <v>1649619</v>
      </c>
      <c r="BR6" s="20">
        <f t="shared" si="55"/>
        <v>1933228</v>
      </c>
      <c r="BS6" s="20">
        <f t="shared" si="56"/>
        <v>2241716</v>
      </c>
      <c r="BT6" s="20">
        <f t="shared" si="57"/>
        <v>2575658</v>
      </c>
      <c r="BU6" s="20">
        <f t="shared" si="58"/>
        <v>3022637</v>
      </c>
      <c r="BV6" s="20">
        <f t="shared" si="59"/>
        <v>3508073</v>
      </c>
      <c r="BW6" s="20">
        <f t="shared" si="60"/>
        <v>4032766</v>
      </c>
      <c r="BX6" s="20">
        <f t="shared" si="61"/>
        <v>4597516</v>
      </c>
      <c r="BY6" s="20">
        <f t="shared" si="62"/>
        <v>5203115</v>
      </c>
      <c r="BZ6" s="20">
        <f t="shared" si="63"/>
        <v>5970799</v>
      </c>
      <c r="CA6" s="20">
        <f t="shared" si="64"/>
        <v>6859587</v>
      </c>
      <c r="CB6" s="20">
        <f t="shared" si="65"/>
        <v>7882610</v>
      </c>
      <c r="CC6" s="20">
        <f t="shared" si="66"/>
        <v>9053832</v>
      </c>
    </row>
    <row r="7" ht="16.5" spans="1:81">
      <c r="A7" s="10">
        <v>30</v>
      </c>
      <c r="B7" s="20">
        <v>5</v>
      </c>
      <c r="C7" s="20">
        <v>15</v>
      </c>
      <c r="D7" s="20">
        <v>25</v>
      </c>
      <c r="E7" s="20">
        <v>35</v>
      </c>
      <c r="F7" s="20">
        <v>45</v>
      </c>
      <c r="G7" s="20">
        <v>55</v>
      </c>
      <c r="H7" s="20">
        <f t="shared" si="9"/>
        <v>85</v>
      </c>
      <c r="I7" s="20">
        <f t="shared" si="3"/>
        <v>115</v>
      </c>
      <c r="J7" s="20">
        <f t="shared" si="4"/>
        <v>145</v>
      </c>
      <c r="K7" s="20">
        <f t="shared" si="5"/>
        <v>175</v>
      </c>
      <c r="L7" s="20">
        <v>205</v>
      </c>
      <c r="M7" s="20">
        <f t="shared" si="10"/>
        <v>255</v>
      </c>
      <c r="N7" s="20">
        <f t="shared" si="11"/>
        <v>305</v>
      </c>
      <c r="O7" s="20">
        <f t="shared" si="12"/>
        <v>355</v>
      </c>
      <c r="P7" s="20">
        <f t="shared" si="13"/>
        <v>405</v>
      </c>
      <c r="Q7" s="20">
        <v>455</v>
      </c>
      <c r="R7" s="20">
        <f t="shared" si="14"/>
        <v>525</v>
      </c>
      <c r="S7" s="20">
        <f t="shared" si="15"/>
        <v>595</v>
      </c>
      <c r="T7" s="20">
        <f t="shared" si="16"/>
        <v>665</v>
      </c>
      <c r="U7" s="20">
        <f t="shared" si="17"/>
        <v>735</v>
      </c>
      <c r="V7" s="20">
        <v>805</v>
      </c>
      <c r="W7" s="20">
        <f t="shared" si="18"/>
        <v>895</v>
      </c>
      <c r="X7" s="20">
        <f t="shared" si="19"/>
        <v>985</v>
      </c>
      <c r="Y7" s="20">
        <f t="shared" si="20"/>
        <v>1075</v>
      </c>
      <c r="Z7" s="20">
        <f t="shared" si="21"/>
        <v>1165</v>
      </c>
      <c r="AA7" s="20">
        <v>1255</v>
      </c>
      <c r="AB7" s="20">
        <f t="shared" si="22"/>
        <v>1385</v>
      </c>
      <c r="AC7" s="20">
        <f t="shared" si="23"/>
        <v>1515</v>
      </c>
      <c r="AD7" s="20">
        <f t="shared" si="24"/>
        <v>1645</v>
      </c>
      <c r="AE7" s="20">
        <f t="shared" si="25"/>
        <v>1775</v>
      </c>
      <c r="AF7" s="20">
        <v>1905</v>
      </c>
      <c r="AG7" s="20">
        <f t="shared" si="26"/>
        <v>2075</v>
      </c>
      <c r="AH7" s="20">
        <f t="shared" si="27"/>
        <v>2245</v>
      </c>
      <c r="AI7" s="20">
        <f t="shared" si="28"/>
        <v>2415</v>
      </c>
      <c r="AJ7" s="20">
        <f t="shared" si="29"/>
        <v>2585</v>
      </c>
      <c r="AK7" s="20">
        <v>2755</v>
      </c>
      <c r="AL7" s="20">
        <f t="shared" si="30"/>
        <v>2965</v>
      </c>
      <c r="AM7" s="20">
        <v>3195</v>
      </c>
      <c r="AN7" s="20">
        <v>3445</v>
      </c>
      <c r="AO7" s="20">
        <v>3715</v>
      </c>
      <c r="AP7" s="20">
        <f t="shared" si="31"/>
        <v>16</v>
      </c>
      <c r="AQ7" s="20">
        <f>INT(C$1+AQ$1*C7^1.5)</f>
        <v>126</v>
      </c>
      <c r="AR7" s="20">
        <f>INT(D$1+AR$1*D7^1.5)</f>
        <v>390</v>
      </c>
      <c r="AS7" s="20">
        <f>INT(E$1+AS$1*E7^1.5)</f>
        <v>848</v>
      </c>
      <c r="AT7" s="20">
        <f>INT(F$1+AT$1*F7^1.5)</f>
        <v>1534</v>
      </c>
      <c r="AU7" s="20">
        <f t="shared" si="32"/>
        <v>2477</v>
      </c>
      <c r="AV7" s="20">
        <f t="shared" si="33"/>
        <v>5520</v>
      </c>
      <c r="AW7" s="20">
        <f t="shared" si="34"/>
        <v>9905</v>
      </c>
      <c r="AX7" s="20">
        <f t="shared" si="35"/>
        <v>15759</v>
      </c>
      <c r="AY7" s="20">
        <f t="shared" si="36"/>
        <v>23200</v>
      </c>
      <c r="AZ7" s="20">
        <f t="shared" si="37"/>
        <v>32341</v>
      </c>
      <c r="BA7" s="20">
        <f t="shared" si="38"/>
        <v>48924</v>
      </c>
      <c r="BB7" s="20">
        <f t="shared" si="39"/>
        <v>69310</v>
      </c>
      <c r="BC7" s="20">
        <f t="shared" si="40"/>
        <v>93711</v>
      </c>
      <c r="BD7" s="20">
        <f t="shared" si="41"/>
        <v>122332</v>
      </c>
      <c r="BE7" s="20">
        <f t="shared" si="42"/>
        <v>155367</v>
      </c>
      <c r="BF7" s="20">
        <f t="shared" si="43"/>
        <v>204582</v>
      </c>
      <c r="BG7" s="20">
        <f t="shared" si="44"/>
        <v>261334</v>
      </c>
      <c r="BH7" s="20">
        <f t="shared" si="45"/>
        <v>325921</v>
      </c>
      <c r="BI7" s="20">
        <f t="shared" si="46"/>
        <v>398629</v>
      </c>
      <c r="BJ7" s="20">
        <f t="shared" si="47"/>
        <v>479742</v>
      </c>
      <c r="BK7" s="20">
        <f t="shared" si="48"/>
        <v>589166</v>
      </c>
      <c r="BL7" s="20">
        <f t="shared" si="49"/>
        <v>711135</v>
      </c>
      <c r="BM7" s="20">
        <f t="shared" si="50"/>
        <v>846029</v>
      </c>
      <c r="BN7" s="20">
        <f t="shared" si="51"/>
        <v>994222</v>
      </c>
      <c r="BO7" s="20">
        <f t="shared" si="52"/>
        <v>1156079</v>
      </c>
      <c r="BP7" s="20">
        <f t="shared" si="53"/>
        <v>1391811</v>
      </c>
      <c r="BQ7" s="20">
        <f t="shared" si="54"/>
        <v>1651253</v>
      </c>
      <c r="BR7" s="20">
        <f t="shared" si="55"/>
        <v>1934992</v>
      </c>
      <c r="BS7" s="20">
        <f t="shared" si="56"/>
        <v>2243612</v>
      </c>
      <c r="BT7" s="20">
        <f t="shared" si="57"/>
        <v>2577687</v>
      </c>
      <c r="BU7" s="20">
        <f t="shared" si="58"/>
        <v>3024823</v>
      </c>
      <c r="BV7" s="20">
        <f t="shared" si="59"/>
        <v>3510418</v>
      </c>
      <c r="BW7" s="20">
        <f t="shared" si="60"/>
        <v>4035272</v>
      </c>
      <c r="BX7" s="20">
        <f t="shared" si="61"/>
        <v>4600185</v>
      </c>
      <c r="BY7" s="20">
        <f t="shared" si="62"/>
        <v>5205949</v>
      </c>
      <c r="BZ7" s="20">
        <f t="shared" si="63"/>
        <v>5973821</v>
      </c>
      <c r="CA7" s="20">
        <f t="shared" si="64"/>
        <v>6862809</v>
      </c>
      <c r="CB7" s="20">
        <f t="shared" si="65"/>
        <v>7886043</v>
      </c>
      <c r="CC7" s="20">
        <f t="shared" si="66"/>
        <v>9057488</v>
      </c>
    </row>
    <row r="8" ht="16.5" spans="1:81">
      <c r="A8" s="10">
        <v>30</v>
      </c>
      <c r="B8" s="20">
        <v>6</v>
      </c>
      <c r="C8" s="20">
        <v>16</v>
      </c>
      <c r="D8" s="20">
        <v>26</v>
      </c>
      <c r="E8" s="20">
        <v>36</v>
      </c>
      <c r="F8" s="20">
        <v>46</v>
      </c>
      <c r="G8" s="20">
        <v>56</v>
      </c>
      <c r="H8" s="20">
        <f t="shared" si="9"/>
        <v>86</v>
      </c>
      <c r="I8" s="20">
        <f t="shared" si="3"/>
        <v>116</v>
      </c>
      <c r="J8" s="20">
        <f t="shared" si="4"/>
        <v>146</v>
      </c>
      <c r="K8" s="20">
        <f t="shared" si="5"/>
        <v>176</v>
      </c>
      <c r="L8" s="20">
        <v>206</v>
      </c>
      <c r="M8" s="20">
        <f t="shared" si="10"/>
        <v>256</v>
      </c>
      <c r="N8" s="20">
        <f t="shared" si="11"/>
        <v>306</v>
      </c>
      <c r="O8" s="20">
        <f t="shared" si="12"/>
        <v>356</v>
      </c>
      <c r="P8" s="20">
        <f t="shared" si="13"/>
        <v>406</v>
      </c>
      <c r="Q8" s="20">
        <v>456</v>
      </c>
      <c r="R8" s="20">
        <f t="shared" si="14"/>
        <v>526</v>
      </c>
      <c r="S8" s="20">
        <f t="shared" si="15"/>
        <v>596</v>
      </c>
      <c r="T8" s="20">
        <f t="shared" si="16"/>
        <v>666</v>
      </c>
      <c r="U8" s="20">
        <f t="shared" si="17"/>
        <v>736</v>
      </c>
      <c r="V8" s="20">
        <v>806</v>
      </c>
      <c r="W8" s="20">
        <f t="shared" si="18"/>
        <v>896</v>
      </c>
      <c r="X8" s="20">
        <f t="shared" si="19"/>
        <v>986</v>
      </c>
      <c r="Y8" s="20">
        <f t="shared" si="20"/>
        <v>1076</v>
      </c>
      <c r="Z8" s="20">
        <f t="shared" si="21"/>
        <v>1166</v>
      </c>
      <c r="AA8" s="20">
        <v>1256</v>
      </c>
      <c r="AB8" s="20">
        <f t="shared" si="22"/>
        <v>1386</v>
      </c>
      <c r="AC8" s="20">
        <f t="shared" si="23"/>
        <v>1516</v>
      </c>
      <c r="AD8" s="20">
        <f t="shared" si="24"/>
        <v>1646</v>
      </c>
      <c r="AE8" s="20">
        <f t="shared" si="25"/>
        <v>1776</v>
      </c>
      <c r="AF8" s="20">
        <v>1906</v>
      </c>
      <c r="AG8" s="20">
        <f t="shared" si="26"/>
        <v>2076</v>
      </c>
      <c r="AH8" s="20">
        <f t="shared" si="27"/>
        <v>2246</v>
      </c>
      <c r="AI8" s="20">
        <f t="shared" si="28"/>
        <v>2416</v>
      </c>
      <c r="AJ8" s="20">
        <f t="shared" si="29"/>
        <v>2586</v>
      </c>
      <c r="AK8" s="20">
        <v>2756</v>
      </c>
      <c r="AL8" s="20">
        <f t="shared" si="30"/>
        <v>2966</v>
      </c>
      <c r="AM8" s="20">
        <v>3196</v>
      </c>
      <c r="AN8" s="20">
        <v>3446</v>
      </c>
      <c r="AO8" s="20">
        <v>3716</v>
      </c>
      <c r="AP8" s="20">
        <f t="shared" si="31"/>
        <v>19</v>
      </c>
      <c r="AQ8" s="20">
        <f>INT(C$1+AQ$1*C8^1.5)</f>
        <v>138</v>
      </c>
      <c r="AR8" s="20">
        <f>INT(D$1+AR$1*D8^1.5)</f>
        <v>412</v>
      </c>
      <c r="AS8" s="20">
        <f>INT(E$1+AS$1*E8^1.5)</f>
        <v>884</v>
      </c>
      <c r="AT8" s="20">
        <f>INT(F$1+AT$1*F8^1.5)</f>
        <v>1584</v>
      </c>
      <c r="AU8" s="20">
        <f t="shared" si="32"/>
        <v>2544</v>
      </c>
      <c r="AV8" s="20">
        <f t="shared" si="33"/>
        <v>5617</v>
      </c>
      <c r="AW8" s="20">
        <f t="shared" si="34"/>
        <v>10034</v>
      </c>
      <c r="AX8" s="20">
        <f t="shared" si="35"/>
        <v>15922</v>
      </c>
      <c r="AY8" s="20">
        <f t="shared" si="36"/>
        <v>23399</v>
      </c>
      <c r="AZ8" s="20">
        <f t="shared" si="37"/>
        <v>32578</v>
      </c>
      <c r="BA8" s="20">
        <f t="shared" si="38"/>
        <v>49212</v>
      </c>
      <c r="BB8" s="20">
        <f t="shared" si="39"/>
        <v>69651</v>
      </c>
      <c r="BC8" s="20">
        <f t="shared" si="40"/>
        <v>94107</v>
      </c>
      <c r="BD8" s="20">
        <f t="shared" si="41"/>
        <v>122785</v>
      </c>
      <c r="BE8" s="20">
        <f t="shared" si="42"/>
        <v>155879</v>
      </c>
      <c r="BF8" s="20">
        <f t="shared" si="43"/>
        <v>205166</v>
      </c>
      <c r="BG8" s="20">
        <f t="shared" si="44"/>
        <v>261993</v>
      </c>
      <c r="BH8" s="20">
        <f t="shared" si="45"/>
        <v>326656</v>
      </c>
      <c r="BI8" s="20">
        <f t="shared" si="46"/>
        <v>399443</v>
      </c>
      <c r="BJ8" s="20">
        <f t="shared" si="47"/>
        <v>480636</v>
      </c>
      <c r="BK8" s="20">
        <f t="shared" si="48"/>
        <v>590154</v>
      </c>
      <c r="BL8" s="20">
        <f t="shared" si="49"/>
        <v>712218</v>
      </c>
      <c r="BM8" s="20">
        <f t="shared" si="50"/>
        <v>847210</v>
      </c>
      <c r="BN8" s="20">
        <f t="shared" si="51"/>
        <v>995502</v>
      </c>
      <c r="BO8" s="20">
        <f t="shared" si="52"/>
        <v>1157461</v>
      </c>
      <c r="BP8" s="20">
        <f t="shared" si="53"/>
        <v>1393319</v>
      </c>
      <c r="BQ8" s="20">
        <f t="shared" si="54"/>
        <v>1652888</v>
      </c>
      <c r="BR8" s="20">
        <f t="shared" si="55"/>
        <v>1936757</v>
      </c>
      <c r="BS8" s="20">
        <f t="shared" si="56"/>
        <v>2245508</v>
      </c>
      <c r="BT8" s="20">
        <f t="shared" si="57"/>
        <v>2579717</v>
      </c>
      <c r="BU8" s="20">
        <f t="shared" si="58"/>
        <v>3027010</v>
      </c>
      <c r="BV8" s="20">
        <f t="shared" si="59"/>
        <v>3512763</v>
      </c>
      <c r="BW8" s="20">
        <f t="shared" si="60"/>
        <v>4037779</v>
      </c>
      <c r="BX8" s="20">
        <f t="shared" si="61"/>
        <v>4602855</v>
      </c>
      <c r="BY8" s="20">
        <f t="shared" si="62"/>
        <v>5208783</v>
      </c>
      <c r="BZ8" s="20">
        <f t="shared" si="63"/>
        <v>5976843</v>
      </c>
      <c r="CA8" s="20">
        <f t="shared" si="64"/>
        <v>6866031</v>
      </c>
      <c r="CB8" s="20">
        <f t="shared" si="65"/>
        <v>7889477</v>
      </c>
      <c r="CC8" s="20">
        <f t="shared" si="66"/>
        <v>9061146</v>
      </c>
    </row>
    <row r="9" ht="16.5" spans="1:81">
      <c r="A9" s="10">
        <v>30</v>
      </c>
      <c r="B9" s="20">
        <v>7</v>
      </c>
      <c r="C9" s="20">
        <v>17</v>
      </c>
      <c r="D9" s="20">
        <v>27</v>
      </c>
      <c r="E9" s="20">
        <v>37</v>
      </c>
      <c r="F9" s="20">
        <v>47</v>
      </c>
      <c r="G9" s="20">
        <v>57</v>
      </c>
      <c r="H9" s="20">
        <f t="shared" si="9"/>
        <v>87</v>
      </c>
      <c r="I9" s="20">
        <f t="shared" si="3"/>
        <v>117</v>
      </c>
      <c r="J9" s="20">
        <f t="shared" si="4"/>
        <v>147</v>
      </c>
      <c r="K9" s="20">
        <f t="shared" si="5"/>
        <v>177</v>
      </c>
      <c r="L9" s="20">
        <v>207</v>
      </c>
      <c r="M9" s="20">
        <f t="shared" si="10"/>
        <v>257</v>
      </c>
      <c r="N9" s="20">
        <f t="shared" si="11"/>
        <v>307</v>
      </c>
      <c r="O9" s="20">
        <f t="shared" si="12"/>
        <v>357</v>
      </c>
      <c r="P9" s="20">
        <f t="shared" si="13"/>
        <v>407</v>
      </c>
      <c r="Q9" s="20">
        <v>457</v>
      </c>
      <c r="R9" s="20">
        <f t="shared" si="14"/>
        <v>527</v>
      </c>
      <c r="S9" s="20">
        <f t="shared" si="15"/>
        <v>597</v>
      </c>
      <c r="T9" s="20">
        <f t="shared" si="16"/>
        <v>667</v>
      </c>
      <c r="U9" s="20">
        <f t="shared" si="17"/>
        <v>737</v>
      </c>
      <c r="V9" s="20">
        <v>807</v>
      </c>
      <c r="W9" s="20">
        <f t="shared" si="18"/>
        <v>897</v>
      </c>
      <c r="X9" s="20">
        <f t="shared" si="19"/>
        <v>987</v>
      </c>
      <c r="Y9" s="20">
        <f t="shared" si="20"/>
        <v>1077</v>
      </c>
      <c r="Z9" s="20">
        <f t="shared" si="21"/>
        <v>1167</v>
      </c>
      <c r="AA9" s="20">
        <v>1257</v>
      </c>
      <c r="AB9" s="20">
        <f t="shared" si="22"/>
        <v>1387</v>
      </c>
      <c r="AC9" s="20">
        <f t="shared" si="23"/>
        <v>1517</v>
      </c>
      <c r="AD9" s="20">
        <f t="shared" si="24"/>
        <v>1647</v>
      </c>
      <c r="AE9" s="20">
        <f t="shared" si="25"/>
        <v>1777</v>
      </c>
      <c r="AF9" s="20">
        <v>1907</v>
      </c>
      <c r="AG9" s="20">
        <f t="shared" si="26"/>
        <v>2077</v>
      </c>
      <c r="AH9" s="20">
        <f t="shared" si="27"/>
        <v>2247</v>
      </c>
      <c r="AI9" s="20">
        <f t="shared" si="28"/>
        <v>2417</v>
      </c>
      <c r="AJ9" s="20">
        <f t="shared" si="29"/>
        <v>2587</v>
      </c>
      <c r="AK9" s="20">
        <v>2757</v>
      </c>
      <c r="AL9" s="20">
        <f t="shared" si="30"/>
        <v>2967</v>
      </c>
      <c r="AM9" s="20">
        <v>3197</v>
      </c>
      <c r="AN9" s="20">
        <v>3447</v>
      </c>
      <c r="AO9" s="20">
        <v>3717</v>
      </c>
      <c r="AP9" s="20">
        <f t="shared" si="31"/>
        <v>23</v>
      </c>
      <c r="AQ9" s="20">
        <f>INT(C$1+AQ$1*C9^1.5)</f>
        <v>150</v>
      </c>
      <c r="AR9" s="20">
        <f>INT(D$1+AR$1*D9^1.5)</f>
        <v>435</v>
      </c>
      <c r="AS9" s="20">
        <f>INT(E$1+AS$1*E9^1.5)</f>
        <v>920</v>
      </c>
      <c r="AT9" s="20">
        <f>INT(F$1+AT$1*F9^1.5)</f>
        <v>1636</v>
      </c>
      <c r="AU9" s="20">
        <f t="shared" si="32"/>
        <v>2612</v>
      </c>
      <c r="AV9" s="20">
        <f t="shared" si="33"/>
        <v>5715</v>
      </c>
      <c r="AW9" s="20">
        <f t="shared" si="34"/>
        <v>10164</v>
      </c>
      <c r="AX9" s="20">
        <f t="shared" si="35"/>
        <v>16085</v>
      </c>
      <c r="AY9" s="20">
        <f t="shared" si="36"/>
        <v>23598</v>
      </c>
      <c r="AZ9" s="20">
        <f t="shared" si="37"/>
        <v>32815</v>
      </c>
      <c r="BA9" s="20">
        <f t="shared" si="38"/>
        <v>49500</v>
      </c>
      <c r="BB9" s="20">
        <f t="shared" si="39"/>
        <v>69992</v>
      </c>
      <c r="BC9" s="20">
        <f t="shared" si="40"/>
        <v>94504</v>
      </c>
      <c r="BD9" s="20">
        <f t="shared" si="41"/>
        <v>123238</v>
      </c>
      <c r="BE9" s="20">
        <f t="shared" si="42"/>
        <v>156392</v>
      </c>
      <c r="BF9" s="20">
        <f t="shared" si="43"/>
        <v>205752</v>
      </c>
      <c r="BG9" s="20">
        <f t="shared" si="44"/>
        <v>262653</v>
      </c>
      <c r="BH9" s="20">
        <f t="shared" si="45"/>
        <v>327392</v>
      </c>
      <c r="BI9" s="20">
        <f t="shared" si="46"/>
        <v>400257</v>
      </c>
      <c r="BJ9" s="20">
        <f t="shared" si="47"/>
        <v>481531</v>
      </c>
      <c r="BK9" s="20">
        <f t="shared" si="48"/>
        <v>591142</v>
      </c>
      <c r="BL9" s="20">
        <f t="shared" si="49"/>
        <v>713302</v>
      </c>
      <c r="BM9" s="20">
        <f t="shared" si="50"/>
        <v>848391</v>
      </c>
      <c r="BN9" s="20">
        <f t="shared" si="51"/>
        <v>996783</v>
      </c>
      <c r="BO9" s="20">
        <f t="shared" si="52"/>
        <v>1158844</v>
      </c>
      <c r="BP9" s="20">
        <f t="shared" si="53"/>
        <v>1394827</v>
      </c>
      <c r="BQ9" s="20">
        <f t="shared" si="54"/>
        <v>1654524</v>
      </c>
      <c r="BR9" s="20">
        <f t="shared" si="55"/>
        <v>1938522</v>
      </c>
      <c r="BS9" s="20">
        <f t="shared" si="56"/>
        <v>2247405</v>
      </c>
      <c r="BT9" s="20">
        <f t="shared" si="57"/>
        <v>2581747</v>
      </c>
      <c r="BU9" s="20">
        <f t="shared" si="58"/>
        <v>3029198</v>
      </c>
      <c r="BV9" s="20">
        <f t="shared" si="59"/>
        <v>3515110</v>
      </c>
      <c r="BW9" s="20">
        <f t="shared" si="60"/>
        <v>4040286</v>
      </c>
      <c r="BX9" s="20">
        <f t="shared" si="61"/>
        <v>4605525</v>
      </c>
      <c r="BY9" s="20">
        <f t="shared" si="62"/>
        <v>5211618</v>
      </c>
      <c r="BZ9" s="20">
        <f t="shared" si="63"/>
        <v>5979866</v>
      </c>
      <c r="CA9" s="20">
        <f t="shared" si="64"/>
        <v>6869253</v>
      </c>
      <c r="CB9" s="20">
        <f t="shared" si="65"/>
        <v>7892912</v>
      </c>
      <c r="CC9" s="20">
        <f t="shared" si="66"/>
        <v>9064803</v>
      </c>
    </row>
    <row r="10" ht="16.5" spans="1:81">
      <c r="A10" s="10">
        <v>30</v>
      </c>
      <c r="B10" s="20">
        <v>8</v>
      </c>
      <c r="C10" s="20">
        <v>18</v>
      </c>
      <c r="D10" s="20">
        <v>28</v>
      </c>
      <c r="E10" s="20">
        <v>38</v>
      </c>
      <c r="F10" s="20">
        <v>48</v>
      </c>
      <c r="G10" s="20">
        <v>58</v>
      </c>
      <c r="H10" s="20">
        <f t="shared" si="9"/>
        <v>88</v>
      </c>
      <c r="I10" s="20">
        <f t="shared" si="3"/>
        <v>118</v>
      </c>
      <c r="J10" s="20">
        <f t="shared" si="4"/>
        <v>148</v>
      </c>
      <c r="K10" s="20">
        <f t="shared" si="5"/>
        <v>178</v>
      </c>
      <c r="L10" s="20">
        <v>208</v>
      </c>
      <c r="M10" s="20">
        <f t="shared" si="10"/>
        <v>258</v>
      </c>
      <c r="N10" s="20">
        <f t="shared" si="11"/>
        <v>308</v>
      </c>
      <c r="O10" s="20">
        <f t="shared" si="12"/>
        <v>358</v>
      </c>
      <c r="P10" s="20">
        <f t="shared" si="13"/>
        <v>408</v>
      </c>
      <c r="Q10" s="20">
        <v>458</v>
      </c>
      <c r="R10" s="20">
        <f t="shared" si="14"/>
        <v>528</v>
      </c>
      <c r="S10" s="20">
        <f t="shared" si="15"/>
        <v>598</v>
      </c>
      <c r="T10" s="20">
        <f t="shared" si="16"/>
        <v>668</v>
      </c>
      <c r="U10" s="20">
        <f t="shared" si="17"/>
        <v>738</v>
      </c>
      <c r="V10" s="20">
        <v>808</v>
      </c>
      <c r="W10" s="20">
        <f t="shared" si="18"/>
        <v>898</v>
      </c>
      <c r="X10" s="20">
        <f t="shared" si="19"/>
        <v>988</v>
      </c>
      <c r="Y10" s="20">
        <f t="shared" si="20"/>
        <v>1078</v>
      </c>
      <c r="Z10" s="20">
        <f t="shared" si="21"/>
        <v>1168</v>
      </c>
      <c r="AA10" s="20">
        <v>1258</v>
      </c>
      <c r="AB10" s="20">
        <f t="shared" si="22"/>
        <v>1388</v>
      </c>
      <c r="AC10" s="20">
        <f t="shared" si="23"/>
        <v>1518</v>
      </c>
      <c r="AD10" s="20">
        <f t="shared" si="24"/>
        <v>1648</v>
      </c>
      <c r="AE10" s="20">
        <f t="shared" si="25"/>
        <v>1778</v>
      </c>
      <c r="AF10" s="20">
        <v>1908</v>
      </c>
      <c r="AG10" s="20">
        <f t="shared" si="26"/>
        <v>2078</v>
      </c>
      <c r="AH10" s="20">
        <f t="shared" si="27"/>
        <v>2248</v>
      </c>
      <c r="AI10" s="20">
        <f t="shared" si="28"/>
        <v>2418</v>
      </c>
      <c r="AJ10" s="20">
        <f t="shared" si="29"/>
        <v>2588</v>
      </c>
      <c r="AK10" s="20">
        <v>2758</v>
      </c>
      <c r="AL10" s="20">
        <f t="shared" si="30"/>
        <v>2968</v>
      </c>
      <c r="AM10" s="20">
        <v>3198</v>
      </c>
      <c r="AN10" s="20">
        <v>3448</v>
      </c>
      <c r="AO10" s="20">
        <v>3718</v>
      </c>
      <c r="AP10" s="20">
        <f t="shared" si="31"/>
        <v>27</v>
      </c>
      <c r="AQ10" s="20">
        <f>INT(C$1+AQ$1*C10^1.5)</f>
        <v>162</v>
      </c>
      <c r="AR10" s="20">
        <f>INT(D$1+AR$1*D10^1.5)</f>
        <v>459</v>
      </c>
      <c r="AS10" s="20">
        <f>INT(E$1+AS$1*E10^1.5)</f>
        <v>956</v>
      </c>
      <c r="AT10" s="20">
        <f>INT(F$1+AT$1*F10^1.5)</f>
        <v>1687</v>
      </c>
      <c r="AU10" s="20">
        <f t="shared" si="32"/>
        <v>2680</v>
      </c>
      <c r="AV10" s="20">
        <f t="shared" si="33"/>
        <v>5813</v>
      </c>
      <c r="AW10" s="20">
        <f t="shared" si="34"/>
        <v>10294</v>
      </c>
      <c r="AX10" s="20">
        <f t="shared" si="35"/>
        <v>16249</v>
      </c>
      <c r="AY10" s="20">
        <f t="shared" si="36"/>
        <v>23798</v>
      </c>
      <c r="AZ10" s="20">
        <f t="shared" si="37"/>
        <v>33053</v>
      </c>
      <c r="BA10" s="20">
        <f t="shared" si="38"/>
        <v>49789</v>
      </c>
      <c r="BB10" s="20">
        <f t="shared" si="39"/>
        <v>70334</v>
      </c>
      <c r="BC10" s="20">
        <f t="shared" si="40"/>
        <v>94901</v>
      </c>
      <c r="BD10" s="20">
        <f t="shared" si="41"/>
        <v>123692</v>
      </c>
      <c r="BE10" s="20">
        <f t="shared" si="42"/>
        <v>156906</v>
      </c>
      <c r="BF10" s="20">
        <f t="shared" si="43"/>
        <v>206337</v>
      </c>
      <c r="BG10" s="20">
        <f t="shared" si="44"/>
        <v>263313</v>
      </c>
      <c r="BH10" s="20">
        <f t="shared" si="45"/>
        <v>328128</v>
      </c>
      <c r="BI10" s="20">
        <f t="shared" si="46"/>
        <v>401072</v>
      </c>
      <c r="BJ10" s="20">
        <f t="shared" si="47"/>
        <v>482426</v>
      </c>
      <c r="BK10" s="20">
        <f t="shared" si="48"/>
        <v>592131</v>
      </c>
      <c r="BL10" s="20">
        <f t="shared" si="49"/>
        <v>714386</v>
      </c>
      <c r="BM10" s="20">
        <f t="shared" si="50"/>
        <v>849573</v>
      </c>
      <c r="BN10" s="20">
        <f t="shared" si="51"/>
        <v>998064</v>
      </c>
      <c r="BO10" s="20">
        <f t="shared" si="52"/>
        <v>1160227</v>
      </c>
      <c r="BP10" s="20">
        <f t="shared" si="53"/>
        <v>1396336</v>
      </c>
      <c r="BQ10" s="20">
        <f t="shared" si="54"/>
        <v>1656160</v>
      </c>
      <c r="BR10" s="20">
        <f t="shared" si="55"/>
        <v>1940288</v>
      </c>
      <c r="BS10" s="20">
        <f t="shared" si="56"/>
        <v>2249302</v>
      </c>
      <c r="BT10" s="20">
        <f t="shared" si="57"/>
        <v>2583778</v>
      </c>
      <c r="BU10" s="20">
        <f t="shared" si="58"/>
        <v>3031385</v>
      </c>
      <c r="BV10" s="20">
        <f t="shared" si="59"/>
        <v>3517456</v>
      </c>
      <c r="BW10" s="20">
        <f t="shared" si="60"/>
        <v>4042794</v>
      </c>
      <c r="BX10" s="20">
        <f t="shared" si="61"/>
        <v>4608196</v>
      </c>
      <c r="BY10" s="20">
        <f t="shared" si="62"/>
        <v>5214454</v>
      </c>
      <c r="BZ10" s="20">
        <f t="shared" si="63"/>
        <v>5982889</v>
      </c>
      <c r="CA10" s="20">
        <f t="shared" si="64"/>
        <v>6872476</v>
      </c>
      <c r="CB10" s="20">
        <f t="shared" si="65"/>
        <v>7896346</v>
      </c>
      <c r="CC10" s="20">
        <f t="shared" si="66"/>
        <v>9068462</v>
      </c>
    </row>
    <row r="11" ht="16.5" spans="1:81">
      <c r="A11" s="10">
        <v>30</v>
      </c>
      <c r="B11" s="20">
        <v>9</v>
      </c>
      <c r="C11" s="20">
        <v>19</v>
      </c>
      <c r="D11" s="20">
        <v>29</v>
      </c>
      <c r="E11" s="20">
        <v>39</v>
      </c>
      <c r="F11" s="20">
        <v>49</v>
      </c>
      <c r="G11" s="20">
        <v>59</v>
      </c>
      <c r="H11" s="20">
        <f t="shared" si="9"/>
        <v>89</v>
      </c>
      <c r="I11" s="20">
        <f t="shared" si="3"/>
        <v>119</v>
      </c>
      <c r="J11" s="20">
        <f t="shared" si="4"/>
        <v>149</v>
      </c>
      <c r="K11" s="20">
        <f t="shared" si="5"/>
        <v>179</v>
      </c>
      <c r="L11" s="20">
        <v>209</v>
      </c>
      <c r="M11" s="20">
        <f t="shared" si="10"/>
        <v>259</v>
      </c>
      <c r="N11" s="20">
        <f t="shared" si="11"/>
        <v>309</v>
      </c>
      <c r="O11" s="20">
        <f t="shared" si="12"/>
        <v>359</v>
      </c>
      <c r="P11" s="20">
        <f t="shared" si="13"/>
        <v>409</v>
      </c>
      <c r="Q11" s="20">
        <v>459</v>
      </c>
      <c r="R11" s="20">
        <f t="shared" si="14"/>
        <v>529</v>
      </c>
      <c r="S11" s="20">
        <f t="shared" si="15"/>
        <v>599</v>
      </c>
      <c r="T11" s="20">
        <f t="shared" si="16"/>
        <v>669</v>
      </c>
      <c r="U11" s="20">
        <f t="shared" si="17"/>
        <v>739</v>
      </c>
      <c r="V11" s="20">
        <v>809</v>
      </c>
      <c r="W11" s="20">
        <f t="shared" si="18"/>
        <v>899</v>
      </c>
      <c r="X11" s="20">
        <f t="shared" si="19"/>
        <v>989</v>
      </c>
      <c r="Y11" s="20">
        <f t="shared" si="20"/>
        <v>1079</v>
      </c>
      <c r="Z11" s="20">
        <f t="shared" si="21"/>
        <v>1169</v>
      </c>
      <c r="AA11" s="20">
        <v>1259</v>
      </c>
      <c r="AB11" s="20">
        <f t="shared" si="22"/>
        <v>1389</v>
      </c>
      <c r="AC11" s="20">
        <f t="shared" si="23"/>
        <v>1519</v>
      </c>
      <c r="AD11" s="20">
        <f t="shared" si="24"/>
        <v>1649</v>
      </c>
      <c r="AE11" s="20">
        <f t="shared" si="25"/>
        <v>1779</v>
      </c>
      <c r="AF11" s="20">
        <v>1909</v>
      </c>
      <c r="AG11" s="20">
        <f t="shared" si="26"/>
        <v>2079</v>
      </c>
      <c r="AH11" s="20">
        <f t="shared" si="27"/>
        <v>2249</v>
      </c>
      <c r="AI11" s="20">
        <f t="shared" si="28"/>
        <v>2419</v>
      </c>
      <c r="AJ11" s="20">
        <f t="shared" si="29"/>
        <v>2589</v>
      </c>
      <c r="AK11" s="20">
        <v>2759</v>
      </c>
      <c r="AL11" s="20">
        <f t="shared" si="30"/>
        <v>2969</v>
      </c>
      <c r="AM11" s="20">
        <v>3199</v>
      </c>
      <c r="AN11" s="20">
        <v>3449</v>
      </c>
      <c r="AO11" s="20">
        <v>3719</v>
      </c>
      <c r="AP11" s="20">
        <f>INT(B$1+AP$1*B11^1.5)</f>
        <v>32</v>
      </c>
      <c r="AQ11" s="20">
        <f>INT(C$1+AQ$1*C11^1.5)</f>
        <v>175</v>
      </c>
      <c r="AR11" s="20">
        <f>INT(D$1+AR$1*D11^1.5)</f>
        <v>483</v>
      </c>
      <c r="AS11" s="20">
        <f>INT(E$1+AS$1*E11^1.5)</f>
        <v>994</v>
      </c>
      <c r="AT11" s="20">
        <f>INT(F$1+AT$1*F11^1.5)</f>
        <v>1740</v>
      </c>
      <c r="AU11" s="20">
        <f t="shared" si="32"/>
        <v>2749</v>
      </c>
      <c r="AV11" s="20">
        <f t="shared" si="33"/>
        <v>5912</v>
      </c>
      <c r="AW11" s="20">
        <f t="shared" si="34"/>
        <v>10425</v>
      </c>
      <c r="AX11" s="20">
        <f t="shared" si="35"/>
        <v>16413</v>
      </c>
      <c r="AY11" s="20">
        <f t="shared" si="36"/>
        <v>23998</v>
      </c>
      <c r="AZ11" s="20">
        <f t="shared" si="37"/>
        <v>33291</v>
      </c>
      <c r="BA11" s="20">
        <f t="shared" si="38"/>
        <v>50078</v>
      </c>
      <c r="BB11" s="20">
        <f t="shared" si="39"/>
        <v>70677</v>
      </c>
      <c r="BC11" s="20">
        <f t="shared" si="40"/>
        <v>95299</v>
      </c>
      <c r="BD11" s="20">
        <f t="shared" si="41"/>
        <v>124147</v>
      </c>
      <c r="BE11" s="20">
        <f t="shared" si="42"/>
        <v>157419</v>
      </c>
      <c r="BF11" s="20">
        <f t="shared" si="43"/>
        <v>206924</v>
      </c>
      <c r="BG11" s="20">
        <f t="shared" si="44"/>
        <v>263973</v>
      </c>
      <c r="BH11" s="20">
        <f t="shared" si="45"/>
        <v>328865</v>
      </c>
      <c r="BI11" s="20">
        <f t="shared" si="46"/>
        <v>401887</v>
      </c>
      <c r="BJ11" s="20">
        <f t="shared" si="47"/>
        <v>483321</v>
      </c>
      <c r="BK11" s="20">
        <f t="shared" si="48"/>
        <v>593120</v>
      </c>
      <c r="BL11" s="20">
        <f t="shared" si="49"/>
        <v>715471</v>
      </c>
      <c r="BM11" s="20">
        <f t="shared" si="50"/>
        <v>850755</v>
      </c>
      <c r="BN11" s="20">
        <f t="shared" si="51"/>
        <v>999346</v>
      </c>
      <c r="BO11" s="20">
        <f t="shared" si="52"/>
        <v>1161610</v>
      </c>
      <c r="BP11" s="20">
        <f t="shared" si="53"/>
        <v>1397845</v>
      </c>
      <c r="BQ11" s="20">
        <f t="shared" si="54"/>
        <v>1657797</v>
      </c>
      <c r="BR11" s="20">
        <f t="shared" si="55"/>
        <v>1942054</v>
      </c>
      <c r="BS11" s="20">
        <f t="shared" si="56"/>
        <v>2251200</v>
      </c>
      <c r="BT11" s="20">
        <f t="shared" si="57"/>
        <v>2585810</v>
      </c>
      <c r="BU11" s="20">
        <f t="shared" si="58"/>
        <v>3033574</v>
      </c>
      <c r="BV11" s="20">
        <f t="shared" si="59"/>
        <v>3519804</v>
      </c>
      <c r="BW11" s="20">
        <f t="shared" si="60"/>
        <v>4045302</v>
      </c>
      <c r="BX11" s="20">
        <f t="shared" si="61"/>
        <v>4610867</v>
      </c>
      <c r="BY11" s="20">
        <f t="shared" si="62"/>
        <v>5217290</v>
      </c>
      <c r="BZ11" s="20">
        <f t="shared" si="63"/>
        <v>5985913</v>
      </c>
      <c r="CA11" s="20">
        <f t="shared" si="64"/>
        <v>6875700</v>
      </c>
      <c r="CB11" s="20">
        <f t="shared" si="65"/>
        <v>7899782</v>
      </c>
      <c r="CC11" s="20">
        <f t="shared" si="66"/>
        <v>9072120</v>
      </c>
    </row>
    <row r="12" ht="16.5" spans="1:81">
      <c r="A12" s="10">
        <v>50</v>
      </c>
      <c r="B12" s="20"/>
      <c r="C12" s="20"/>
      <c r="D12" s="20"/>
      <c r="E12" s="20"/>
      <c r="F12" s="20"/>
      <c r="G12" s="20">
        <v>60</v>
      </c>
      <c r="H12" s="20">
        <f t="shared" ref="H12:H31" si="67">G12+30</f>
        <v>90</v>
      </c>
      <c r="I12" s="20">
        <f t="shared" si="3"/>
        <v>120</v>
      </c>
      <c r="J12" s="20">
        <f t="shared" si="4"/>
        <v>150</v>
      </c>
      <c r="K12" s="20">
        <f t="shared" si="5"/>
        <v>180</v>
      </c>
      <c r="L12" s="20">
        <v>210</v>
      </c>
      <c r="M12" s="20">
        <f t="shared" si="10"/>
        <v>260</v>
      </c>
      <c r="N12" s="20">
        <f t="shared" si="11"/>
        <v>310</v>
      </c>
      <c r="O12" s="20">
        <f t="shared" si="12"/>
        <v>360</v>
      </c>
      <c r="P12" s="20">
        <f t="shared" si="13"/>
        <v>410</v>
      </c>
      <c r="Q12" s="20">
        <v>460</v>
      </c>
      <c r="R12" s="20">
        <f t="shared" si="14"/>
        <v>530</v>
      </c>
      <c r="S12" s="20">
        <f t="shared" si="15"/>
        <v>600</v>
      </c>
      <c r="T12" s="20">
        <f t="shared" si="16"/>
        <v>670</v>
      </c>
      <c r="U12" s="20">
        <f t="shared" si="17"/>
        <v>740</v>
      </c>
      <c r="V12" s="20">
        <v>810</v>
      </c>
      <c r="W12" s="20">
        <f t="shared" si="18"/>
        <v>900</v>
      </c>
      <c r="X12" s="20">
        <f t="shared" si="19"/>
        <v>990</v>
      </c>
      <c r="Y12" s="20">
        <f t="shared" si="20"/>
        <v>1080</v>
      </c>
      <c r="Z12" s="20">
        <f t="shared" si="21"/>
        <v>1170</v>
      </c>
      <c r="AA12" s="20">
        <v>1260</v>
      </c>
      <c r="AB12" s="20">
        <f t="shared" si="22"/>
        <v>1390</v>
      </c>
      <c r="AC12" s="20">
        <f t="shared" si="23"/>
        <v>1520</v>
      </c>
      <c r="AD12" s="20">
        <f t="shared" si="24"/>
        <v>1650</v>
      </c>
      <c r="AE12" s="20">
        <f t="shared" si="25"/>
        <v>1780</v>
      </c>
      <c r="AF12" s="20">
        <v>1910</v>
      </c>
      <c r="AG12" s="20">
        <f t="shared" si="26"/>
        <v>2080</v>
      </c>
      <c r="AH12" s="20">
        <f t="shared" si="27"/>
        <v>2250</v>
      </c>
      <c r="AI12" s="20">
        <f t="shared" si="28"/>
        <v>2420</v>
      </c>
      <c r="AJ12" s="20">
        <f t="shared" si="29"/>
        <v>2590</v>
      </c>
      <c r="AK12" s="20">
        <v>2760</v>
      </c>
      <c r="AL12" s="20">
        <f t="shared" si="30"/>
        <v>2970</v>
      </c>
      <c r="AM12" s="20">
        <v>3200</v>
      </c>
      <c r="AN12" s="20">
        <v>3450</v>
      </c>
      <c r="AO12" s="20">
        <v>3720</v>
      </c>
      <c r="AU12" s="20">
        <f t="shared" si="32"/>
        <v>2818</v>
      </c>
      <c r="AV12" s="20">
        <f t="shared" si="33"/>
        <v>6011</v>
      </c>
      <c r="AW12" s="20">
        <f t="shared" si="34"/>
        <v>10556</v>
      </c>
      <c r="AX12" s="20">
        <f t="shared" si="35"/>
        <v>16579</v>
      </c>
      <c r="AY12" s="20">
        <f t="shared" si="36"/>
        <v>24199</v>
      </c>
      <c r="AZ12" s="20">
        <f t="shared" si="37"/>
        <v>33530</v>
      </c>
      <c r="BA12" s="20">
        <f t="shared" si="38"/>
        <v>50368</v>
      </c>
      <c r="BB12" s="20">
        <f t="shared" si="39"/>
        <v>71020</v>
      </c>
      <c r="BC12" s="20">
        <f t="shared" si="40"/>
        <v>95697</v>
      </c>
      <c r="BD12" s="20">
        <f t="shared" si="41"/>
        <v>124603</v>
      </c>
      <c r="BE12" s="20">
        <f t="shared" si="42"/>
        <v>157934</v>
      </c>
      <c r="BF12" s="20">
        <f t="shared" si="43"/>
        <v>207510</v>
      </c>
      <c r="BG12" s="20">
        <f t="shared" si="44"/>
        <v>264634</v>
      </c>
      <c r="BH12" s="20">
        <f t="shared" si="45"/>
        <v>329602</v>
      </c>
      <c r="BI12" s="20">
        <f t="shared" si="46"/>
        <v>402703</v>
      </c>
      <c r="BJ12" s="20">
        <f t="shared" si="47"/>
        <v>484218</v>
      </c>
      <c r="BK12" s="20">
        <f t="shared" si="48"/>
        <v>594110</v>
      </c>
      <c r="BL12" s="20">
        <f t="shared" si="49"/>
        <v>716556</v>
      </c>
      <c r="BM12" s="20">
        <f t="shared" si="50"/>
        <v>851938</v>
      </c>
      <c r="BN12" s="20">
        <f t="shared" si="51"/>
        <v>1000628</v>
      </c>
      <c r="BO12" s="20">
        <f t="shared" si="52"/>
        <v>1162994</v>
      </c>
      <c r="BP12" s="20">
        <f t="shared" si="53"/>
        <v>1399354</v>
      </c>
      <c r="BQ12" s="20">
        <f t="shared" si="54"/>
        <v>1659434</v>
      </c>
      <c r="BR12" s="20">
        <f t="shared" si="55"/>
        <v>1943821</v>
      </c>
      <c r="BS12" s="20">
        <f t="shared" si="56"/>
        <v>2253098</v>
      </c>
      <c r="BT12" s="20">
        <f t="shared" si="57"/>
        <v>2587842</v>
      </c>
      <c r="BU12" s="20">
        <f t="shared" si="58"/>
        <v>3035763</v>
      </c>
      <c r="BV12" s="20">
        <f t="shared" si="59"/>
        <v>3522151</v>
      </c>
      <c r="BW12" s="20">
        <f t="shared" si="60"/>
        <v>4047810</v>
      </c>
      <c r="BX12" s="20">
        <f t="shared" si="61"/>
        <v>4613538</v>
      </c>
      <c r="BY12" s="20">
        <f t="shared" si="62"/>
        <v>5220127</v>
      </c>
      <c r="BZ12" s="20">
        <f t="shared" si="63"/>
        <v>5988937</v>
      </c>
      <c r="CA12" s="20">
        <f t="shared" si="64"/>
        <v>6878924</v>
      </c>
      <c r="CB12" s="20">
        <f t="shared" si="65"/>
        <v>7903218</v>
      </c>
      <c r="CC12" s="20">
        <f t="shared" si="66"/>
        <v>9075780</v>
      </c>
    </row>
    <row r="13" ht="16.5" spans="1:81">
      <c r="A13" s="10">
        <v>50</v>
      </c>
      <c r="B13" s="20"/>
      <c r="C13" s="20"/>
      <c r="D13" s="20"/>
      <c r="E13" s="20"/>
      <c r="F13" s="20"/>
      <c r="G13" s="20">
        <v>61</v>
      </c>
      <c r="H13" s="20">
        <f t="shared" si="67"/>
        <v>91</v>
      </c>
      <c r="I13" s="20">
        <f t="shared" si="3"/>
        <v>121</v>
      </c>
      <c r="J13" s="20">
        <f t="shared" si="4"/>
        <v>151</v>
      </c>
      <c r="K13" s="20">
        <f t="shared" si="5"/>
        <v>181</v>
      </c>
      <c r="L13" s="20">
        <v>211</v>
      </c>
      <c r="M13" s="20">
        <f t="shared" si="10"/>
        <v>261</v>
      </c>
      <c r="N13" s="20">
        <f t="shared" si="11"/>
        <v>311</v>
      </c>
      <c r="O13" s="20">
        <f t="shared" si="12"/>
        <v>361</v>
      </c>
      <c r="P13" s="20">
        <f t="shared" si="13"/>
        <v>411</v>
      </c>
      <c r="Q13" s="20">
        <v>461</v>
      </c>
      <c r="R13" s="20">
        <f t="shared" si="14"/>
        <v>531</v>
      </c>
      <c r="S13" s="20">
        <f t="shared" si="15"/>
        <v>601</v>
      </c>
      <c r="T13" s="20">
        <f t="shared" si="16"/>
        <v>671</v>
      </c>
      <c r="U13" s="20">
        <f t="shared" si="17"/>
        <v>741</v>
      </c>
      <c r="V13" s="20">
        <v>811</v>
      </c>
      <c r="W13" s="20">
        <f t="shared" si="18"/>
        <v>901</v>
      </c>
      <c r="X13" s="20">
        <f t="shared" si="19"/>
        <v>991</v>
      </c>
      <c r="Y13" s="20">
        <f t="shared" si="20"/>
        <v>1081</v>
      </c>
      <c r="Z13" s="20">
        <f t="shared" si="21"/>
        <v>1171</v>
      </c>
      <c r="AA13" s="20">
        <v>1261</v>
      </c>
      <c r="AB13" s="20">
        <f t="shared" si="22"/>
        <v>1391</v>
      </c>
      <c r="AC13" s="20">
        <f t="shared" si="23"/>
        <v>1521</v>
      </c>
      <c r="AD13" s="20">
        <f t="shared" si="24"/>
        <v>1651</v>
      </c>
      <c r="AE13" s="20">
        <f t="shared" si="25"/>
        <v>1781</v>
      </c>
      <c r="AF13" s="20">
        <v>1911</v>
      </c>
      <c r="AG13" s="20">
        <f t="shared" si="26"/>
        <v>2081</v>
      </c>
      <c r="AH13" s="20">
        <f t="shared" si="27"/>
        <v>2251</v>
      </c>
      <c r="AI13" s="20">
        <f t="shared" si="28"/>
        <v>2421</v>
      </c>
      <c r="AJ13" s="20">
        <f t="shared" si="29"/>
        <v>2591</v>
      </c>
      <c r="AK13" s="20">
        <v>2761</v>
      </c>
      <c r="AL13" s="20">
        <f t="shared" si="30"/>
        <v>2971</v>
      </c>
      <c r="AM13" s="20">
        <v>3201</v>
      </c>
      <c r="AN13" s="20">
        <v>3451</v>
      </c>
      <c r="AO13" s="20">
        <v>3721</v>
      </c>
      <c r="AU13" s="20">
        <f t="shared" si="32"/>
        <v>2888</v>
      </c>
      <c r="AV13" s="20">
        <f t="shared" si="33"/>
        <v>6111</v>
      </c>
      <c r="AW13" s="20">
        <f t="shared" si="34"/>
        <v>10688</v>
      </c>
      <c r="AX13" s="20">
        <f t="shared" si="35"/>
        <v>16744</v>
      </c>
      <c r="AY13" s="20">
        <f t="shared" si="36"/>
        <v>24401</v>
      </c>
      <c r="AZ13" s="20">
        <f t="shared" si="37"/>
        <v>33769</v>
      </c>
      <c r="BA13" s="20">
        <f t="shared" si="38"/>
        <v>50659</v>
      </c>
      <c r="BB13" s="20">
        <f t="shared" si="39"/>
        <v>71364</v>
      </c>
      <c r="BC13" s="20">
        <f t="shared" si="40"/>
        <v>96096</v>
      </c>
      <c r="BD13" s="20">
        <f t="shared" si="41"/>
        <v>125058</v>
      </c>
      <c r="BE13" s="20">
        <f t="shared" si="42"/>
        <v>158449</v>
      </c>
      <c r="BF13" s="20">
        <f t="shared" si="43"/>
        <v>208098</v>
      </c>
      <c r="BG13" s="20">
        <f t="shared" si="44"/>
        <v>265296</v>
      </c>
      <c r="BH13" s="20">
        <f t="shared" si="45"/>
        <v>330340</v>
      </c>
      <c r="BI13" s="20">
        <f t="shared" si="46"/>
        <v>403519</v>
      </c>
      <c r="BJ13" s="20">
        <f t="shared" si="47"/>
        <v>485114</v>
      </c>
      <c r="BK13" s="20">
        <f t="shared" si="48"/>
        <v>595100</v>
      </c>
      <c r="BL13" s="20">
        <f t="shared" si="49"/>
        <v>717642</v>
      </c>
      <c r="BM13" s="20">
        <f t="shared" si="50"/>
        <v>853121</v>
      </c>
      <c r="BN13" s="20">
        <f t="shared" si="51"/>
        <v>1001911</v>
      </c>
      <c r="BO13" s="20">
        <f t="shared" si="52"/>
        <v>1164379</v>
      </c>
      <c r="BP13" s="20">
        <f t="shared" si="53"/>
        <v>1400865</v>
      </c>
      <c r="BQ13" s="20">
        <f t="shared" si="54"/>
        <v>1661072</v>
      </c>
      <c r="BR13" s="20">
        <f t="shared" si="55"/>
        <v>1945588</v>
      </c>
      <c r="BS13" s="20">
        <f t="shared" si="56"/>
        <v>2254997</v>
      </c>
      <c r="BT13" s="20">
        <f t="shared" si="57"/>
        <v>2589874</v>
      </c>
      <c r="BU13" s="20">
        <f t="shared" si="58"/>
        <v>3037952</v>
      </c>
      <c r="BV13" s="20">
        <f t="shared" si="59"/>
        <v>3524499</v>
      </c>
      <c r="BW13" s="20">
        <f t="shared" si="60"/>
        <v>4050319</v>
      </c>
      <c r="BX13" s="20">
        <f t="shared" si="61"/>
        <v>4616210</v>
      </c>
      <c r="BY13" s="20">
        <f t="shared" si="62"/>
        <v>5222964</v>
      </c>
      <c r="BZ13" s="20">
        <f t="shared" si="63"/>
        <v>5991962</v>
      </c>
      <c r="CA13" s="20">
        <f t="shared" si="64"/>
        <v>6882149</v>
      </c>
      <c r="CB13" s="20">
        <f t="shared" si="65"/>
        <v>7906654</v>
      </c>
      <c r="CC13" s="20">
        <f t="shared" si="66"/>
        <v>9079440</v>
      </c>
    </row>
    <row r="14" ht="16.5" spans="1:81">
      <c r="A14" s="10">
        <v>50</v>
      </c>
      <c r="B14" s="20"/>
      <c r="C14" s="20"/>
      <c r="D14" s="20"/>
      <c r="E14" s="20"/>
      <c r="F14" s="20"/>
      <c r="G14" s="20">
        <v>62</v>
      </c>
      <c r="H14" s="20">
        <f t="shared" si="67"/>
        <v>92</v>
      </c>
      <c r="I14" s="20">
        <f t="shared" si="3"/>
        <v>122</v>
      </c>
      <c r="J14" s="20">
        <f t="shared" si="4"/>
        <v>152</v>
      </c>
      <c r="K14" s="20">
        <f t="shared" si="5"/>
        <v>182</v>
      </c>
      <c r="L14" s="20">
        <v>212</v>
      </c>
      <c r="M14" s="20">
        <f t="shared" si="10"/>
        <v>262</v>
      </c>
      <c r="N14" s="20">
        <f t="shared" si="11"/>
        <v>312</v>
      </c>
      <c r="O14" s="20">
        <f t="shared" si="12"/>
        <v>362</v>
      </c>
      <c r="P14" s="20">
        <f t="shared" si="13"/>
        <v>412</v>
      </c>
      <c r="Q14" s="20">
        <v>462</v>
      </c>
      <c r="R14" s="20">
        <f t="shared" si="14"/>
        <v>532</v>
      </c>
      <c r="S14" s="20">
        <f t="shared" si="15"/>
        <v>602</v>
      </c>
      <c r="T14" s="20">
        <f t="shared" si="16"/>
        <v>672</v>
      </c>
      <c r="U14" s="20">
        <f t="shared" si="17"/>
        <v>742</v>
      </c>
      <c r="V14" s="20">
        <v>812</v>
      </c>
      <c r="W14" s="20">
        <f t="shared" si="18"/>
        <v>902</v>
      </c>
      <c r="X14" s="20">
        <f t="shared" si="19"/>
        <v>992</v>
      </c>
      <c r="Y14" s="20">
        <f t="shared" si="20"/>
        <v>1082</v>
      </c>
      <c r="Z14" s="20">
        <f t="shared" si="21"/>
        <v>1172</v>
      </c>
      <c r="AA14" s="20">
        <v>1262</v>
      </c>
      <c r="AB14" s="20">
        <f t="shared" si="22"/>
        <v>1392</v>
      </c>
      <c r="AC14" s="20">
        <f t="shared" si="23"/>
        <v>1522</v>
      </c>
      <c r="AD14" s="20">
        <f t="shared" si="24"/>
        <v>1652</v>
      </c>
      <c r="AE14" s="20">
        <f t="shared" si="25"/>
        <v>1782</v>
      </c>
      <c r="AF14" s="20">
        <v>1912</v>
      </c>
      <c r="AG14" s="20">
        <f t="shared" si="26"/>
        <v>2082</v>
      </c>
      <c r="AH14" s="20">
        <f t="shared" si="27"/>
        <v>2252</v>
      </c>
      <c r="AI14" s="20">
        <f t="shared" si="28"/>
        <v>2422</v>
      </c>
      <c r="AJ14" s="20">
        <f t="shared" si="29"/>
        <v>2592</v>
      </c>
      <c r="AK14" s="20">
        <v>2762</v>
      </c>
      <c r="AL14" s="20">
        <f t="shared" si="30"/>
        <v>2972</v>
      </c>
      <c r="AM14" s="20">
        <v>3202</v>
      </c>
      <c r="AN14" s="20">
        <v>3452</v>
      </c>
      <c r="AO14" s="20">
        <v>3722</v>
      </c>
      <c r="AU14" s="20">
        <f t="shared" si="32"/>
        <v>2959</v>
      </c>
      <c r="AV14" s="20">
        <f t="shared" si="33"/>
        <v>6212</v>
      </c>
      <c r="AW14" s="20">
        <f t="shared" si="34"/>
        <v>10820</v>
      </c>
      <c r="AX14" s="20">
        <f t="shared" si="35"/>
        <v>16910</v>
      </c>
      <c r="AY14" s="20">
        <f t="shared" si="36"/>
        <v>24603</v>
      </c>
      <c r="AZ14" s="20">
        <f t="shared" si="37"/>
        <v>34009</v>
      </c>
      <c r="BA14" s="20">
        <f t="shared" si="38"/>
        <v>50950</v>
      </c>
      <c r="BB14" s="20">
        <f t="shared" si="39"/>
        <v>71708</v>
      </c>
      <c r="BC14" s="20">
        <f t="shared" si="40"/>
        <v>96495</v>
      </c>
      <c r="BD14" s="20">
        <f t="shared" si="41"/>
        <v>125515</v>
      </c>
      <c r="BE14" s="20">
        <f t="shared" si="42"/>
        <v>158965</v>
      </c>
      <c r="BF14" s="20">
        <f t="shared" si="43"/>
        <v>208685</v>
      </c>
      <c r="BG14" s="20">
        <f t="shared" si="44"/>
        <v>265958</v>
      </c>
      <c r="BH14" s="20">
        <f t="shared" si="45"/>
        <v>331079</v>
      </c>
      <c r="BI14" s="20">
        <f t="shared" si="46"/>
        <v>404336</v>
      </c>
      <c r="BJ14" s="20">
        <f t="shared" si="47"/>
        <v>486012</v>
      </c>
      <c r="BK14" s="20">
        <f t="shared" si="48"/>
        <v>596091</v>
      </c>
      <c r="BL14" s="20">
        <f t="shared" si="49"/>
        <v>718728</v>
      </c>
      <c r="BM14" s="20">
        <f t="shared" si="50"/>
        <v>854305</v>
      </c>
      <c r="BN14" s="20">
        <f t="shared" si="51"/>
        <v>1003195</v>
      </c>
      <c r="BO14" s="20">
        <f t="shared" si="52"/>
        <v>1165764</v>
      </c>
      <c r="BP14" s="20">
        <f t="shared" si="53"/>
        <v>1402375</v>
      </c>
      <c r="BQ14" s="20">
        <f t="shared" si="54"/>
        <v>1662710</v>
      </c>
      <c r="BR14" s="20">
        <f t="shared" si="55"/>
        <v>1947356</v>
      </c>
      <c r="BS14" s="20">
        <f t="shared" si="56"/>
        <v>2256896</v>
      </c>
      <c r="BT14" s="20">
        <f t="shared" si="57"/>
        <v>2591907</v>
      </c>
      <c r="BU14" s="20">
        <f t="shared" si="58"/>
        <v>3040142</v>
      </c>
      <c r="BV14" s="20">
        <f t="shared" si="59"/>
        <v>3526848</v>
      </c>
      <c r="BW14" s="20">
        <f t="shared" si="60"/>
        <v>4052829</v>
      </c>
      <c r="BX14" s="20">
        <f t="shared" si="61"/>
        <v>4618883</v>
      </c>
      <c r="BY14" s="20">
        <f t="shared" si="62"/>
        <v>5225802</v>
      </c>
      <c r="BZ14" s="20">
        <f t="shared" si="63"/>
        <v>5994988</v>
      </c>
      <c r="CA14" s="20">
        <f t="shared" si="64"/>
        <v>6885374</v>
      </c>
      <c r="CB14" s="20">
        <f t="shared" si="65"/>
        <v>7910091</v>
      </c>
      <c r="CC14" s="20">
        <f t="shared" si="66"/>
        <v>9083100</v>
      </c>
    </row>
    <row r="15" ht="16.5" spans="1:81">
      <c r="A15" s="10">
        <v>50</v>
      </c>
      <c r="B15" s="20"/>
      <c r="C15" s="20"/>
      <c r="D15" s="20"/>
      <c r="E15" s="20"/>
      <c r="F15" s="20"/>
      <c r="G15" s="20">
        <v>63</v>
      </c>
      <c r="H15" s="20">
        <f t="shared" si="67"/>
        <v>93</v>
      </c>
      <c r="I15" s="20">
        <f t="shared" si="3"/>
        <v>123</v>
      </c>
      <c r="J15" s="20">
        <f t="shared" si="4"/>
        <v>153</v>
      </c>
      <c r="K15" s="20">
        <f t="shared" si="5"/>
        <v>183</v>
      </c>
      <c r="L15" s="20">
        <v>213</v>
      </c>
      <c r="M15" s="20">
        <f t="shared" si="10"/>
        <v>263</v>
      </c>
      <c r="N15" s="20">
        <f t="shared" si="11"/>
        <v>313</v>
      </c>
      <c r="O15" s="20">
        <f t="shared" si="12"/>
        <v>363</v>
      </c>
      <c r="P15" s="20">
        <f t="shared" si="13"/>
        <v>413</v>
      </c>
      <c r="Q15" s="20">
        <v>463</v>
      </c>
      <c r="R15" s="20">
        <f t="shared" si="14"/>
        <v>533</v>
      </c>
      <c r="S15" s="20">
        <f t="shared" si="15"/>
        <v>603</v>
      </c>
      <c r="T15" s="20">
        <f t="shared" si="16"/>
        <v>673</v>
      </c>
      <c r="U15" s="20">
        <f t="shared" si="17"/>
        <v>743</v>
      </c>
      <c r="V15" s="20">
        <v>813</v>
      </c>
      <c r="W15" s="20">
        <f t="shared" si="18"/>
        <v>903</v>
      </c>
      <c r="X15" s="20">
        <f t="shared" si="19"/>
        <v>993</v>
      </c>
      <c r="Y15" s="20">
        <f t="shared" si="20"/>
        <v>1083</v>
      </c>
      <c r="Z15" s="20">
        <f t="shared" si="21"/>
        <v>1173</v>
      </c>
      <c r="AA15" s="20">
        <v>1263</v>
      </c>
      <c r="AB15" s="20">
        <f t="shared" si="22"/>
        <v>1393</v>
      </c>
      <c r="AC15" s="20">
        <f t="shared" si="23"/>
        <v>1523</v>
      </c>
      <c r="AD15" s="20">
        <f t="shared" si="24"/>
        <v>1653</v>
      </c>
      <c r="AE15" s="20">
        <f t="shared" si="25"/>
        <v>1783</v>
      </c>
      <c r="AF15" s="20">
        <v>1913</v>
      </c>
      <c r="AG15" s="20">
        <f t="shared" si="26"/>
        <v>2083</v>
      </c>
      <c r="AH15" s="20">
        <f t="shared" si="27"/>
        <v>2253</v>
      </c>
      <c r="AI15" s="20">
        <f t="shared" si="28"/>
        <v>2423</v>
      </c>
      <c r="AJ15" s="20">
        <f t="shared" si="29"/>
        <v>2593</v>
      </c>
      <c r="AK15" s="20">
        <v>2763</v>
      </c>
      <c r="AL15" s="20">
        <f t="shared" si="30"/>
        <v>2973</v>
      </c>
      <c r="AM15" s="20">
        <v>3203</v>
      </c>
      <c r="AN15" s="20">
        <v>3453</v>
      </c>
      <c r="AO15" s="20">
        <v>3723</v>
      </c>
      <c r="AU15" s="20">
        <f t="shared" si="32"/>
        <v>3030</v>
      </c>
      <c r="AV15" s="20">
        <f t="shared" si="33"/>
        <v>6313</v>
      </c>
      <c r="AW15" s="20">
        <f t="shared" si="34"/>
        <v>10953</v>
      </c>
      <c r="AX15" s="20">
        <f t="shared" si="35"/>
        <v>17077</v>
      </c>
      <c r="AY15" s="20">
        <f t="shared" si="36"/>
        <v>24805</v>
      </c>
      <c r="AZ15" s="20">
        <f t="shared" si="37"/>
        <v>34249</v>
      </c>
      <c r="BA15" s="20">
        <f t="shared" si="38"/>
        <v>51241</v>
      </c>
      <c r="BB15" s="20">
        <f t="shared" si="39"/>
        <v>72052</v>
      </c>
      <c r="BC15" s="20">
        <f t="shared" si="40"/>
        <v>96895</v>
      </c>
      <c r="BD15" s="20">
        <f t="shared" si="41"/>
        <v>125972</v>
      </c>
      <c r="BE15" s="20">
        <f t="shared" si="42"/>
        <v>159481</v>
      </c>
      <c r="BF15" s="20">
        <f t="shared" si="43"/>
        <v>209274</v>
      </c>
      <c r="BG15" s="20">
        <f t="shared" si="44"/>
        <v>266621</v>
      </c>
      <c r="BH15" s="20">
        <f t="shared" si="45"/>
        <v>331818</v>
      </c>
      <c r="BI15" s="20">
        <f t="shared" si="46"/>
        <v>405154</v>
      </c>
      <c r="BJ15" s="20">
        <f t="shared" si="47"/>
        <v>486910</v>
      </c>
      <c r="BK15" s="20">
        <f t="shared" si="48"/>
        <v>597082</v>
      </c>
      <c r="BL15" s="20">
        <f t="shared" si="49"/>
        <v>719815</v>
      </c>
      <c r="BM15" s="20">
        <f t="shared" si="50"/>
        <v>855489</v>
      </c>
      <c r="BN15" s="20">
        <f t="shared" si="51"/>
        <v>1004479</v>
      </c>
      <c r="BO15" s="20">
        <f t="shared" si="52"/>
        <v>1167150</v>
      </c>
      <c r="BP15" s="20">
        <f t="shared" si="53"/>
        <v>1403887</v>
      </c>
      <c r="BQ15" s="20">
        <f t="shared" si="54"/>
        <v>1664349</v>
      </c>
      <c r="BR15" s="20">
        <f t="shared" si="55"/>
        <v>1949124</v>
      </c>
      <c r="BS15" s="20">
        <f t="shared" si="56"/>
        <v>2258796</v>
      </c>
      <c r="BT15" s="20">
        <f t="shared" si="57"/>
        <v>2593941</v>
      </c>
      <c r="BU15" s="20">
        <f t="shared" si="58"/>
        <v>3042332</v>
      </c>
      <c r="BV15" s="20">
        <f t="shared" si="59"/>
        <v>3529198</v>
      </c>
      <c r="BW15" s="20">
        <f t="shared" si="60"/>
        <v>4055339</v>
      </c>
      <c r="BX15" s="20">
        <f t="shared" si="61"/>
        <v>4621556</v>
      </c>
      <c r="BY15" s="20">
        <f t="shared" si="62"/>
        <v>5228640</v>
      </c>
      <c r="BZ15" s="20">
        <f t="shared" si="63"/>
        <v>5998014</v>
      </c>
      <c r="CA15" s="20">
        <f t="shared" si="64"/>
        <v>6888600</v>
      </c>
      <c r="CB15" s="20">
        <f t="shared" si="65"/>
        <v>7913528</v>
      </c>
      <c r="CC15" s="20">
        <f t="shared" si="66"/>
        <v>9086760</v>
      </c>
    </row>
    <row r="16" ht="16.5" spans="1:81">
      <c r="A16" s="10">
        <v>50</v>
      </c>
      <c r="B16" s="20"/>
      <c r="C16" s="20"/>
      <c r="D16" s="20"/>
      <c r="E16" s="20"/>
      <c r="F16" s="20"/>
      <c r="G16" s="20">
        <v>64</v>
      </c>
      <c r="H16" s="20">
        <f t="shared" si="67"/>
        <v>94</v>
      </c>
      <c r="I16" s="20">
        <f t="shared" si="3"/>
        <v>124</v>
      </c>
      <c r="J16" s="20">
        <f t="shared" si="4"/>
        <v>154</v>
      </c>
      <c r="K16" s="20">
        <f t="shared" si="5"/>
        <v>184</v>
      </c>
      <c r="L16" s="20">
        <v>214</v>
      </c>
      <c r="M16" s="20">
        <f t="shared" si="10"/>
        <v>264</v>
      </c>
      <c r="N16" s="20">
        <f t="shared" si="11"/>
        <v>314</v>
      </c>
      <c r="O16" s="20">
        <f t="shared" si="12"/>
        <v>364</v>
      </c>
      <c r="P16" s="20">
        <f t="shared" si="13"/>
        <v>414</v>
      </c>
      <c r="Q16" s="20">
        <v>464</v>
      </c>
      <c r="R16" s="20">
        <f t="shared" si="14"/>
        <v>534</v>
      </c>
      <c r="S16" s="20">
        <f t="shared" si="15"/>
        <v>604</v>
      </c>
      <c r="T16" s="20">
        <f t="shared" si="16"/>
        <v>674</v>
      </c>
      <c r="U16" s="20">
        <f t="shared" si="17"/>
        <v>744</v>
      </c>
      <c r="V16" s="20">
        <v>814</v>
      </c>
      <c r="W16" s="20">
        <f t="shared" si="18"/>
        <v>904</v>
      </c>
      <c r="X16" s="20">
        <f t="shared" si="19"/>
        <v>994</v>
      </c>
      <c r="Y16" s="20">
        <f t="shared" si="20"/>
        <v>1084</v>
      </c>
      <c r="Z16" s="20">
        <f t="shared" si="21"/>
        <v>1174</v>
      </c>
      <c r="AA16" s="20">
        <v>1264</v>
      </c>
      <c r="AB16" s="20">
        <f t="shared" si="22"/>
        <v>1394</v>
      </c>
      <c r="AC16" s="20">
        <f t="shared" si="23"/>
        <v>1524</v>
      </c>
      <c r="AD16" s="20">
        <f t="shared" si="24"/>
        <v>1654</v>
      </c>
      <c r="AE16" s="20">
        <f t="shared" si="25"/>
        <v>1784</v>
      </c>
      <c r="AF16" s="20">
        <v>1914</v>
      </c>
      <c r="AG16" s="20">
        <f t="shared" si="26"/>
        <v>2084</v>
      </c>
      <c r="AH16" s="20">
        <f t="shared" si="27"/>
        <v>2254</v>
      </c>
      <c r="AI16" s="20">
        <f t="shared" si="28"/>
        <v>2424</v>
      </c>
      <c r="AJ16" s="20">
        <f t="shared" si="29"/>
        <v>2594</v>
      </c>
      <c r="AK16" s="20">
        <v>2764</v>
      </c>
      <c r="AL16" s="20">
        <f t="shared" si="30"/>
        <v>2974</v>
      </c>
      <c r="AM16" s="20">
        <v>3204</v>
      </c>
      <c r="AN16" s="20">
        <v>3454</v>
      </c>
      <c r="AO16" s="20">
        <v>3724</v>
      </c>
      <c r="AU16" s="20">
        <f t="shared" si="32"/>
        <v>3102</v>
      </c>
      <c r="AV16" s="20">
        <f t="shared" si="33"/>
        <v>6414</v>
      </c>
      <c r="AW16" s="20">
        <f t="shared" si="34"/>
        <v>11086</v>
      </c>
      <c r="AX16" s="20">
        <f t="shared" si="35"/>
        <v>17244</v>
      </c>
      <c r="AY16" s="20">
        <f t="shared" si="36"/>
        <v>25008</v>
      </c>
      <c r="AZ16" s="20">
        <f t="shared" si="37"/>
        <v>34491</v>
      </c>
      <c r="BA16" s="20">
        <f t="shared" si="38"/>
        <v>51533</v>
      </c>
      <c r="BB16" s="20">
        <f t="shared" si="39"/>
        <v>72398</v>
      </c>
      <c r="BC16" s="20">
        <f t="shared" si="40"/>
        <v>97295</v>
      </c>
      <c r="BD16" s="20">
        <f t="shared" si="41"/>
        <v>126429</v>
      </c>
      <c r="BE16" s="20">
        <f t="shared" si="42"/>
        <v>159997</v>
      </c>
      <c r="BF16" s="20">
        <f t="shared" si="43"/>
        <v>209863</v>
      </c>
      <c r="BG16" s="20">
        <f t="shared" si="44"/>
        <v>267284</v>
      </c>
      <c r="BH16" s="20">
        <f t="shared" si="45"/>
        <v>332558</v>
      </c>
      <c r="BI16" s="20">
        <f t="shared" si="46"/>
        <v>405972</v>
      </c>
      <c r="BJ16" s="20">
        <f t="shared" si="47"/>
        <v>487808</v>
      </c>
      <c r="BK16" s="20">
        <f t="shared" si="48"/>
        <v>598074</v>
      </c>
      <c r="BL16" s="20">
        <f t="shared" si="49"/>
        <v>720902</v>
      </c>
      <c r="BM16" s="20">
        <f t="shared" si="50"/>
        <v>856674</v>
      </c>
      <c r="BN16" s="20">
        <f t="shared" si="51"/>
        <v>1005764</v>
      </c>
      <c r="BO16" s="20">
        <f t="shared" si="52"/>
        <v>1168536</v>
      </c>
      <c r="BP16" s="20">
        <f t="shared" si="53"/>
        <v>1405399</v>
      </c>
      <c r="BQ16" s="20">
        <f t="shared" si="54"/>
        <v>1665988</v>
      </c>
      <c r="BR16" s="20">
        <f t="shared" si="55"/>
        <v>1950893</v>
      </c>
      <c r="BS16" s="20">
        <f t="shared" si="56"/>
        <v>2260696</v>
      </c>
      <c r="BT16" s="20">
        <f t="shared" si="57"/>
        <v>2595975</v>
      </c>
      <c r="BU16" s="20">
        <f t="shared" si="58"/>
        <v>3044523</v>
      </c>
      <c r="BV16" s="20">
        <f t="shared" si="59"/>
        <v>3531547</v>
      </c>
      <c r="BW16" s="20">
        <f t="shared" si="60"/>
        <v>4057850</v>
      </c>
      <c r="BX16" s="20">
        <f t="shared" si="61"/>
        <v>4624230</v>
      </c>
      <c r="BY16" s="20">
        <f t="shared" si="62"/>
        <v>5231479</v>
      </c>
      <c r="BZ16" s="20">
        <f t="shared" si="63"/>
        <v>6001040</v>
      </c>
      <c r="CA16" s="20">
        <f t="shared" si="64"/>
        <v>6891826</v>
      </c>
      <c r="CB16" s="20">
        <f t="shared" si="65"/>
        <v>7916966</v>
      </c>
      <c r="CC16" s="20">
        <f t="shared" si="66"/>
        <v>9090422</v>
      </c>
    </row>
    <row r="17" ht="16.5" spans="1:81">
      <c r="A17" s="10">
        <v>70</v>
      </c>
      <c r="B17" s="20"/>
      <c r="C17" s="20"/>
      <c r="D17" s="20"/>
      <c r="E17" s="20"/>
      <c r="F17" s="20"/>
      <c r="G17" s="20">
        <v>65</v>
      </c>
      <c r="H17" s="20">
        <f t="shared" si="67"/>
        <v>95</v>
      </c>
      <c r="I17" s="20">
        <f t="shared" si="3"/>
        <v>125</v>
      </c>
      <c r="J17" s="20">
        <f t="shared" si="4"/>
        <v>155</v>
      </c>
      <c r="K17" s="20">
        <f t="shared" si="5"/>
        <v>185</v>
      </c>
      <c r="L17" s="20">
        <v>215</v>
      </c>
      <c r="M17" s="20">
        <f t="shared" si="10"/>
        <v>265</v>
      </c>
      <c r="N17" s="20">
        <f t="shared" si="11"/>
        <v>315</v>
      </c>
      <c r="O17" s="20">
        <f t="shared" si="12"/>
        <v>365</v>
      </c>
      <c r="P17" s="20">
        <f t="shared" si="13"/>
        <v>415</v>
      </c>
      <c r="Q17" s="20">
        <v>465</v>
      </c>
      <c r="R17" s="20">
        <f t="shared" si="14"/>
        <v>535</v>
      </c>
      <c r="S17" s="20">
        <f t="shared" si="15"/>
        <v>605</v>
      </c>
      <c r="T17" s="20">
        <f t="shared" si="16"/>
        <v>675</v>
      </c>
      <c r="U17" s="20">
        <f t="shared" si="17"/>
        <v>745</v>
      </c>
      <c r="V17" s="20">
        <v>815</v>
      </c>
      <c r="W17" s="20">
        <f t="shared" si="18"/>
        <v>905</v>
      </c>
      <c r="X17" s="20">
        <f t="shared" si="19"/>
        <v>995</v>
      </c>
      <c r="Y17" s="20">
        <f t="shared" si="20"/>
        <v>1085</v>
      </c>
      <c r="Z17" s="20">
        <f t="shared" si="21"/>
        <v>1175</v>
      </c>
      <c r="AA17" s="20">
        <v>1265</v>
      </c>
      <c r="AB17" s="20">
        <f t="shared" si="22"/>
        <v>1395</v>
      </c>
      <c r="AC17" s="20">
        <f t="shared" si="23"/>
        <v>1525</v>
      </c>
      <c r="AD17" s="20">
        <f t="shared" si="24"/>
        <v>1655</v>
      </c>
      <c r="AE17" s="20">
        <f t="shared" si="25"/>
        <v>1785</v>
      </c>
      <c r="AF17" s="20">
        <v>1915</v>
      </c>
      <c r="AG17" s="20">
        <f t="shared" si="26"/>
        <v>2085</v>
      </c>
      <c r="AH17" s="20">
        <f t="shared" si="27"/>
        <v>2255</v>
      </c>
      <c r="AI17" s="20">
        <f t="shared" si="28"/>
        <v>2425</v>
      </c>
      <c r="AJ17" s="20">
        <f t="shared" si="29"/>
        <v>2595</v>
      </c>
      <c r="AK17" s="20">
        <v>2765</v>
      </c>
      <c r="AL17" s="20">
        <f t="shared" si="30"/>
        <v>2975</v>
      </c>
      <c r="AM17" s="20">
        <v>3205</v>
      </c>
      <c r="AN17" s="20">
        <v>3455</v>
      </c>
      <c r="AO17" s="20">
        <v>3725</v>
      </c>
      <c r="AU17" s="20">
        <f t="shared" si="32"/>
        <v>3174</v>
      </c>
      <c r="AV17" s="20">
        <f t="shared" si="33"/>
        <v>6516</v>
      </c>
      <c r="AW17" s="20">
        <f t="shared" si="34"/>
        <v>11220</v>
      </c>
      <c r="AX17" s="20">
        <f t="shared" si="35"/>
        <v>17412</v>
      </c>
      <c r="AY17" s="20">
        <f t="shared" si="36"/>
        <v>25212</v>
      </c>
      <c r="AZ17" s="20">
        <f t="shared" si="37"/>
        <v>34732</v>
      </c>
      <c r="BA17" s="20">
        <f t="shared" si="38"/>
        <v>51826</v>
      </c>
      <c r="BB17" s="20">
        <f t="shared" si="39"/>
        <v>72744</v>
      </c>
      <c r="BC17" s="20">
        <f t="shared" si="40"/>
        <v>97696</v>
      </c>
      <c r="BD17" s="20">
        <f t="shared" si="41"/>
        <v>126887</v>
      </c>
      <c r="BE17" s="20">
        <f t="shared" si="42"/>
        <v>160515</v>
      </c>
      <c r="BF17" s="20">
        <f t="shared" si="43"/>
        <v>210452</v>
      </c>
      <c r="BG17" s="20">
        <f t="shared" si="44"/>
        <v>267948</v>
      </c>
      <c r="BH17" s="20">
        <f t="shared" si="45"/>
        <v>333298</v>
      </c>
      <c r="BI17" s="20">
        <f t="shared" si="46"/>
        <v>406790</v>
      </c>
      <c r="BJ17" s="20">
        <f t="shared" si="47"/>
        <v>488707</v>
      </c>
      <c r="BK17" s="20">
        <f t="shared" si="48"/>
        <v>599066</v>
      </c>
      <c r="BL17" s="20">
        <f t="shared" si="49"/>
        <v>721990</v>
      </c>
      <c r="BM17" s="20">
        <f t="shared" si="50"/>
        <v>857860</v>
      </c>
      <c r="BN17" s="20">
        <f t="shared" si="51"/>
        <v>1007049</v>
      </c>
      <c r="BO17" s="20">
        <f t="shared" si="52"/>
        <v>1169923</v>
      </c>
      <c r="BP17" s="20">
        <f t="shared" si="53"/>
        <v>1406911</v>
      </c>
      <c r="BQ17" s="20">
        <f t="shared" si="54"/>
        <v>1667628</v>
      </c>
      <c r="BR17" s="20">
        <f t="shared" si="55"/>
        <v>1952662</v>
      </c>
      <c r="BS17" s="20">
        <f t="shared" si="56"/>
        <v>2262597</v>
      </c>
      <c r="BT17" s="20">
        <f t="shared" si="57"/>
        <v>2598009</v>
      </c>
      <c r="BU17" s="20">
        <f t="shared" si="58"/>
        <v>3046715</v>
      </c>
      <c r="BV17" s="20">
        <f t="shared" si="59"/>
        <v>3533898</v>
      </c>
      <c r="BW17" s="20">
        <f t="shared" si="60"/>
        <v>4060361</v>
      </c>
      <c r="BX17" s="20">
        <f t="shared" si="61"/>
        <v>4626904</v>
      </c>
      <c r="BY17" s="20">
        <f t="shared" si="62"/>
        <v>5234318</v>
      </c>
      <c r="BZ17" s="20">
        <f t="shared" si="63"/>
        <v>6004067</v>
      </c>
      <c r="CA17" s="20">
        <f t="shared" si="64"/>
        <v>6895053</v>
      </c>
      <c r="CB17" s="20">
        <f t="shared" si="65"/>
        <v>7920404</v>
      </c>
      <c r="CC17" s="20">
        <f t="shared" si="66"/>
        <v>9094083</v>
      </c>
    </row>
    <row r="18" ht="16.5" spans="1:81">
      <c r="A18" s="10">
        <v>70</v>
      </c>
      <c r="B18" s="20"/>
      <c r="C18" s="20"/>
      <c r="D18" s="20"/>
      <c r="E18" s="20"/>
      <c r="F18" s="20"/>
      <c r="G18" s="20">
        <v>66</v>
      </c>
      <c r="H18" s="20">
        <f t="shared" si="67"/>
        <v>96</v>
      </c>
      <c r="I18" s="20">
        <f t="shared" si="3"/>
        <v>126</v>
      </c>
      <c r="J18" s="20">
        <f t="shared" si="4"/>
        <v>156</v>
      </c>
      <c r="K18" s="20">
        <f t="shared" si="5"/>
        <v>186</v>
      </c>
      <c r="L18" s="20">
        <v>216</v>
      </c>
      <c r="M18" s="20">
        <f t="shared" si="10"/>
        <v>266</v>
      </c>
      <c r="N18" s="20">
        <f t="shared" si="11"/>
        <v>316</v>
      </c>
      <c r="O18" s="20">
        <f t="shared" si="12"/>
        <v>366</v>
      </c>
      <c r="P18" s="20">
        <f t="shared" si="13"/>
        <v>416</v>
      </c>
      <c r="Q18" s="20">
        <v>466</v>
      </c>
      <c r="R18" s="20">
        <f t="shared" si="14"/>
        <v>536</v>
      </c>
      <c r="S18" s="20">
        <f t="shared" si="15"/>
        <v>606</v>
      </c>
      <c r="T18" s="20">
        <f t="shared" si="16"/>
        <v>676</v>
      </c>
      <c r="U18" s="20">
        <f t="shared" si="17"/>
        <v>746</v>
      </c>
      <c r="V18" s="20">
        <v>816</v>
      </c>
      <c r="W18" s="20">
        <f t="shared" si="18"/>
        <v>906</v>
      </c>
      <c r="X18" s="20">
        <f t="shared" si="19"/>
        <v>996</v>
      </c>
      <c r="Y18" s="20">
        <f t="shared" si="20"/>
        <v>1086</v>
      </c>
      <c r="Z18" s="20">
        <f t="shared" si="21"/>
        <v>1176</v>
      </c>
      <c r="AA18" s="20">
        <v>1266</v>
      </c>
      <c r="AB18" s="20">
        <f t="shared" si="22"/>
        <v>1396</v>
      </c>
      <c r="AC18" s="20">
        <f t="shared" si="23"/>
        <v>1526</v>
      </c>
      <c r="AD18" s="20">
        <f t="shared" si="24"/>
        <v>1656</v>
      </c>
      <c r="AE18" s="20">
        <f t="shared" si="25"/>
        <v>1786</v>
      </c>
      <c r="AF18" s="20">
        <v>1916</v>
      </c>
      <c r="AG18" s="20">
        <f t="shared" si="26"/>
        <v>2086</v>
      </c>
      <c r="AH18" s="20">
        <f t="shared" si="27"/>
        <v>2256</v>
      </c>
      <c r="AI18" s="20">
        <f t="shared" si="28"/>
        <v>2426</v>
      </c>
      <c r="AJ18" s="20">
        <f t="shared" si="29"/>
        <v>2596</v>
      </c>
      <c r="AK18" s="20">
        <v>2766</v>
      </c>
      <c r="AL18" s="20">
        <f t="shared" si="30"/>
        <v>2976</v>
      </c>
      <c r="AM18" s="20">
        <v>3206</v>
      </c>
      <c r="AN18" s="20">
        <v>3456</v>
      </c>
      <c r="AO18" s="20">
        <v>3726</v>
      </c>
      <c r="AU18" s="20">
        <f t="shared" si="32"/>
        <v>3247</v>
      </c>
      <c r="AV18" s="20">
        <f t="shared" si="33"/>
        <v>6619</v>
      </c>
      <c r="AW18" s="20">
        <f t="shared" si="34"/>
        <v>11354</v>
      </c>
      <c r="AX18" s="20">
        <f t="shared" si="35"/>
        <v>17580</v>
      </c>
      <c r="AY18" s="20">
        <f t="shared" si="36"/>
        <v>25417</v>
      </c>
      <c r="AZ18" s="20">
        <f t="shared" si="37"/>
        <v>34974</v>
      </c>
      <c r="BA18" s="20">
        <f t="shared" si="38"/>
        <v>52119</v>
      </c>
      <c r="BB18" s="20">
        <f t="shared" si="39"/>
        <v>73090</v>
      </c>
      <c r="BC18" s="20">
        <f t="shared" si="40"/>
        <v>98097</v>
      </c>
      <c r="BD18" s="20">
        <f t="shared" si="41"/>
        <v>127346</v>
      </c>
      <c r="BE18" s="20">
        <f t="shared" si="42"/>
        <v>161032</v>
      </c>
      <c r="BF18" s="20">
        <f t="shared" si="43"/>
        <v>211043</v>
      </c>
      <c r="BG18" s="20">
        <f t="shared" si="44"/>
        <v>268612</v>
      </c>
      <c r="BH18" s="20">
        <f t="shared" si="45"/>
        <v>334039</v>
      </c>
      <c r="BI18" s="20">
        <f t="shared" si="46"/>
        <v>407609</v>
      </c>
      <c r="BJ18" s="20">
        <f t="shared" si="47"/>
        <v>489607</v>
      </c>
      <c r="BK18" s="20">
        <f t="shared" si="48"/>
        <v>600059</v>
      </c>
      <c r="BL18" s="20">
        <f t="shared" si="49"/>
        <v>723079</v>
      </c>
      <c r="BM18" s="20">
        <f t="shared" si="50"/>
        <v>859046</v>
      </c>
      <c r="BN18" s="20">
        <f t="shared" si="51"/>
        <v>1008334</v>
      </c>
      <c r="BO18" s="20">
        <f t="shared" si="52"/>
        <v>1171310</v>
      </c>
      <c r="BP18" s="20">
        <f t="shared" si="53"/>
        <v>1408424</v>
      </c>
      <c r="BQ18" s="20">
        <f t="shared" si="54"/>
        <v>1669268</v>
      </c>
      <c r="BR18" s="20">
        <f t="shared" si="55"/>
        <v>1954432</v>
      </c>
      <c r="BS18" s="20">
        <f t="shared" si="56"/>
        <v>2264499</v>
      </c>
      <c r="BT18" s="20">
        <f t="shared" si="57"/>
        <v>2600044</v>
      </c>
      <c r="BU18" s="20">
        <f t="shared" si="58"/>
        <v>3048907</v>
      </c>
      <c r="BV18" s="20">
        <f t="shared" si="59"/>
        <v>3536249</v>
      </c>
      <c r="BW18" s="20">
        <f t="shared" si="60"/>
        <v>4062873</v>
      </c>
      <c r="BX18" s="20">
        <f t="shared" si="61"/>
        <v>4629578</v>
      </c>
      <c r="BY18" s="20">
        <f t="shared" si="62"/>
        <v>5237158</v>
      </c>
      <c r="BZ18" s="20">
        <f t="shared" si="63"/>
        <v>6007094</v>
      </c>
      <c r="CA18" s="20">
        <f t="shared" si="64"/>
        <v>6898280</v>
      </c>
      <c r="CB18" s="20">
        <f t="shared" si="65"/>
        <v>7923843</v>
      </c>
      <c r="CC18" s="20">
        <f t="shared" si="66"/>
        <v>9097746</v>
      </c>
    </row>
    <row r="19" ht="16.5" spans="1:81">
      <c r="A19" s="10">
        <v>70</v>
      </c>
      <c r="B19" s="20"/>
      <c r="C19" s="20"/>
      <c r="D19" s="20"/>
      <c r="E19" s="20"/>
      <c r="F19" s="20"/>
      <c r="G19" s="20">
        <v>67</v>
      </c>
      <c r="H19" s="20">
        <f t="shared" si="67"/>
        <v>97</v>
      </c>
      <c r="I19" s="20">
        <f t="shared" si="3"/>
        <v>127</v>
      </c>
      <c r="J19" s="20">
        <f t="shared" si="4"/>
        <v>157</v>
      </c>
      <c r="K19" s="20">
        <f t="shared" si="5"/>
        <v>187</v>
      </c>
      <c r="L19" s="20">
        <v>217</v>
      </c>
      <c r="M19" s="20">
        <f t="shared" si="10"/>
        <v>267</v>
      </c>
      <c r="N19" s="20">
        <f t="shared" si="11"/>
        <v>317</v>
      </c>
      <c r="O19" s="20">
        <f t="shared" si="12"/>
        <v>367</v>
      </c>
      <c r="P19" s="20">
        <f t="shared" si="13"/>
        <v>417</v>
      </c>
      <c r="Q19" s="20">
        <v>467</v>
      </c>
      <c r="R19" s="20">
        <f t="shared" si="14"/>
        <v>537</v>
      </c>
      <c r="S19" s="20">
        <f t="shared" si="15"/>
        <v>607</v>
      </c>
      <c r="T19" s="20">
        <f t="shared" si="16"/>
        <v>677</v>
      </c>
      <c r="U19" s="20">
        <f t="shared" si="17"/>
        <v>747</v>
      </c>
      <c r="V19" s="20">
        <v>817</v>
      </c>
      <c r="W19" s="20">
        <f t="shared" si="18"/>
        <v>907</v>
      </c>
      <c r="X19" s="20">
        <f t="shared" si="19"/>
        <v>997</v>
      </c>
      <c r="Y19" s="20">
        <f t="shared" si="20"/>
        <v>1087</v>
      </c>
      <c r="Z19" s="20">
        <f t="shared" si="21"/>
        <v>1177</v>
      </c>
      <c r="AA19" s="20">
        <v>1267</v>
      </c>
      <c r="AB19" s="20">
        <f t="shared" si="22"/>
        <v>1397</v>
      </c>
      <c r="AC19" s="20">
        <f t="shared" si="23"/>
        <v>1527</v>
      </c>
      <c r="AD19" s="20">
        <f t="shared" si="24"/>
        <v>1657</v>
      </c>
      <c r="AE19" s="20">
        <f t="shared" si="25"/>
        <v>1787</v>
      </c>
      <c r="AF19" s="20">
        <v>1917</v>
      </c>
      <c r="AG19" s="20">
        <f t="shared" si="26"/>
        <v>2087</v>
      </c>
      <c r="AH19" s="20">
        <f t="shared" si="27"/>
        <v>2257</v>
      </c>
      <c r="AI19" s="20">
        <f t="shared" si="28"/>
        <v>2427</v>
      </c>
      <c r="AJ19" s="20">
        <f t="shared" si="29"/>
        <v>2597</v>
      </c>
      <c r="AK19" s="20">
        <v>2767</v>
      </c>
      <c r="AL19" s="20">
        <f t="shared" si="30"/>
        <v>2977</v>
      </c>
      <c r="AM19" s="20">
        <v>3207</v>
      </c>
      <c r="AN19" s="20">
        <v>3457</v>
      </c>
      <c r="AO19" s="20">
        <v>3727</v>
      </c>
      <c r="AU19" s="20">
        <f t="shared" ref="AU19:AU28" si="68">INT(G$1+AU$1*G19^1.5)</f>
        <v>3320</v>
      </c>
      <c r="AV19" s="20">
        <f t="shared" ref="AV19:AV28" si="69">INT(H$1+AV$1*H19^1.5)</f>
        <v>6722</v>
      </c>
      <c r="AW19" s="20">
        <f t="shared" ref="AW19:AW28" si="70">INT(I$1+AW$1*I19^1.5)</f>
        <v>11489</v>
      </c>
      <c r="AX19" s="20">
        <f t="shared" ref="AX19:AX28" si="71">INT(J$1+AX$1*J19^1.5)</f>
        <v>17749</v>
      </c>
      <c r="AY19" s="20">
        <f t="shared" ref="AY19:AY28" si="72">INT(K$1+AY$1*K19^1.5)</f>
        <v>25621</v>
      </c>
      <c r="AZ19" s="20">
        <f t="shared" si="37"/>
        <v>35217</v>
      </c>
      <c r="BA19" s="20">
        <f t="shared" si="38"/>
        <v>52413</v>
      </c>
      <c r="BB19" s="20">
        <f t="shared" si="39"/>
        <v>73437</v>
      </c>
      <c r="BC19" s="20">
        <f t="shared" si="40"/>
        <v>98499</v>
      </c>
      <c r="BD19" s="20">
        <f t="shared" si="41"/>
        <v>127805</v>
      </c>
      <c r="BE19" s="20">
        <f t="shared" si="42"/>
        <v>161551</v>
      </c>
      <c r="BF19" s="20">
        <f t="shared" si="43"/>
        <v>211633</v>
      </c>
      <c r="BG19" s="20">
        <f t="shared" si="44"/>
        <v>269277</v>
      </c>
      <c r="BH19" s="20">
        <f t="shared" si="45"/>
        <v>334780</v>
      </c>
      <c r="BI19" s="20">
        <f t="shared" si="46"/>
        <v>408429</v>
      </c>
      <c r="BJ19" s="20">
        <f t="shared" si="47"/>
        <v>490507</v>
      </c>
      <c r="BK19" s="20">
        <f t="shared" si="48"/>
        <v>601053</v>
      </c>
      <c r="BL19" s="20">
        <f t="shared" si="49"/>
        <v>724168</v>
      </c>
      <c r="BM19" s="20">
        <f t="shared" si="50"/>
        <v>860233</v>
      </c>
      <c r="BN19" s="20">
        <f t="shared" si="51"/>
        <v>1009621</v>
      </c>
      <c r="BO19" s="20">
        <f t="shared" si="52"/>
        <v>1172698</v>
      </c>
      <c r="BP19" s="20">
        <f t="shared" si="53"/>
        <v>1409937</v>
      </c>
      <c r="BQ19" s="20">
        <f t="shared" si="54"/>
        <v>1670909</v>
      </c>
      <c r="BR19" s="20">
        <f t="shared" si="55"/>
        <v>1956203</v>
      </c>
      <c r="BS19" s="20">
        <f t="shared" si="56"/>
        <v>2266401</v>
      </c>
      <c r="BT19" s="20">
        <f t="shared" si="57"/>
        <v>2602080</v>
      </c>
      <c r="BU19" s="20">
        <f t="shared" si="58"/>
        <v>3051099</v>
      </c>
      <c r="BV19" s="20">
        <f t="shared" si="59"/>
        <v>3538600</v>
      </c>
      <c r="BW19" s="20">
        <f t="shared" si="60"/>
        <v>4065385</v>
      </c>
      <c r="BX19" s="20">
        <f t="shared" si="61"/>
        <v>4632254</v>
      </c>
      <c r="BY19" s="20">
        <f t="shared" si="62"/>
        <v>5239998</v>
      </c>
      <c r="BZ19" s="20">
        <f t="shared" si="63"/>
        <v>6010122</v>
      </c>
      <c r="CA19" s="20">
        <f t="shared" si="64"/>
        <v>6901507</v>
      </c>
      <c r="CB19" s="20">
        <f t="shared" si="65"/>
        <v>7927282</v>
      </c>
      <c r="CC19" s="20">
        <f t="shared" si="66"/>
        <v>9101408</v>
      </c>
    </row>
    <row r="20" ht="16.5" spans="1:81">
      <c r="A20" s="10">
        <v>70</v>
      </c>
      <c r="B20" s="20"/>
      <c r="C20" s="20"/>
      <c r="D20" s="20"/>
      <c r="E20" s="20"/>
      <c r="F20" s="20"/>
      <c r="G20" s="20">
        <v>68</v>
      </c>
      <c r="H20" s="20">
        <f t="shared" si="67"/>
        <v>98</v>
      </c>
      <c r="I20" s="20">
        <f t="shared" si="3"/>
        <v>128</v>
      </c>
      <c r="J20" s="20">
        <f t="shared" si="4"/>
        <v>158</v>
      </c>
      <c r="K20" s="20">
        <f t="shared" si="5"/>
        <v>188</v>
      </c>
      <c r="L20" s="20">
        <v>218</v>
      </c>
      <c r="M20" s="20">
        <f t="shared" si="10"/>
        <v>268</v>
      </c>
      <c r="N20" s="20">
        <f t="shared" si="11"/>
        <v>318</v>
      </c>
      <c r="O20" s="20">
        <f t="shared" si="12"/>
        <v>368</v>
      </c>
      <c r="P20" s="20">
        <f t="shared" si="13"/>
        <v>418</v>
      </c>
      <c r="Q20" s="20">
        <v>468</v>
      </c>
      <c r="R20" s="20">
        <f t="shared" si="14"/>
        <v>538</v>
      </c>
      <c r="S20" s="20">
        <f t="shared" si="15"/>
        <v>608</v>
      </c>
      <c r="T20" s="20">
        <f t="shared" si="16"/>
        <v>678</v>
      </c>
      <c r="U20" s="20">
        <f t="shared" si="17"/>
        <v>748</v>
      </c>
      <c r="V20" s="20">
        <v>818</v>
      </c>
      <c r="W20" s="20">
        <f t="shared" si="18"/>
        <v>908</v>
      </c>
      <c r="X20" s="20">
        <f t="shared" si="19"/>
        <v>998</v>
      </c>
      <c r="Y20" s="20">
        <f t="shared" si="20"/>
        <v>1088</v>
      </c>
      <c r="Z20" s="20">
        <f t="shared" si="21"/>
        <v>1178</v>
      </c>
      <c r="AA20" s="20">
        <v>1268</v>
      </c>
      <c r="AB20" s="20">
        <f t="shared" si="22"/>
        <v>1398</v>
      </c>
      <c r="AC20" s="20">
        <f t="shared" si="23"/>
        <v>1528</v>
      </c>
      <c r="AD20" s="20">
        <f t="shared" si="24"/>
        <v>1658</v>
      </c>
      <c r="AE20" s="20">
        <f t="shared" si="25"/>
        <v>1788</v>
      </c>
      <c r="AF20" s="20">
        <v>1918</v>
      </c>
      <c r="AG20" s="20">
        <f t="shared" si="26"/>
        <v>2088</v>
      </c>
      <c r="AH20" s="20">
        <f t="shared" si="27"/>
        <v>2258</v>
      </c>
      <c r="AI20" s="20">
        <f t="shared" si="28"/>
        <v>2428</v>
      </c>
      <c r="AJ20" s="20">
        <f t="shared" si="29"/>
        <v>2598</v>
      </c>
      <c r="AK20" s="20">
        <v>2768</v>
      </c>
      <c r="AL20" s="20">
        <f t="shared" si="30"/>
        <v>2978</v>
      </c>
      <c r="AM20" s="20">
        <v>3208</v>
      </c>
      <c r="AN20" s="20">
        <v>3458</v>
      </c>
      <c r="AO20" s="20">
        <v>3728</v>
      </c>
      <c r="AU20" s="20">
        <f t="shared" si="68"/>
        <v>3394</v>
      </c>
      <c r="AV20" s="20">
        <f t="shared" si="69"/>
        <v>6826</v>
      </c>
      <c r="AW20" s="20">
        <f t="shared" si="70"/>
        <v>11625</v>
      </c>
      <c r="AX20" s="20">
        <f t="shared" si="71"/>
        <v>17919</v>
      </c>
      <c r="AY20" s="20">
        <f t="shared" si="72"/>
        <v>25827</v>
      </c>
      <c r="AZ20" s="20">
        <f t="shared" si="37"/>
        <v>35461</v>
      </c>
      <c r="BA20" s="20">
        <f t="shared" si="38"/>
        <v>52708</v>
      </c>
      <c r="BB20" s="20">
        <f t="shared" si="39"/>
        <v>73784</v>
      </c>
      <c r="BC20" s="20">
        <f t="shared" si="40"/>
        <v>98902</v>
      </c>
      <c r="BD20" s="20">
        <f t="shared" si="41"/>
        <v>128265</v>
      </c>
      <c r="BE20" s="20">
        <f t="shared" si="42"/>
        <v>162070</v>
      </c>
      <c r="BF20" s="20">
        <f t="shared" si="43"/>
        <v>212224</v>
      </c>
      <c r="BG20" s="20">
        <f t="shared" si="44"/>
        <v>269943</v>
      </c>
      <c r="BH20" s="20">
        <f t="shared" si="45"/>
        <v>335522</v>
      </c>
      <c r="BI20" s="20">
        <f t="shared" si="46"/>
        <v>409249</v>
      </c>
      <c r="BJ20" s="20">
        <f t="shared" si="47"/>
        <v>491407</v>
      </c>
      <c r="BK20" s="20">
        <f t="shared" si="48"/>
        <v>602047</v>
      </c>
      <c r="BL20" s="20">
        <f t="shared" si="49"/>
        <v>725257</v>
      </c>
      <c r="BM20" s="20">
        <f t="shared" si="50"/>
        <v>861420</v>
      </c>
      <c r="BN20" s="20">
        <f t="shared" si="51"/>
        <v>1010908</v>
      </c>
      <c r="BO20" s="20">
        <f t="shared" si="52"/>
        <v>1174087</v>
      </c>
      <c r="BP20" s="20">
        <f t="shared" si="53"/>
        <v>1411451</v>
      </c>
      <c r="BQ20" s="20">
        <f t="shared" si="54"/>
        <v>1672551</v>
      </c>
      <c r="BR20" s="20">
        <f t="shared" si="55"/>
        <v>1957974</v>
      </c>
      <c r="BS20" s="20">
        <f t="shared" si="56"/>
        <v>2268303</v>
      </c>
      <c r="BT20" s="20">
        <f t="shared" si="57"/>
        <v>2604116</v>
      </c>
      <c r="BU20" s="20">
        <f t="shared" si="58"/>
        <v>3053292</v>
      </c>
      <c r="BV20" s="20">
        <f t="shared" si="59"/>
        <v>3540952</v>
      </c>
      <c r="BW20" s="20">
        <f t="shared" si="60"/>
        <v>4067898</v>
      </c>
      <c r="BX20" s="20">
        <f t="shared" si="61"/>
        <v>4634929</v>
      </c>
      <c r="BY20" s="20">
        <f t="shared" si="62"/>
        <v>5242839</v>
      </c>
      <c r="BZ20" s="20">
        <f t="shared" si="63"/>
        <v>6013151</v>
      </c>
      <c r="CA20" s="20">
        <f t="shared" si="64"/>
        <v>6904736</v>
      </c>
      <c r="CB20" s="20">
        <f t="shared" si="65"/>
        <v>7930722</v>
      </c>
      <c r="CC20" s="20">
        <f t="shared" si="66"/>
        <v>9105072</v>
      </c>
    </row>
    <row r="21" ht="16.5" spans="1:81">
      <c r="A21" s="10">
        <v>70</v>
      </c>
      <c r="B21" s="20"/>
      <c r="C21" s="20"/>
      <c r="D21" s="20"/>
      <c r="E21" s="20"/>
      <c r="F21" s="20"/>
      <c r="G21" s="20">
        <v>69</v>
      </c>
      <c r="H21" s="20">
        <f t="shared" si="67"/>
        <v>99</v>
      </c>
      <c r="I21" s="20">
        <f t="shared" si="3"/>
        <v>129</v>
      </c>
      <c r="J21" s="20">
        <f t="shared" si="4"/>
        <v>159</v>
      </c>
      <c r="K21" s="20">
        <f t="shared" si="5"/>
        <v>189</v>
      </c>
      <c r="L21" s="20">
        <v>219</v>
      </c>
      <c r="M21" s="20">
        <f t="shared" si="10"/>
        <v>269</v>
      </c>
      <c r="N21" s="20">
        <f t="shared" si="11"/>
        <v>319</v>
      </c>
      <c r="O21" s="20">
        <f t="shared" si="12"/>
        <v>369</v>
      </c>
      <c r="P21" s="20">
        <f t="shared" si="13"/>
        <v>419</v>
      </c>
      <c r="Q21" s="20">
        <v>469</v>
      </c>
      <c r="R21" s="20">
        <f t="shared" si="14"/>
        <v>539</v>
      </c>
      <c r="S21" s="20">
        <f t="shared" si="15"/>
        <v>609</v>
      </c>
      <c r="T21" s="20">
        <f t="shared" si="16"/>
        <v>679</v>
      </c>
      <c r="U21" s="20">
        <f t="shared" si="17"/>
        <v>749</v>
      </c>
      <c r="V21" s="20">
        <v>819</v>
      </c>
      <c r="W21" s="20">
        <f t="shared" si="18"/>
        <v>909</v>
      </c>
      <c r="X21" s="20">
        <f t="shared" si="19"/>
        <v>999</v>
      </c>
      <c r="Y21" s="20">
        <f t="shared" si="20"/>
        <v>1089</v>
      </c>
      <c r="Z21" s="20">
        <f t="shared" si="21"/>
        <v>1179</v>
      </c>
      <c r="AA21" s="20">
        <v>1269</v>
      </c>
      <c r="AB21" s="20">
        <f t="shared" si="22"/>
        <v>1399</v>
      </c>
      <c r="AC21" s="20">
        <f t="shared" si="23"/>
        <v>1529</v>
      </c>
      <c r="AD21" s="20">
        <f t="shared" si="24"/>
        <v>1659</v>
      </c>
      <c r="AE21" s="20">
        <f t="shared" si="25"/>
        <v>1789</v>
      </c>
      <c r="AF21" s="20">
        <v>1919</v>
      </c>
      <c r="AG21" s="20">
        <f t="shared" si="26"/>
        <v>2089</v>
      </c>
      <c r="AH21" s="20">
        <f t="shared" si="27"/>
        <v>2259</v>
      </c>
      <c r="AI21" s="20">
        <f t="shared" si="28"/>
        <v>2429</v>
      </c>
      <c r="AJ21" s="20">
        <f t="shared" si="29"/>
        <v>2599</v>
      </c>
      <c r="AK21" s="20">
        <v>2769</v>
      </c>
      <c r="AL21" s="20">
        <f t="shared" si="30"/>
        <v>2979</v>
      </c>
      <c r="AM21" s="20">
        <v>3209</v>
      </c>
      <c r="AN21" s="20">
        <v>3459</v>
      </c>
      <c r="AO21" s="20">
        <v>3729</v>
      </c>
      <c r="AU21" s="20">
        <f t="shared" si="68"/>
        <v>3468</v>
      </c>
      <c r="AV21" s="20">
        <f t="shared" si="69"/>
        <v>6930</v>
      </c>
      <c r="AW21" s="20">
        <f t="shared" si="70"/>
        <v>11761</v>
      </c>
      <c r="AX21" s="20">
        <f t="shared" si="71"/>
        <v>18089</v>
      </c>
      <c r="AY21" s="20">
        <f t="shared" si="72"/>
        <v>26033</v>
      </c>
      <c r="AZ21" s="20">
        <f t="shared" si="37"/>
        <v>35704</v>
      </c>
      <c r="BA21" s="20">
        <f t="shared" si="38"/>
        <v>53003</v>
      </c>
      <c r="BB21" s="20">
        <f t="shared" si="39"/>
        <v>74132</v>
      </c>
      <c r="BC21" s="20">
        <f t="shared" si="40"/>
        <v>99305</v>
      </c>
      <c r="BD21" s="20">
        <f t="shared" si="41"/>
        <v>128725</v>
      </c>
      <c r="BE21" s="20">
        <f t="shared" si="42"/>
        <v>162589</v>
      </c>
      <c r="BF21" s="20">
        <f t="shared" si="43"/>
        <v>212816</v>
      </c>
      <c r="BG21" s="20">
        <f t="shared" si="44"/>
        <v>270609</v>
      </c>
      <c r="BH21" s="20">
        <f t="shared" si="45"/>
        <v>336264</v>
      </c>
      <c r="BI21" s="20">
        <f t="shared" si="46"/>
        <v>410070</v>
      </c>
      <c r="BJ21" s="20">
        <f t="shared" si="47"/>
        <v>492309</v>
      </c>
      <c r="BK21" s="20">
        <f t="shared" si="48"/>
        <v>603042</v>
      </c>
      <c r="BL21" s="20">
        <f t="shared" si="49"/>
        <v>726348</v>
      </c>
      <c r="BM21" s="20">
        <f t="shared" si="50"/>
        <v>862608</v>
      </c>
      <c r="BN21" s="20">
        <f t="shared" si="51"/>
        <v>1012195</v>
      </c>
      <c r="BO21" s="20">
        <f t="shared" si="52"/>
        <v>1175476</v>
      </c>
      <c r="BP21" s="20">
        <f t="shared" si="53"/>
        <v>1412966</v>
      </c>
      <c r="BQ21" s="20">
        <f t="shared" si="54"/>
        <v>1674193</v>
      </c>
      <c r="BR21" s="20">
        <f t="shared" si="55"/>
        <v>1959745</v>
      </c>
      <c r="BS21" s="20">
        <f t="shared" si="56"/>
        <v>2270207</v>
      </c>
      <c r="BT21" s="20">
        <f t="shared" si="57"/>
        <v>2606153</v>
      </c>
      <c r="BU21" s="20">
        <f t="shared" si="58"/>
        <v>3055486</v>
      </c>
      <c r="BV21" s="20">
        <f t="shared" si="59"/>
        <v>3543304</v>
      </c>
      <c r="BW21" s="20">
        <f t="shared" si="60"/>
        <v>4070411</v>
      </c>
      <c r="BX21" s="20">
        <f t="shared" si="61"/>
        <v>4637606</v>
      </c>
      <c r="BY21" s="20">
        <f t="shared" si="62"/>
        <v>5245680</v>
      </c>
      <c r="BZ21" s="20">
        <f t="shared" si="63"/>
        <v>6016180</v>
      </c>
      <c r="CA21" s="20">
        <f t="shared" si="64"/>
        <v>6907964</v>
      </c>
      <c r="CB21" s="20">
        <f t="shared" si="65"/>
        <v>7934163</v>
      </c>
      <c r="CC21" s="20">
        <f t="shared" si="66"/>
        <v>9108735</v>
      </c>
    </row>
    <row r="22" ht="16.5" spans="1:81">
      <c r="A22" s="10">
        <v>90</v>
      </c>
      <c r="B22" s="20"/>
      <c r="C22" s="20"/>
      <c r="D22" s="20"/>
      <c r="E22" s="20"/>
      <c r="F22" s="20"/>
      <c r="G22" s="20">
        <v>70</v>
      </c>
      <c r="H22" s="20">
        <f t="shared" si="67"/>
        <v>100</v>
      </c>
      <c r="I22" s="20">
        <f t="shared" si="3"/>
        <v>130</v>
      </c>
      <c r="J22" s="20">
        <f t="shared" si="4"/>
        <v>160</v>
      </c>
      <c r="K22" s="20">
        <f t="shared" si="5"/>
        <v>190</v>
      </c>
      <c r="L22" s="20">
        <v>220</v>
      </c>
      <c r="M22" s="20">
        <f t="shared" si="10"/>
        <v>270</v>
      </c>
      <c r="N22" s="20">
        <f t="shared" si="11"/>
        <v>320</v>
      </c>
      <c r="O22" s="20">
        <f t="shared" si="12"/>
        <v>370</v>
      </c>
      <c r="P22" s="20">
        <f t="shared" si="13"/>
        <v>420</v>
      </c>
      <c r="Q22" s="20">
        <v>470</v>
      </c>
      <c r="R22" s="20">
        <f t="shared" si="14"/>
        <v>540</v>
      </c>
      <c r="S22" s="20">
        <f t="shared" si="15"/>
        <v>610</v>
      </c>
      <c r="T22" s="20">
        <f t="shared" si="16"/>
        <v>680</v>
      </c>
      <c r="U22" s="20">
        <f t="shared" si="17"/>
        <v>750</v>
      </c>
      <c r="V22" s="20">
        <v>820</v>
      </c>
      <c r="W22" s="20">
        <f t="shared" si="18"/>
        <v>910</v>
      </c>
      <c r="X22" s="20">
        <f t="shared" si="19"/>
        <v>1000</v>
      </c>
      <c r="Y22" s="20">
        <f t="shared" si="20"/>
        <v>1090</v>
      </c>
      <c r="Z22" s="20">
        <f t="shared" si="21"/>
        <v>1180</v>
      </c>
      <c r="AA22" s="20">
        <v>1270</v>
      </c>
      <c r="AB22" s="20">
        <f t="shared" si="22"/>
        <v>1400</v>
      </c>
      <c r="AC22" s="20">
        <f t="shared" si="23"/>
        <v>1530</v>
      </c>
      <c r="AD22" s="20">
        <f t="shared" si="24"/>
        <v>1660</v>
      </c>
      <c r="AE22" s="20">
        <f t="shared" si="25"/>
        <v>1790</v>
      </c>
      <c r="AF22" s="20">
        <v>1920</v>
      </c>
      <c r="AG22" s="20">
        <f t="shared" si="26"/>
        <v>2090</v>
      </c>
      <c r="AH22" s="20">
        <f t="shared" si="27"/>
        <v>2260</v>
      </c>
      <c r="AI22" s="20">
        <f t="shared" si="28"/>
        <v>2430</v>
      </c>
      <c r="AJ22" s="20">
        <f t="shared" si="29"/>
        <v>2600</v>
      </c>
      <c r="AK22" s="20">
        <v>2770</v>
      </c>
      <c r="AL22" s="20">
        <f t="shared" si="30"/>
        <v>2980</v>
      </c>
      <c r="AM22" s="20">
        <v>3210</v>
      </c>
      <c r="AN22" s="20">
        <v>3460</v>
      </c>
      <c r="AO22" s="20">
        <v>3730</v>
      </c>
      <c r="AU22" s="20">
        <f t="shared" si="68"/>
        <v>3543</v>
      </c>
      <c r="AV22" s="20">
        <f t="shared" si="69"/>
        <v>7035</v>
      </c>
      <c r="AW22" s="20">
        <f t="shared" si="70"/>
        <v>11897</v>
      </c>
      <c r="AX22" s="20">
        <f t="shared" si="71"/>
        <v>18259</v>
      </c>
      <c r="AY22" s="20">
        <f t="shared" si="72"/>
        <v>26239</v>
      </c>
      <c r="AZ22" s="20">
        <f t="shared" si="37"/>
        <v>35949</v>
      </c>
      <c r="BA22" s="20">
        <f t="shared" si="38"/>
        <v>53298</v>
      </c>
      <c r="BB22" s="20">
        <f t="shared" si="39"/>
        <v>74481</v>
      </c>
      <c r="BC22" s="20">
        <f t="shared" si="40"/>
        <v>99709</v>
      </c>
      <c r="BD22" s="20">
        <f t="shared" si="41"/>
        <v>129186</v>
      </c>
      <c r="BE22" s="20">
        <f t="shared" si="42"/>
        <v>163109</v>
      </c>
      <c r="BF22" s="20">
        <f t="shared" si="43"/>
        <v>213408</v>
      </c>
      <c r="BG22" s="20">
        <f t="shared" si="44"/>
        <v>271275</v>
      </c>
      <c r="BH22" s="20">
        <f t="shared" si="45"/>
        <v>337007</v>
      </c>
      <c r="BI22" s="20">
        <f t="shared" si="46"/>
        <v>410891</v>
      </c>
      <c r="BJ22" s="20">
        <f t="shared" si="47"/>
        <v>493210</v>
      </c>
      <c r="BK22" s="20">
        <f t="shared" si="48"/>
        <v>604037</v>
      </c>
      <c r="BL22" s="20">
        <f t="shared" si="49"/>
        <v>727438</v>
      </c>
      <c r="BM22" s="20">
        <f t="shared" si="50"/>
        <v>863796</v>
      </c>
      <c r="BN22" s="20">
        <f t="shared" si="51"/>
        <v>1013483</v>
      </c>
      <c r="BO22" s="20">
        <f t="shared" si="52"/>
        <v>1176865</v>
      </c>
      <c r="BP22" s="20">
        <f t="shared" si="53"/>
        <v>1414481</v>
      </c>
      <c r="BQ22" s="20">
        <f t="shared" si="54"/>
        <v>1675835</v>
      </c>
      <c r="BR22" s="20">
        <f t="shared" si="55"/>
        <v>1961517</v>
      </c>
      <c r="BS22" s="20">
        <f t="shared" si="56"/>
        <v>2272110</v>
      </c>
      <c r="BT22" s="20">
        <f t="shared" si="57"/>
        <v>2608190</v>
      </c>
      <c r="BU22" s="20">
        <f t="shared" si="58"/>
        <v>3057680</v>
      </c>
      <c r="BV22" s="20">
        <f t="shared" si="59"/>
        <v>3545657</v>
      </c>
      <c r="BW22" s="20">
        <f t="shared" si="60"/>
        <v>4072925</v>
      </c>
      <c r="BX22" s="20">
        <f t="shared" si="61"/>
        <v>4640282</v>
      </c>
      <c r="BY22" s="20">
        <f t="shared" si="62"/>
        <v>5248522</v>
      </c>
      <c r="BZ22" s="20">
        <f t="shared" si="63"/>
        <v>6019209</v>
      </c>
      <c r="CA22" s="20">
        <f t="shared" si="64"/>
        <v>6911194</v>
      </c>
      <c r="CB22" s="20">
        <f t="shared" si="65"/>
        <v>7937603</v>
      </c>
      <c r="CC22" s="20">
        <f t="shared" si="66"/>
        <v>9112399</v>
      </c>
    </row>
    <row r="23" ht="16.5" spans="1:81">
      <c r="A23" s="10">
        <v>90</v>
      </c>
      <c r="B23" s="20"/>
      <c r="C23" s="20"/>
      <c r="D23" s="20"/>
      <c r="E23" s="20"/>
      <c r="F23" s="20"/>
      <c r="G23" s="20">
        <v>71</v>
      </c>
      <c r="H23" s="20">
        <f t="shared" si="67"/>
        <v>101</v>
      </c>
      <c r="I23" s="20">
        <f t="shared" si="3"/>
        <v>131</v>
      </c>
      <c r="J23" s="20">
        <f t="shared" si="4"/>
        <v>161</v>
      </c>
      <c r="K23" s="20">
        <f t="shared" si="5"/>
        <v>191</v>
      </c>
      <c r="L23" s="20">
        <v>221</v>
      </c>
      <c r="M23" s="20">
        <f t="shared" si="10"/>
        <v>271</v>
      </c>
      <c r="N23" s="20">
        <f t="shared" si="11"/>
        <v>321</v>
      </c>
      <c r="O23" s="20">
        <f t="shared" si="12"/>
        <v>371</v>
      </c>
      <c r="P23" s="20">
        <f t="shared" si="13"/>
        <v>421</v>
      </c>
      <c r="Q23" s="20">
        <v>471</v>
      </c>
      <c r="R23" s="20">
        <f t="shared" si="14"/>
        <v>541</v>
      </c>
      <c r="S23" s="20">
        <f t="shared" si="15"/>
        <v>611</v>
      </c>
      <c r="T23" s="20">
        <f t="shared" si="16"/>
        <v>681</v>
      </c>
      <c r="U23" s="20">
        <f t="shared" si="17"/>
        <v>751</v>
      </c>
      <c r="V23" s="20">
        <v>821</v>
      </c>
      <c r="W23" s="20">
        <f t="shared" si="18"/>
        <v>911</v>
      </c>
      <c r="X23" s="20">
        <f t="shared" si="19"/>
        <v>1001</v>
      </c>
      <c r="Y23" s="20">
        <f t="shared" si="20"/>
        <v>1091</v>
      </c>
      <c r="Z23" s="20">
        <f t="shared" si="21"/>
        <v>1181</v>
      </c>
      <c r="AA23" s="20">
        <v>1271</v>
      </c>
      <c r="AB23" s="20">
        <f t="shared" si="22"/>
        <v>1401</v>
      </c>
      <c r="AC23" s="20">
        <f t="shared" si="23"/>
        <v>1531</v>
      </c>
      <c r="AD23" s="20">
        <f t="shared" si="24"/>
        <v>1661</v>
      </c>
      <c r="AE23" s="20">
        <f t="shared" si="25"/>
        <v>1791</v>
      </c>
      <c r="AF23" s="20">
        <v>1921</v>
      </c>
      <c r="AG23" s="20">
        <f t="shared" si="26"/>
        <v>2091</v>
      </c>
      <c r="AH23" s="20">
        <f t="shared" si="27"/>
        <v>2261</v>
      </c>
      <c r="AI23" s="20">
        <f t="shared" si="28"/>
        <v>2431</v>
      </c>
      <c r="AJ23" s="20">
        <f t="shared" si="29"/>
        <v>2601</v>
      </c>
      <c r="AK23" s="20">
        <v>2771</v>
      </c>
      <c r="AL23" s="20">
        <f t="shared" si="30"/>
        <v>2981</v>
      </c>
      <c r="AM23" s="20">
        <v>3211</v>
      </c>
      <c r="AN23" s="20">
        <v>3461</v>
      </c>
      <c r="AO23" s="20">
        <v>3731</v>
      </c>
      <c r="AU23" s="20">
        <f t="shared" si="68"/>
        <v>3619</v>
      </c>
      <c r="AV23" s="20">
        <f t="shared" si="69"/>
        <v>7140</v>
      </c>
      <c r="AW23" s="20">
        <f t="shared" si="70"/>
        <v>12034</v>
      </c>
      <c r="AX23" s="20">
        <f t="shared" si="71"/>
        <v>18430</v>
      </c>
      <c r="AY23" s="20">
        <f t="shared" si="72"/>
        <v>26446</v>
      </c>
      <c r="AZ23" s="20">
        <f t="shared" si="37"/>
        <v>36194</v>
      </c>
      <c r="BA23" s="20">
        <f t="shared" si="38"/>
        <v>53594</v>
      </c>
      <c r="BB23" s="20">
        <f t="shared" si="39"/>
        <v>74830</v>
      </c>
      <c r="BC23" s="20">
        <f t="shared" si="40"/>
        <v>100113</v>
      </c>
      <c r="BD23" s="20">
        <f t="shared" si="41"/>
        <v>129647</v>
      </c>
      <c r="BE23" s="20">
        <f t="shared" si="42"/>
        <v>163630</v>
      </c>
      <c r="BF23" s="20">
        <f t="shared" si="43"/>
        <v>214001</v>
      </c>
      <c r="BG23" s="20">
        <f t="shared" si="44"/>
        <v>271943</v>
      </c>
      <c r="BH23" s="20">
        <f t="shared" si="45"/>
        <v>337750</v>
      </c>
      <c r="BI23" s="20">
        <f t="shared" si="46"/>
        <v>411713</v>
      </c>
      <c r="BJ23" s="20">
        <f t="shared" si="47"/>
        <v>494113</v>
      </c>
      <c r="BK23" s="20">
        <f t="shared" si="48"/>
        <v>605033</v>
      </c>
      <c r="BL23" s="20">
        <f t="shared" si="49"/>
        <v>728530</v>
      </c>
      <c r="BM23" s="20">
        <f t="shared" si="50"/>
        <v>864985</v>
      </c>
      <c r="BN23" s="20">
        <f t="shared" si="51"/>
        <v>1014771</v>
      </c>
      <c r="BO23" s="20">
        <f t="shared" si="52"/>
        <v>1178255</v>
      </c>
      <c r="BP23" s="20">
        <f t="shared" si="53"/>
        <v>1415997</v>
      </c>
      <c r="BQ23" s="20">
        <f t="shared" si="54"/>
        <v>1677478</v>
      </c>
      <c r="BR23" s="20">
        <f t="shared" si="55"/>
        <v>1963290</v>
      </c>
      <c r="BS23" s="20">
        <f t="shared" si="56"/>
        <v>2274014</v>
      </c>
      <c r="BT23" s="20">
        <f t="shared" si="57"/>
        <v>2610228</v>
      </c>
      <c r="BU23" s="20">
        <f t="shared" si="58"/>
        <v>3059875</v>
      </c>
      <c r="BV23" s="20">
        <f t="shared" si="59"/>
        <v>3548011</v>
      </c>
      <c r="BW23" s="20">
        <f t="shared" si="60"/>
        <v>4075439</v>
      </c>
      <c r="BX23" s="20">
        <f t="shared" si="61"/>
        <v>4642960</v>
      </c>
      <c r="BY23" s="20">
        <f t="shared" si="62"/>
        <v>5251364</v>
      </c>
      <c r="BZ23" s="20">
        <f t="shared" si="63"/>
        <v>6022239</v>
      </c>
      <c r="CA23" s="20">
        <f t="shared" si="64"/>
        <v>6914423</v>
      </c>
      <c r="CB23" s="20">
        <f t="shared" si="65"/>
        <v>7941045</v>
      </c>
      <c r="CC23" s="20">
        <f t="shared" si="66"/>
        <v>9116064</v>
      </c>
    </row>
    <row r="24" ht="16.5" spans="1:81">
      <c r="A24" s="10">
        <v>90</v>
      </c>
      <c r="B24" s="20"/>
      <c r="C24" s="20"/>
      <c r="D24" s="20"/>
      <c r="E24" s="20"/>
      <c r="F24" s="20"/>
      <c r="G24" s="20">
        <v>72</v>
      </c>
      <c r="H24" s="20">
        <f t="shared" si="67"/>
        <v>102</v>
      </c>
      <c r="I24" s="20">
        <f t="shared" si="3"/>
        <v>132</v>
      </c>
      <c r="J24" s="20">
        <f t="shared" si="4"/>
        <v>162</v>
      </c>
      <c r="K24" s="20">
        <f t="shared" si="5"/>
        <v>192</v>
      </c>
      <c r="L24" s="20">
        <v>222</v>
      </c>
      <c r="M24" s="20">
        <f t="shared" si="10"/>
        <v>272</v>
      </c>
      <c r="N24" s="20">
        <f t="shared" si="11"/>
        <v>322</v>
      </c>
      <c r="O24" s="20">
        <f t="shared" si="12"/>
        <v>372</v>
      </c>
      <c r="P24" s="20">
        <f t="shared" si="13"/>
        <v>422</v>
      </c>
      <c r="Q24" s="20">
        <v>472</v>
      </c>
      <c r="R24" s="20">
        <f t="shared" si="14"/>
        <v>542</v>
      </c>
      <c r="S24" s="20">
        <f t="shared" si="15"/>
        <v>612</v>
      </c>
      <c r="T24" s="20">
        <f t="shared" si="16"/>
        <v>682</v>
      </c>
      <c r="U24" s="20">
        <f t="shared" si="17"/>
        <v>752</v>
      </c>
      <c r="V24" s="20">
        <v>822</v>
      </c>
      <c r="W24" s="20">
        <f t="shared" si="18"/>
        <v>912</v>
      </c>
      <c r="X24" s="20">
        <f t="shared" si="19"/>
        <v>1002</v>
      </c>
      <c r="Y24" s="20">
        <f t="shared" si="20"/>
        <v>1092</v>
      </c>
      <c r="Z24" s="20">
        <f t="shared" si="21"/>
        <v>1182</v>
      </c>
      <c r="AA24" s="20">
        <v>1272</v>
      </c>
      <c r="AB24" s="20">
        <f t="shared" si="22"/>
        <v>1402</v>
      </c>
      <c r="AC24" s="20">
        <f t="shared" si="23"/>
        <v>1532</v>
      </c>
      <c r="AD24" s="20">
        <f t="shared" si="24"/>
        <v>1662</v>
      </c>
      <c r="AE24" s="20">
        <f t="shared" si="25"/>
        <v>1792</v>
      </c>
      <c r="AF24" s="20">
        <v>1922</v>
      </c>
      <c r="AG24" s="20">
        <f t="shared" si="26"/>
        <v>2092</v>
      </c>
      <c r="AH24" s="20">
        <f t="shared" si="27"/>
        <v>2262</v>
      </c>
      <c r="AI24" s="20">
        <f t="shared" si="28"/>
        <v>2432</v>
      </c>
      <c r="AJ24" s="20">
        <f t="shared" si="29"/>
        <v>2602</v>
      </c>
      <c r="AK24" s="20">
        <v>2772</v>
      </c>
      <c r="AL24" s="20">
        <f t="shared" si="30"/>
        <v>2982</v>
      </c>
      <c r="AM24" s="20">
        <v>3212</v>
      </c>
      <c r="AN24" s="20">
        <v>3462</v>
      </c>
      <c r="AO24" s="20">
        <v>3732</v>
      </c>
      <c r="AU24" s="20">
        <f t="shared" si="68"/>
        <v>3695</v>
      </c>
      <c r="AV24" s="20">
        <f t="shared" si="69"/>
        <v>7246</v>
      </c>
      <c r="AW24" s="20">
        <f t="shared" si="70"/>
        <v>12172</v>
      </c>
      <c r="AX24" s="20">
        <f t="shared" si="71"/>
        <v>18602</v>
      </c>
      <c r="AY24" s="20">
        <f t="shared" si="72"/>
        <v>26654</v>
      </c>
      <c r="AZ24" s="20">
        <f t="shared" si="37"/>
        <v>36439</v>
      </c>
      <c r="BA24" s="20">
        <f t="shared" si="38"/>
        <v>53891</v>
      </c>
      <c r="BB24" s="20">
        <f t="shared" si="39"/>
        <v>75180</v>
      </c>
      <c r="BC24" s="20">
        <f t="shared" si="40"/>
        <v>100518</v>
      </c>
      <c r="BD24" s="20">
        <f t="shared" si="41"/>
        <v>130109</v>
      </c>
      <c r="BE24" s="20">
        <f t="shared" si="42"/>
        <v>164151</v>
      </c>
      <c r="BF24" s="20">
        <f t="shared" si="43"/>
        <v>214595</v>
      </c>
      <c r="BG24" s="20">
        <f t="shared" si="44"/>
        <v>272610</v>
      </c>
      <c r="BH24" s="20">
        <f t="shared" si="45"/>
        <v>338494</v>
      </c>
      <c r="BI24" s="20">
        <f t="shared" si="46"/>
        <v>412536</v>
      </c>
      <c r="BJ24" s="20">
        <f t="shared" si="47"/>
        <v>495015</v>
      </c>
      <c r="BK24" s="20">
        <f t="shared" si="48"/>
        <v>606029</v>
      </c>
      <c r="BL24" s="20">
        <f t="shared" si="49"/>
        <v>729621</v>
      </c>
      <c r="BM24" s="20">
        <f t="shared" si="50"/>
        <v>866174</v>
      </c>
      <c r="BN24" s="20">
        <f t="shared" si="51"/>
        <v>1016060</v>
      </c>
      <c r="BO24" s="20">
        <f t="shared" si="52"/>
        <v>1179646</v>
      </c>
      <c r="BP24" s="20">
        <f t="shared" si="53"/>
        <v>1417513</v>
      </c>
      <c r="BQ24" s="20">
        <f t="shared" si="54"/>
        <v>1679122</v>
      </c>
      <c r="BR24" s="20">
        <f t="shared" si="55"/>
        <v>1965063</v>
      </c>
      <c r="BS24" s="20">
        <f t="shared" si="56"/>
        <v>2275919</v>
      </c>
      <c r="BT24" s="20">
        <f t="shared" si="57"/>
        <v>2612266</v>
      </c>
      <c r="BU24" s="20">
        <f t="shared" si="58"/>
        <v>3062070</v>
      </c>
      <c r="BV24" s="20">
        <f t="shared" si="59"/>
        <v>3550365</v>
      </c>
      <c r="BW24" s="20">
        <f t="shared" si="60"/>
        <v>4077954</v>
      </c>
      <c r="BX24" s="20">
        <f t="shared" si="61"/>
        <v>4645637</v>
      </c>
      <c r="BY24" s="20">
        <f t="shared" si="62"/>
        <v>5254207</v>
      </c>
      <c r="BZ24" s="20">
        <f t="shared" si="63"/>
        <v>6025270</v>
      </c>
      <c r="CA24" s="20">
        <f t="shared" si="64"/>
        <v>6917653</v>
      </c>
      <c r="CB24" s="20">
        <f t="shared" si="65"/>
        <v>7944487</v>
      </c>
      <c r="CC24" s="20">
        <f t="shared" si="66"/>
        <v>9119729</v>
      </c>
    </row>
    <row r="25" ht="16.5" spans="1:81">
      <c r="A25" s="10">
        <v>90</v>
      </c>
      <c r="B25" s="20"/>
      <c r="C25" s="20"/>
      <c r="D25" s="20"/>
      <c r="E25" s="20"/>
      <c r="F25" s="20"/>
      <c r="G25" s="20">
        <v>73</v>
      </c>
      <c r="H25" s="20">
        <f t="shared" si="67"/>
        <v>103</v>
      </c>
      <c r="I25" s="20">
        <f t="shared" si="3"/>
        <v>133</v>
      </c>
      <c r="J25" s="20">
        <f t="shared" si="4"/>
        <v>163</v>
      </c>
      <c r="K25" s="20">
        <f t="shared" si="5"/>
        <v>193</v>
      </c>
      <c r="L25" s="20">
        <v>223</v>
      </c>
      <c r="M25" s="20">
        <f t="shared" si="10"/>
        <v>273</v>
      </c>
      <c r="N25" s="20">
        <f t="shared" si="11"/>
        <v>323</v>
      </c>
      <c r="O25" s="20">
        <f t="shared" si="12"/>
        <v>373</v>
      </c>
      <c r="P25" s="20">
        <f t="shared" si="13"/>
        <v>423</v>
      </c>
      <c r="Q25" s="20">
        <v>473</v>
      </c>
      <c r="R25" s="20">
        <f t="shared" si="14"/>
        <v>543</v>
      </c>
      <c r="S25" s="20">
        <f t="shared" si="15"/>
        <v>613</v>
      </c>
      <c r="T25" s="20">
        <f t="shared" si="16"/>
        <v>683</v>
      </c>
      <c r="U25" s="20">
        <f t="shared" si="17"/>
        <v>753</v>
      </c>
      <c r="V25" s="20">
        <v>823</v>
      </c>
      <c r="W25" s="20">
        <f t="shared" si="18"/>
        <v>913</v>
      </c>
      <c r="X25" s="20">
        <f t="shared" si="19"/>
        <v>1003</v>
      </c>
      <c r="Y25" s="20">
        <f t="shared" si="20"/>
        <v>1093</v>
      </c>
      <c r="Z25" s="20">
        <f t="shared" si="21"/>
        <v>1183</v>
      </c>
      <c r="AA25" s="20">
        <v>1273</v>
      </c>
      <c r="AB25" s="20">
        <f t="shared" si="22"/>
        <v>1403</v>
      </c>
      <c r="AC25" s="20">
        <f t="shared" si="23"/>
        <v>1533</v>
      </c>
      <c r="AD25" s="20">
        <f t="shared" si="24"/>
        <v>1663</v>
      </c>
      <c r="AE25" s="20">
        <f t="shared" si="25"/>
        <v>1793</v>
      </c>
      <c r="AF25" s="20">
        <v>1923</v>
      </c>
      <c r="AG25" s="20">
        <f t="shared" si="26"/>
        <v>2093</v>
      </c>
      <c r="AH25" s="20">
        <f t="shared" si="27"/>
        <v>2263</v>
      </c>
      <c r="AI25" s="20">
        <f t="shared" si="28"/>
        <v>2433</v>
      </c>
      <c r="AJ25" s="20">
        <f t="shared" si="29"/>
        <v>2603</v>
      </c>
      <c r="AK25" s="20">
        <v>2773</v>
      </c>
      <c r="AL25" s="20">
        <f t="shared" si="30"/>
        <v>2983</v>
      </c>
      <c r="AM25" s="20">
        <v>3213</v>
      </c>
      <c r="AN25" s="20">
        <v>3463</v>
      </c>
      <c r="AO25" s="20">
        <v>3733</v>
      </c>
      <c r="AU25" s="20">
        <f t="shared" si="68"/>
        <v>3772</v>
      </c>
      <c r="AV25" s="20">
        <f t="shared" si="69"/>
        <v>7352</v>
      </c>
      <c r="AW25" s="20">
        <f t="shared" si="70"/>
        <v>12310</v>
      </c>
      <c r="AX25" s="20">
        <f t="shared" si="71"/>
        <v>18774</v>
      </c>
      <c r="AY25" s="20">
        <f t="shared" si="72"/>
        <v>26862</v>
      </c>
      <c r="AZ25" s="20">
        <f t="shared" si="37"/>
        <v>36686</v>
      </c>
      <c r="BA25" s="20">
        <f t="shared" si="38"/>
        <v>54188</v>
      </c>
      <c r="BB25" s="20">
        <f t="shared" si="39"/>
        <v>75530</v>
      </c>
      <c r="BC25" s="20">
        <f t="shared" si="40"/>
        <v>100923</v>
      </c>
      <c r="BD25" s="20">
        <f t="shared" si="41"/>
        <v>130572</v>
      </c>
      <c r="BE25" s="20">
        <f t="shared" si="42"/>
        <v>164673</v>
      </c>
      <c r="BF25" s="20">
        <f t="shared" si="43"/>
        <v>215189</v>
      </c>
      <c r="BG25" s="20">
        <f t="shared" si="44"/>
        <v>273279</v>
      </c>
      <c r="BH25" s="20">
        <f t="shared" si="45"/>
        <v>339239</v>
      </c>
      <c r="BI25" s="20">
        <f t="shared" si="46"/>
        <v>413359</v>
      </c>
      <c r="BJ25" s="20">
        <f t="shared" si="47"/>
        <v>495919</v>
      </c>
      <c r="BK25" s="20">
        <f t="shared" si="48"/>
        <v>607026</v>
      </c>
      <c r="BL25" s="20">
        <f t="shared" si="49"/>
        <v>730714</v>
      </c>
      <c r="BM25" s="20">
        <f t="shared" si="50"/>
        <v>867364</v>
      </c>
      <c r="BN25" s="20">
        <f t="shared" si="51"/>
        <v>1017350</v>
      </c>
      <c r="BO25" s="20">
        <f t="shared" si="52"/>
        <v>1181037</v>
      </c>
      <c r="BP25" s="20">
        <f t="shared" si="53"/>
        <v>1419030</v>
      </c>
      <c r="BQ25" s="20">
        <f t="shared" si="54"/>
        <v>1680766</v>
      </c>
      <c r="BR25" s="20">
        <f t="shared" si="55"/>
        <v>1966837</v>
      </c>
      <c r="BS25" s="20">
        <f t="shared" si="56"/>
        <v>2277824</v>
      </c>
      <c r="BT25" s="20">
        <f t="shared" si="57"/>
        <v>2614305</v>
      </c>
      <c r="BU25" s="20">
        <f t="shared" si="58"/>
        <v>3064266</v>
      </c>
      <c r="BV25" s="20">
        <f t="shared" si="59"/>
        <v>3552719</v>
      </c>
      <c r="BW25" s="20">
        <f t="shared" si="60"/>
        <v>4080469</v>
      </c>
      <c r="BX25" s="20">
        <f t="shared" si="61"/>
        <v>4648316</v>
      </c>
      <c r="BY25" s="20">
        <f t="shared" si="62"/>
        <v>5257050</v>
      </c>
      <c r="BZ25" s="20">
        <f t="shared" si="63"/>
        <v>6028301</v>
      </c>
      <c r="CA25" s="20">
        <f t="shared" si="64"/>
        <v>6920884</v>
      </c>
      <c r="CB25" s="20">
        <f t="shared" si="65"/>
        <v>7947929</v>
      </c>
      <c r="CC25" s="20">
        <f t="shared" si="66"/>
        <v>9123395</v>
      </c>
    </row>
    <row r="26" ht="16.5" spans="1:81">
      <c r="A26" s="10">
        <v>90</v>
      </c>
      <c r="B26" s="20"/>
      <c r="C26" s="20"/>
      <c r="D26" s="20"/>
      <c r="E26" s="20"/>
      <c r="F26" s="20"/>
      <c r="G26" s="20">
        <v>74</v>
      </c>
      <c r="H26" s="20">
        <f t="shared" si="67"/>
        <v>104</v>
      </c>
      <c r="I26" s="20">
        <f t="shared" si="3"/>
        <v>134</v>
      </c>
      <c r="J26" s="20">
        <f t="shared" si="4"/>
        <v>164</v>
      </c>
      <c r="K26" s="20">
        <f t="shared" si="5"/>
        <v>194</v>
      </c>
      <c r="L26" s="20">
        <v>224</v>
      </c>
      <c r="M26" s="20">
        <f t="shared" si="10"/>
        <v>274</v>
      </c>
      <c r="N26" s="20">
        <f t="shared" si="11"/>
        <v>324</v>
      </c>
      <c r="O26" s="20">
        <f t="shared" si="12"/>
        <v>374</v>
      </c>
      <c r="P26" s="20">
        <f t="shared" si="13"/>
        <v>424</v>
      </c>
      <c r="Q26" s="20">
        <v>474</v>
      </c>
      <c r="R26" s="20">
        <f t="shared" si="14"/>
        <v>544</v>
      </c>
      <c r="S26" s="20">
        <f t="shared" si="15"/>
        <v>614</v>
      </c>
      <c r="T26" s="20">
        <f t="shared" si="16"/>
        <v>684</v>
      </c>
      <c r="U26" s="20">
        <f t="shared" si="17"/>
        <v>754</v>
      </c>
      <c r="V26" s="20">
        <v>824</v>
      </c>
      <c r="W26" s="20">
        <f t="shared" si="18"/>
        <v>914</v>
      </c>
      <c r="X26" s="20">
        <f t="shared" si="19"/>
        <v>1004</v>
      </c>
      <c r="Y26" s="20">
        <f t="shared" si="20"/>
        <v>1094</v>
      </c>
      <c r="Z26" s="20">
        <f t="shared" si="21"/>
        <v>1184</v>
      </c>
      <c r="AA26" s="20">
        <v>1274</v>
      </c>
      <c r="AB26" s="20">
        <f t="shared" si="22"/>
        <v>1404</v>
      </c>
      <c r="AC26" s="20">
        <f t="shared" si="23"/>
        <v>1534</v>
      </c>
      <c r="AD26" s="20">
        <f t="shared" si="24"/>
        <v>1664</v>
      </c>
      <c r="AE26" s="20">
        <f t="shared" si="25"/>
        <v>1794</v>
      </c>
      <c r="AF26" s="20">
        <v>1924</v>
      </c>
      <c r="AG26" s="20">
        <f t="shared" si="26"/>
        <v>2094</v>
      </c>
      <c r="AH26" s="20">
        <f t="shared" si="27"/>
        <v>2264</v>
      </c>
      <c r="AI26" s="20">
        <f t="shared" si="28"/>
        <v>2434</v>
      </c>
      <c r="AJ26" s="20">
        <f t="shared" si="29"/>
        <v>2604</v>
      </c>
      <c r="AK26" s="20">
        <v>2774</v>
      </c>
      <c r="AL26" s="20">
        <f t="shared" si="30"/>
        <v>2984</v>
      </c>
      <c r="AM26" s="20">
        <v>3214</v>
      </c>
      <c r="AN26" s="20">
        <v>3464</v>
      </c>
      <c r="AO26" s="20">
        <v>3734</v>
      </c>
      <c r="AU26" s="20">
        <f t="shared" si="68"/>
        <v>3849</v>
      </c>
      <c r="AV26" s="20">
        <f t="shared" si="69"/>
        <v>7459</v>
      </c>
      <c r="AW26" s="20">
        <f t="shared" si="70"/>
        <v>12449</v>
      </c>
      <c r="AX26" s="20">
        <f t="shared" si="71"/>
        <v>18947</v>
      </c>
      <c r="AY26" s="20">
        <f t="shared" si="72"/>
        <v>27071</v>
      </c>
      <c r="AZ26" s="20">
        <f t="shared" si="37"/>
        <v>36932</v>
      </c>
      <c r="BA26" s="20">
        <f t="shared" si="38"/>
        <v>54486</v>
      </c>
      <c r="BB26" s="20">
        <f t="shared" si="39"/>
        <v>75881</v>
      </c>
      <c r="BC26" s="20">
        <f t="shared" si="40"/>
        <v>101329</v>
      </c>
      <c r="BD26" s="20">
        <f t="shared" si="41"/>
        <v>131035</v>
      </c>
      <c r="BE26" s="20">
        <f t="shared" si="42"/>
        <v>165195</v>
      </c>
      <c r="BF26" s="20">
        <f t="shared" si="43"/>
        <v>215783</v>
      </c>
      <c r="BG26" s="20">
        <f t="shared" si="44"/>
        <v>273947</v>
      </c>
      <c r="BH26" s="20">
        <f t="shared" si="45"/>
        <v>339984</v>
      </c>
      <c r="BI26" s="20">
        <f t="shared" si="46"/>
        <v>414182</v>
      </c>
      <c r="BJ26" s="20">
        <f t="shared" si="47"/>
        <v>496823</v>
      </c>
      <c r="BK26" s="20">
        <f t="shared" si="48"/>
        <v>608023</v>
      </c>
      <c r="BL26" s="20">
        <f t="shared" si="49"/>
        <v>731807</v>
      </c>
      <c r="BM26" s="20">
        <f t="shared" si="50"/>
        <v>868554</v>
      </c>
      <c r="BN26" s="20">
        <f t="shared" si="51"/>
        <v>1018640</v>
      </c>
      <c r="BO26" s="20">
        <f t="shared" si="52"/>
        <v>1182429</v>
      </c>
      <c r="BP26" s="20">
        <f t="shared" si="53"/>
        <v>1420547</v>
      </c>
      <c r="BQ26" s="20">
        <f t="shared" si="54"/>
        <v>1682411</v>
      </c>
      <c r="BR26" s="20">
        <f t="shared" si="55"/>
        <v>1968611</v>
      </c>
      <c r="BS26" s="20">
        <f t="shared" si="56"/>
        <v>2279730</v>
      </c>
      <c r="BT26" s="20">
        <f t="shared" si="57"/>
        <v>2616345</v>
      </c>
      <c r="BU26" s="20">
        <f t="shared" si="58"/>
        <v>3066462</v>
      </c>
      <c r="BV26" s="20">
        <f t="shared" si="59"/>
        <v>3555074</v>
      </c>
      <c r="BW26" s="20">
        <f t="shared" si="60"/>
        <v>4082985</v>
      </c>
      <c r="BX26" s="20">
        <f t="shared" si="61"/>
        <v>4650994</v>
      </c>
      <c r="BY26" s="20">
        <f t="shared" si="62"/>
        <v>5259894</v>
      </c>
      <c r="BZ26" s="20">
        <f t="shared" si="63"/>
        <v>6031332</v>
      </c>
      <c r="CA26" s="20">
        <f t="shared" si="64"/>
        <v>6924115</v>
      </c>
      <c r="CB26" s="20">
        <f t="shared" si="65"/>
        <v>7951372</v>
      </c>
      <c r="CC26" s="20">
        <f t="shared" si="66"/>
        <v>9127061</v>
      </c>
    </row>
    <row r="27" ht="16.5" spans="1:81">
      <c r="A27" s="10">
        <v>130</v>
      </c>
      <c r="B27" s="20"/>
      <c r="C27" s="20"/>
      <c r="D27" s="20"/>
      <c r="E27" s="20"/>
      <c r="F27" s="20"/>
      <c r="G27" s="20">
        <v>75</v>
      </c>
      <c r="H27" s="20">
        <f t="shared" si="67"/>
        <v>105</v>
      </c>
      <c r="I27" s="20">
        <f t="shared" si="3"/>
        <v>135</v>
      </c>
      <c r="J27" s="20">
        <f t="shared" si="4"/>
        <v>165</v>
      </c>
      <c r="K27" s="20">
        <f t="shared" si="5"/>
        <v>195</v>
      </c>
      <c r="L27" s="20">
        <v>225</v>
      </c>
      <c r="M27" s="20">
        <f t="shared" si="10"/>
        <v>275</v>
      </c>
      <c r="N27" s="20">
        <f t="shared" si="11"/>
        <v>325</v>
      </c>
      <c r="O27" s="20">
        <f t="shared" si="12"/>
        <v>375</v>
      </c>
      <c r="P27" s="20">
        <f t="shared" si="13"/>
        <v>425</v>
      </c>
      <c r="Q27" s="20">
        <v>475</v>
      </c>
      <c r="R27" s="20">
        <f t="shared" si="14"/>
        <v>545</v>
      </c>
      <c r="S27" s="20">
        <f t="shared" si="15"/>
        <v>615</v>
      </c>
      <c r="T27" s="20">
        <f t="shared" si="16"/>
        <v>685</v>
      </c>
      <c r="U27" s="20">
        <f t="shared" si="17"/>
        <v>755</v>
      </c>
      <c r="V27" s="20">
        <v>825</v>
      </c>
      <c r="W27" s="20">
        <f t="shared" si="18"/>
        <v>915</v>
      </c>
      <c r="X27" s="20">
        <f t="shared" si="19"/>
        <v>1005</v>
      </c>
      <c r="Y27" s="20">
        <f t="shared" si="20"/>
        <v>1095</v>
      </c>
      <c r="Z27" s="20">
        <f t="shared" si="21"/>
        <v>1185</v>
      </c>
      <c r="AA27" s="20">
        <v>1275</v>
      </c>
      <c r="AB27" s="20">
        <f t="shared" si="22"/>
        <v>1405</v>
      </c>
      <c r="AC27" s="20">
        <f t="shared" si="23"/>
        <v>1535</v>
      </c>
      <c r="AD27" s="20">
        <f t="shared" si="24"/>
        <v>1665</v>
      </c>
      <c r="AE27" s="20">
        <f t="shared" si="25"/>
        <v>1795</v>
      </c>
      <c r="AF27" s="20">
        <v>1925</v>
      </c>
      <c r="AG27" s="20">
        <f t="shared" si="26"/>
        <v>2095</v>
      </c>
      <c r="AH27" s="20">
        <f t="shared" si="27"/>
        <v>2265</v>
      </c>
      <c r="AI27" s="20">
        <f t="shared" si="28"/>
        <v>2435</v>
      </c>
      <c r="AJ27" s="20">
        <f t="shared" si="29"/>
        <v>2605</v>
      </c>
      <c r="AK27" s="20">
        <v>2775</v>
      </c>
      <c r="AL27" s="20">
        <f t="shared" si="30"/>
        <v>2985</v>
      </c>
      <c r="AM27" s="20">
        <v>3215</v>
      </c>
      <c r="AN27" s="20">
        <v>3465</v>
      </c>
      <c r="AO27" s="20">
        <v>3735</v>
      </c>
      <c r="AU27" s="20">
        <f t="shared" si="68"/>
        <v>3927</v>
      </c>
      <c r="AV27" s="20">
        <f t="shared" si="69"/>
        <v>7566</v>
      </c>
      <c r="AW27" s="20">
        <f t="shared" si="70"/>
        <v>12588</v>
      </c>
      <c r="AX27" s="20">
        <f t="shared" si="71"/>
        <v>19120</v>
      </c>
      <c r="AY27" s="20">
        <f t="shared" si="72"/>
        <v>27280</v>
      </c>
      <c r="AZ27" s="20">
        <f t="shared" si="37"/>
        <v>37180</v>
      </c>
      <c r="BA27" s="20">
        <f t="shared" si="38"/>
        <v>54784</v>
      </c>
      <c r="BB27" s="20">
        <f t="shared" si="39"/>
        <v>76232</v>
      </c>
      <c r="BC27" s="20">
        <f t="shared" si="40"/>
        <v>101735</v>
      </c>
      <c r="BD27" s="20">
        <f t="shared" si="41"/>
        <v>131498</v>
      </c>
      <c r="BE27" s="20">
        <f t="shared" si="42"/>
        <v>165718</v>
      </c>
      <c r="BF27" s="20">
        <f t="shared" si="43"/>
        <v>216378</v>
      </c>
      <c r="BG27" s="20">
        <f t="shared" si="44"/>
        <v>274617</v>
      </c>
      <c r="BH27" s="20">
        <f t="shared" si="45"/>
        <v>340730</v>
      </c>
      <c r="BI27" s="20">
        <f t="shared" si="46"/>
        <v>415006</v>
      </c>
      <c r="BJ27" s="20">
        <f t="shared" si="47"/>
        <v>497727</v>
      </c>
      <c r="BK27" s="20">
        <f t="shared" si="48"/>
        <v>609021</v>
      </c>
      <c r="BL27" s="20">
        <f t="shared" si="49"/>
        <v>732900</v>
      </c>
      <c r="BM27" s="20">
        <f t="shared" si="50"/>
        <v>869745</v>
      </c>
      <c r="BN27" s="20">
        <f t="shared" si="51"/>
        <v>1019930</v>
      </c>
      <c r="BO27" s="20">
        <f t="shared" si="52"/>
        <v>1183821</v>
      </c>
      <c r="BP27" s="20">
        <f t="shared" si="53"/>
        <v>1422065</v>
      </c>
      <c r="BQ27" s="20">
        <f t="shared" si="54"/>
        <v>1684056</v>
      </c>
      <c r="BR27" s="20">
        <f t="shared" si="55"/>
        <v>1970386</v>
      </c>
      <c r="BS27" s="20">
        <f t="shared" si="56"/>
        <v>2281636</v>
      </c>
      <c r="BT27" s="20">
        <f t="shared" si="57"/>
        <v>2618384</v>
      </c>
      <c r="BU27" s="20">
        <f t="shared" si="58"/>
        <v>3068659</v>
      </c>
      <c r="BV27" s="20">
        <f t="shared" si="59"/>
        <v>3557430</v>
      </c>
      <c r="BW27" s="20">
        <f t="shared" si="60"/>
        <v>4085502</v>
      </c>
      <c r="BX27" s="20">
        <f t="shared" si="61"/>
        <v>4653674</v>
      </c>
      <c r="BY27" s="20">
        <f t="shared" si="62"/>
        <v>5262739</v>
      </c>
      <c r="BZ27" s="20">
        <f t="shared" si="63"/>
        <v>6034364</v>
      </c>
      <c r="CA27" s="20">
        <f t="shared" si="64"/>
        <v>6927347</v>
      </c>
      <c r="CB27" s="20">
        <f t="shared" si="65"/>
        <v>7954815</v>
      </c>
      <c r="CC27" s="20">
        <f t="shared" si="66"/>
        <v>9130728</v>
      </c>
    </row>
    <row r="28" ht="16.5" spans="1:81">
      <c r="A28" s="10">
        <v>130</v>
      </c>
      <c r="B28" s="20"/>
      <c r="C28" s="20"/>
      <c r="D28" s="20"/>
      <c r="E28" s="20"/>
      <c r="F28" s="20"/>
      <c r="G28" s="20">
        <v>76</v>
      </c>
      <c r="H28" s="20">
        <f t="shared" si="67"/>
        <v>106</v>
      </c>
      <c r="I28" s="20">
        <f t="shared" si="3"/>
        <v>136</v>
      </c>
      <c r="J28" s="20">
        <f t="shared" si="4"/>
        <v>166</v>
      </c>
      <c r="K28" s="20">
        <f t="shared" si="5"/>
        <v>196</v>
      </c>
      <c r="L28" s="20">
        <v>226</v>
      </c>
      <c r="M28" s="20">
        <f t="shared" si="10"/>
        <v>276</v>
      </c>
      <c r="N28" s="20">
        <f t="shared" si="11"/>
        <v>326</v>
      </c>
      <c r="O28" s="20">
        <f t="shared" si="12"/>
        <v>376</v>
      </c>
      <c r="P28" s="20">
        <f t="shared" si="13"/>
        <v>426</v>
      </c>
      <c r="Q28" s="20">
        <v>476</v>
      </c>
      <c r="R28" s="20">
        <f t="shared" si="14"/>
        <v>546</v>
      </c>
      <c r="S28" s="20">
        <f t="shared" si="15"/>
        <v>616</v>
      </c>
      <c r="T28" s="20">
        <f t="shared" si="16"/>
        <v>686</v>
      </c>
      <c r="U28" s="20">
        <f t="shared" si="17"/>
        <v>756</v>
      </c>
      <c r="V28" s="20">
        <v>826</v>
      </c>
      <c r="W28" s="20">
        <f t="shared" si="18"/>
        <v>916</v>
      </c>
      <c r="X28" s="20">
        <f t="shared" si="19"/>
        <v>1006</v>
      </c>
      <c r="Y28" s="20">
        <f t="shared" si="20"/>
        <v>1096</v>
      </c>
      <c r="Z28" s="20">
        <f t="shared" si="21"/>
        <v>1186</v>
      </c>
      <c r="AA28" s="20">
        <v>1276</v>
      </c>
      <c r="AB28" s="20">
        <f t="shared" si="22"/>
        <v>1406</v>
      </c>
      <c r="AC28" s="20">
        <f t="shared" si="23"/>
        <v>1536</v>
      </c>
      <c r="AD28" s="20">
        <f t="shared" si="24"/>
        <v>1666</v>
      </c>
      <c r="AE28" s="20">
        <f t="shared" si="25"/>
        <v>1796</v>
      </c>
      <c r="AF28" s="20">
        <v>1926</v>
      </c>
      <c r="AG28" s="20">
        <f t="shared" si="26"/>
        <v>2096</v>
      </c>
      <c r="AH28" s="20">
        <f t="shared" si="27"/>
        <v>2266</v>
      </c>
      <c r="AI28" s="20">
        <f t="shared" si="28"/>
        <v>2436</v>
      </c>
      <c r="AJ28" s="20">
        <f t="shared" si="29"/>
        <v>2606</v>
      </c>
      <c r="AK28" s="20">
        <v>2776</v>
      </c>
      <c r="AL28" s="20">
        <f t="shared" si="30"/>
        <v>2986</v>
      </c>
      <c r="AM28" s="20">
        <v>3216</v>
      </c>
      <c r="AN28" s="20">
        <v>3466</v>
      </c>
      <c r="AO28" s="20">
        <v>3736</v>
      </c>
      <c r="AU28" s="20">
        <f t="shared" si="68"/>
        <v>4005</v>
      </c>
      <c r="AV28" s="20">
        <f t="shared" si="69"/>
        <v>7674</v>
      </c>
      <c r="AW28" s="20">
        <f t="shared" si="70"/>
        <v>12728</v>
      </c>
      <c r="AX28" s="20">
        <f t="shared" si="71"/>
        <v>19293</v>
      </c>
      <c r="AY28" s="20">
        <f t="shared" si="72"/>
        <v>27490</v>
      </c>
      <c r="AZ28" s="20">
        <f t="shared" si="37"/>
        <v>37427</v>
      </c>
      <c r="BA28" s="20">
        <f t="shared" si="38"/>
        <v>55083</v>
      </c>
      <c r="BB28" s="20">
        <f t="shared" si="39"/>
        <v>76584</v>
      </c>
      <c r="BC28" s="20">
        <f t="shared" si="40"/>
        <v>102142</v>
      </c>
      <c r="BD28" s="20">
        <f t="shared" si="41"/>
        <v>131963</v>
      </c>
      <c r="BE28" s="20">
        <f t="shared" si="42"/>
        <v>166241</v>
      </c>
      <c r="BF28" s="20">
        <f t="shared" si="43"/>
        <v>216974</v>
      </c>
      <c r="BG28" s="20">
        <f t="shared" si="44"/>
        <v>275286</v>
      </c>
      <c r="BH28" s="20">
        <f t="shared" si="45"/>
        <v>341476</v>
      </c>
      <c r="BI28" s="20">
        <f t="shared" si="46"/>
        <v>415831</v>
      </c>
      <c r="BJ28" s="20">
        <f t="shared" si="47"/>
        <v>498632</v>
      </c>
      <c r="BK28" s="20">
        <f t="shared" si="48"/>
        <v>610020</v>
      </c>
      <c r="BL28" s="20">
        <f t="shared" si="49"/>
        <v>733994</v>
      </c>
      <c r="BM28" s="20">
        <f t="shared" si="50"/>
        <v>870937</v>
      </c>
      <c r="BN28" s="20">
        <f t="shared" si="51"/>
        <v>1021222</v>
      </c>
      <c r="BO28" s="20">
        <f t="shared" si="52"/>
        <v>1185214</v>
      </c>
      <c r="BP28" s="20">
        <f t="shared" si="53"/>
        <v>1423583</v>
      </c>
      <c r="BQ28" s="20">
        <f t="shared" si="54"/>
        <v>1685702</v>
      </c>
      <c r="BR28" s="20">
        <f t="shared" si="55"/>
        <v>1972161</v>
      </c>
      <c r="BS28" s="20">
        <f t="shared" si="56"/>
        <v>2283543</v>
      </c>
      <c r="BT28" s="20">
        <f t="shared" si="57"/>
        <v>2620425</v>
      </c>
      <c r="BU28" s="20">
        <f t="shared" si="58"/>
        <v>3070856</v>
      </c>
      <c r="BV28" s="20">
        <f t="shared" si="59"/>
        <v>3559786</v>
      </c>
      <c r="BW28" s="20">
        <f t="shared" si="60"/>
        <v>4088018</v>
      </c>
      <c r="BX28" s="20">
        <f t="shared" si="61"/>
        <v>4656353</v>
      </c>
      <c r="BY28" s="20">
        <f t="shared" si="62"/>
        <v>5265583</v>
      </c>
      <c r="BZ28" s="20">
        <f t="shared" si="63"/>
        <v>6037397</v>
      </c>
      <c r="CA28" s="20">
        <f t="shared" si="64"/>
        <v>6930579</v>
      </c>
      <c r="CB28" s="20">
        <f t="shared" si="65"/>
        <v>7958259</v>
      </c>
      <c r="CC28" s="20">
        <f t="shared" si="66"/>
        <v>9134395</v>
      </c>
    </row>
    <row r="29" ht="16.5" spans="1:81">
      <c r="A29" s="10">
        <v>130</v>
      </c>
      <c r="B29" s="20"/>
      <c r="C29" s="20"/>
      <c r="D29" s="20"/>
      <c r="E29" s="20"/>
      <c r="F29" s="20"/>
      <c r="G29" s="20">
        <v>77</v>
      </c>
      <c r="H29" s="20">
        <f t="shared" si="67"/>
        <v>107</v>
      </c>
      <c r="I29" s="20">
        <f t="shared" si="3"/>
        <v>137</v>
      </c>
      <c r="J29" s="20">
        <f t="shared" si="4"/>
        <v>167</v>
      </c>
      <c r="K29" s="20">
        <f t="shared" si="5"/>
        <v>197</v>
      </c>
      <c r="L29" s="20">
        <v>227</v>
      </c>
      <c r="M29" s="20">
        <f t="shared" si="10"/>
        <v>277</v>
      </c>
      <c r="N29" s="20">
        <f t="shared" si="11"/>
        <v>327</v>
      </c>
      <c r="O29" s="20">
        <f t="shared" si="12"/>
        <v>377</v>
      </c>
      <c r="P29" s="20">
        <f t="shared" si="13"/>
        <v>427</v>
      </c>
      <c r="Q29" s="20">
        <v>477</v>
      </c>
      <c r="R29" s="20">
        <f t="shared" si="14"/>
        <v>547</v>
      </c>
      <c r="S29" s="20">
        <f t="shared" si="15"/>
        <v>617</v>
      </c>
      <c r="T29" s="20">
        <f t="shared" si="16"/>
        <v>687</v>
      </c>
      <c r="U29" s="20">
        <f t="shared" si="17"/>
        <v>757</v>
      </c>
      <c r="V29" s="20">
        <v>827</v>
      </c>
      <c r="W29" s="20">
        <f t="shared" si="18"/>
        <v>917</v>
      </c>
      <c r="X29" s="20">
        <f t="shared" si="19"/>
        <v>1007</v>
      </c>
      <c r="Y29" s="20">
        <f t="shared" si="20"/>
        <v>1097</v>
      </c>
      <c r="Z29" s="20">
        <f t="shared" si="21"/>
        <v>1187</v>
      </c>
      <c r="AA29" s="20">
        <v>1277</v>
      </c>
      <c r="AB29" s="20">
        <f t="shared" si="22"/>
        <v>1407</v>
      </c>
      <c r="AC29" s="20">
        <f t="shared" si="23"/>
        <v>1537</v>
      </c>
      <c r="AD29" s="20">
        <f t="shared" si="24"/>
        <v>1667</v>
      </c>
      <c r="AE29" s="20">
        <f t="shared" si="25"/>
        <v>1797</v>
      </c>
      <c r="AF29" s="20">
        <v>1927</v>
      </c>
      <c r="AG29" s="20">
        <f t="shared" si="26"/>
        <v>2097</v>
      </c>
      <c r="AH29" s="20">
        <f t="shared" si="27"/>
        <v>2267</v>
      </c>
      <c r="AI29" s="20">
        <f t="shared" si="28"/>
        <v>2437</v>
      </c>
      <c r="AJ29" s="20">
        <f t="shared" si="29"/>
        <v>2607</v>
      </c>
      <c r="AK29" s="20">
        <v>2777</v>
      </c>
      <c r="AL29" s="20">
        <f t="shared" si="30"/>
        <v>2987</v>
      </c>
      <c r="AM29" s="20">
        <v>3217</v>
      </c>
      <c r="AN29" s="20">
        <v>3467</v>
      </c>
      <c r="AO29" s="20">
        <v>3737</v>
      </c>
      <c r="AU29" s="20">
        <f>INT(G$1+AU$1*G29^1.5)</f>
        <v>4084</v>
      </c>
      <c r="AV29" s="20">
        <f>INT(H$1+AV$1*H29^1.5)</f>
        <v>7782</v>
      </c>
      <c r="AW29" s="20">
        <f>INT(I$1+AW$1*I29^1.5)</f>
        <v>12868</v>
      </c>
      <c r="AX29" s="20">
        <f>INT(J$1+AX$1*J29^1.5)</f>
        <v>19468</v>
      </c>
      <c r="AY29" s="20">
        <f>INT(K$1+AY$1*K29^1.5)</f>
        <v>27700</v>
      </c>
      <c r="AZ29" s="20">
        <f t="shared" si="37"/>
        <v>37676</v>
      </c>
      <c r="BA29" s="20">
        <f t="shared" si="38"/>
        <v>55382</v>
      </c>
      <c r="BB29" s="20">
        <f t="shared" si="39"/>
        <v>76936</v>
      </c>
      <c r="BC29" s="20">
        <f t="shared" si="40"/>
        <v>102550</v>
      </c>
      <c r="BD29" s="20">
        <f t="shared" si="41"/>
        <v>132427</v>
      </c>
      <c r="BE29" s="20">
        <f t="shared" si="42"/>
        <v>166765</v>
      </c>
      <c r="BF29" s="20">
        <f t="shared" si="43"/>
        <v>217570</v>
      </c>
      <c r="BG29" s="20">
        <f t="shared" si="44"/>
        <v>275957</v>
      </c>
      <c r="BH29" s="20">
        <f t="shared" si="45"/>
        <v>342223</v>
      </c>
      <c r="BI29" s="20">
        <f t="shared" si="46"/>
        <v>416656</v>
      </c>
      <c r="BJ29" s="20">
        <f t="shared" si="47"/>
        <v>499538</v>
      </c>
      <c r="BK29" s="20">
        <f t="shared" si="48"/>
        <v>611019</v>
      </c>
      <c r="BL29" s="20">
        <f t="shared" si="49"/>
        <v>735089</v>
      </c>
      <c r="BM29" s="20">
        <f t="shared" si="50"/>
        <v>872129</v>
      </c>
      <c r="BN29" s="20">
        <f t="shared" si="51"/>
        <v>1022513</v>
      </c>
      <c r="BO29" s="20">
        <f t="shared" si="52"/>
        <v>1186608</v>
      </c>
      <c r="BP29" s="20">
        <f t="shared" si="53"/>
        <v>1425102</v>
      </c>
      <c r="BQ29" s="20">
        <f t="shared" si="54"/>
        <v>1687348</v>
      </c>
      <c r="BR29" s="20">
        <f t="shared" si="55"/>
        <v>1973937</v>
      </c>
      <c r="BS29" s="20">
        <f t="shared" si="56"/>
        <v>2285450</v>
      </c>
      <c r="BT29" s="20">
        <f t="shared" si="57"/>
        <v>2622466</v>
      </c>
      <c r="BU29" s="20">
        <f t="shared" si="58"/>
        <v>3073054</v>
      </c>
      <c r="BV29" s="20">
        <f t="shared" si="59"/>
        <v>3562142</v>
      </c>
      <c r="BW29" s="20">
        <f t="shared" si="60"/>
        <v>4090536</v>
      </c>
      <c r="BX29" s="20">
        <f t="shared" si="61"/>
        <v>4659034</v>
      </c>
      <c r="BY29" s="20">
        <f t="shared" si="62"/>
        <v>5268429</v>
      </c>
      <c r="BZ29" s="20">
        <f t="shared" si="63"/>
        <v>6040430</v>
      </c>
      <c r="CA29" s="20">
        <f t="shared" si="64"/>
        <v>6933812</v>
      </c>
      <c r="CB29" s="20">
        <f t="shared" si="65"/>
        <v>7961703</v>
      </c>
      <c r="CC29" s="20">
        <f t="shared" si="66"/>
        <v>9138062</v>
      </c>
    </row>
    <row r="30" ht="16.5" spans="1:81">
      <c r="A30" s="10">
        <v>130</v>
      </c>
      <c r="B30" s="20"/>
      <c r="C30" s="20"/>
      <c r="D30" s="20"/>
      <c r="E30" s="20"/>
      <c r="F30" s="20"/>
      <c r="G30" s="20">
        <v>78</v>
      </c>
      <c r="H30" s="20">
        <f t="shared" si="67"/>
        <v>108</v>
      </c>
      <c r="I30" s="20">
        <f t="shared" si="3"/>
        <v>138</v>
      </c>
      <c r="J30" s="20">
        <f t="shared" si="4"/>
        <v>168</v>
      </c>
      <c r="K30" s="20">
        <f t="shared" si="5"/>
        <v>198</v>
      </c>
      <c r="L30" s="20">
        <v>228</v>
      </c>
      <c r="M30" s="20">
        <f t="shared" si="10"/>
        <v>278</v>
      </c>
      <c r="N30" s="20">
        <f t="shared" si="11"/>
        <v>328</v>
      </c>
      <c r="O30" s="20">
        <f t="shared" si="12"/>
        <v>378</v>
      </c>
      <c r="P30" s="20">
        <f t="shared" si="13"/>
        <v>428</v>
      </c>
      <c r="Q30" s="20">
        <v>478</v>
      </c>
      <c r="R30" s="20">
        <f t="shared" si="14"/>
        <v>548</v>
      </c>
      <c r="S30" s="20">
        <f t="shared" si="15"/>
        <v>618</v>
      </c>
      <c r="T30" s="20">
        <f t="shared" si="16"/>
        <v>688</v>
      </c>
      <c r="U30" s="20">
        <f t="shared" si="17"/>
        <v>758</v>
      </c>
      <c r="V30" s="20">
        <v>828</v>
      </c>
      <c r="W30" s="20">
        <f t="shared" si="18"/>
        <v>918</v>
      </c>
      <c r="X30" s="20">
        <f t="shared" si="19"/>
        <v>1008</v>
      </c>
      <c r="Y30" s="20">
        <f t="shared" si="20"/>
        <v>1098</v>
      </c>
      <c r="Z30" s="20">
        <f t="shared" si="21"/>
        <v>1188</v>
      </c>
      <c r="AA30" s="20">
        <v>1278</v>
      </c>
      <c r="AB30" s="20">
        <f t="shared" si="22"/>
        <v>1408</v>
      </c>
      <c r="AC30" s="20">
        <f t="shared" si="23"/>
        <v>1538</v>
      </c>
      <c r="AD30" s="20">
        <f t="shared" si="24"/>
        <v>1668</v>
      </c>
      <c r="AE30" s="20">
        <f t="shared" si="25"/>
        <v>1798</v>
      </c>
      <c r="AF30" s="20">
        <v>1928</v>
      </c>
      <c r="AG30" s="20">
        <f t="shared" si="26"/>
        <v>2098</v>
      </c>
      <c r="AH30" s="20">
        <f t="shared" si="27"/>
        <v>2268</v>
      </c>
      <c r="AI30" s="20">
        <f t="shared" si="28"/>
        <v>2438</v>
      </c>
      <c r="AJ30" s="20">
        <f t="shared" si="29"/>
        <v>2608</v>
      </c>
      <c r="AK30" s="20">
        <v>2778</v>
      </c>
      <c r="AL30" s="20">
        <f t="shared" si="30"/>
        <v>2988</v>
      </c>
      <c r="AM30" s="20">
        <v>3218</v>
      </c>
      <c r="AN30" s="20">
        <v>3468</v>
      </c>
      <c r="AO30" s="20">
        <v>3738</v>
      </c>
      <c r="AU30" s="20">
        <f>INT(G$1+AU$1*G30^1.5)</f>
        <v>4163</v>
      </c>
      <c r="AV30" s="20">
        <f>INT(H$1+AV$1*H30^1.5)</f>
        <v>7891</v>
      </c>
      <c r="AW30" s="20">
        <f>INT(I$1+AW$1*I30^1.5)</f>
        <v>13009</v>
      </c>
      <c r="AX30" s="20">
        <f>INT(J$1+AX$1*J30^1.5)</f>
        <v>19642</v>
      </c>
      <c r="AY30" s="20">
        <f>INT(K$1+AY$1*K30^1.5)</f>
        <v>27911</v>
      </c>
      <c r="AZ30" s="20">
        <f t="shared" si="37"/>
        <v>37924</v>
      </c>
      <c r="BA30" s="20">
        <f t="shared" si="38"/>
        <v>55682</v>
      </c>
      <c r="BB30" s="20">
        <f t="shared" si="39"/>
        <v>77289</v>
      </c>
      <c r="BC30" s="20">
        <f t="shared" si="40"/>
        <v>102958</v>
      </c>
      <c r="BD30" s="20">
        <f t="shared" si="41"/>
        <v>132892</v>
      </c>
      <c r="BE30" s="20">
        <f t="shared" si="42"/>
        <v>167289</v>
      </c>
      <c r="BF30" s="20">
        <f t="shared" si="43"/>
        <v>218166</v>
      </c>
      <c r="BG30" s="20">
        <f t="shared" si="44"/>
        <v>276628</v>
      </c>
      <c r="BH30" s="20">
        <f t="shared" si="45"/>
        <v>342970</v>
      </c>
      <c r="BI30" s="20">
        <f t="shared" si="46"/>
        <v>417482</v>
      </c>
      <c r="BJ30" s="20">
        <f t="shared" si="47"/>
        <v>500444</v>
      </c>
      <c r="BK30" s="20">
        <f t="shared" si="48"/>
        <v>612018</v>
      </c>
      <c r="BL30" s="20">
        <f t="shared" si="49"/>
        <v>736184</v>
      </c>
      <c r="BM30" s="20">
        <f t="shared" si="50"/>
        <v>873322</v>
      </c>
      <c r="BN30" s="20">
        <f t="shared" si="51"/>
        <v>1023806</v>
      </c>
      <c r="BO30" s="20">
        <f t="shared" si="52"/>
        <v>1188001</v>
      </c>
      <c r="BP30" s="20">
        <f t="shared" si="53"/>
        <v>1426621</v>
      </c>
      <c r="BQ30" s="20">
        <f t="shared" si="54"/>
        <v>1688995</v>
      </c>
      <c r="BR30" s="20">
        <f t="shared" si="55"/>
        <v>1975713</v>
      </c>
      <c r="BS30" s="20">
        <f t="shared" si="56"/>
        <v>2287358</v>
      </c>
      <c r="BT30" s="20">
        <f t="shared" si="57"/>
        <v>2624507</v>
      </c>
      <c r="BU30" s="20">
        <f t="shared" si="58"/>
        <v>3075252</v>
      </c>
      <c r="BV30" s="20">
        <f t="shared" si="59"/>
        <v>3564500</v>
      </c>
      <c r="BW30" s="20">
        <f t="shared" si="60"/>
        <v>4093054</v>
      </c>
      <c r="BX30" s="20">
        <f t="shared" si="61"/>
        <v>4661715</v>
      </c>
      <c r="BY30" s="20">
        <f t="shared" si="62"/>
        <v>5271275</v>
      </c>
      <c r="BZ30" s="20">
        <f t="shared" si="63"/>
        <v>6043463</v>
      </c>
      <c r="CA30" s="20">
        <f t="shared" si="64"/>
        <v>6937045</v>
      </c>
      <c r="CB30" s="20">
        <f t="shared" si="65"/>
        <v>7965148</v>
      </c>
      <c r="CC30" s="20">
        <f t="shared" si="66"/>
        <v>9141731</v>
      </c>
    </row>
    <row r="31" ht="16.5" spans="1:81">
      <c r="A31" s="10">
        <v>130</v>
      </c>
      <c r="B31" s="20"/>
      <c r="C31" s="20"/>
      <c r="D31" s="20"/>
      <c r="E31" s="20"/>
      <c r="F31" s="20"/>
      <c r="G31" s="20">
        <v>79</v>
      </c>
      <c r="H31" s="20">
        <f t="shared" si="67"/>
        <v>109</v>
      </c>
      <c r="I31" s="20">
        <f t="shared" si="3"/>
        <v>139</v>
      </c>
      <c r="J31" s="20">
        <f t="shared" si="4"/>
        <v>169</v>
      </c>
      <c r="K31" s="20">
        <f t="shared" si="5"/>
        <v>199</v>
      </c>
      <c r="L31" s="20">
        <v>229</v>
      </c>
      <c r="M31" s="20">
        <f t="shared" si="10"/>
        <v>279</v>
      </c>
      <c r="N31" s="20">
        <f t="shared" si="11"/>
        <v>329</v>
      </c>
      <c r="O31" s="20">
        <f t="shared" si="12"/>
        <v>379</v>
      </c>
      <c r="P31" s="20">
        <f t="shared" si="13"/>
        <v>429</v>
      </c>
      <c r="Q31" s="20">
        <v>479</v>
      </c>
      <c r="R31" s="20">
        <f t="shared" si="14"/>
        <v>549</v>
      </c>
      <c r="S31" s="20">
        <f t="shared" si="15"/>
        <v>619</v>
      </c>
      <c r="T31" s="20">
        <f t="shared" si="16"/>
        <v>689</v>
      </c>
      <c r="U31" s="20">
        <f t="shared" si="17"/>
        <v>759</v>
      </c>
      <c r="V31" s="20">
        <v>829</v>
      </c>
      <c r="W31" s="20">
        <f t="shared" si="18"/>
        <v>919</v>
      </c>
      <c r="X31" s="20">
        <f t="shared" si="19"/>
        <v>1009</v>
      </c>
      <c r="Y31" s="20">
        <f t="shared" si="20"/>
        <v>1099</v>
      </c>
      <c r="Z31" s="20">
        <f t="shared" si="21"/>
        <v>1189</v>
      </c>
      <c r="AA31" s="20">
        <v>1279</v>
      </c>
      <c r="AB31" s="20">
        <f t="shared" si="22"/>
        <v>1409</v>
      </c>
      <c r="AC31" s="20">
        <f t="shared" si="23"/>
        <v>1539</v>
      </c>
      <c r="AD31" s="20">
        <f t="shared" si="24"/>
        <v>1669</v>
      </c>
      <c r="AE31" s="20">
        <f t="shared" si="25"/>
        <v>1799</v>
      </c>
      <c r="AF31" s="20">
        <v>1929</v>
      </c>
      <c r="AG31" s="20">
        <f t="shared" si="26"/>
        <v>2099</v>
      </c>
      <c r="AH31" s="20">
        <f t="shared" si="27"/>
        <v>2269</v>
      </c>
      <c r="AI31" s="20">
        <f t="shared" si="28"/>
        <v>2439</v>
      </c>
      <c r="AJ31" s="20">
        <f t="shared" si="29"/>
        <v>2609</v>
      </c>
      <c r="AK31" s="20">
        <v>2779</v>
      </c>
      <c r="AL31" s="20">
        <f t="shared" si="30"/>
        <v>2989</v>
      </c>
      <c r="AM31" s="20">
        <v>3219</v>
      </c>
      <c r="AN31" s="20">
        <v>3469</v>
      </c>
      <c r="AO31" s="20">
        <v>3739</v>
      </c>
      <c r="AU31" s="20">
        <f>INT(G$1+AU$1*G31^1.5)</f>
        <v>4243</v>
      </c>
      <c r="AV31" s="20">
        <f>INT(H$1+AV$1*H31^1.5)</f>
        <v>8000</v>
      </c>
      <c r="AW31" s="20">
        <f>INT(I$1+AW$1*I31^1.5)</f>
        <v>13150</v>
      </c>
      <c r="AX31" s="20">
        <f>INT(J$1+AX$1*J31^1.5)</f>
        <v>19818</v>
      </c>
      <c r="AY31" s="20">
        <f>INT(K$1+AY$1*K31^1.5)</f>
        <v>28122</v>
      </c>
      <c r="AZ31" s="20">
        <f t="shared" si="37"/>
        <v>38174</v>
      </c>
      <c r="BA31" s="20">
        <f t="shared" si="38"/>
        <v>55982</v>
      </c>
      <c r="BB31" s="20">
        <f t="shared" si="39"/>
        <v>77642</v>
      </c>
      <c r="BC31" s="20">
        <f t="shared" si="40"/>
        <v>103366</v>
      </c>
      <c r="BD31" s="20">
        <f t="shared" si="41"/>
        <v>133358</v>
      </c>
      <c r="BE31" s="20">
        <f t="shared" si="42"/>
        <v>167814</v>
      </c>
      <c r="BF31" s="20">
        <f t="shared" si="43"/>
        <v>218764</v>
      </c>
      <c r="BG31" s="20">
        <f t="shared" si="44"/>
        <v>277299</v>
      </c>
      <c r="BH31" s="20">
        <f t="shared" si="45"/>
        <v>343718</v>
      </c>
      <c r="BI31" s="20">
        <f t="shared" si="46"/>
        <v>418308</v>
      </c>
      <c r="BJ31" s="20">
        <f t="shared" si="47"/>
        <v>501351</v>
      </c>
      <c r="BK31" s="20">
        <f t="shared" si="48"/>
        <v>613018</v>
      </c>
      <c r="BL31" s="20">
        <f t="shared" si="49"/>
        <v>737279</v>
      </c>
      <c r="BM31" s="20">
        <f t="shared" si="50"/>
        <v>874515</v>
      </c>
      <c r="BN31" s="20">
        <f t="shared" si="51"/>
        <v>1025098</v>
      </c>
      <c r="BO31" s="20">
        <f t="shared" si="52"/>
        <v>1189396</v>
      </c>
      <c r="BP31" s="20">
        <f t="shared" si="53"/>
        <v>1428141</v>
      </c>
      <c r="BQ31" s="20">
        <f t="shared" si="54"/>
        <v>1690643</v>
      </c>
      <c r="BR31" s="20">
        <f t="shared" si="55"/>
        <v>1977490</v>
      </c>
      <c r="BS31" s="20">
        <f t="shared" si="56"/>
        <v>2289267</v>
      </c>
      <c r="BT31" s="20">
        <f t="shared" si="57"/>
        <v>2626549</v>
      </c>
      <c r="BU31" s="20">
        <f t="shared" si="58"/>
        <v>3077451</v>
      </c>
      <c r="BV31" s="20">
        <f t="shared" si="59"/>
        <v>3566857</v>
      </c>
      <c r="BW31" s="20">
        <f t="shared" si="60"/>
        <v>4095572</v>
      </c>
      <c r="BX31" s="20">
        <f t="shared" si="61"/>
        <v>4664396</v>
      </c>
      <c r="BY31" s="20">
        <f t="shared" si="62"/>
        <v>5274121</v>
      </c>
      <c r="BZ31" s="20">
        <f t="shared" si="63"/>
        <v>6046497</v>
      </c>
      <c r="CA31" s="20">
        <f t="shared" si="64"/>
        <v>6940279</v>
      </c>
      <c r="CB31" s="20">
        <f t="shared" si="65"/>
        <v>7968593</v>
      </c>
      <c r="CC31" s="20">
        <f t="shared" si="66"/>
        <v>9145399</v>
      </c>
    </row>
    <row r="32" ht="16.5" spans="1:81">
      <c r="A32" s="10">
        <v>170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>
        <v>230</v>
      </c>
      <c r="M32" s="20">
        <f t="shared" si="10"/>
        <v>280</v>
      </c>
      <c r="N32" s="20">
        <f t="shared" si="11"/>
        <v>330</v>
      </c>
      <c r="O32" s="20">
        <f t="shared" si="12"/>
        <v>380</v>
      </c>
      <c r="P32" s="20">
        <f t="shared" si="13"/>
        <v>430</v>
      </c>
      <c r="Q32" s="20">
        <v>480</v>
      </c>
      <c r="R32" s="20">
        <f t="shared" si="14"/>
        <v>550</v>
      </c>
      <c r="S32" s="20">
        <f t="shared" si="15"/>
        <v>620</v>
      </c>
      <c r="T32" s="20">
        <f t="shared" si="16"/>
        <v>690</v>
      </c>
      <c r="U32" s="20">
        <f t="shared" si="17"/>
        <v>760</v>
      </c>
      <c r="V32" s="20">
        <v>830</v>
      </c>
      <c r="W32" s="20">
        <f t="shared" si="18"/>
        <v>920</v>
      </c>
      <c r="X32" s="20">
        <f t="shared" si="19"/>
        <v>1010</v>
      </c>
      <c r="Y32" s="20">
        <f t="shared" si="20"/>
        <v>1100</v>
      </c>
      <c r="Z32" s="20">
        <f t="shared" si="21"/>
        <v>1190</v>
      </c>
      <c r="AA32" s="20">
        <v>1280</v>
      </c>
      <c r="AB32" s="20">
        <f t="shared" si="22"/>
        <v>1410</v>
      </c>
      <c r="AC32" s="20">
        <f t="shared" si="23"/>
        <v>1540</v>
      </c>
      <c r="AD32" s="20">
        <f t="shared" si="24"/>
        <v>1670</v>
      </c>
      <c r="AE32" s="20">
        <f t="shared" si="25"/>
        <v>1800</v>
      </c>
      <c r="AF32" s="20">
        <v>1930</v>
      </c>
      <c r="AG32" s="20">
        <f t="shared" si="26"/>
        <v>2100</v>
      </c>
      <c r="AH32" s="20">
        <f t="shared" si="27"/>
        <v>2270</v>
      </c>
      <c r="AI32" s="20">
        <f t="shared" si="28"/>
        <v>2440</v>
      </c>
      <c r="AJ32" s="20">
        <f t="shared" si="29"/>
        <v>2610</v>
      </c>
      <c r="AK32" s="20">
        <v>2780</v>
      </c>
      <c r="AL32" s="20">
        <f t="shared" si="30"/>
        <v>2990</v>
      </c>
      <c r="AM32" s="20">
        <v>3220</v>
      </c>
      <c r="AN32" s="20">
        <v>3470</v>
      </c>
      <c r="AO32" s="20">
        <v>3740</v>
      </c>
      <c r="AT32">
        <v>28609</v>
      </c>
      <c r="AV32">
        <v>317932</v>
      </c>
      <c r="AW32">
        <v>653123</v>
      </c>
      <c r="AY32">
        <v>1927512</v>
      </c>
      <c r="AZ32" s="20">
        <f t="shared" si="37"/>
        <v>38424</v>
      </c>
      <c r="BA32" s="20">
        <f t="shared" si="38"/>
        <v>56283</v>
      </c>
      <c r="BB32" s="20">
        <f t="shared" si="39"/>
        <v>77996</v>
      </c>
      <c r="BC32" s="20">
        <f t="shared" si="40"/>
        <v>103775</v>
      </c>
      <c r="BD32" s="20">
        <f t="shared" si="41"/>
        <v>133825</v>
      </c>
      <c r="BE32" s="20">
        <f t="shared" si="42"/>
        <v>168340</v>
      </c>
      <c r="BF32" s="20">
        <f t="shared" si="43"/>
        <v>219361</v>
      </c>
      <c r="BG32" s="20">
        <f t="shared" si="44"/>
        <v>277971</v>
      </c>
      <c r="BH32" s="20">
        <f t="shared" si="45"/>
        <v>344466</v>
      </c>
      <c r="BI32" s="20">
        <f t="shared" si="46"/>
        <v>419135</v>
      </c>
      <c r="BJ32" s="20">
        <f t="shared" si="47"/>
        <v>502258</v>
      </c>
      <c r="BK32" s="20">
        <f t="shared" si="48"/>
        <v>614019</v>
      </c>
      <c r="BL32" s="20">
        <f t="shared" si="49"/>
        <v>738375</v>
      </c>
      <c r="BM32" s="20">
        <f t="shared" si="50"/>
        <v>875708</v>
      </c>
      <c r="BN32" s="20">
        <f t="shared" si="51"/>
        <v>1026392</v>
      </c>
      <c r="BO32" s="20">
        <f t="shared" si="52"/>
        <v>1190791</v>
      </c>
      <c r="BP32" s="20">
        <f t="shared" si="53"/>
        <v>1429662</v>
      </c>
      <c r="BQ32" s="20">
        <f t="shared" si="54"/>
        <v>1692290</v>
      </c>
      <c r="BR32" s="20">
        <f t="shared" si="55"/>
        <v>1979267</v>
      </c>
      <c r="BS32" s="20">
        <f t="shared" si="56"/>
        <v>2291175</v>
      </c>
      <c r="BT32" s="20">
        <f t="shared" si="57"/>
        <v>2628592</v>
      </c>
      <c r="BU32" s="20">
        <f t="shared" si="58"/>
        <v>3079650</v>
      </c>
      <c r="BV32" s="20">
        <f t="shared" si="59"/>
        <v>3569215</v>
      </c>
      <c r="BW32" s="20">
        <f t="shared" si="60"/>
        <v>4098091</v>
      </c>
      <c r="BX32" s="20">
        <f t="shared" si="61"/>
        <v>4667078</v>
      </c>
      <c r="BY32" s="20">
        <f t="shared" si="62"/>
        <v>5276968</v>
      </c>
      <c r="BZ32" s="20">
        <f t="shared" si="63"/>
        <v>6049532</v>
      </c>
      <c r="CA32" s="20">
        <f t="shared" si="64"/>
        <v>6943513</v>
      </c>
      <c r="CB32" s="20">
        <f t="shared" si="65"/>
        <v>7972039</v>
      </c>
      <c r="CC32" s="20">
        <f t="shared" si="66"/>
        <v>9149068</v>
      </c>
    </row>
    <row r="33" ht="16.5" spans="1:81">
      <c r="A33" s="10">
        <v>170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>
        <v>231</v>
      </c>
      <c r="M33" s="20">
        <f t="shared" si="10"/>
        <v>281</v>
      </c>
      <c r="N33" s="20">
        <f t="shared" si="11"/>
        <v>331</v>
      </c>
      <c r="O33" s="20">
        <f t="shared" si="12"/>
        <v>381</v>
      </c>
      <c r="P33" s="20">
        <f t="shared" si="13"/>
        <v>431</v>
      </c>
      <c r="Q33" s="20">
        <v>481</v>
      </c>
      <c r="R33" s="20">
        <f t="shared" si="14"/>
        <v>551</v>
      </c>
      <c r="S33" s="20">
        <f t="shared" si="15"/>
        <v>621</v>
      </c>
      <c r="T33" s="20">
        <f t="shared" si="16"/>
        <v>691</v>
      </c>
      <c r="U33" s="20">
        <f t="shared" si="17"/>
        <v>761</v>
      </c>
      <c r="V33" s="20">
        <v>831</v>
      </c>
      <c r="W33" s="20">
        <f t="shared" si="18"/>
        <v>921</v>
      </c>
      <c r="X33" s="20">
        <f t="shared" si="19"/>
        <v>1011</v>
      </c>
      <c r="Y33" s="20">
        <f t="shared" si="20"/>
        <v>1101</v>
      </c>
      <c r="Z33" s="20">
        <f t="shared" si="21"/>
        <v>1191</v>
      </c>
      <c r="AA33" s="20">
        <v>1281</v>
      </c>
      <c r="AB33" s="20">
        <f t="shared" si="22"/>
        <v>1411</v>
      </c>
      <c r="AC33" s="20">
        <f t="shared" si="23"/>
        <v>1541</v>
      </c>
      <c r="AD33" s="20">
        <f t="shared" si="24"/>
        <v>1671</v>
      </c>
      <c r="AE33" s="20">
        <f t="shared" si="25"/>
        <v>1801</v>
      </c>
      <c r="AF33" s="20">
        <v>1931</v>
      </c>
      <c r="AG33" s="20">
        <f t="shared" si="26"/>
        <v>2101</v>
      </c>
      <c r="AH33" s="20">
        <f t="shared" si="27"/>
        <v>2271</v>
      </c>
      <c r="AI33" s="20">
        <f t="shared" si="28"/>
        <v>2441</v>
      </c>
      <c r="AJ33" s="20">
        <f t="shared" si="29"/>
        <v>2611</v>
      </c>
      <c r="AK33" s="20">
        <v>2781</v>
      </c>
      <c r="AL33" s="20">
        <f t="shared" si="30"/>
        <v>2991</v>
      </c>
      <c r="AM33" s="20">
        <v>3221</v>
      </c>
      <c r="AN33" s="20">
        <v>3471</v>
      </c>
      <c r="AO33" s="20">
        <v>3741</v>
      </c>
      <c r="AZ33" s="20">
        <f t="shared" si="37"/>
        <v>38674</v>
      </c>
      <c r="BA33" s="20">
        <f t="shared" si="38"/>
        <v>56585</v>
      </c>
      <c r="BB33" s="20">
        <f t="shared" si="39"/>
        <v>78351</v>
      </c>
      <c r="BC33" s="20">
        <f t="shared" si="40"/>
        <v>104185</v>
      </c>
      <c r="BD33" s="20">
        <f t="shared" si="41"/>
        <v>134291</v>
      </c>
      <c r="BE33" s="20">
        <f t="shared" si="42"/>
        <v>168866</v>
      </c>
      <c r="BF33" s="20">
        <f t="shared" si="43"/>
        <v>219960</v>
      </c>
      <c r="BG33" s="20">
        <f t="shared" si="44"/>
        <v>278644</v>
      </c>
      <c r="BH33" s="20">
        <f t="shared" si="45"/>
        <v>345215</v>
      </c>
      <c r="BI33" s="20">
        <f t="shared" si="46"/>
        <v>419962</v>
      </c>
      <c r="BJ33" s="20">
        <f t="shared" si="47"/>
        <v>503166</v>
      </c>
      <c r="BK33" s="20">
        <f t="shared" si="48"/>
        <v>615020</v>
      </c>
      <c r="BL33" s="20">
        <f t="shared" si="49"/>
        <v>739472</v>
      </c>
      <c r="BM33" s="20">
        <f t="shared" si="50"/>
        <v>876903</v>
      </c>
      <c r="BN33" s="20">
        <f t="shared" si="51"/>
        <v>1027686</v>
      </c>
      <c r="BO33" s="20">
        <f t="shared" si="52"/>
        <v>1192187</v>
      </c>
      <c r="BP33" s="20">
        <f t="shared" si="53"/>
        <v>1431183</v>
      </c>
      <c r="BQ33" s="20">
        <f t="shared" si="54"/>
        <v>1693939</v>
      </c>
      <c r="BR33" s="20">
        <f t="shared" si="55"/>
        <v>1981045</v>
      </c>
      <c r="BS33" s="20">
        <f t="shared" si="56"/>
        <v>2293085</v>
      </c>
      <c r="BT33" s="20">
        <f t="shared" si="57"/>
        <v>2630635</v>
      </c>
      <c r="BU33" s="20">
        <f t="shared" si="58"/>
        <v>3081850</v>
      </c>
      <c r="BV33" s="20">
        <f t="shared" si="59"/>
        <v>3571574</v>
      </c>
      <c r="BW33" s="20">
        <f t="shared" si="60"/>
        <v>4100611</v>
      </c>
      <c r="BX33" s="20">
        <f t="shared" si="61"/>
        <v>4669760</v>
      </c>
      <c r="BY33" s="20">
        <f t="shared" si="62"/>
        <v>5279816</v>
      </c>
      <c r="BZ33" s="20">
        <f t="shared" si="63"/>
        <v>6052567</v>
      </c>
      <c r="CA33" s="20">
        <f t="shared" si="64"/>
        <v>6946748</v>
      </c>
      <c r="CB33" s="20">
        <f t="shared" si="65"/>
        <v>7975485</v>
      </c>
      <c r="CC33" s="20">
        <f t="shared" si="66"/>
        <v>9152738</v>
      </c>
    </row>
    <row r="34" ht="16.5" spans="1:81">
      <c r="A34" s="10">
        <v>170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>
        <v>232</v>
      </c>
      <c r="M34" s="20">
        <f t="shared" si="10"/>
        <v>282</v>
      </c>
      <c r="N34" s="20">
        <f t="shared" si="11"/>
        <v>332</v>
      </c>
      <c r="O34" s="20">
        <f t="shared" si="12"/>
        <v>382</v>
      </c>
      <c r="P34" s="20">
        <f t="shared" si="13"/>
        <v>432</v>
      </c>
      <c r="Q34" s="20">
        <v>482</v>
      </c>
      <c r="R34" s="20">
        <f t="shared" si="14"/>
        <v>552</v>
      </c>
      <c r="S34" s="20">
        <f t="shared" si="15"/>
        <v>622</v>
      </c>
      <c r="T34" s="20">
        <f t="shared" si="16"/>
        <v>692</v>
      </c>
      <c r="U34" s="20">
        <f t="shared" si="17"/>
        <v>762</v>
      </c>
      <c r="V34" s="20">
        <v>832</v>
      </c>
      <c r="W34" s="20">
        <f t="shared" si="18"/>
        <v>922</v>
      </c>
      <c r="X34" s="20">
        <f t="shared" si="19"/>
        <v>1012</v>
      </c>
      <c r="Y34" s="20">
        <f t="shared" si="20"/>
        <v>1102</v>
      </c>
      <c r="Z34" s="20">
        <f t="shared" si="21"/>
        <v>1192</v>
      </c>
      <c r="AA34" s="20">
        <v>1282</v>
      </c>
      <c r="AB34" s="20">
        <f t="shared" si="22"/>
        <v>1412</v>
      </c>
      <c r="AC34" s="20">
        <f t="shared" si="23"/>
        <v>1542</v>
      </c>
      <c r="AD34" s="20">
        <f t="shared" si="24"/>
        <v>1672</v>
      </c>
      <c r="AE34" s="20">
        <f t="shared" si="25"/>
        <v>1802</v>
      </c>
      <c r="AF34" s="20">
        <v>1932</v>
      </c>
      <c r="AG34" s="20">
        <f t="shared" si="26"/>
        <v>2102</v>
      </c>
      <c r="AH34" s="20">
        <f t="shared" si="27"/>
        <v>2272</v>
      </c>
      <c r="AI34" s="20">
        <f t="shared" si="28"/>
        <v>2442</v>
      </c>
      <c r="AJ34" s="20">
        <f t="shared" si="29"/>
        <v>2612</v>
      </c>
      <c r="AK34" s="20">
        <v>2782</v>
      </c>
      <c r="AL34" s="20">
        <f t="shared" si="30"/>
        <v>2992</v>
      </c>
      <c r="AM34" s="20">
        <v>3222</v>
      </c>
      <c r="AN34" s="20">
        <v>3472</v>
      </c>
      <c r="AO34" s="20">
        <v>3742</v>
      </c>
      <c r="AZ34" s="20">
        <f t="shared" si="37"/>
        <v>38925</v>
      </c>
      <c r="BA34" s="20">
        <f t="shared" si="38"/>
        <v>56887</v>
      </c>
      <c r="BB34" s="20">
        <f t="shared" si="39"/>
        <v>78706</v>
      </c>
      <c r="BC34" s="20">
        <f t="shared" si="40"/>
        <v>104595</v>
      </c>
      <c r="BD34" s="20">
        <f t="shared" si="41"/>
        <v>134759</v>
      </c>
      <c r="BE34" s="20">
        <f t="shared" si="42"/>
        <v>169393</v>
      </c>
      <c r="BF34" s="20">
        <f t="shared" si="43"/>
        <v>220559</v>
      </c>
      <c r="BG34" s="20">
        <f t="shared" si="44"/>
        <v>279317</v>
      </c>
      <c r="BH34" s="20">
        <f t="shared" si="45"/>
        <v>345964</v>
      </c>
      <c r="BI34" s="20">
        <f t="shared" si="46"/>
        <v>420790</v>
      </c>
      <c r="BJ34" s="20">
        <f t="shared" si="47"/>
        <v>504074</v>
      </c>
      <c r="BK34" s="20">
        <f t="shared" si="48"/>
        <v>616022</v>
      </c>
      <c r="BL34" s="20">
        <f t="shared" si="49"/>
        <v>740569</v>
      </c>
      <c r="BM34" s="20">
        <f t="shared" si="50"/>
        <v>878097</v>
      </c>
      <c r="BN34" s="20">
        <f t="shared" si="51"/>
        <v>1028980</v>
      </c>
      <c r="BO34" s="20">
        <f t="shared" si="52"/>
        <v>1193583</v>
      </c>
      <c r="BP34" s="20">
        <f t="shared" si="53"/>
        <v>1432704</v>
      </c>
      <c r="BQ34" s="20">
        <f t="shared" si="54"/>
        <v>1695588</v>
      </c>
      <c r="BR34" s="20">
        <f t="shared" si="55"/>
        <v>1982824</v>
      </c>
      <c r="BS34" s="20">
        <f t="shared" si="56"/>
        <v>2294995</v>
      </c>
      <c r="BT34" s="20">
        <f t="shared" si="57"/>
        <v>2632679</v>
      </c>
      <c r="BU34" s="20">
        <f t="shared" si="58"/>
        <v>3084051</v>
      </c>
      <c r="BV34" s="20">
        <f t="shared" si="59"/>
        <v>3573933</v>
      </c>
      <c r="BW34" s="20">
        <f t="shared" si="60"/>
        <v>4103131</v>
      </c>
      <c r="BX34" s="20">
        <f t="shared" si="61"/>
        <v>4672443</v>
      </c>
      <c r="BY34" s="20">
        <f t="shared" si="62"/>
        <v>5282663</v>
      </c>
      <c r="BZ34" s="20">
        <f t="shared" si="63"/>
        <v>6055602</v>
      </c>
      <c r="CA34" s="20">
        <f t="shared" si="64"/>
        <v>6949983</v>
      </c>
      <c r="CB34" s="20">
        <f t="shared" si="65"/>
        <v>7978932</v>
      </c>
      <c r="CC34" s="20">
        <f t="shared" si="66"/>
        <v>9156408</v>
      </c>
    </row>
    <row r="35" ht="16.5" spans="1:81">
      <c r="A35" s="10">
        <v>170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>
        <v>233</v>
      </c>
      <c r="M35" s="20">
        <f t="shared" ref="M35:M51" si="73">L35+50</f>
        <v>283</v>
      </c>
      <c r="N35" s="20">
        <f t="shared" ref="N35:N51" si="74">M35+50</f>
        <v>333</v>
      </c>
      <c r="O35" s="20">
        <f t="shared" ref="O35:O51" si="75">N35+50</f>
        <v>383</v>
      </c>
      <c r="P35" s="20">
        <f t="shared" ref="P35:P51" si="76">O35+50</f>
        <v>433</v>
      </c>
      <c r="Q35" s="20">
        <v>483</v>
      </c>
      <c r="R35" s="20">
        <f t="shared" ref="R35:R71" si="77">Q35+70</f>
        <v>553</v>
      </c>
      <c r="S35" s="20">
        <f t="shared" ref="S35:S71" si="78">R35+70</f>
        <v>623</v>
      </c>
      <c r="T35" s="20">
        <f t="shared" ref="T35:T71" si="79">S35+70</f>
        <v>693</v>
      </c>
      <c r="U35" s="20">
        <f t="shared" ref="U35:U71" si="80">T35+70</f>
        <v>763</v>
      </c>
      <c r="V35" s="20">
        <v>833</v>
      </c>
      <c r="W35" s="20">
        <f t="shared" ref="W35:W66" si="81">V35+90</f>
        <v>923</v>
      </c>
      <c r="X35" s="20">
        <f t="shared" ref="X35:X66" si="82">W35+90</f>
        <v>1013</v>
      </c>
      <c r="Y35" s="20">
        <f t="shared" ref="Y35:Y66" si="83">X35+90</f>
        <v>1103</v>
      </c>
      <c r="Z35" s="20">
        <f t="shared" ref="Z35:Z66" si="84">Y35+90</f>
        <v>1193</v>
      </c>
      <c r="AA35" s="20">
        <v>1283</v>
      </c>
      <c r="AB35" s="20">
        <f t="shared" ref="AB35:AB66" si="85">AA35+130</f>
        <v>1413</v>
      </c>
      <c r="AC35" s="20">
        <f t="shared" ref="AC35:AC66" si="86">AB35+130</f>
        <v>1543</v>
      </c>
      <c r="AD35" s="20">
        <f t="shared" ref="AD35:AD66" si="87">AC35+130</f>
        <v>1673</v>
      </c>
      <c r="AE35" s="20">
        <f t="shared" ref="AE35:AE66" si="88">AD35+130</f>
        <v>1803</v>
      </c>
      <c r="AF35" s="20">
        <v>1933</v>
      </c>
      <c r="AG35" s="20">
        <f t="shared" ref="AG35:AG66" si="89">AF35+170</f>
        <v>2103</v>
      </c>
      <c r="AH35" s="20">
        <f t="shared" ref="AH35:AH66" si="90">AG35+170</f>
        <v>2273</v>
      </c>
      <c r="AI35" s="20">
        <f t="shared" ref="AI35:AI66" si="91">AH35+170</f>
        <v>2443</v>
      </c>
      <c r="AJ35" s="20">
        <f t="shared" ref="AJ35:AJ66" si="92">AI35+170</f>
        <v>2613</v>
      </c>
      <c r="AK35" s="20">
        <v>2783</v>
      </c>
      <c r="AL35" s="20">
        <f t="shared" si="30"/>
        <v>2993</v>
      </c>
      <c r="AM35" s="20">
        <v>3223</v>
      </c>
      <c r="AN35" s="20">
        <v>3473</v>
      </c>
      <c r="AO35" s="20">
        <v>3743</v>
      </c>
      <c r="AZ35" s="20">
        <f t="shared" ref="AZ35:AZ51" si="93">INT(L$1+AZ$1*L35^1.5)</f>
        <v>39177</v>
      </c>
      <c r="BA35" s="20">
        <f t="shared" ref="BA35:BA51" si="94">INT(M$1+BA$1*M35^1.5)</f>
        <v>57189</v>
      </c>
      <c r="BB35" s="20">
        <f t="shared" ref="BB35:BB51" si="95">INT(N$1+BB$1*N35^1.5)</f>
        <v>79061</v>
      </c>
      <c r="BC35" s="20">
        <f t="shared" ref="BC35:BC51" si="96">INT(O$1+BC$1*O35^1.5)</f>
        <v>105006</v>
      </c>
      <c r="BD35" s="20">
        <f t="shared" ref="BD35:BD51" si="97">INT(P$1+BD$1*P35^1.5)</f>
        <v>135227</v>
      </c>
      <c r="BE35" s="20">
        <f t="shared" ref="BE35:BE66" si="98">INT(Q$1+BE$1*Q35^1.5)</f>
        <v>169920</v>
      </c>
      <c r="BF35" s="20">
        <f t="shared" ref="BF35:BF66" si="99">INT(R$1+BF$1*R35^1.5)</f>
        <v>221158</v>
      </c>
      <c r="BG35" s="20">
        <f t="shared" ref="BG35:BG66" si="100">INT(S$1+BG$1*S35^1.5)</f>
        <v>279991</v>
      </c>
      <c r="BH35" s="20">
        <f t="shared" ref="BH35:BH66" si="101">INT(T$1+BH$1*T35^1.5)</f>
        <v>346714</v>
      </c>
      <c r="BI35" s="20">
        <f t="shared" ref="BI35:BI66" si="102">INT(U$1+BI$1*U35^1.5)</f>
        <v>421618</v>
      </c>
      <c r="BJ35" s="20">
        <f t="shared" ref="BJ35:BJ66" si="103">INT(V$1+BJ$1*V35^1.5)</f>
        <v>504983</v>
      </c>
      <c r="BK35" s="20">
        <f t="shared" ref="BK35:BK66" si="104">INT(W$1+BK$1*W35^1.5)</f>
        <v>617024</v>
      </c>
      <c r="BL35" s="20">
        <f t="shared" ref="BL35:BL66" si="105">INT(X$1+BL$1*X35^1.5)</f>
        <v>741667</v>
      </c>
      <c r="BM35" s="20">
        <f t="shared" ref="BM35:BM66" si="106">INT(Y$1+BM$1*Y35^1.5)</f>
        <v>879293</v>
      </c>
      <c r="BN35" s="20">
        <f t="shared" ref="BN35:BN66" si="107">INT(Z$1+BN$1*Z35^1.5)</f>
        <v>1030275</v>
      </c>
      <c r="BO35" s="20">
        <f t="shared" ref="BO35:BO66" si="108">INT(AA$1+BO$1*AA35^1.5)</f>
        <v>1194979</v>
      </c>
      <c r="BP35" s="20">
        <f t="shared" ref="BP35:BP66" si="109">INT(AB$1+BP$1*AB35^1.5)</f>
        <v>1434226</v>
      </c>
      <c r="BQ35" s="20">
        <f t="shared" ref="BQ35:BQ66" si="110">INT(AC$1+BQ$1*AC35^1.5)</f>
        <v>1697237</v>
      </c>
      <c r="BR35" s="20">
        <f t="shared" ref="BR35:BR66" si="111">INT(AD$1+BR$1*AD35^1.5)</f>
        <v>1984602</v>
      </c>
      <c r="BS35" s="20">
        <f t="shared" ref="BS35:BS66" si="112">INT(AE$1+BS$1*AE35^1.5)</f>
        <v>2296905</v>
      </c>
      <c r="BT35" s="20">
        <f t="shared" ref="BT35:BT66" si="113">INT(AF$1+BT$1*AF35^1.5)</f>
        <v>2634723</v>
      </c>
      <c r="BU35" s="20">
        <f t="shared" ref="BU35:BU66" si="114">INT(AG$1+BU$1*AG35^1.5)</f>
        <v>3086252</v>
      </c>
      <c r="BV35" s="20">
        <f t="shared" ref="BV35:BV66" si="115">INT(AH$1+BV$1*AH35^1.5)</f>
        <v>3576293</v>
      </c>
      <c r="BW35" s="20">
        <f t="shared" ref="BW35:BW66" si="116">INT(AI$1+BW$1*AI35^1.5)</f>
        <v>4105651</v>
      </c>
      <c r="BX35" s="20">
        <f t="shared" ref="BX35:BX66" si="117">INT(AJ$1+BX$1*AJ35^1.5)</f>
        <v>4675127</v>
      </c>
      <c r="BY35" s="20">
        <f t="shared" ref="BY35:BY66" si="118">INT(AK$1+BY$1*AK35^1.5)</f>
        <v>5285512</v>
      </c>
      <c r="BZ35" s="20">
        <f t="shared" ref="BZ35:BZ66" si="119">INT(AL$1+BZ$1*AL35^1.5)</f>
        <v>6058638</v>
      </c>
      <c r="CA35" s="20">
        <f t="shared" ref="CA35:CA66" si="120">INT(AM$1+CA$1*AM35^1.5)</f>
        <v>6953219</v>
      </c>
      <c r="CB35" s="20">
        <f t="shared" ref="CB35:CB66" si="121">INT(AN$1+CB$1*AN35^1.5)</f>
        <v>7982379</v>
      </c>
      <c r="CC35" s="20">
        <f t="shared" ref="CC35:CC66" si="122">INT(AO$1+CC$1*AO35^1.5)</f>
        <v>9160078</v>
      </c>
    </row>
    <row r="36" ht="16.5" spans="1:81">
      <c r="A36" s="10">
        <v>170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>
        <v>234</v>
      </c>
      <c r="M36" s="20">
        <f t="shared" si="73"/>
        <v>284</v>
      </c>
      <c r="N36" s="20">
        <f t="shared" si="74"/>
        <v>334</v>
      </c>
      <c r="O36" s="20">
        <f t="shared" si="75"/>
        <v>384</v>
      </c>
      <c r="P36" s="20">
        <f t="shared" si="76"/>
        <v>434</v>
      </c>
      <c r="Q36" s="20">
        <v>484</v>
      </c>
      <c r="R36" s="20">
        <f t="shared" si="77"/>
        <v>554</v>
      </c>
      <c r="S36" s="20">
        <f t="shared" si="78"/>
        <v>624</v>
      </c>
      <c r="T36" s="20">
        <f t="shared" si="79"/>
        <v>694</v>
      </c>
      <c r="U36" s="20">
        <f t="shared" si="80"/>
        <v>764</v>
      </c>
      <c r="V36" s="20">
        <v>834</v>
      </c>
      <c r="W36" s="20">
        <f t="shared" si="81"/>
        <v>924</v>
      </c>
      <c r="X36" s="20">
        <f t="shared" si="82"/>
        <v>1014</v>
      </c>
      <c r="Y36" s="20">
        <f t="shared" si="83"/>
        <v>1104</v>
      </c>
      <c r="Z36" s="20">
        <f t="shared" si="84"/>
        <v>1194</v>
      </c>
      <c r="AA36" s="20">
        <v>1284</v>
      </c>
      <c r="AB36" s="20">
        <f t="shared" si="85"/>
        <v>1414</v>
      </c>
      <c r="AC36" s="20">
        <f t="shared" si="86"/>
        <v>1544</v>
      </c>
      <c r="AD36" s="20">
        <f t="shared" si="87"/>
        <v>1674</v>
      </c>
      <c r="AE36" s="20">
        <f t="shared" si="88"/>
        <v>1804</v>
      </c>
      <c r="AF36" s="20">
        <v>1934</v>
      </c>
      <c r="AG36" s="20">
        <f t="shared" si="89"/>
        <v>2104</v>
      </c>
      <c r="AH36" s="20">
        <f t="shared" si="90"/>
        <v>2274</v>
      </c>
      <c r="AI36" s="20">
        <f t="shared" si="91"/>
        <v>2444</v>
      </c>
      <c r="AJ36" s="20">
        <f t="shared" si="92"/>
        <v>2614</v>
      </c>
      <c r="AK36" s="20">
        <v>2784</v>
      </c>
      <c r="AL36" s="20">
        <f t="shared" si="30"/>
        <v>2994</v>
      </c>
      <c r="AM36" s="20">
        <v>3224</v>
      </c>
      <c r="AN36" s="20">
        <v>3474</v>
      </c>
      <c r="AO36" s="20">
        <v>3744</v>
      </c>
      <c r="AZ36" s="20">
        <f t="shared" si="93"/>
        <v>39429</v>
      </c>
      <c r="BA36" s="20">
        <f t="shared" si="94"/>
        <v>57492</v>
      </c>
      <c r="BB36" s="20">
        <f t="shared" si="95"/>
        <v>79417</v>
      </c>
      <c r="BC36" s="20">
        <f t="shared" si="96"/>
        <v>105417</v>
      </c>
      <c r="BD36" s="20">
        <f t="shared" si="97"/>
        <v>135695</v>
      </c>
      <c r="BE36" s="20">
        <f t="shared" si="98"/>
        <v>170448</v>
      </c>
      <c r="BF36" s="20">
        <f t="shared" si="99"/>
        <v>221758</v>
      </c>
      <c r="BG36" s="20">
        <f t="shared" si="100"/>
        <v>280665</v>
      </c>
      <c r="BH36" s="20">
        <f t="shared" si="101"/>
        <v>347465</v>
      </c>
      <c r="BI36" s="20">
        <f t="shared" si="102"/>
        <v>422447</v>
      </c>
      <c r="BJ36" s="20">
        <f t="shared" si="103"/>
        <v>505892</v>
      </c>
      <c r="BK36" s="20">
        <f t="shared" si="104"/>
        <v>618027</v>
      </c>
      <c r="BL36" s="20">
        <f t="shared" si="105"/>
        <v>742765</v>
      </c>
      <c r="BM36" s="20">
        <f t="shared" si="106"/>
        <v>880489</v>
      </c>
      <c r="BN36" s="20">
        <f t="shared" si="107"/>
        <v>1031571</v>
      </c>
      <c r="BO36" s="20">
        <f t="shared" si="108"/>
        <v>1196377</v>
      </c>
      <c r="BP36" s="20">
        <f t="shared" si="109"/>
        <v>1435749</v>
      </c>
      <c r="BQ36" s="20">
        <f t="shared" si="110"/>
        <v>1698888</v>
      </c>
      <c r="BR36" s="20">
        <f t="shared" si="111"/>
        <v>1986382</v>
      </c>
      <c r="BS36" s="20">
        <f t="shared" si="112"/>
        <v>2298816</v>
      </c>
      <c r="BT36" s="20">
        <f t="shared" si="113"/>
        <v>2636768</v>
      </c>
      <c r="BU36" s="20">
        <f t="shared" si="114"/>
        <v>3088453</v>
      </c>
      <c r="BV36" s="20">
        <f t="shared" si="115"/>
        <v>3578653</v>
      </c>
      <c r="BW36" s="20">
        <f t="shared" si="116"/>
        <v>4108172</v>
      </c>
      <c r="BX36" s="20">
        <f t="shared" si="117"/>
        <v>4677810</v>
      </c>
      <c r="BY36" s="20">
        <f t="shared" si="118"/>
        <v>5288361</v>
      </c>
      <c r="BZ36" s="20">
        <f t="shared" si="119"/>
        <v>6061675</v>
      </c>
      <c r="CA36" s="20">
        <f t="shared" si="120"/>
        <v>6956455</v>
      </c>
      <c r="CB36" s="20">
        <f t="shared" si="121"/>
        <v>7985827</v>
      </c>
      <c r="CC36" s="20">
        <f t="shared" si="122"/>
        <v>9163749</v>
      </c>
    </row>
    <row r="37" ht="16.5" spans="1:81">
      <c r="A37" s="10">
        <v>210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>
        <v>235</v>
      </c>
      <c r="M37" s="20">
        <f t="shared" si="73"/>
        <v>285</v>
      </c>
      <c r="N37" s="20">
        <f t="shared" si="74"/>
        <v>335</v>
      </c>
      <c r="O37" s="20">
        <f t="shared" si="75"/>
        <v>385</v>
      </c>
      <c r="P37" s="20">
        <f t="shared" si="76"/>
        <v>435</v>
      </c>
      <c r="Q37" s="20">
        <v>485</v>
      </c>
      <c r="R37" s="20">
        <f t="shared" si="77"/>
        <v>555</v>
      </c>
      <c r="S37" s="20">
        <f t="shared" si="78"/>
        <v>625</v>
      </c>
      <c r="T37" s="20">
        <f t="shared" si="79"/>
        <v>695</v>
      </c>
      <c r="U37" s="20">
        <f t="shared" si="80"/>
        <v>765</v>
      </c>
      <c r="V37" s="20">
        <v>835</v>
      </c>
      <c r="W37" s="20">
        <f t="shared" si="81"/>
        <v>925</v>
      </c>
      <c r="X37" s="20">
        <f t="shared" si="82"/>
        <v>1015</v>
      </c>
      <c r="Y37" s="20">
        <f t="shared" si="83"/>
        <v>1105</v>
      </c>
      <c r="Z37" s="20">
        <f t="shared" si="84"/>
        <v>1195</v>
      </c>
      <c r="AA37" s="20">
        <v>1285</v>
      </c>
      <c r="AB37" s="20">
        <f t="shared" si="85"/>
        <v>1415</v>
      </c>
      <c r="AC37" s="20">
        <f t="shared" si="86"/>
        <v>1545</v>
      </c>
      <c r="AD37" s="20">
        <f t="shared" si="87"/>
        <v>1675</v>
      </c>
      <c r="AE37" s="20">
        <f t="shared" si="88"/>
        <v>1805</v>
      </c>
      <c r="AF37" s="20">
        <v>1935</v>
      </c>
      <c r="AG37" s="20">
        <f t="shared" si="89"/>
        <v>2105</v>
      </c>
      <c r="AH37" s="20">
        <f t="shared" si="90"/>
        <v>2275</v>
      </c>
      <c r="AI37" s="20">
        <f t="shared" si="91"/>
        <v>2445</v>
      </c>
      <c r="AJ37" s="20">
        <f t="shared" si="92"/>
        <v>2615</v>
      </c>
      <c r="AK37" s="20">
        <v>2785</v>
      </c>
      <c r="AL37" s="20">
        <f t="shared" si="30"/>
        <v>2995</v>
      </c>
      <c r="AM37" s="20">
        <v>3225</v>
      </c>
      <c r="AN37" s="20">
        <v>3475</v>
      </c>
      <c r="AO37" s="20">
        <v>3745</v>
      </c>
      <c r="AZ37" s="20">
        <f t="shared" si="93"/>
        <v>39682</v>
      </c>
      <c r="BA37" s="20">
        <f t="shared" si="94"/>
        <v>57796</v>
      </c>
      <c r="BB37" s="20">
        <f t="shared" si="95"/>
        <v>79774</v>
      </c>
      <c r="BC37" s="20">
        <f t="shared" si="96"/>
        <v>105829</v>
      </c>
      <c r="BD37" s="20">
        <f t="shared" si="97"/>
        <v>136164</v>
      </c>
      <c r="BE37" s="20">
        <f t="shared" si="98"/>
        <v>170976</v>
      </c>
      <c r="BF37" s="20">
        <f t="shared" si="99"/>
        <v>222358</v>
      </c>
      <c r="BG37" s="20">
        <f t="shared" si="100"/>
        <v>281340</v>
      </c>
      <c r="BH37" s="20">
        <f t="shared" si="101"/>
        <v>348216</v>
      </c>
      <c r="BI37" s="20">
        <f t="shared" si="102"/>
        <v>423277</v>
      </c>
      <c r="BJ37" s="20">
        <f t="shared" si="103"/>
        <v>506802</v>
      </c>
      <c r="BK37" s="20">
        <f t="shared" si="104"/>
        <v>619031</v>
      </c>
      <c r="BL37" s="20">
        <f t="shared" si="105"/>
        <v>743864</v>
      </c>
      <c r="BM37" s="20">
        <f t="shared" si="106"/>
        <v>881685</v>
      </c>
      <c r="BN37" s="20">
        <f t="shared" si="107"/>
        <v>1032867</v>
      </c>
      <c r="BO37" s="20">
        <f t="shared" si="108"/>
        <v>1197774</v>
      </c>
      <c r="BP37" s="20">
        <f t="shared" si="109"/>
        <v>1437272</v>
      </c>
      <c r="BQ37" s="20">
        <f t="shared" si="110"/>
        <v>1700538</v>
      </c>
      <c r="BR37" s="20">
        <f t="shared" si="111"/>
        <v>1988162</v>
      </c>
      <c r="BS37" s="20">
        <f t="shared" si="112"/>
        <v>2300728</v>
      </c>
      <c r="BT37" s="20">
        <f t="shared" si="113"/>
        <v>2638813</v>
      </c>
      <c r="BU37" s="20">
        <f t="shared" si="114"/>
        <v>3090655</v>
      </c>
      <c r="BV37" s="20">
        <f t="shared" si="115"/>
        <v>3581014</v>
      </c>
      <c r="BW37" s="20">
        <f t="shared" si="116"/>
        <v>4110694</v>
      </c>
      <c r="BX37" s="20">
        <f t="shared" si="117"/>
        <v>4680495</v>
      </c>
      <c r="BY37" s="20">
        <f t="shared" si="118"/>
        <v>5291210</v>
      </c>
      <c r="BZ37" s="20">
        <f t="shared" si="119"/>
        <v>6064712</v>
      </c>
      <c r="CA37" s="20">
        <f t="shared" si="120"/>
        <v>6959692</v>
      </c>
      <c r="CB37" s="20">
        <f t="shared" si="121"/>
        <v>7989275</v>
      </c>
      <c r="CC37" s="20">
        <f t="shared" si="122"/>
        <v>9167421</v>
      </c>
    </row>
    <row r="38" ht="16.5" spans="1:81">
      <c r="A38" s="10">
        <v>230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>
        <v>236</v>
      </c>
      <c r="M38" s="20">
        <f t="shared" si="73"/>
        <v>286</v>
      </c>
      <c r="N38" s="20">
        <f t="shared" si="74"/>
        <v>336</v>
      </c>
      <c r="O38" s="20">
        <f t="shared" si="75"/>
        <v>386</v>
      </c>
      <c r="P38" s="20">
        <f t="shared" si="76"/>
        <v>436</v>
      </c>
      <c r="Q38" s="20">
        <v>486</v>
      </c>
      <c r="R38" s="20">
        <f t="shared" si="77"/>
        <v>556</v>
      </c>
      <c r="S38" s="20">
        <f t="shared" si="78"/>
        <v>626</v>
      </c>
      <c r="T38" s="20">
        <f t="shared" si="79"/>
        <v>696</v>
      </c>
      <c r="U38" s="20">
        <f t="shared" si="80"/>
        <v>766</v>
      </c>
      <c r="V38" s="20">
        <v>836</v>
      </c>
      <c r="W38" s="20">
        <f t="shared" si="81"/>
        <v>926</v>
      </c>
      <c r="X38" s="20">
        <f t="shared" si="82"/>
        <v>1016</v>
      </c>
      <c r="Y38" s="20">
        <f t="shared" si="83"/>
        <v>1106</v>
      </c>
      <c r="Z38" s="20">
        <f t="shared" si="84"/>
        <v>1196</v>
      </c>
      <c r="AA38" s="20">
        <v>1286</v>
      </c>
      <c r="AB38" s="20">
        <f t="shared" si="85"/>
        <v>1416</v>
      </c>
      <c r="AC38" s="20">
        <f t="shared" si="86"/>
        <v>1546</v>
      </c>
      <c r="AD38" s="20">
        <f t="shared" si="87"/>
        <v>1676</v>
      </c>
      <c r="AE38" s="20">
        <f t="shared" si="88"/>
        <v>1806</v>
      </c>
      <c r="AF38" s="20">
        <v>1936</v>
      </c>
      <c r="AG38" s="20">
        <f t="shared" si="89"/>
        <v>2106</v>
      </c>
      <c r="AH38" s="20">
        <f t="shared" si="90"/>
        <v>2276</v>
      </c>
      <c r="AI38" s="20">
        <f t="shared" si="91"/>
        <v>2446</v>
      </c>
      <c r="AJ38" s="20">
        <f t="shared" si="92"/>
        <v>2616</v>
      </c>
      <c r="AK38" s="20">
        <v>2786</v>
      </c>
      <c r="AL38" s="20">
        <f t="shared" si="30"/>
        <v>2996</v>
      </c>
      <c r="AM38" s="20">
        <v>3226</v>
      </c>
      <c r="AN38" s="20">
        <v>3476</v>
      </c>
      <c r="AO38" s="20">
        <v>3746</v>
      </c>
      <c r="AZ38" s="20">
        <f t="shared" si="93"/>
        <v>39935</v>
      </c>
      <c r="BA38" s="20">
        <f t="shared" si="94"/>
        <v>58100</v>
      </c>
      <c r="BB38" s="20">
        <f t="shared" si="95"/>
        <v>80131</v>
      </c>
      <c r="BC38" s="20">
        <f t="shared" si="96"/>
        <v>106241</v>
      </c>
      <c r="BD38" s="20">
        <f t="shared" si="97"/>
        <v>136634</v>
      </c>
      <c r="BE38" s="20">
        <f t="shared" si="98"/>
        <v>171505</v>
      </c>
      <c r="BF38" s="20">
        <f t="shared" si="99"/>
        <v>222959</v>
      </c>
      <c r="BG38" s="20">
        <f t="shared" si="100"/>
        <v>282015</v>
      </c>
      <c r="BH38" s="20">
        <f t="shared" si="101"/>
        <v>348968</v>
      </c>
      <c r="BI38" s="20">
        <f t="shared" si="102"/>
        <v>424107</v>
      </c>
      <c r="BJ38" s="20">
        <f t="shared" si="103"/>
        <v>507713</v>
      </c>
      <c r="BK38" s="20">
        <f t="shared" si="104"/>
        <v>620035</v>
      </c>
      <c r="BL38" s="20">
        <f t="shared" si="105"/>
        <v>744964</v>
      </c>
      <c r="BM38" s="20">
        <f t="shared" si="106"/>
        <v>882882</v>
      </c>
      <c r="BN38" s="20">
        <f t="shared" si="107"/>
        <v>1034163</v>
      </c>
      <c r="BO38" s="20">
        <f t="shared" si="108"/>
        <v>1199173</v>
      </c>
      <c r="BP38" s="20">
        <f t="shared" si="109"/>
        <v>1438796</v>
      </c>
      <c r="BQ38" s="20">
        <f t="shared" si="110"/>
        <v>1702189</v>
      </c>
      <c r="BR38" s="20">
        <f t="shared" si="111"/>
        <v>1989943</v>
      </c>
      <c r="BS38" s="20">
        <f t="shared" si="112"/>
        <v>2302640</v>
      </c>
      <c r="BT38" s="20">
        <f t="shared" si="113"/>
        <v>2640859</v>
      </c>
      <c r="BU38" s="20">
        <f t="shared" si="114"/>
        <v>3092858</v>
      </c>
      <c r="BV38" s="20">
        <f t="shared" si="115"/>
        <v>3583375</v>
      </c>
      <c r="BW38" s="20">
        <f t="shared" si="116"/>
        <v>4113216</v>
      </c>
      <c r="BX38" s="20">
        <f t="shared" si="117"/>
        <v>4683180</v>
      </c>
      <c r="BY38" s="20">
        <f t="shared" si="118"/>
        <v>5294060</v>
      </c>
      <c r="BZ38" s="20">
        <f t="shared" si="119"/>
        <v>6067750</v>
      </c>
      <c r="CA38" s="20">
        <f t="shared" si="120"/>
        <v>6962929</v>
      </c>
      <c r="CB38" s="20">
        <f t="shared" si="121"/>
        <v>7992724</v>
      </c>
      <c r="CC38" s="20">
        <f t="shared" si="122"/>
        <v>9171093</v>
      </c>
    </row>
    <row r="39" ht="16.5" spans="1:81">
      <c r="A39" s="10">
        <v>250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>
        <v>237</v>
      </c>
      <c r="M39" s="20">
        <f t="shared" si="73"/>
        <v>287</v>
      </c>
      <c r="N39" s="20">
        <f t="shared" si="74"/>
        <v>337</v>
      </c>
      <c r="O39" s="20">
        <f t="shared" si="75"/>
        <v>387</v>
      </c>
      <c r="P39" s="20">
        <f t="shared" si="76"/>
        <v>437</v>
      </c>
      <c r="Q39" s="20">
        <v>487</v>
      </c>
      <c r="R39" s="20">
        <f t="shared" si="77"/>
        <v>557</v>
      </c>
      <c r="S39" s="20">
        <f t="shared" si="78"/>
        <v>627</v>
      </c>
      <c r="T39" s="20">
        <f t="shared" si="79"/>
        <v>697</v>
      </c>
      <c r="U39" s="20">
        <f t="shared" si="80"/>
        <v>767</v>
      </c>
      <c r="V39" s="20">
        <v>837</v>
      </c>
      <c r="W39" s="20">
        <f t="shared" si="81"/>
        <v>927</v>
      </c>
      <c r="X39" s="20">
        <f t="shared" si="82"/>
        <v>1017</v>
      </c>
      <c r="Y39" s="20">
        <f t="shared" si="83"/>
        <v>1107</v>
      </c>
      <c r="Z39" s="20">
        <f t="shared" si="84"/>
        <v>1197</v>
      </c>
      <c r="AA39" s="20">
        <v>1287</v>
      </c>
      <c r="AB39" s="20">
        <f t="shared" si="85"/>
        <v>1417</v>
      </c>
      <c r="AC39" s="20">
        <f t="shared" si="86"/>
        <v>1547</v>
      </c>
      <c r="AD39" s="20">
        <f t="shared" si="87"/>
        <v>1677</v>
      </c>
      <c r="AE39" s="20">
        <f t="shared" si="88"/>
        <v>1807</v>
      </c>
      <c r="AF39" s="20">
        <v>1937</v>
      </c>
      <c r="AG39" s="20">
        <f t="shared" si="89"/>
        <v>2107</v>
      </c>
      <c r="AH39" s="20">
        <f t="shared" si="90"/>
        <v>2277</v>
      </c>
      <c r="AI39" s="20">
        <f t="shared" si="91"/>
        <v>2447</v>
      </c>
      <c r="AJ39" s="20">
        <f t="shared" si="92"/>
        <v>2617</v>
      </c>
      <c r="AK39" s="20">
        <v>2787</v>
      </c>
      <c r="AL39" s="20">
        <f t="shared" si="30"/>
        <v>2997</v>
      </c>
      <c r="AM39" s="20">
        <v>3227</v>
      </c>
      <c r="AN39" s="20">
        <v>3477</v>
      </c>
      <c r="AO39" s="20">
        <v>3747</v>
      </c>
      <c r="AZ39" s="20">
        <f t="shared" si="93"/>
        <v>40189</v>
      </c>
      <c r="BA39" s="20">
        <f t="shared" si="94"/>
        <v>58405</v>
      </c>
      <c r="BB39" s="20">
        <f t="shared" si="95"/>
        <v>80489</v>
      </c>
      <c r="BC39" s="20">
        <f t="shared" si="96"/>
        <v>106654</v>
      </c>
      <c r="BD39" s="20">
        <f t="shared" si="97"/>
        <v>137104</v>
      </c>
      <c r="BE39" s="20">
        <f t="shared" si="98"/>
        <v>172034</v>
      </c>
      <c r="BF39" s="20">
        <f t="shared" si="99"/>
        <v>223561</v>
      </c>
      <c r="BG39" s="20">
        <f t="shared" si="100"/>
        <v>282691</v>
      </c>
      <c r="BH39" s="20">
        <f t="shared" si="101"/>
        <v>349720</v>
      </c>
      <c r="BI39" s="20">
        <f t="shared" si="102"/>
        <v>424937</v>
      </c>
      <c r="BJ39" s="20">
        <f t="shared" si="103"/>
        <v>508624</v>
      </c>
      <c r="BK39" s="20">
        <f t="shared" si="104"/>
        <v>621039</v>
      </c>
      <c r="BL39" s="20">
        <f t="shared" si="105"/>
        <v>746064</v>
      </c>
      <c r="BM39" s="20">
        <f t="shared" si="106"/>
        <v>884080</v>
      </c>
      <c r="BN39" s="20">
        <f t="shared" si="107"/>
        <v>1035460</v>
      </c>
      <c r="BO39" s="20">
        <f t="shared" si="108"/>
        <v>1200571</v>
      </c>
      <c r="BP39" s="20">
        <f t="shared" si="109"/>
        <v>1440320</v>
      </c>
      <c r="BQ39" s="20">
        <f t="shared" si="110"/>
        <v>1703841</v>
      </c>
      <c r="BR39" s="20">
        <f t="shared" si="111"/>
        <v>1991724</v>
      </c>
      <c r="BS39" s="20">
        <f t="shared" si="112"/>
        <v>2304553</v>
      </c>
      <c r="BT39" s="20">
        <f t="shared" si="113"/>
        <v>2642905</v>
      </c>
      <c r="BU39" s="20">
        <f t="shared" si="114"/>
        <v>3095061</v>
      </c>
      <c r="BV39" s="20">
        <f t="shared" si="115"/>
        <v>3585737</v>
      </c>
      <c r="BW39" s="20">
        <f t="shared" si="116"/>
        <v>4115738</v>
      </c>
      <c r="BX39" s="20">
        <f t="shared" si="117"/>
        <v>4685865</v>
      </c>
      <c r="BY39" s="20">
        <f t="shared" si="118"/>
        <v>5296911</v>
      </c>
      <c r="BZ39" s="20">
        <f t="shared" si="119"/>
        <v>6070788</v>
      </c>
      <c r="CA39" s="20">
        <f t="shared" si="120"/>
        <v>6966167</v>
      </c>
      <c r="CB39" s="20">
        <f t="shared" si="121"/>
        <v>7996173</v>
      </c>
      <c r="CC39" s="20">
        <f t="shared" si="122"/>
        <v>9174766</v>
      </c>
    </row>
    <row r="40" ht="16.5" spans="1:81">
      <c r="A40" s="10">
        <v>270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>
        <v>238</v>
      </c>
      <c r="M40" s="20">
        <f t="shared" si="73"/>
        <v>288</v>
      </c>
      <c r="N40" s="20">
        <f t="shared" si="74"/>
        <v>338</v>
      </c>
      <c r="O40" s="20">
        <f t="shared" si="75"/>
        <v>388</v>
      </c>
      <c r="P40" s="20">
        <f t="shared" si="76"/>
        <v>438</v>
      </c>
      <c r="Q40" s="20">
        <v>488</v>
      </c>
      <c r="R40" s="20">
        <f t="shared" si="77"/>
        <v>558</v>
      </c>
      <c r="S40" s="20">
        <f t="shared" si="78"/>
        <v>628</v>
      </c>
      <c r="T40" s="20">
        <f t="shared" si="79"/>
        <v>698</v>
      </c>
      <c r="U40" s="20">
        <f t="shared" si="80"/>
        <v>768</v>
      </c>
      <c r="V40" s="20">
        <v>838</v>
      </c>
      <c r="W40" s="20">
        <f t="shared" si="81"/>
        <v>928</v>
      </c>
      <c r="X40" s="20">
        <f t="shared" si="82"/>
        <v>1018</v>
      </c>
      <c r="Y40" s="20">
        <f t="shared" si="83"/>
        <v>1108</v>
      </c>
      <c r="Z40" s="20">
        <f t="shared" si="84"/>
        <v>1198</v>
      </c>
      <c r="AA40" s="20">
        <v>1288</v>
      </c>
      <c r="AB40" s="20">
        <f t="shared" si="85"/>
        <v>1418</v>
      </c>
      <c r="AC40" s="20">
        <f t="shared" si="86"/>
        <v>1548</v>
      </c>
      <c r="AD40" s="20">
        <f t="shared" si="87"/>
        <v>1678</v>
      </c>
      <c r="AE40" s="20">
        <f t="shared" si="88"/>
        <v>1808</v>
      </c>
      <c r="AF40" s="20">
        <v>1938</v>
      </c>
      <c r="AG40" s="20">
        <f t="shared" si="89"/>
        <v>2108</v>
      </c>
      <c r="AH40" s="20">
        <f t="shared" si="90"/>
        <v>2278</v>
      </c>
      <c r="AI40" s="20">
        <f t="shared" si="91"/>
        <v>2448</v>
      </c>
      <c r="AJ40" s="20">
        <f t="shared" si="92"/>
        <v>2618</v>
      </c>
      <c r="AK40" s="20">
        <v>2788</v>
      </c>
      <c r="AL40" s="20">
        <f t="shared" si="30"/>
        <v>2998</v>
      </c>
      <c r="AM40" s="20">
        <v>3228</v>
      </c>
      <c r="AN40" s="20">
        <v>3478</v>
      </c>
      <c r="AO40" s="20">
        <v>3748</v>
      </c>
      <c r="AZ40" s="20">
        <f t="shared" si="93"/>
        <v>40443</v>
      </c>
      <c r="BA40" s="20">
        <f t="shared" si="94"/>
        <v>58710</v>
      </c>
      <c r="BB40" s="20">
        <f t="shared" si="95"/>
        <v>80847</v>
      </c>
      <c r="BC40" s="20">
        <f t="shared" si="96"/>
        <v>107067</v>
      </c>
      <c r="BD40" s="20">
        <f t="shared" si="97"/>
        <v>137574</v>
      </c>
      <c r="BE40" s="20">
        <f t="shared" si="98"/>
        <v>172564</v>
      </c>
      <c r="BF40" s="20">
        <f t="shared" si="99"/>
        <v>224163</v>
      </c>
      <c r="BG40" s="20">
        <f t="shared" si="100"/>
        <v>283367</v>
      </c>
      <c r="BH40" s="20">
        <f t="shared" si="101"/>
        <v>350472</v>
      </c>
      <c r="BI40" s="20">
        <f t="shared" si="102"/>
        <v>425768</v>
      </c>
      <c r="BJ40" s="20">
        <f t="shared" si="103"/>
        <v>509535</v>
      </c>
      <c r="BK40" s="20">
        <f t="shared" si="104"/>
        <v>622044</v>
      </c>
      <c r="BL40" s="20">
        <f t="shared" si="105"/>
        <v>747164</v>
      </c>
      <c r="BM40" s="20">
        <f t="shared" si="106"/>
        <v>885278</v>
      </c>
      <c r="BN40" s="20">
        <f t="shared" si="107"/>
        <v>1036758</v>
      </c>
      <c r="BO40" s="20">
        <f t="shared" si="108"/>
        <v>1201971</v>
      </c>
      <c r="BP40" s="20">
        <f t="shared" si="109"/>
        <v>1441845</v>
      </c>
      <c r="BQ40" s="20">
        <f t="shared" si="110"/>
        <v>1705493</v>
      </c>
      <c r="BR40" s="20">
        <f t="shared" si="111"/>
        <v>1993505</v>
      </c>
      <c r="BS40" s="20">
        <f t="shared" si="112"/>
        <v>2306466</v>
      </c>
      <c r="BT40" s="20">
        <f t="shared" si="113"/>
        <v>2644952</v>
      </c>
      <c r="BU40" s="20">
        <f t="shared" si="114"/>
        <v>3097264</v>
      </c>
      <c r="BV40" s="20">
        <f t="shared" si="115"/>
        <v>3588099</v>
      </c>
      <c r="BW40" s="20">
        <f t="shared" si="116"/>
        <v>4118261</v>
      </c>
      <c r="BX40" s="20">
        <f t="shared" si="117"/>
        <v>4688551</v>
      </c>
      <c r="BY40" s="20">
        <f t="shared" si="118"/>
        <v>5299762</v>
      </c>
      <c r="BZ40" s="20">
        <f t="shared" si="119"/>
        <v>6073826</v>
      </c>
      <c r="CA40" s="20">
        <f t="shared" si="120"/>
        <v>6969405</v>
      </c>
      <c r="CB40" s="20">
        <f t="shared" si="121"/>
        <v>7999623</v>
      </c>
      <c r="CC40" s="20">
        <f t="shared" si="122"/>
        <v>9178439</v>
      </c>
    </row>
    <row r="41" ht="16.5" spans="1:81">
      <c r="A41" s="10">
        <v>290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>
        <v>239</v>
      </c>
      <c r="M41" s="20">
        <f t="shared" si="73"/>
        <v>289</v>
      </c>
      <c r="N41" s="20">
        <f t="shared" si="74"/>
        <v>339</v>
      </c>
      <c r="O41" s="20">
        <f t="shared" si="75"/>
        <v>389</v>
      </c>
      <c r="P41" s="20">
        <f t="shared" si="76"/>
        <v>439</v>
      </c>
      <c r="Q41" s="20">
        <v>489</v>
      </c>
      <c r="R41" s="20">
        <f t="shared" si="77"/>
        <v>559</v>
      </c>
      <c r="S41" s="20">
        <f t="shared" si="78"/>
        <v>629</v>
      </c>
      <c r="T41" s="20">
        <f t="shared" si="79"/>
        <v>699</v>
      </c>
      <c r="U41" s="20">
        <f t="shared" si="80"/>
        <v>769</v>
      </c>
      <c r="V41" s="20">
        <v>839</v>
      </c>
      <c r="W41" s="20">
        <f t="shared" si="81"/>
        <v>929</v>
      </c>
      <c r="X41" s="20">
        <f t="shared" si="82"/>
        <v>1019</v>
      </c>
      <c r="Y41" s="20">
        <f t="shared" si="83"/>
        <v>1109</v>
      </c>
      <c r="Z41" s="20">
        <f t="shared" si="84"/>
        <v>1199</v>
      </c>
      <c r="AA41" s="20">
        <v>1289</v>
      </c>
      <c r="AB41" s="20">
        <f t="shared" si="85"/>
        <v>1419</v>
      </c>
      <c r="AC41" s="20">
        <f t="shared" si="86"/>
        <v>1549</v>
      </c>
      <c r="AD41" s="20">
        <f t="shared" si="87"/>
        <v>1679</v>
      </c>
      <c r="AE41" s="20">
        <f t="shared" si="88"/>
        <v>1809</v>
      </c>
      <c r="AF41" s="20">
        <v>1939</v>
      </c>
      <c r="AG41" s="20">
        <f t="shared" si="89"/>
        <v>2109</v>
      </c>
      <c r="AH41" s="20">
        <f t="shared" si="90"/>
        <v>2279</v>
      </c>
      <c r="AI41" s="20">
        <f t="shared" si="91"/>
        <v>2449</v>
      </c>
      <c r="AJ41" s="20">
        <f t="shared" si="92"/>
        <v>2619</v>
      </c>
      <c r="AK41" s="20">
        <v>2789</v>
      </c>
      <c r="AL41" s="20">
        <f t="shared" si="30"/>
        <v>2999</v>
      </c>
      <c r="AM41" s="20">
        <v>3229</v>
      </c>
      <c r="AN41" s="20">
        <v>3479</v>
      </c>
      <c r="AO41" s="20">
        <v>3749</v>
      </c>
      <c r="AZ41" s="20">
        <f t="shared" si="93"/>
        <v>40698</v>
      </c>
      <c r="BA41" s="20">
        <f t="shared" si="94"/>
        <v>59016</v>
      </c>
      <c r="BB41" s="20">
        <f t="shared" si="95"/>
        <v>81206</v>
      </c>
      <c r="BC41" s="20">
        <f t="shared" si="96"/>
        <v>107481</v>
      </c>
      <c r="BD41" s="20">
        <f t="shared" si="97"/>
        <v>138046</v>
      </c>
      <c r="BE41" s="20">
        <f t="shared" si="98"/>
        <v>173094</v>
      </c>
      <c r="BF41" s="20">
        <f t="shared" si="99"/>
        <v>224766</v>
      </c>
      <c r="BG41" s="20">
        <f t="shared" si="100"/>
        <v>284044</v>
      </c>
      <c r="BH41" s="20">
        <f t="shared" si="101"/>
        <v>351226</v>
      </c>
      <c r="BI41" s="20">
        <f t="shared" si="102"/>
        <v>426600</v>
      </c>
      <c r="BJ41" s="20">
        <f t="shared" si="103"/>
        <v>510448</v>
      </c>
      <c r="BK41" s="20">
        <f t="shared" si="104"/>
        <v>623050</v>
      </c>
      <c r="BL41" s="20">
        <f t="shared" si="105"/>
        <v>748265</v>
      </c>
      <c r="BM41" s="20">
        <f t="shared" si="106"/>
        <v>886476</v>
      </c>
      <c r="BN41" s="20">
        <f t="shared" si="107"/>
        <v>1038056</v>
      </c>
      <c r="BO41" s="20">
        <f t="shared" si="108"/>
        <v>1203371</v>
      </c>
      <c r="BP41" s="20">
        <f t="shared" si="109"/>
        <v>1443371</v>
      </c>
      <c r="BQ41" s="20">
        <f t="shared" si="110"/>
        <v>1707146</v>
      </c>
      <c r="BR41" s="20">
        <f t="shared" si="111"/>
        <v>1995288</v>
      </c>
      <c r="BS41" s="20">
        <f t="shared" si="112"/>
        <v>2308380</v>
      </c>
      <c r="BT41" s="20">
        <f t="shared" si="113"/>
        <v>2646999</v>
      </c>
      <c r="BU41" s="20">
        <f t="shared" si="114"/>
        <v>3099468</v>
      </c>
      <c r="BV41" s="20">
        <f t="shared" si="115"/>
        <v>3590462</v>
      </c>
      <c r="BW41" s="20">
        <f t="shared" si="116"/>
        <v>4120785</v>
      </c>
      <c r="BX41" s="20">
        <f t="shared" si="117"/>
        <v>4691238</v>
      </c>
      <c r="BY41" s="20">
        <f t="shared" si="118"/>
        <v>5302614</v>
      </c>
      <c r="BZ41" s="20">
        <f t="shared" si="119"/>
        <v>6076865</v>
      </c>
      <c r="CA41" s="20">
        <f t="shared" si="120"/>
        <v>6972644</v>
      </c>
      <c r="CB41" s="20">
        <f t="shared" si="121"/>
        <v>8003073</v>
      </c>
      <c r="CC41" s="20">
        <f t="shared" si="122"/>
        <v>9182112</v>
      </c>
    </row>
    <row r="42" spans="12:81">
      <c r="L42" s="20">
        <v>240</v>
      </c>
      <c r="M42" s="20">
        <f t="shared" si="73"/>
        <v>290</v>
      </c>
      <c r="N42" s="20">
        <f t="shared" si="74"/>
        <v>340</v>
      </c>
      <c r="O42" s="20">
        <f t="shared" si="75"/>
        <v>390</v>
      </c>
      <c r="P42" s="20">
        <f t="shared" si="76"/>
        <v>440</v>
      </c>
      <c r="Q42" s="20">
        <v>490</v>
      </c>
      <c r="R42" s="20">
        <f t="shared" si="77"/>
        <v>560</v>
      </c>
      <c r="S42" s="20">
        <f t="shared" si="78"/>
        <v>630</v>
      </c>
      <c r="T42" s="20">
        <f t="shared" si="79"/>
        <v>700</v>
      </c>
      <c r="U42" s="20">
        <f t="shared" si="80"/>
        <v>770</v>
      </c>
      <c r="V42" s="20">
        <v>840</v>
      </c>
      <c r="W42" s="20">
        <f t="shared" si="81"/>
        <v>930</v>
      </c>
      <c r="X42" s="20">
        <f t="shared" si="82"/>
        <v>1020</v>
      </c>
      <c r="Y42" s="20">
        <f t="shared" si="83"/>
        <v>1110</v>
      </c>
      <c r="Z42" s="20">
        <f t="shared" si="84"/>
        <v>1200</v>
      </c>
      <c r="AA42" s="20">
        <v>1290</v>
      </c>
      <c r="AB42" s="20">
        <f t="shared" si="85"/>
        <v>1420</v>
      </c>
      <c r="AC42" s="20">
        <f t="shared" si="86"/>
        <v>1550</v>
      </c>
      <c r="AD42" s="20">
        <f t="shared" si="87"/>
        <v>1680</v>
      </c>
      <c r="AE42" s="20">
        <f t="shared" si="88"/>
        <v>1810</v>
      </c>
      <c r="AF42" s="20">
        <v>1940</v>
      </c>
      <c r="AG42" s="20">
        <f t="shared" si="89"/>
        <v>2110</v>
      </c>
      <c r="AH42" s="20">
        <f t="shared" si="90"/>
        <v>2280</v>
      </c>
      <c r="AI42" s="20">
        <f t="shared" si="91"/>
        <v>2450</v>
      </c>
      <c r="AJ42" s="20">
        <f t="shared" si="92"/>
        <v>2620</v>
      </c>
      <c r="AK42" s="20">
        <v>2790</v>
      </c>
      <c r="AL42" s="20">
        <f t="shared" si="30"/>
        <v>3000</v>
      </c>
      <c r="AM42" s="20">
        <v>3230</v>
      </c>
      <c r="AN42" s="20">
        <v>3480</v>
      </c>
      <c r="AO42" s="20">
        <v>3750</v>
      </c>
      <c r="AZ42" s="20">
        <f t="shared" si="93"/>
        <v>40953</v>
      </c>
      <c r="BA42" s="20">
        <f t="shared" si="94"/>
        <v>59322</v>
      </c>
      <c r="BB42" s="20">
        <f t="shared" si="95"/>
        <v>81565</v>
      </c>
      <c r="BC42" s="20">
        <f t="shared" si="96"/>
        <v>107896</v>
      </c>
      <c r="BD42" s="20">
        <f t="shared" si="97"/>
        <v>138517</v>
      </c>
      <c r="BE42" s="20">
        <f t="shared" si="98"/>
        <v>173625</v>
      </c>
      <c r="BF42" s="20">
        <f t="shared" si="99"/>
        <v>225369</v>
      </c>
      <c r="BG42" s="20">
        <f t="shared" si="100"/>
        <v>284721</v>
      </c>
      <c r="BH42" s="20">
        <f t="shared" si="101"/>
        <v>351979</v>
      </c>
      <c r="BI42" s="20">
        <f t="shared" si="102"/>
        <v>427432</v>
      </c>
      <c r="BJ42" s="20">
        <f t="shared" si="103"/>
        <v>511360</v>
      </c>
      <c r="BK42" s="20">
        <f t="shared" si="104"/>
        <v>624056</v>
      </c>
      <c r="BL42" s="20">
        <f t="shared" si="105"/>
        <v>749367</v>
      </c>
      <c r="BM42" s="20">
        <f t="shared" si="106"/>
        <v>887675</v>
      </c>
      <c r="BN42" s="20">
        <f t="shared" si="107"/>
        <v>1039355</v>
      </c>
      <c r="BO42" s="20">
        <f t="shared" si="108"/>
        <v>1204771</v>
      </c>
      <c r="BP42" s="20">
        <f t="shared" si="109"/>
        <v>1444896</v>
      </c>
      <c r="BQ42" s="20">
        <f t="shared" si="110"/>
        <v>1708799</v>
      </c>
      <c r="BR42" s="20">
        <f t="shared" si="111"/>
        <v>1997070</v>
      </c>
      <c r="BS42" s="20">
        <f t="shared" si="112"/>
        <v>2310294</v>
      </c>
      <c r="BT42" s="20">
        <f t="shared" si="113"/>
        <v>2649047</v>
      </c>
      <c r="BU42" s="20">
        <f t="shared" si="114"/>
        <v>3101673</v>
      </c>
      <c r="BV42" s="20">
        <f t="shared" si="115"/>
        <v>3592825</v>
      </c>
      <c r="BW42" s="20">
        <f t="shared" si="116"/>
        <v>4123309</v>
      </c>
      <c r="BX42" s="20">
        <f t="shared" si="117"/>
        <v>4693925</v>
      </c>
      <c r="BY42" s="20">
        <f t="shared" si="118"/>
        <v>5305466</v>
      </c>
      <c r="BZ42" s="20">
        <f t="shared" si="119"/>
        <v>6079905</v>
      </c>
      <c r="CA42" s="20">
        <f t="shared" si="120"/>
        <v>6975883</v>
      </c>
      <c r="CB42" s="20">
        <f t="shared" si="121"/>
        <v>8006524</v>
      </c>
      <c r="CC42" s="20">
        <f t="shared" si="122"/>
        <v>9185786</v>
      </c>
    </row>
    <row r="43" spans="12:81">
      <c r="L43" s="20">
        <v>241</v>
      </c>
      <c r="M43" s="20">
        <f t="shared" si="73"/>
        <v>291</v>
      </c>
      <c r="N43" s="20">
        <f t="shared" si="74"/>
        <v>341</v>
      </c>
      <c r="O43" s="20">
        <f t="shared" si="75"/>
        <v>391</v>
      </c>
      <c r="P43" s="20">
        <f t="shared" si="76"/>
        <v>441</v>
      </c>
      <c r="Q43" s="20">
        <v>491</v>
      </c>
      <c r="R43" s="20">
        <f t="shared" si="77"/>
        <v>561</v>
      </c>
      <c r="S43" s="20">
        <f t="shared" si="78"/>
        <v>631</v>
      </c>
      <c r="T43" s="20">
        <f t="shared" si="79"/>
        <v>701</v>
      </c>
      <c r="U43" s="20">
        <f t="shared" si="80"/>
        <v>771</v>
      </c>
      <c r="V43" s="20">
        <v>841</v>
      </c>
      <c r="W43" s="20">
        <f t="shared" si="81"/>
        <v>931</v>
      </c>
      <c r="X43" s="20">
        <f t="shared" si="82"/>
        <v>1021</v>
      </c>
      <c r="Y43" s="20">
        <f t="shared" si="83"/>
        <v>1111</v>
      </c>
      <c r="Z43" s="20">
        <f t="shared" si="84"/>
        <v>1201</v>
      </c>
      <c r="AA43" s="20">
        <v>1291</v>
      </c>
      <c r="AB43" s="20">
        <f t="shared" si="85"/>
        <v>1421</v>
      </c>
      <c r="AC43" s="20">
        <f t="shared" si="86"/>
        <v>1551</v>
      </c>
      <c r="AD43" s="20">
        <f t="shared" si="87"/>
        <v>1681</v>
      </c>
      <c r="AE43" s="20">
        <f t="shared" si="88"/>
        <v>1811</v>
      </c>
      <c r="AF43" s="20">
        <v>1941</v>
      </c>
      <c r="AG43" s="20">
        <f t="shared" si="89"/>
        <v>2111</v>
      </c>
      <c r="AH43" s="20">
        <f t="shared" si="90"/>
        <v>2281</v>
      </c>
      <c r="AI43" s="20">
        <f t="shared" si="91"/>
        <v>2451</v>
      </c>
      <c r="AJ43" s="20">
        <f t="shared" si="92"/>
        <v>2621</v>
      </c>
      <c r="AK43" s="20">
        <v>2791</v>
      </c>
      <c r="AL43" s="20">
        <f t="shared" si="30"/>
        <v>3001</v>
      </c>
      <c r="AM43" s="20">
        <v>3231</v>
      </c>
      <c r="AN43" s="20">
        <v>3481</v>
      </c>
      <c r="AO43" s="20">
        <v>3751</v>
      </c>
      <c r="AZ43" s="20">
        <f t="shared" si="93"/>
        <v>41209</v>
      </c>
      <c r="BA43" s="20">
        <f t="shared" si="94"/>
        <v>59629</v>
      </c>
      <c r="BB43" s="20">
        <f t="shared" si="95"/>
        <v>81925</v>
      </c>
      <c r="BC43" s="20">
        <f t="shared" si="96"/>
        <v>108311</v>
      </c>
      <c r="BD43" s="20">
        <f t="shared" si="97"/>
        <v>138990</v>
      </c>
      <c r="BE43" s="20">
        <f t="shared" si="98"/>
        <v>174157</v>
      </c>
      <c r="BF43" s="20">
        <f t="shared" si="99"/>
        <v>225973</v>
      </c>
      <c r="BG43" s="20">
        <f t="shared" si="100"/>
        <v>285399</v>
      </c>
      <c r="BH43" s="20">
        <f t="shared" si="101"/>
        <v>352734</v>
      </c>
      <c r="BI43" s="20">
        <f t="shared" si="102"/>
        <v>428265</v>
      </c>
      <c r="BJ43" s="20">
        <f t="shared" si="103"/>
        <v>512274</v>
      </c>
      <c r="BK43" s="20">
        <f t="shared" si="104"/>
        <v>625062</v>
      </c>
      <c r="BL43" s="20">
        <f t="shared" si="105"/>
        <v>750469</v>
      </c>
      <c r="BM43" s="20">
        <f t="shared" si="106"/>
        <v>888875</v>
      </c>
      <c r="BN43" s="20">
        <f t="shared" si="107"/>
        <v>1040654</v>
      </c>
      <c r="BO43" s="20">
        <f t="shared" si="108"/>
        <v>1206172</v>
      </c>
      <c r="BP43" s="20">
        <f t="shared" si="109"/>
        <v>1446423</v>
      </c>
      <c r="BQ43" s="20">
        <f t="shared" si="110"/>
        <v>1710453</v>
      </c>
      <c r="BR43" s="20">
        <f t="shared" si="111"/>
        <v>1998854</v>
      </c>
      <c r="BS43" s="20">
        <f t="shared" si="112"/>
        <v>2312209</v>
      </c>
      <c r="BT43" s="20">
        <f t="shared" si="113"/>
        <v>2651095</v>
      </c>
      <c r="BU43" s="20">
        <f t="shared" si="114"/>
        <v>3103878</v>
      </c>
      <c r="BV43" s="20">
        <f t="shared" si="115"/>
        <v>3595189</v>
      </c>
      <c r="BW43" s="20">
        <f t="shared" si="116"/>
        <v>4125834</v>
      </c>
      <c r="BX43" s="20">
        <f t="shared" si="117"/>
        <v>4696612</v>
      </c>
      <c r="BY43" s="20">
        <f t="shared" si="118"/>
        <v>5308318</v>
      </c>
      <c r="BZ43" s="20">
        <f t="shared" si="119"/>
        <v>6082945</v>
      </c>
      <c r="CA43" s="20">
        <f t="shared" si="120"/>
        <v>6979123</v>
      </c>
      <c r="CB43" s="20">
        <f t="shared" si="121"/>
        <v>8009976</v>
      </c>
      <c r="CC43" s="20">
        <f t="shared" si="122"/>
        <v>9189461</v>
      </c>
    </row>
    <row r="44" spans="12:81">
      <c r="L44" s="20">
        <v>242</v>
      </c>
      <c r="M44" s="20">
        <f t="shared" si="73"/>
        <v>292</v>
      </c>
      <c r="N44" s="20">
        <f t="shared" si="74"/>
        <v>342</v>
      </c>
      <c r="O44" s="20">
        <f t="shared" si="75"/>
        <v>392</v>
      </c>
      <c r="P44" s="20">
        <f t="shared" si="76"/>
        <v>442</v>
      </c>
      <c r="Q44" s="20">
        <v>492</v>
      </c>
      <c r="R44" s="20">
        <f t="shared" si="77"/>
        <v>562</v>
      </c>
      <c r="S44" s="20">
        <f t="shared" si="78"/>
        <v>632</v>
      </c>
      <c r="T44" s="20">
        <f t="shared" si="79"/>
        <v>702</v>
      </c>
      <c r="U44" s="20">
        <f t="shared" si="80"/>
        <v>772</v>
      </c>
      <c r="V44" s="20">
        <v>842</v>
      </c>
      <c r="W44" s="20">
        <f t="shared" si="81"/>
        <v>932</v>
      </c>
      <c r="X44" s="20">
        <f t="shared" si="82"/>
        <v>1022</v>
      </c>
      <c r="Y44" s="20">
        <f t="shared" si="83"/>
        <v>1112</v>
      </c>
      <c r="Z44" s="20">
        <f t="shared" si="84"/>
        <v>1202</v>
      </c>
      <c r="AA44" s="20">
        <v>1292</v>
      </c>
      <c r="AB44" s="20">
        <f t="shared" si="85"/>
        <v>1422</v>
      </c>
      <c r="AC44" s="20">
        <f t="shared" si="86"/>
        <v>1552</v>
      </c>
      <c r="AD44" s="20">
        <f t="shared" si="87"/>
        <v>1682</v>
      </c>
      <c r="AE44" s="20">
        <f t="shared" si="88"/>
        <v>1812</v>
      </c>
      <c r="AF44" s="20">
        <v>1942</v>
      </c>
      <c r="AG44" s="20">
        <f t="shared" si="89"/>
        <v>2112</v>
      </c>
      <c r="AH44" s="20">
        <f t="shared" si="90"/>
        <v>2282</v>
      </c>
      <c r="AI44" s="20">
        <f t="shared" si="91"/>
        <v>2452</v>
      </c>
      <c r="AJ44" s="20">
        <f t="shared" si="92"/>
        <v>2622</v>
      </c>
      <c r="AK44" s="20">
        <v>2792</v>
      </c>
      <c r="AL44" s="20">
        <f t="shared" si="30"/>
        <v>3002</v>
      </c>
      <c r="AM44" s="20">
        <v>3232</v>
      </c>
      <c r="AN44" s="20">
        <v>3482</v>
      </c>
      <c r="AO44" s="20">
        <v>3752</v>
      </c>
      <c r="AZ44" s="20">
        <f t="shared" si="93"/>
        <v>41466</v>
      </c>
      <c r="BA44" s="20">
        <f t="shared" si="94"/>
        <v>59936</v>
      </c>
      <c r="BB44" s="20">
        <f t="shared" si="95"/>
        <v>82285</v>
      </c>
      <c r="BC44" s="20">
        <f t="shared" si="96"/>
        <v>108726</v>
      </c>
      <c r="BD44" s="20">
        <f t="shared" si="97"/>
        <v>139462</v>
      </c>
      <c r="BE44" s="20">
        <f t="shared" si="98"/>
        <v>174689</v>
      </c>
      <c r="BF44" s="20">
        <f t="shared" si="99"/>
        <v>226577</v>
      </c>
      <c r="BG44" s="20">
        <f t="shared" si="100"/>
        <v>286078</v>
      </c>
      <c r="BH44" s="20">
        <f t="shared" si="101"/>
        <v>353489</v>
      </c>
      <c r="BI44" s="20">
        <f t="shared" si="102"/>
        <v>429098</v>
      </c>
      <c r="BJ44" s="20">
        <f t="shared" si="103"/>
        <v>513187</v>
      </c>
      <c r="BK44" s="20">
        <f t="shared" si="104"/>
        <v>626069</v>
      </c>
      <c r="BL44" s="20">
        <f t="shared" si="105"/>
        <v>751572</v>
      </c>
      <c r="BM44" s="20">
        <f t="shared" si="106"/>
        <v>890075</v>
      </c>
      <c r="BN44" s="20">
        <f t="shared" si="107"/>
        <v>1041954</v>
      </c>
      <c r="BO44" s="20">
        <f t="shared" si="108"/>
        <v>1207574</v>
      </c>
      <c r="BP44" s="20">
        <f t="shared" si="109"/>
        <v>1447950</v>
      </c>
      <c r="BQ44" s="20">
        <f t="shared" si="110"/>
        <v>1712107</v>
      </c>
      <c r="BR44" s="20">
        <f t="shared" si="111"/>
        <v>2000637</v>
      </c>
      <c r="BS44" s="20">
        <f t="shared" si="112"/>
        <v>2314124</v>
      </c>
      <c r="BT44" s="20">
        <f t="shared" si="113"/>
        <v>2653144</v>
      </c>
      <c r="BU44" s="20">
        <f t="shared" si="114"/>
        <v>3106084</v>
      </c>
      <c r="BV44" s="20">
        <f t="shared" si="115"/>
        <v>3597553</v>
      </c>
      <c r="BW44" s="20">
        <f t="shared" si="116"/>
        <v>4128359</v>
      </c>
      <c r="BX44" s="20">
        <f t="shared" si="117"/>
        <v>4699300</v>
      </c>
      <c r="BY44" s="20">
        <f t="shared" si="118"/>
        <v>5311171</v>
      </c>
      <c r="BZ44" s="20">
        <f t="shared" si="119"/>
        <v>6085986</v>
      </c>
      <c r="CA44" s="20">
        <f t="shared" si="120"/>
        <v>6982363</v>
      </c>
      <c r="CB44" s="20">
        <f t="shared" si="121"/>
        <v>8013427</v>
      </c>
      <c r="CC44" s="20">
        <f t="shared" si="122"/>
        <v>9193135</v>
      </c>
    </row>
    <row r="45" spans="12:81">
      <c r="L45" s="20">
        <v>243</v>
      </c>
      <c r="M45" s="20">
        <f t="shared" si="73"/>
        <v>293</v>
      </c>
      <c r="N45" s="20">
        <f t="shared" si="74"/>
        <v>343</v>
      </c>
      <c r="O45" s="20">
        <f t="shared" si="75"/>
        <v>393</v>
      </c>
      <c r="P45" s="20">
        <f t="shared" si="76"/>
        <v>443</v>
      </c>
      <c r="Q45" s="20">
        <v>493</v>
      </c>
      <c r="R45" s="20">
        <f t="shared" si="77"/>
        <v>563</v>
      </c>
      <c r="S45" s="20">
        <f t="shared" si="78"/>
        <v>633</v>
      </c>
      <c r="T45" s="20">
        <f t="shared" si="79"/>
        <v>703</v>
      </c>
      <c r="U45" s="20">
        <f t="shared" si="80"/>
        <v>773</v>
      </c>
      <c r="V45" s="20">
        <v>843</v>
      </c>
      <c r="W45" s="20">
        <f t="shared" si="81"/>
        <v>933</v>
      </c>
      <c r="X45" s="20">
        <f t="shared" si="82"/>
        <v>1023</v>
      </c>
      <c r="Y45" s="20">
        <f t="shared" si="83"/>
        <v>1113</v>
      </c>
      <c r="Z45" s="20">
        <f t="shared" si="84"/>
        <v>1203</v>
      </c>
      <c r="AA45" s="20">
        <v>1293</v>
      </c>
      <c r="AB45" s="20">
        <f t="shared" si="85"/>
        <v>1423</v>
      </c>
      <c r="AC45" s="20">
        <f t="shared" si="86"/>
        <v>1553</v>
      </c>
      <c r="AD45" s="20">
        <f t="shared" si="87"/>
        <v>1683</v>
      </c>
      <c r="AE45" s="20">
        <f t="shared" si="88"/>
        <v>1813</v>
      </c>
      <c r="AF45" s="20">
        <v>1943</v>
      </c>
      <c r="AG45" s="20">
        <f t="shared" si="89"/>
        <v>2113</v>
      </c>
      <c r="AH45" s="20">
        <f t="shared" si="90"/>
        <v>2283</v>
      </c>
      <c r="AI45" s="20">
        <f t="shared" si="91"/>
        <v>2453</v>
      </c>
      <c r="AJ45" s="20">
        <f t="shared" si="92"/>
        <v>2623</v>
      </c>
      <c r="AK45" s="20">
        <v>2793</v>
      </c>
      <c r="AL45" s="20">
        <f t="shared" si="30"/>
        <v>3003</v>
      </c>
      <c r="AM45" s="20">
        <v>3233</v>
      </c>
      <c r="AN45" s="20">
        <v>3483</v>
      </c>
      <c r="AO45" s="20">
        <v>3753</v>
      </c>
      <c r="AZ45" s="20">
        <f t="shared" si="93"/>
        <v>41722</v>
      </c>
      <c r="BA45" s="20">
        <f t="shared" si="94"/>
        <v>60244</v>
      </c>
      <c r="BB45" s="20">
        <f t="shared" si="95"/>
        <v>82646</v>
      </c>
      <c r="BC45" s="20">
        <f t="shared" si="96"/>
        <v>109142</v>
      </c>
      <c r="BD45" s="20">
        <f t="shared" si="97"/>
        <v>139936</v>
      </c>
      <c r="BE45" s="20">
        <f t="shared" si="98"/>
        <v>175222</v>
      </c>
      <c r="BF45" s="20">
        <f t="shared" si="99"/>
        <v>227182</v>
      </c>
      <c r="BG45" s="20">
        <f t="shared" si="100"/>
        <v>286757</v>
      </c>
      <c r="BH45" s="20">
        <f t="shared" si="101"/>
        <v>354244</v>
      </c>
      <c r="BI45" s="20">
        <f t="shared" si="102"/>
        <v>429932</v>
      </c>
      <c r="BJ45" s="20">
        <f t="shared" si="103"/>
        <v>514102</v>
      </c>
      <c r="BK45" s="20">
        <f t="shared" si="104"/>
        <v>627077</v>
      </c>
      <c r="BL45" s="20">
        <f t="shared" si="105"/>
        <v>752675</v>
      </c>
      <c r="BM45" s="20">
        <f t="shared" si="106"/>
        <v>891276</v>
      </c>
      <c r="BN45" s="20">
        <f t="shared" si="107"/>
        <v>1043255</v>
      </c>
      <c r="BO45" s="20">
        <f t="shared" si="108"/>
        <v>1208976</v>
      </c>
      <c r="BP45" s="20">
        <f t="shared" si="109"/>
        <v>1449477</v>
      </c>
      <c r="BQ45" s="20">
        <f t="shared" si="110"/>
        <v>1713762</v>
      </c>
      <c r="BR45" s="20">
        <f t="shared" si="111"/>
        <v>2002422</v>
      </c>
      <c r="BS45" s="20">
        <f t="shared" si="112"/>
        <v>2316040</v>
      </c>
      <c r="BT45" s="20">
        <f t="shared" si="113"/>
        <v>2655193</v>
      </c>
      <c r="BU45" s="20">
        <f t="shared" si="114"/>
        <v>3108290</v>
      </c>
      <c r="BV45" s="20">
        <f t="shared" si="115"/>
        <v>3599918</v>
      </c>
      <c r="BW45" s="20">
        <f t="shared" si="116"/>
        <v>4130885</v>
      </c>
      <c r="BX45" s="20">
        <f t="shared" si="117"/>
        <v>4701989</v>
      </c>
      <c r="BY45" s="20">
        <f t="shared" si="118"/>
        <v>5314025</v>
      </c>
      <c r="BZ45" s="20">
        <f t="shared" si="119"/>
        <v>6089027</v>
      </c>
      <c r="CA45" s="20">
        <f t="shared" si="120"/>
        <v>6985604</v>
      </c>
      <c r="CB45" s="20">
        <f t="shared" si="121"/>
        <v>8016879</v>
      </c>
      <c r="CC45" s="20">
        <f t="shared" si="122"/>
        <v>9196811</v>
      </c>
    </row>
    <row r="46" spans="12:81">
      <c r="L46" s="20">
        <v>244</v>
      </c>
      <c r="M46" s="20">
        <f t="shared" si="73"/>
        <v>294</v>
      </c>
      <c r="N46" s="20">
        <f t="shared" si="74"/>
        <v>344</v>
      </c>
      <c r="O46" s="20">
        <f t="shared" si="75"/>
        <v>394</v>
      </c>
      <c r="P46" s="20">
        <f t="shared" si="76"/>
        <v>444</v>
      </c>
      <c r="Q46" s="20">
        <v>494</v>
      </c>
      <c r="R46" s="20">
        <f t="shared" si="77"/>
        <v>564</v>
      </c>
      <c r="S46" s="20">
        <f t="shared" si="78"/>
        <v>634</v>
      </c>
      <c r="T46" s="20">
        <f t="shared" si="79"/>
        <v>704</v>
      </c>
      <c r="U46" s="20">
        <f t="shared" si="80"/>
        <v>774</v>
      </c>
      <c r="V46" s="20">
        <v>844</v>
      </c>
      <c r="W46" s="20">
        <f t="shared" si="81"/>
        <v>934</v>
      </c>
      <c r="X46" s="20">
        <f t="shared" si="82"/>
        <v>1024</v>
      </c>
      <c r="Y46" s="20">
        <f t="shared" si="83"/>
        <v>1114</v>
      </c>
      <c r="Z46" s="20">
        <f t="shared" si="84"/>
        <v>1204</v>
      </c>
      <c r="AA46" s="20">
        <v>1294</v>
      </c>
      <c r="AB46" s="20">
        <f t="shared" si="85"/>
        <v>1424</v>
      </c>
      <c r="AC46" s="20">
        <f t="shared" si="86"/>
        <v>1554</v>
      </c>
      <c r="AD46" s="20">
        <f t="shared" si="87"/>
        <v>1684</v>
      </c>
      <c r="AE46" s="20">
        <f t="shared" si="88"/>
        <v>1814</v>
      </c>
      <c r="AF46" s="20">
        <v>1944</v>
      </c>
      <c r="AG46" s="20">
        <f t="shared" si="89"/>
        <v>2114</v>
      </c>
      <c r="AH46" s="20">
        <f t="shared" si="90"/>
        <v>2284</v>
      </c>
      <c r="AI46" s="20">
        <f t="shared" si="91"/>
        <v>2454</v>
      </c>
      <c r="AJ46" s="20">
        <f t="shared" si="92"/>
        <v>2624</v>
      </c>
      <c r="AK46" s="20">
        <v>2794</v>
      </c>
      <c r="AL46" s="20">
        <f t="shared" si="30"/>
        <v>3004</v>
      </c>
      <c r="AM46" s="20">
        <v>3234</v>
      </c>
      <c r="AN46" s="20">
        <v>3484</v>
      </c>
      <c r="AO46" s="20">
        <v>3754</v>
      </c>
      <c r="AZ46" s="20">
        <f t="shared" si="93"/>
        <v>41980</v>
      </c>
      <c r="BA46" s="20">
        <f t="shared" si="94"/>
        <v>60552</v>
      </c>
      <c r="BB46" s="20">
        <f t="shared" si="95"/>
        <v>83008</v>
      </c>
      <c r="BC46" s="20">
        <f t="shared" si="96"/>
        <v>109559</v>
      </c>
      <c r="BD46" s="20">
        <f t="shared" si="97"/>
        <v>140409</v>
      </c>
      <c r="BE46" s="20">
        <f t="shared" si="98"/>
        <v>175755</v>
      </c>
      <c r="BF46" s="20">
        <f t="shared" si="99"/>
        <v>227787</v>
      </c>
      <c r="BG46" s="20">
        <f t="shared" si="100"/>
        <v>287436</v>
      </c>
      <c r="BH46" s="20">
        <f t="shared" si="101"/>
        <v>355000</v>
      </c>
      <c r="BI46" s="20">
        <f t="shared" si="102"/>
        <v>430766</v>
      </c>
      <c r="BJ46" s="20">
        <f t="shared" si="103"/>
        <v>515016</v>
      </c>
      <c r="BK46" s="20">
        <f t="shared" si="104"/>
        <v>628085</v>
      </c>
      <c r="BL46" s="20">
        <f t="shared" si="105"/>
        <v>753779</v>
      </c>
      <c r="BM46" s="20">
        <f t="shared" si="106"/>
        <v>892477</v>
      </c>
      <c r="BN46" s="20">
        <f t="shared" si="107"/>
        <v>1044555</v>
      </c>
      <c r="BO46" s="20">
        <f t="shared" si="108"/>
        <v>1210379</v>
      </c>
      <c r="BP46" s="20">
        <f t="shared" si="109"/>
        <v>1451005</v>
      </c>
      <c r="BQ46" s="20">
        <f t="shared" si="110"/>
        <v>1715418</v>
      </c>
      <c r="BR46" s="20">
        <f t="shared" si="111"/>
        <v>2004206</v>
      </c>
      <c r="BS46" s="20">
        <f t="shared" si="112"/>
        <v>2317956</v>
      </c>
      <c r="BT46" s="20">
        <f t="shared" si="113"/>
        <v>2657243</v>
      </c>
      <c r="BU46" s="20">
        <f t="shared" si="114"/>
        <v>3110497</v>
      </c>
      <c r="BV46" s="20">
        <f t="shared" si="115"/>
        <v>3602284</v>
      </c>
      <c r="BW46" s="20">
        <f t="shared" si="116"/>
        <v>4133411</v>
      </c>
      <c r="BX46" s="20">
        <f t="shared" si="117"/>
        <v>4704678</v>
      </c>
      <c r="BY46" s="20">
        <f t="shared" si="118"/>
        <v>5316879</v>
      </c>
      <c r="BZ46" s="20">
        <f t="shared" si="119"/>
        <v>6092068</v>
      </c>
      <c r="CA46" s="20">
        <f t="shared" si="120"/>
        <v>6988845</v>
      </c>
      <c r="CB46" s="20">
        <f t="shared" si="121"/>
        <v>8020332</v>
      </c>
      <c r="CC46" s="20">
        <f t="shared" si="122"/>
        <v>9200487</v>
      </c>
    </row>
    <row r="47" spans="12:81">
      <c r="L47" s="20">
        <v>245</v>
      </c>
      <c r="M47" s="20">
        <f t="shared" si="73"/>
        <v>295</v>
      </c>
      <c r="N47" s="20">
        <f t="shared" si="74"/>
        <v>345</v>
      </c>
      <c r="O47" s="20">
        <f t="shared" si="75"/>
        <v>395</v>
      </c>
      <c r="P47" s="20">
        <f t="shared" si="76"/>
        <v>445</v>
      </c>
      <c r="Q47" s="20">
        <v>495</v>
      </c>
      <c r="R47" s="20">
        <f t="shared" si="77"/>
        <v>565</v>
      </c>
      <c r="S47" s="20">
        <f t="shared" si="78"/>
        <v>635</v>
      </c>
      <c r="T47" s="20">
        <f t="shared" si="79"/>
        <v>705</v>
      </c>
      <c r="U47" s="20">
        <f t="shared" si="80"/>
        <v>775</v>
      </c>
      <c r="V47" s="20">
        <v>845</v>
      </c>
      <c r="W47" s="20">
        <f t="shared" si="81"/>
        <v>935</v>
      </c>
      <c r="X47" s="20">
        <f t="shared" si="82"/>
        <v>1025</v>
      </c>
      <c r="Y47" s="20">
        <f t="shared" si="83"/>
        <v>1115</v>
      </c>
      <c r="Z47" s="20">
        <f t="shared" si="84"/>
        <v>1205</v>
      </c>
      <c r="AA47" s="20">
        <v>1295</v>
      </c>
      <c r="AB47" s="20">
        <f t="shared" si="85"/>
        <v>1425</v>
      </c>
      <c r="AC47" s="20">
        <f t="shared" si="86"/>
        <v>1555</v>
      </c>
      <c r="AD47" s="20">
        <f t="shared" si="87"/>
        <v>1685</v>
      </c>
      <c r="AE47" s="20">
        <f t="shared" si="88"/>
        <v>1815</v>
      </c>
      <c r="AF47" s="20">
        <v>1945</v>
      </c>
      <c r="AG47" s="20">
        <f t="shared" si="89"/>
        <v>2115</v>
      </c>
      <c r="AH47" s="20">
        <f t="shared" si="90"/>
        <v>2285</v>
      </c>
      <c r="AI47" s="20">
        <f t="shared" si="91"/>
        <v>2455</v>
      </c>
      <c r="AJ47" s="20">
        <f t="shared" si="92"/>
        <v>2625</v>
      </c>
      <c r="AK47" s="20">
        <v>2795</v>
      </c>
      <c r="AL47" s="20">
        <f t="shared" si="30"/>
        <v>3005</v>
      </c>
      <c r="AM47" s="20">
        <v>3235</v>
      </c>
      <c r="AN47" s="20">
        <v>3485</v>
      </c>
      <c r="AO47" s="20">
        <v>3755</v>
      </c>
      <c r="AZ47" s="20">
        <f t="shared" si="93"/>
        <v>42238</v>
      </c>
      <c r="BA47" s="20">
        <f t="shared" si="94"/>
        <v>60861</v>
      </c>
      <c r="BB47" s="20">
        <f t="shared" si="95"/>
        <v>83370</v>
      </c>
      <c r="BC47" s="20">
        <f t="shared" si="96"/>
        <v>109976</v>
      </c>
      <c r="BD47" s="20">
        <f t="shared" si="97"/>
        <v>140884</v>
      </c>
      <c r="BE47" s="20">
        <f t="shared" si="98"/>
        <v>176288</v>
      </c>
      <c r="BF47" s="20">
        <f t="shared" si="99"/>
        <v>228393</v>
      </c>
      <c r="BG47" s="20">
        <f t="shared" si="100"/>
        <v>288116</v>
      </c>
      <c r="BH47" s="20">
        <f t="shared" si="101"/>
        <v>355756</v>
      </c>
      <c r="BI47" s="20">
        <f t="shared" si="102"/>
        <v>431601</v>
      </c>
      <c r="BJ47" s="20">
        <f t="shared" si="103"/>
        <v>515932</v>
      </c>
      <c r="BK47" s="20">
        <f t="shared" si="104"/>
        <v>629094</v>
      </c>
      <c r="BL47" s="20">
        <f t="shared" si="105"/>
        <v>754883</v>
      </c>
      <c r="BM47" s="20">
        <f t="shared" si="106"/>
        <v>893679</v>
      </c>
      <c r="BN47" s="20">
        <f t="shared" si="107"/>
        <v>1045857</v>
      </c>
      <c r="BO47" s="20">
        <f t="shared" si="108"/>
        <v>1211782</v>
      </c>
      <c r="BP47" s="20">
        <f t="shared" si="109"/>
        <v>1452534</v>
      </c>
      <c r="BQ47" s="20">
        <f t="shared" si="110"/>
        <v>1717074</v>
      </c>
      <c r="BR47" s="20">
        <f t="shared" si="111"/>
        <v>2005992</v>
      </c>
      <c r="BS47" s="20">
        <f t="shared" si="112"/>
        <v>2319873</v>
      </c>
      <c r="BT47" s="20">
        <f t="shared" si="113"/>
        <v>2659294</v>
      </c>
      <c r="BU47" s="20">
        <f t="shared" si="114"/>
        <v>3112704</v>
      </c>
      <c r="BV47" s="20">
        <f t="shared" si="115"/>
        <v>3604650</v>
      </c>
      <c r="BW47" s="20">
        <f t="shared" si="116"/>
        <v>4135937</v>
      </c>
      <c r="BX47" s="20">
        <f t="shared" si="117"/>
        <v>4707368</v>
      </c>
      <c r="BY47" s="20">
        <f t="shared" si="118"/>
        <v>5319733</v>
      </c>
      <c r="BZ47" s="20">
        <f t="shared" si="119"/>
        <v>6095111</v>
      </c>
      <c r="CA47" s="20">
        <f t="shared" si="120"/>
        <v>6992087</v>
      </c>
      <c r="CB47" s="20">
        <f t="shared" si="121"/>
        <v>8023785</v>
      </c>
      <c r="CC47" s="20">
        <f t="shared" si="122"/>
        <v>9204163</v>
      </c>
    </row>
    <row r="48" spans="12:81">
      <c r="L48" s="20">
        <v>246</v>
      </c>
      <c r="M48" s="20">
        <f t="shared" si="73"/>
        <v>296</v>
      </c>
      <c r="N48" s="20">
        <f t="shared" si="74"/>
        <v>346</v>
      </c>
      <c r="O48" s="20">
        <f t="shared" si="75"/>
        <v>396</v>
      </c>
      <c r="P48" s="20">
        <f t="shared" si="76"/>
        <v>446</v>
      </c>
      <c r="Q48" s="20">
        <v>496</v>
      </c>
      <c r="R48" s="20">
        <f t="shared" si="77"/>
        <v>566</v>
      </c>
      <c r="S48" s="20">
        <f t="shared" si="78"/>
        <v>636</v>
      </c>
      <c r="T48" s="20">
        <f t="shared" si="79"/>
        <v>706</v>
      </c>
      <c r="U48" s="20">
        <f t="shared" si="80"/>
        <v>776</v>
      </c>
      <c r="V48" s="20">
        <v>846</v>
      </c>
      <c r="W48" s="20">
        <f t="shared" si="81"/>
        <v>936</v>
      </c>
      <c r="X48" s="20">
        <f t="shared" si="82"/>
        <v>1026</v>
      </c>
      <c r="Y48" s="20">
        <f t="shared" si="83"/>
        <v>1116</v>
      </c>
      <c r="Z48" s="20">
        <f t="shared" si="84"/>
        <v>1206</v>
      </c>
      <c r="AA48" s="20">
        <v>1296</v>
      </c>
      <c r="AB48" s="20">
        <f t="shared" si="85"/>
        <v>1426</v>
      </c>
      <c r="AC48" s="20">
        <f t="shared" si="86"/>
        <v>1556</v>
      </c>
      <c r="AD48" s="20">
        <f t="shared" si="87"/>
        <v>1686</v>
      </c>
      <c r="AE48" s="20">
        <f t="shared" si="88"/>
        <v>1816</v>
      </c>
      <c r="AF48" s="20">
        <v>1946</v>
      </c>
      <c r="AG48" s="20">
        <f t="shared" si="89"/>
        <v>2116</v>
      </c>
      <c r="AH48" s="20">
        <f t="shared" si="90"/>
        <v>2286</v>
      </c>
      <c r="AI48" s="20">
        <f t="shared" si="91"/>
        <v>2456</v>
      </c>
      <c r="AJ48" s="20">
        <f t="shared" si="92"/>
        <v>2626</v>
      </c>
      <c r="AK48" s="20">
        <v>2796</v>
      </c>
      <c r="AL48" s="20">
        <f t="shared" si="30"/>
        <v>3006</v>
      </c>
      <c r="AM48" s="20">
        <v>3236</v>
      </c>
      <c r="AN48" s="20">
        <v>3486</v>
      </c>
      <c r="AO48" s="20">
        <v>3756</v>
      </c>
      <c r="AZ48" s="20">
        <f t="shared" si="93"/>
        <v>42496</v>
      </c>
      <c r="BA48" s="20">
        <f t="shared" si="94"/>
        <v>61170</v>
      </c>
      <c r="BB48" s="20">
        <f t="shared" si="95"/>
        <v>83732</v>
      </c>
      <c r="BC48" s="20">
        <f t="shared" si="96"/>
        <v>110394</v>
      </c>
      <c r="BD48" s="20">
        <f t="shared" si="97"/>
        <v>141359</v>
      </c>
      <c r="BE48" s="20">
        <f t="shared" si="98"/>
        <v>176823</v>
      </c>
      <c r="BF48" s="20">
        <f t="shared" si="99"/>
        <v>228999</v>
      </c>
      <c r="BG48" s="20">
        <f t="shared" si="100"/>
        <v>288797</v>
      </c>
      <c r="BH48" s="20">
        <f t="shared" si="101"/>
        <v>356513</v>
      </c>
      <c r="BI48" s="20">
        <f t="shared" si="102"/>
        <v>432437</v>
      </c>
      <c r="BJ48" s="20">
        <f t="shared" si="103"/>
        <v>516848</v>
      </c>
      <c r="BK48" s="20">
        <f t="shared" si="104"/>
        <v>630104</v>
      </c>
      <c r="BL48" s="20">
        <f t="shared" si="105"/>
        <v>755988</v>
      </c>
      <c r="BM48" s="20">
        <f t="shared" si="106"/>
        <v>894882</v>
      </c>
      <c r="BN48" s="20">
        <f t="shared" si="107"/>
        <v>1047159</v>
      </c>
      <c r="BO48" s="20">
        <f t="shared" si="108"/>
        <v>1213186</v>
      </c>
      <c r="BP48" s="20">
        <f t="shared" si="109"/>
        <v>1454063</v>
      </c>
      <c r="BQ48" s="20">
        <f t="shared" si="110"/>
        <v>1718730</v>
      </c>
      <c r="BR48" s="20">
        <f t="shared" si="111"/>
        <v>2007778</v>
      </c>
      <c r="BS48" s="20">
        <f t="shared" si="112"/>
        <v>2321790</v>
      </c>
      <c r="BT48" s="20">
        <f t="shared" si="113"/>
        <v>2661345</v>
      </c>
      <c r="BU48" s="20">
        <f t="shared" si="114"/>
        <v>3114912</v>
      </c>
      <c r="BV48" s="20">
        <f t="shared" si="115"/>
        <v>3607016</v>
      </c>
      <c r="BW48" s="20">
        <f t="shared" si="116"/>
        <v>4138465</v>
      </c>
      <c r="BX48" s="20">
        <f t="shared" si="117"/>
        <v>4710058</v>
      </c>
      <c r="BY48" s="20">
        <f t="shared" si="118"/>
        <v>5322589</v>
      </c>
      <c r="BZ48" s="20">
        <f t="shared" si="119"/>
        <v>6098153</v>
      </c>
      <c r="CA48" s="20">
        <f t="shared" si="120"/>
        <v>6995329</v>
      </c>
      <c r="CB48" s="20">
        <f t="shared" si="121"/>
        <v>8027239</v>
      </c>
      <c r="CC48" s="20">
        <f t="shared" si="122"/>
        <v>9207840</v>
      </c>
    </row>
    <row r="49" spans="12:81">
      <c r="L49" s="20">
        <v>247</v>
      </c>
      <c r="M49" s="20">
        <f t="shared" si="73"/>
        <v>297</v>
      </c>
      <c r="N49" s="20">
        <f t="shared" si="74"/>
        <v>347</v>
      </c>
      <c r="O49" s="20">
        <f t="shared" si="75"/>
        <v>397</v>
      </c>
      <c r="P49" s="20">
        <f t="shared" si="76"/>
        <v>447</v>
      </c>
      <c r="Q49" s="20">
        <v>497</v>
      </c>
      <c r="R49" s="20">
        <f t="shared" si="77"/>
        <v>567</v>
      </c>
      <c r="S49" s="20">
        <f t="shared" si="78"/>
        <v>637</v>
      </c>
      <c r="T49" s="20">
        <f t="shared" si="79"/>
        <v>707</v>
      </c>
      <c r="U49" s="20">
        <f t="shared" si="80"/>
        <v>777</v>
      </c>
      <c r="V49" s="20">
        <v>847</v>
      </c>
      <c r="W49" s="20">
        <f t="shared" si="81"/>
        <v>937</v>
      </c>
      <c r="X49" s="20">
        <f t="shared" si="82"/>
        <v>1027</v>
      </c>
      <c r="Y49" s="20">
        <f t="shared" si="83"/>
        <v>1117</v>
      </c>
      <c r="Z49" s="20">
        <f t="shared" si="84"/>
        <v>1207</v>
      </c>
      <c r="AA49" s="20">
        <v>1297</v>
      </c>
      <c r="AB49" s="20">
        <f t="shared" si="85"/>
        <v>1427</v>
      </c>
      <c r="AC49" s="20">
        <f t="shared" si="86"/>
        <v>1557</v>
      </c>
      <c r="AD49" s="20">
        <f t="shared" si="87"/>
        <v>1687</v>
      </c>
      <c r="AE49" s="20">
        <f t="shared" si="88"/>
        <v>1817</v>
      </c>
      <c r="AF49" s="20">
        <v>1947</v>
      </c>
      <c r="AG49" s="20">
        <f t="shared" si="89"/>
        <v>2117</v>
      </c>
      <c r="AH49" s="20">
        <f t="shared" si="90"/>
        <v>2287</v>
      </c>
      <c r="AI49" s="20">
        <f t="shared" si="91"/>
        <v>2457</v>
      </c>
      <c r="AJ49" s="20">
        <f t="shared" si="92"/>
        <v>2627</v>
      </c>
      <c r="AK49" s="20">
        <v>2797</v>
      </c>
      <c r="AL49" s="20">
        <f t="shared" si="30"/>
        <v>3007</v>
      </c>
      <c r="AM49" s="20">
        <v>3237</v>
      </c>
      <c r="AN49" s="20">
        <v>3487</v>
      </c>
      <c r="AO49" s="20">
        <v>3757</v>
      </c>
      <c r="AZ49" s="20">
        <f t="shared" si="93"/>
        <v>42756</v>
      </c>
      <c r="BA49" s="20">
        <f t="shared" si="94"/>
        <v>61480</v>
      </c>
      <c r="BB49" s="20">
        <f t="shared" si="95"/>
        <v>84095</v>
      </c>
      <c r="BC49" s="20">
        <f t="shared" si="96"/>
        <v>110812</v>
      </c>
      <c r="BD49" s="20">
        <f t="shared" si="97"/>
        <v>141834</v>
      </c>
      <c r="BE49" s="20">
        <f t="shared" si="98"/>
        <v>177357</v>
      </c>
      <c r="BF49" s="20">
        <f t="shared" si="99"/>
        <v>229606</v>
      </c>
      <c r="BG49" s="20">
        <f t="shared" si="100"/>
        <v>289478</v>
      </c>
      <c r="BH49" s="20">
        <f t="shared" si="101"/>
        <v>357271</v>
      </c>
      <c r="BI49" s="20">
        <f t="shared" si="102"/>
        <v>433273</v>
      </c>
      <c r="BJ49" s="20">
        <f t="shared" si="103"/>
        <v>517764</v>
      </c>
      <c r="BK49" s="20">
        <f t="shared" si="104"/>
        <v>631113</v>
      </c>
      <c r="BL49" s="20">
        <f t="shared" si="105"/>
        <v>757093</v>
      </c>
      <c r="BM49" s="20">
        <f t="shared" si="106"/>
        <v>896084</v>
      </c>
      <c r="BN49" s="20">
        <f t="shared" si="107"/>
        <v>1048461</v>
      </c>
      <c r="BO49" s="20">
        <f t="shared" si="108"/>
        <v>1214590</v>
      </c>
      <c r="BP49" s="20">
        <f t="shared" si="109"/>
        <v>1455593</v>
      </c>
      <c r="BQ49" s="20">
        <f t="shared" si="110"/>
        <v>1720387</v>
      </c>
      <c r="BR49" s="20">
        <f t="shared" si="111"/>
        <v>2009564</v>
      </c>
      <c r="BS49" s="20">
        <f t="shared" si="112"/>
        <v>2323708</v>
      </c>
      <c r="BT49" s="20">
        <f t="shared" si="113"/>
        <v>2663396</v>
      </c>
      <c r="BU49" s="20">
        <f t="shared" si="114"/>
        <v>3117120</v>
      </c>
      <c r="BV49" s="20">
        <f t="shared" si="115"/>
        <v>3609383</v>
      </c>
      <c r="BW49" s="20">
        <f t="shared" si="116"/>
        <v>4140992</v>
      </c>
      <c r="BX49" s="20">
        <f t="shared" si="117"/>
        <v>4712748</v>
      </c>
      <c r="BY49" s="20">
        <f t="shared" si="118"/>
        <v>5325444</v>
      </c>
      <c r="BZ49" s="20">
        <f t="shared" si="119"/>
        <v>6101196</v>
      </c>
      <c r="CA49" s="20">
        <f t="shared" si="120"/>
        <v>6998572</v>
      </c>
      <c r="CB49" s="20">
        <f t="shared" si="121"/>
        <v>8030693</v>
      </c>
      <c r="CC49" s="20">
        <f t="shared" si="122"/>
        <v>9211518</v>
      </c>
    </row>
    <row r="50" spans="12:81">
      <c r="L50" s="20">
        <v>248</v>
      </c>
      <c r="M50" s="20">
        <f t="shared" si="73"/>
        <v>298</v>
      </c>
      <c r="N50" s="20">
        <f t="shared" si="74"/>
        <v>348</v>
      </c>
      <c r="O50" s="20">
        <f t="shared" si="75"/>
        <v>398</v>
      </c>
      <c r="P50" s="20">
        <f t="shared" si="76"/>
        <v>448</v>
      </c>
      <c r="Q50" s="20">
        <v>498</v>
      </c>
      <c r="R50" s="20">
        <f t="shared" si="77"/>
        <v>568</v>
      </c>
      <c r="S50" s="20">
        <f t="shared" si="78"/>
        <v>638</v>
      </c>
      <c r="T50" s="20">
        <f t="shared" si="79"/>
        <v>708</v>
      </c>
      <c r="U50" s="20">
        <f t="shared" si="80"/>
        <v>778</v>
      </c>
      <c r="V50" s="20">
        <v>848</v>
      </c>
      <c r="W50" s="20">
        <f t="shared" si="81"/>
        <v>938</v>
      </c>
      <c r="X50" s="20">
        <f t="shared" si="82"/>
        <v>1028</v>
      </c>
      <c r="Y50" s="20">
        <f t="shared" si="83"/>
        <v>1118</v>
      </c>
      <c r="Z50" s="20">
        <f t="shared" si="84"/>
        <v>1208</v>
      </c>
      <c r="AA50" s="20">
        <v>1298</v>
      </c>
      <c r="AB50" s="20">
        <f t="shared" si="85"/>
        <v>1428</v>
      </c>
      <c r="AC50" s="20">
        <f t="shared" si="86"/>
        <v>1558</v>
      </c>
      <c r="AD50" s="20">
        <f t="shared" si="87"/>
        <v>1688</v>
      </c>
      <c r="AE50" s="20">
        <f t="shared" si="88"/>
        <v>1818</v>
      </c>
      <c r="AF50" s="20">
        <v>1948</v>
      </c>
      <c r="AG50" s="20">
        <f t="shared" si="89"/>
        <v>2118</v>
      </c>
      <c r="AH50" s="20">
        <f t="shared" si="90"/>
        <v>2288</v>
      </c>
      <c r="AI50" s="20">
        <f t="shared" si="91"/>
        <v>2458</v>
      </c>
      <c r="AJ50" s="20">
        <f t="shared" si="92"/>
        <v>2628</v>
      </c>
      <c r="AK50" s="20">
        <v>2798</v>
      </c>
      <c r="AL50" s="20">
        <f t="shared" si="30"/>
        <v>3008</v>
      </c>
      <c r="AM50" s="20">
        <v>3238</v>
      </c>
      <c r="AN50" s="20">
        <v>3488</v>
      </c>
      <c r="AO50" s="20">
        <v>3758</v>
      </c>
      <c r="AZ50" s="20">
        <f t="shared" si="93"/>
        <v>43015</v>
      </c>
      <c r="BA50" s="20">
        <f t="shared" si="94"/>
        <v>61791</v>
      </c>
      <c r="BB50" s="20">
        <f t="shared" si="95"/>
        <v>84459</v>
      </c>
      <c r="BC50" s="20">
        <f t="shared" si="96"/>
        <v>111231</v>
      </c>
      <c r="BD50" s="20">
        <f t="shared" si="97"/>
        <v>142310</v>
      </c>
      <c r="BE50" s="20">
        <f t="shared" si="98"/>
        <v>177893</v>
      </c>
      <c r="BF50" s="20">
        <f t="shared" si="99"/>
        <v>230214</v>
      </c>
      <c r="BG50" s="20">
        <f t="shared" si="100"/>
        <v>290160</v>
      </c>
      <c r="BH50" s="20">
        <f t="shared" si="101"/>
        <v>358029</v>
      </c>
      <c r="BI50" s="20">
        <f t="shared" si="102"/>
        <v>434109</v>
      </c>
      <c r="BJ50" s="20">
        <f t="shared" si="103"/>
        <v>518681</v>
      </c>
      <c r="BK50" s="20">
        <f t="shared" si="104"/>
        <v>632124</v>
      </c>
      <c r="BL50" s="20">
        <f t="shared" si="105"/>
        <v>758199</v>
      </c>
      <c r="BM50" s="20">
        <f t="shared" si="106"/>
        <v>897288</v>
      </c>
      <c r="BN50" s="20">
        <f t="shared" si="107"/>
        <v>1049765</v>
      </c>
      <c r="BO50" s="20">
        <f t="shared" si="108"/>
        <v>1215995</v>
      </c>
      <c r="BP50" s="20">
        <f t="shared" si="109"/>
        <v>1457123</v>
      </c>
      <c r="BQ50" s="20">
        <f t="shared" si="110"/>
        <v>1722045</v>
      </c>
      <c r="BR50" s="20">
        <f t="shared" si="111"/>
        <v>2011351</v>
      </c>
      <c r="BS50" s="20">
        <f t="shared" si="112"/>
        <v>2325627</v>
      </c>
      <c r="BT50" s="20">
        <f t="shared" si="113"/>
        <v>2665449</v>
      </c>
      <c r="BU50" s="20">
        <f t="shared" si="114"/>
        <v>3119329</v>
      </c>
      <c r="BV50" s="20">
        <f t="shared" si="115"/>
        <v>3611751</v>
      </c>
      <c r="BW50" s="20">
        <f t="shared" si="116"/>
        <v>4143521</v>
      </c>
      <c r="BX50" s="20">
        <f t="shared" si="117"/>
        <v>4715439</v>
      </c>
      <c r="BY50" s="20">
        <f t="shared" si="118"/>
        <v>5328300</v>
      </c>
      <c r="BZ50" s="20">
        <f t="shared" si="119"/>
        <v>6104240</v>
      </c>
      <c r="CA50" s="20">
        <f t="shared" si="120"/>
        <v>7001815</v>
      </c>
      <c r="CB50" s="20">
        <f t="shared" si="121"/>
        <v>8034148</v>
      </c>
      <c r="CC50" s="20">
        <f t="shared" si="122"/>
        <v>9215196</v>
      </c>
    </row>
    <row r="51" spans="12:81">
      <c r="L51" s="20">
        <v>249</v>
      </c>
      <c r="M51" s="20">
        <f t="shared" si="73"/>
        <v>299</v>
      </c>
      <c r="N51" s="20">
        <f t="shared" si="74"/>
        <v>349</v>
      </c>
      <c r="O51" s="20">
        <f t="shared" si="75"/>
        <v>399</v>
      </c>
      <c r="P51" s="20">
        <f t="shared" si="76"/>
        <v>449</v>
      </c>
      <c r="Q51" s="20">
        <v>499</v>
      </c>
      <c r="R51" s="20">
        <f t="shared" si="77"/>
        <v>569</v>
      </c>
      <c r="S51" s="20">
        <f t="shared" si="78"/>
        <v>639</v>
      </c>
      <c r="T51" s="20">
        <f t="shared" si="79"/>
        <v>709</v>
      </c>
      <c r="U51" s="20">
        <f t="shared" si="80"/>
        <v>779</v>
      </c>
      <c r="V51" s="20">
        <v>849</v>
      </c>
      <c r="W51" s="20">
        <f t="shared" si="81"/>
        <v>939</v>
      </c>
      <c r="X51" s="20">
        <f t="shared" si="82"/>
        <v>1029</v>
      </c>
      <c r="Y51" s="20">
        <f t="shared" si="83"/>
        <v>1119</v>
      </c>
      <c r="Z51" s="20">
        <f t="shared" si="84"/>
        <v>1209</v>
      </c>
      <c r="AA51" s="20">
        <v>1299</v>
      </c>
      <c r="AB51" s="20">
        <f t="shared" si="85"/>
        <v>1429</v>
      </c>
      <c r="AC51" s="20">
        <f t="shared" si="86"/>
        <v>1559</v>
      </c>
      <c r="AD51" s="20">
        <f t="shared" si="87"/>
        <v>1689</v>
      </c>
      <c r="AE51" s="20">
        <f t="shared" si="88"/>
        <v>1819</v>
      </c>
      <c r="AF51" s="20">
        <v>1949</v>
      </c>
      <c r="AG51" s="20">
        <f t="shared" si="89"/>
        <v>2119</v>
      </c>
      <c r="AH51" s="20">
        <f t="shared" si="90"/>
        <v>2289</v>
      </c>
      <c r="AI51" s="20">
        <f t="shared" si="91"/>
        <v>2459</v>
      </c>
      <c r="AJ51" s="20">
        <f t="shared" si="92"/>
        <v>2629</v>
      </c>
      <c r="AK51" s="20">
        <v>2799</v>
      </c>
      <c r="AL51" s="20">
        <f t="shared" si="30"/>
        <v>3009</v>
      </c>
      <c r="AM51" s="20">
        <v>3239</v>
      </c>
      <c r="AN51" s="20">
        <v>3489</v>
      </c>
      <c r="AO51" s="20">
        <v>3759</v>
      </c>
      <c r="AZ51" s="20">
        <f t="shared" si="93"/>
        <v>43275</v>
      </c>
      <c r="BA51" s="20">
        <f t="shared" si="94"/>
        <v>62102</v>
      </c>
      <c r="BB51" s="20">
        <f t="shared" si="95"/>
        <v>84823</v>
      </c>
      <c r="BC51" s="20">
        <f t="shared" si="96"/>
        <v>111650</v>
      </c>
      <c r="BD51" s="20">
        <f t="shared" si="97"/>
        <v>142787</v>
      </c>
      <c r="BE51" s="20">
        <f t="shared" si="98"/>
        <v>178429</v>
      </c>
      <c r="BF51" s="20">
        <f t="shared" si="99"/>
        <v>230822</v>
      </c>
      <c r="BG51" s="20">
        <f t="shared" si="100"/>
        <v>290842</v>
      </c>
      <c r="BH51" s="20">
        <f t="shared" si="101"/>
        <v>358788</v>
      </c>
      <c r="BI51" s="20">
        <f t="shared" si="102"/>
        <v>434946</v>
      </c>
      <c r="BJ51" s="20">
        <f t="shared" si="103"/>
        <v>519599</v>
      </c>
      <c r="BK51" s="20">
        <f t="shared" si="104"/>
        <v>633135</v>
      </c>
      <c r="BL51" s="20">
        <f t="shared" si="105"/>
        <v>759305</v>
      </c>
      <c r="BM51" s="20">
        <f t="shared" si="106"/>
        <v>898492</v>
      </c>
      <c r="BN51" s="20">
        <f t="shared" si="107"/>
        <v>1051068</v>
      </c>
      <c r="BO51" s="20">
        <f t="shared" si="108"/>
        <v>1217400</v>
      </c>
      <c r="BP51" s="20">
        <f t="shared" si="109"/>
        <v>1458654</v>
      </c>
      <c r="BQ51" s="20">
        <f t="shared" si="110"/>
        <v>1723703</v>
      </c>
      <c r="BR51" s="20">
        <f t="shared" si="111"/>
        <v>2013138</v>
      </c>
      <c r="BS51" s="20">
        <f t="shared" si="112"/>
        <v>2327546</v>
      </c>
      <c r="BT51" s="20">
        <f t="shared" si="113"/>
        <v>2667501</v>
      </c>
      <c r="BU51" s="20">
        <f t="shared" si="114"/>
        <v>3121538</v>
      </c>
      <c r="BV51" s="20">
        <f t="shared" si="115"/>
        <v>3614119</v>
      </c>
      <c r="BW51" s="20">
        <f t="shared" si="116"/>
        <v>4146049</v>
      </c>
      <c r="BX51" s="20">
        <f t="shared" si="117"/>
        <v>4718131</v>
      </c>
      <c r="BY51" s="20">
        <f t="shared" si="118"/>
        <v>5331157</v>
      </c>
      <c r="BZ51" s="20">
        <f t="shared" si="119"/>
        <v>6107284</v>
      </c>
      <c r="CA51" s="20">
        <f t="shared" si="120"/>
        <v>7005059</v>
      </c>
      <c r="CB51" s="20">
        <f t="shared" si="121"/>
        <v>8037603</v>
      </c>
      <c r="CC51" s="20">
        <f t="shared" si="122"/>
        <v>9218874</v>
      </c>
    </row>
    <row r="52" spans="17:81">
      <c r="Q52" s="20">
        <v>500</v>
      </c>
      <c r="R52" s="20">
        <f t="shared" si="77"/>
        <v>570</v>
      </c>
      <c r="S52" s="20">
        <f t="shared" si="78"/>
        <v>640</v>
      </c>
      <c r="T52" s="20">
        <f t="shared" si="79"/>
        <v>710</v>
      </c>
      <c r="U52" s="20">
        <f t="shared" si="80"/>
        <v>780</v>
      </c>
      <c r="V52" s="20">
        <v>850</v>
      </c>
      <c r="W52" s="20">
        <f t="shared" si="81"/>
        <v>940</v>
      </c>
      <c r="X52" s="20">
        <f t="shared" si="82"/>
        <v>1030</v>
      </c>
      <c r="Y52" s="20">
        <f t="shared" si="83"/>
        <v>1120</v>
      </c>
      <c r="Z52" s="20">
        <f t="shared" si="84"/>
        <v>1210</v>
      </c>
      <c r="AA52" s="20">
        <v>1300</v>
      </c>
      <c r="AB52" s="20">
        <f t="shared" si="85"/>
        <v>1430</v>
      </c>
      <c r="AC52" s="20">
        <f t="shared" si="86"/>
        <v>1560</v>
      </c>
      <c r="AD52" s="20">
        <f t="shared" si="87"/>
        <v>1690</v>
      </c>
      <c r="AE52" s="20">
        <f t="shared" si="88"/>
        <v>1820</v>
      </c>
      <c r="AF52" s="20">
        <v>1950</v>
      </c>
      <c r="AG52" s="20">
        <f t="shared" si="89"/>
        <v>2120</v>
      </c>
      <c r="AH52" s="20">
        <f t="shared" si="90"/>
        <v>2290</v>
      </c>
      <c r="AI52" s="20">
        <f t="shared" si="91"/>
        <v>2460</v>
      </c>
      <c r="AJ52" s="20">
        <f t="shared" si="92"/>
        <v>2630</v>
      </c>
      <c r="AK52" s="20">
        <v>2800</v>
      </c>
      <c r="AL52" s="20">
        <f t="shared" si="30"/>
        <v>3010</v>
      </c>
      <c r="AM52" s="20">
        <v>3240</v>
      </c>
      <c r="AN52" s="20">
        <v>3490</v>
      </c>
      <c r="AO52" s="20">
        <v>3760</v>
      </c>
      <c r="BA52">
        <f>4590266+1927354</f>
        <v>6517620</v>
      </c>
      <c r="BB52">
        <v>8885048</v>
      </c>
      <c r="BC52">
        <v>15402668</v>
      </c>
      <c r="BE52" s="20">
        <f t="shared" si="98"/>
        <v>178965</v>
      </c>
      <c r="BF52" s="20">
        <f t="shared" si="99"/>
        <v>231430</v>
      </c>
      <c r="BG52" s="20">
        <f t="shared" si="100"/>
        <v>291525</v>
      </c>
      <c r="BH52" s="20">
        <f t="shared" si="101"/>
        <v>359547</v>
      </c>
      <c r="BI52" s="20">
        <f t="shared" si="102"/>
        <v>435784</v>
      </c>
      <c r="BJ52" s="20">
        <f t="shared" si="103"/>
        <v>520517</v>
      </c>
      <c r="BK52" s="20">
        <f t="shared" si="104"/>
        <v>634146</v>
      </c>
      <c r="BL52" s="20">
        <f t="shared" si="105"/>
        <v>760412</v>
      </c>
      <c r="BM52" s="20">
        <f t="shared" si="106"/>
        <v>899696</v>
      </c>
      <c r="BN52" s="20">
        <f t="shared" si="107"/>
        <v>1052372</v>
      </c>
      <c r="BO52" s="20">
        <f t="shared" si="108"/>
        <v>1218806</v>
      </c>
      <c r="BP52" s="20">
        <f t="shared" si="109"/>
        <v>1460185</v>
      </c>
      <c r="BQ52" s="20">
        <f t="shared" si="110"/>
        <v>1725361</v>
      </c>
      <c r="BR52" s="20">
        <f t="shared" si="111"/>
        <v>2014926</v>
      </c>
      <c r="BS52" s="20">
        <f t="shared" si="112"/>
        <v>2329465</v>
      </c>
      <c r="BT52" s="20">
        <f t="shared" si="113"/>
        <v>2669554</v>
      </c>
      <c r="BU52" s="20">
        <f t="shared" si="114"/>
        <v>3123748</v>
      </c>
      <c r="BV52" s="20">
        <f t="shared" si="115"/>
        <v>3616487</v>
      </c>
      <c r="BW52" s="20">
        <f t="shared" si="116"/>
        <v>4148579</v>
      </c>
      <c r="BX52" s="20">
        <f t="shared" si="117"/>
        <v>4720823</v>
      </c>
      <c r="BY52" s="20">
        <f t="shared" si="118"/>
        <v>5334014</v>
      </c>
      <c r="BZ52" s="20">
        <f t="shared" si="119"/>
        <v>6110329</v>
      </c>
      <c r="CA52" s="20">
        <f t="shared" si="120"/>
        <v>7008303</v>
      </c>
      <c r="CB52" s="20">
        <f t="shared" si="121"/>
        <v>8041059</v>
      </c>
      <c r="CC52" s="20">
        <f t="shared" si="122"/>
        <v>9222553</v>
      </c>
    </row>
    <row r="53" spans="17:81">
      <c r="Q53" s="20">
        <v>501</v>
      </c>
      <c r="R53" s="20">
        <f t="shared" si="77"/>
        <v>571</v>
      </c>
      <c r="S53" s="20">
        <f t="shared" si="78"/>
        <v>641</v>
      </c>
      <c r="T53" s="20">
        <f t="shared" si="79"/>
        <v>711</v>
      </c>
      <c r="U53" s="20">
        <f t="shared" si="80"/>
        <v>781</v>
      </c>
      <c r="V53" s="20">
        <v>851</v>
      </c>
      <c r="W53" s="20">
        <f t="shared" si="81"/>
        <v>941</v>
      </c>
      <c r="X53" s="20">
        <f t="shared" si="82"/>
        <v>1031</v>
      </c>
      <c r="Y53" s="20">
        <f t="shared" si="83"/>
        <v>1121</v>
      </c>
      <c r="Z53" s="20">
        <f t="shared" si="84"/>
        <v>1211</v>
      </c>
      <c r="AA53" s="20">
        <v>1301</v>
      </c>
      <c r="AB53" s="20">
        <f t="shared" si="85"/>
        <v>1431</v>
      </c>
      <c r="AC53" s="20">
        <f t="shared" si="86"/>
        <v>1561</v>
      </c>
      <c r="AD53" s="20">
        <f t="shared" si="87"/>
        <v>1691</v>
      </c>
      <c r="AE53" s="20">
        <f t="shared" si="88"/>
        <v>1821</v>
      </c>
      <c r="AF53" s="20">
        <v>1951</v>
      </c>
      <c r="AG53" s="20">
        <f t="shared" si="89"/>
        <v>2121</v>
      </c>
      <c r="AH53" s="20">
        <f t="shared" si="90"/>
        <v>2291</v>
      </c>
      <c r="AI53" s="20">
        <f t="shared" si="91"/>
        <v>2461</v>
      </c>
      <c r="AJ53" s="20">
        <f t="shared" si="92"/>
        <v>2631</v>
      </c>
      <c r="AK53" s="20">
        <v>2801</v>
      </c>
      <c r="AL53" s="20">
        <f t="shared" si="30"/>
        <v>3011</v>
      </c>
      <c r="AM53" s="20">
        <v>3241</v>
      </c>
      <c r="AN53" s="20">
        <v>3491</v>
      </c>
      <c r="AO53" s="20">
        <v>3761</v>
      </c>
      <c r="BE53" s="20">
        <f t="shared" si="98"/>
        <v>179502</v>
      </c>
      <c r="BF53" s="20">
        <f t="shared" si="99"/>
        <v>232039</v>
      </c>
      <c r="BG53" s="20">
        <f t="shared" si="100"/>
        <v>292208</v>
      </c>
      <c r="BH53" s="20">
        <f t="shared" si="101"/>
        <v>360306</v>
      </c>
      <c r="BI53" s="20">
        <f t="shared" si="102"/>
        <v>436622</v>
      </c>
      <c r="BJ53" s="20">
        <f t="shared" si="103"/>
        <v>521436</v>
      </c>
      <c r="BK53" s="20">
        <f t="shared" si="104"/>
        <v>635158</v>
      </c>
      <c r="BL53" s="20">
        <f t="shared" si="105"/>
        <v>761520</v>
      </c>
      <c r="BM53" s="20">
        <f t="shared" si="106"/>
        <v>900901</v>
      </c>
      <c r="BN53" s="20">
        <f t="shared" si="107"/>
        <v>1053677</v>
      </c>
      <c r="BO53" s="20">
        <f t="shared" si="108"/>
        <v>1220212</v>
      </c>
      <c r="BP53" s="20">
        <f t="shared" si="109"/>
        <v>1461717</v>
      </c>
      <c r="BQ53" s="20">
        <f t="shared" si="110"/>
        <v>1727020</v>
      </c>
      <c r="BR53" s="20">
        <f t="shared" si="111"/>
        <v>2016715</v>
      </c>
      <c r="BS53" s="20">
        <f t="shared" si="112"/>
        <v>2331385</v>
      </c>
      <c r="BT53" s="20">
        <f t="shared" si="113"/>
        <v>2671608</v>
      </c>
      <c r="BU53" s="20">
        <f t="shared" si="114"/>
        <v>3125958</v>
      </c>
      <c r="BV53" s="20">
        <f t="shared" si="115"/>
        <v>3618856</v>
      </c>
      <c r="BW53" s="20">
        <f t="shared" si="116"/>
        <v>4151108</v>
      </c>
      <c r="BX53" s="20">
        <f t="shared" si="117"/>
        <v>4723516</v>
      </c>
      <c r="BY53" s="20">
        <f t="shared" si="118"/>
        <v>5336872</v>
      </c>
      <c r="BZ53" s="20">
        <f t="shared" si="119"/>
        <v>6113374</v>
      </c>
      <c r="CA53" s="20">
        <f t="shared" si="120"/>
        <v>7011548</v>
      </c>
      <c r="CB53" s="20">
        <f t="shared" si="121"/>
        <v>8044515</v>
      </c>
      <c r="CC53" s="20">
        <f t="shared" si="122"/>
        <v>9226232</v>
      </c>
    </row>
    <row r="54" spans="17:81">
      <c r="Q54" s="20">
        <v>502</v>
      </c>
      <c r="R54" s="20">
        <f t="shared" si="77"/>
        <v>572</v>
      </c>
      <c r="S54" s="20">
        <f t="shared" si="78"/>
        <v>642</v>
      </c>
      <c r="T54" s="20">
        <f t="shared" si="79"/>
        <v>712</v>
      </c>
      <c r="U54" s="20">
        <f t="shared" si="80"/>
        <v>782</v>
      </c>
      <c r="V54" s="20">
        <v>852</v>
      </c>
      <c r="W54" s="20">
        <f t="shared" si="81"/>
        <v>942</v>
      </c>
      <c r="X54" s="20">
        <f t="shared" si="82"/>
        <v>1032</v>
      </c>
      <c r="Y54" s="20">
        <f t="shared" si="83"/>
        <v>1122</v>
      </c>
      <c r="Z54" s="20">
        <f t="shared" si="84"/>
        <v>1212</v>
      </c>
      <c r="AA54" s="20">
        <v>1302</v>
      </c>
      <c r="AB54" s="20">
        <f t="shared" si="85"/>
        <v>1432</v>
      </c>
      <c r="AC54" s="20">
        <f t="shared" si="86"/>
        <v>1562</v>
      </c>
      <c r="AD54" s="20">
        <f t="shared" si="87"/>
        <v>1692</v>
      </c>
      <c r="AE54" s="20">
        <f t="shared" si="88"/>
        <v>1822</v>
      </c>
      <c r="AF54" s="20">
        <v>1952</v>
      </c>
      <c r="AG54" s="20">
        <f t="shared" si="89"/>
        <v>2122</v>
      </c>
      <c r="AH54" s="20">
        <f t="shared" si="90"/>
        <v>2292</v>
      </c>
      <c r="AI54" s="20">
        <f t="shared" si="91"/>
        <v>2462</v>
      </c>
      <c r="AJ54" s="20">
        <f t="shared" si="92"/>
        <v>2632</v>
      </c>
      <c r="AK54" s="20">
        <v>2802</v>
      </c>
      <c r="AL54" s="20">
        <f t="shared" si="30"/>
        <v>3012</v>
      </c>
      <c r="AM54" s="20">
        <v>3242</v>
      </c>
      <c r="AN54" s="20">
        <v>3492</v>
      </c>
      <c r="AO54" s="20">
        <v>3762</v>
      </c>
      <c r="BE54" s="20">
        <f t="shared" si="98"/>
        <v>180039</v>
      </c>
      <c r="BF54" s="20">
        <f t="shared" si="99"/>
        <v>232649</v>
      </c>
      <c r="BG54" s="20">
        <f t="shared" si="100"/>
        <v>292892</v>
      </c>
      <c r="BH54" s="20">
        <f t="shared" si="101"/>
        <v>361067</v>
      </c>
      <c r="BI54" s="20">
        <f t="shared" si="102"/>
        <v>437461</v>
      </c>
      <c r="BJ54" s="20">
        <f t="shared" si="103"/>
        <v>522355</v>
      </c>
      <c r="BK54" s="20">
        <f t="shared" si="104"/>
        <v>636171</v>
      </c>
      <c r="BL54" s="20">
        <f t="shared" si="105"/>
        <v>762628</v>
      </c>
      <c r="BM54" s="20">
        <f t="shared" si="106"/>
        <v>902107</v>
      </c>
      <c r="BN54" s="20">
        <f t="shared" si="107"/>
        <v>1054982</v>
      </c>
      <c r="BO54" s="20">
        <f t="shared" si="108"/>
        <v>1221619</v>
      </c>
      <c r="BP54" s="20">
        <f t="shared" si="109"/>
        <v>1463249</v>
      </c>
      <c r="BQ54" s="20">
        <f t="shared" si="110"/>
        <v>1728680</v>
      </c>
      <c r="BR54" s="20">
        <f t="shared" si="111"/>
        <v>2018504</v>
      </c>
      <c r="BS54" s="20">
        <f t="shared" si="112"/>
        <v>2333306</v>
      </c>
      <c r="BT54" s="20">
        <f t="shared" si="113"/>
        <v>2673662</v>
      </c>
      <c r="BU54" s="20">
        <f t="shared" si="114"/>
        <v>3128169</v>
      </c>
      <c r="BV54" s="20">
        <f t="shared" si="115"/>
        <v>3621226</v>
      </c>
      <c r="BW54" s="20">
        <f t="shared" si="116"/>
        <v>4153639</v>
      </c>
      <c r="BX54" s="20">
        <f t="shared" si="117"/>
        <v>4726209</v>
      </c>
      <c r="BY54" s="20">
        <f t="shared" si="118"/>
        <v>5339730</v>
      </c>
      <c r="BZ54" s="20">
        <f t="shared" si="119"/>
        <v>6116420</v>
      </c>
      <c r="CA54" s="20">
        <f t="shared" si="120"/>
        <v>7014793</v>
      </c>
      <c r="CB54" s="20">
        <f t="shared" si="121"/>
        <v>8047972</v>
      </c>
      <c r="CC54" s="20">
        <f t="shared" si="122"/>
        <v>9229912</v>
      </c>
    </row>
    <row r="55" spans="17:81">
      <c r="Q55" s="20">
        <v>503</v>
      </c>
      <c r="R55" s="20">
        <f t="shared" si="77"/>
        <v>573</v>
      </c>
      <c r="S55" s="20">
        <f t="shared" si="78"/>
        <v>643</v>
      </c>
      <c r="T55" s="20">
        <f t="shared" si="79"/>
        <v>713</v>
      </c>
      <c r="U55" s="20">
        <f t="shared" si="80"/>
        <v>783</v>
      </c>
      <c r="V55" s="20">
        <v>853</v>
      </c>
      <c r="W55" s="20">
        <f t="shared" si="81"/>
        <v>943</v>
      </c>
      <c r="X55" s="20">
        <f t="shared" si="82"/>
        <v>1033</v>
      </c>
      <c r="Y55" s="20">
        <f t="shared" si="83"/>
        <v>1123</v>
      </c>
      <c r="Z55" s="20">
        <f t="shared" si="84"/>
        <v>1213</v>
      </c>
      <c r="AA55" s="20">
        <v>1303</v>
      </c>
      <c r="AB55" s="20">
        <f t="shared" si="85"/>
        <v>1433</v>
      </c>
      <c r="AC55" s="20">
        <f t="shared" si="86"/>
        <v>1563</v>
      </c>
      <c r="AD55" s="20">
        <f t="shared" si="87"/>
        <v>1693</v>
      </c>
      <c r="AE55" s="20">
        <f t="shared" si="88"/>
        <v>1823</v>
      </c>
      <c r="AF55" s="20">
        <v>1953</v>
      </c>
      <c r="AG55" s="20">
        <f t="shared" si="89"/>
        <v>2123</v>
      </c>
      <c r="AH55" s="20">
        <f t="shared" si="90"/>
        <v>2293</v>
      </c>
      <c r="AI55" s="20">
        <f t="shared" si="91"/>
        <v>2463</v>
      </c>
      <c r="AJ55" s="20">
        <f t="shared" si="92"/>
        <v>2633</v>
      </c>
      <c r="AK55" s="20">
        <v>2803</v>
      </c>
      <c r="AL55" s="20">
        <f t="shared" si="30"/>
        <v>3013</v>
      </c>
      <c r="AM55" s="20">
        <v>3243</v>
      </c>
      <c r="AN55" s="20">
        <v>3493</v>
      </c>
      <c r="AO55" s="20">
        <v>3763</v>
      </c>
      <c r="BE55" s="20">
        <f t="shared" si="98"/>
        <v>180577</v>
      </c>
      <c r="BF55" s="20">
        <f t="shared" si="99"/>
        <v>233259</v>
      </c>
      <c r="BG55" s="20">
        <f t="shared" si="100"/>
        <v>293577</v>
      </c>
      <c r="BH55" s="20">
        <f t="shared" si="101"/>
        <v>361827</v>
      </c>
      <c r="BI55" s="20">
        <f t="shared" si="102"/>
        <v>438300</v>
      </c>
      <c r="BJ55" s="20">
        <f t="shared" si="103"/>
        <v>523275</v>
      </c>
      <c r="BK55" s="20">
        <f t="shared" si="104"/>
        <v>637184</v>
      </c>
      <c r="BL55" s="20">
        <f t="shared" si="105"/>
        <v>763736</v>
      </c>
      <c r="BM55" s="20">
        <f t="shared" si="106"/>
        <v>903313</v>
      </c>
      <c r="BN55" s="20">
        <f t="shared" si="107"/>
        <v>1056288</v>
      </c>
      <c r="BO55" s="20">
        <f t="shared" si="108"/>
        <v>1223027</v>
      </c>
      <c r="BP55" s="20">
        <f t="shared" si="109"/>
        <v>1464782</v>
      </c>
      <c r="BQ55" s="20">
        <f t="shared" si="110"/>
        <v>1730340</v>
      </c>
      <c r="BR55" s="20">
        <f t="shared" si="111"/>
        <v>2020294</v>
      </c>
      <c r="BS55" s="20">
        <f t="shared" si="112"/>
        <v>2335227</v>
      </c>
      <c r="BT55" s="20">
        <f t="shared" si="113"/>
        <v>2675717</v>
      </c>
      <c r="BU55" s="20">
        <f t="shared" si="114"/>
        <v>3130380</v>
      </c>
      <c r="BV55" s="20">
        <f t="shared" si="115"/>
        <v>3623596</v>
      </c>
      <c r="BW55" s="20">
        <f t="shared" si="116"/>
        <v>4156169</v>
      </c>
      <c r="BX55" s="20">
        <f t="shared" si="117"/>
        <v>4728902</v>
      </c>
      <c r="BY55" s="20">
        <f t="shared" si="118"/>
        <v>5342589</v>
      </c>
      <c r="BZ55" s="20">
        <f t="shared" si="119"/>
        <v>6119466</v>
      </c>
      <c r="CA55" s="20">
        <f t="shared" si="120"/>
        <v>7018039</v>
      </c>
      <c r="CB55" s="20">
        <f t="shared" si="121"/>
        <v>8051429</v>
      </c>
      <c r="CC55" s="20">
        <f t="shared" si="122"/>
        <v>9233592</v>
      </c>
    </row>
    <row r="56" spans="17:81">
      <c r="Q56" s="20">
        <v>504</v>
      </c>
      <c r="R56" s="20">
        <f t="shared" si="77"/>
        <v>574</v>
      </c>
      <c r="S56" s="20">
        <f t="shared" si="78"/>
        <v>644</v>
      </c>
      <c r="T56" s="20">
        <f t="shared" si="79"/>
        <v>714</v>
      </c>
      <c r="U56" s="20">
        <f t="shared" si="80"/>
        <v>784</v>
      </c>
      <c r="V56" s="20">
        <v>854</v>
      </c>
      <c r="W56" s="20">
        <f t="shared" si="81"/>
        <v>944</v>
      </c>
      <c r="X56" s="20">
        <f t="shared" si="82"/>
        <v>1034</v>
      </c>
      <c r="Y56" s="20">
        <f t="shared" si="83"/>
        <v>1124</v>
      </c>
      <c r="Z56" s="20">
        <f t="shared" si="84"/>
        <v>1214</v>
      </c>
      <c r="AA56" s="20">
        <v>1304</v>
      </c>
      <c r="AB56" s="20">
        <f t="shared" si="85"/>
        <v>1434</v>
      </c>
      <c r="AC56" s="20">
        <f t="shared" si="86"/>
        <v>1564</v>
      </c>
      <c r="AD56" s="20">
        <f t="shared" si="87"/>
        <v>1694</v>
      </c>
      <c r="AE56" s="20">
        <f t="shared" si="88"/>
        <v>1824</v>
      </c>
      <c r="AF56" s="20">
        <v>1954</v>
      </c>
      <c r="AG56" s="20">
        <f t="shared" si="89"/>
        <v>2124</v>
      </c>
      <c r="AH56" s="20">
        <f t="shared" si="90"/>
        <v>2294</v>
      </c>
      <c r="AI56" s="20">
        <f t="shared" si="91"/>
        <v>2464</v>
      </c>
      <c r="AJ56" s="20">
        <f t="shared" si="92"/>
        <v>2634</v>
      </c>
      <c r="AK56" s="20">
        <v>2804</v>
      </c>
      <c r="AL56" s="20">
        <f t="shared" si="30"/>
        <v>3014</v>
      </c>
      <c r="AM56" s="20">
        <v>3244</v>
      </c>
      <c r="AN56" s="20">
        <v>3494</v>
      </c>
      <c r="AO56" s="20">
        <v>3764</v>
      </c>
      <c r="BE56" s="20">
        <f t="shared" si="98"/>
        <v>181116</v>
      </c>
      <c r="BF56" s="20">
        <f t="shared" si="99"/>
        <v>233870</v>
      </c>
      <c r="BG56" s="20">
        <f t="shared" si="100"/>
        <v>294261</v>
      </c>
      <c r="BH56" s="20">
        <f t="shared" si="101"/>
        <v>362589</v>
      </c>
      <c r="BI56" s="20">
        <f t="shared" si="102"/>
        <v>439140</v>
      </c>
      <c r="BJ56" s="20">
        <f t="shared" si="103"/>
        <v>524195</v>
      </c>
      <c r="BK56" s="20">
        <f t="shared" si="104"/>
        <v>638198</v>
      </c>
      <c r="BL56" s="20">
        <f t="shared" si="105"/>
        <v>764845</v>
      </c>
      <c r="BM56" s="20">
        <f t="shared" si="106"/>
        <v>904520</v>
      </c>
      <c r="BN56" s="20">
        <f t="shared" si="107"/>
        <v>1057594</v>
      </c>
      <c r="BO56" s="20">
        <f t="shared" si="108"/>
        <v>1224435</v>
      </c>
      <c r="BP56" s="20">
        <f t="shared" si="109"/>
        <v>1466315</v>
      </c>
      <c r="BQ56" s="20">
        <f t="shared" si="110"/>
        <v>1732001</v>
      </c>
      <c r="BR56" s="20">
        <f t="shared" si="111"/>
        <v>2022084</v>
      </c>
      <c r="BS56" s="20">
        <f t="shared" si="112"/>
        <v>2337148</v>
      </c>
      <c r="BT56" s="20">
        <f t="shared" si="113"/>
        <v>2677772</v>
      </c>
      <c r="BU56" s="20">
        <f t="shared" si="114"/>
        <v>3132592</v>
      </c>
      <c r="BV56" s="20">
        <f t="shared" si="115"/>
        <v>3625966</v>
      </c>
      <c r="BW56" s="20">
        <f t="shared" si="116"/>
        <v>4158701</v>
      </c>
      <c r="BX56" s="20">
        <f t="shared" si="117"/>
        <v>4731597</v>
      </c>
      <c r="BY56" s="20">
        <f t="shared" si="118"/>
        <v>5345448</v>
      </c>
      <c r="BZ56" s="20">
        <f t="shared" si="119"/>
        <v>6122513</v>
      </c>
      <c r="CA56" s="20">
        <f t="shared" si="120"/>
        <v>7021285</v>
      </c>
      <c r="CB56" s="20">
        <f t="shared" si="121"/>
        <v>8054887</v>
      </c>
      <c r="CC56" s="20">
        <f t="shared" si="122"/>
        <v>9237273</v>
      </c>
    </row>
    <row r="57" spans="17:81">
      <c r="Q57" s="20">
        <v>505</v>
      </c>
      <c r="R57" s="20">
        <f t="shared" si="77"/>
        <v>575</v>
      </c>
      <c r="S57" s="20">
        <f t="shared" si="78"/>
        <v>645</v>
      </c>
      <c r="T57" s="20">
        <f t="shared" si="79"/>
        <v>715</v>
      </c>
      <c r="U57" s="20">
        <f t="shared" si="80"/>
        <v>785</v>
      </c>
      <c r="V57" s="20">
        <v>855</v>
      </c>
      <c r="W57" s="20">
        <f t="shared" si="81"/>
        <v>945</v>
      </c>
      <c r="X57" s="20">
        <f t="shared" si="82"/>
        <v>1035</v>
      </c>
      <c r="Y57" s="20">
        <f t="shared" si="83"/>
        <v>1125</v>
      </c>
      <c r="Z57" s="20">
        <f t="shared" si="84"/>
        <v>1215</v>
      </c>
      <c r="AA57" s="20">
        <v>1305</v>
      </c>
      <c r="AB57" s="20">
        <f t="shared" si="85"/>
        <v>1435</v>
      </c>
      <c r="AC57" s="20">
        <f t="shared" si="86"/>
        <v>1565</v>
      </c>
      <c r="AD57" s="20">
        <f t="shared" si="87"/>
        <v>1695</v>
      </c>
      <c r="AE57" s="20">
        <f t="shared" si="88"/>
        <v>1825</v>
      </c>
      <c r="AF57" s="20">
        <v>1955</v>
      </c>
      <c r="AG57" s="20">
        <f t="shared" si="89"/>
        <v>2125</v>
      </c>
      <c r="AH57" s="20">
        <f t="shared" si="90"/>
        <v>2295</v>
      </c>
      <c r="AI57" s="20">
        <f t="shared" si="91"/>
        <v>2465</v>
      </c>
      <c r="AJ57" s="20">
        <f t="shared" si="92"/>
        <v>2635</v>
      </c>
      <c r="AK57" s="20">
        <v>2805</v>
      </c>
      <c r="AL57" s="20">
        <f t="shared" si="30"/>
        <v>3015</v>
      </c>
      <c r="AM57" s="20">
        <v>3245</v>
      </c>
      <c r="AN57" s="20">
        <v>3495</v>
      </c>
      <c r="AO57" s="20">
        <v>3765</v>
      </c>
      <c r="BE57" s="20">
        <f t="shared" si="98"/>
        <v>181655</v>
      </c>
      <c r="BF57" s="20">
        <f t="shared" si="99"/>
        <v>234481</v>
      </c>
      <c r="BG57" s="20">
        <f t="shared" si="100"/>
        <v>294947</v>
      </c>
      <c r="BH57" s="20">
        <f t="shared" si="101"/>
        <v>363350</v>
      </c>
      <c r="BI57" s="20">
        <f t="shared" si="102"/>
        <v>439980</v>
      </c>
      <c r="BJ57" s="20">
        <f t="shared" si="103"/>
        <v>525116</v>
      </c>
      <c r="BK57" s="20">
        <f t="shared" si="104"/>
        <v>639212</v>
      </c>
      <c r="BL57" s="20">
        <f t="shared" si="105"/>
        <v>765955</v>
      </c>
      <c r="BM57" s="20">
        <f t="shared" si="106"/>
        <v>905727</v>
      </c>
      <c r="BN57" s="20">
        <f t="shared" si="107"/>
        <v>1058901</v>
      </c>
      <c r="BO57" s="20">
        <f t="shared" si="108"/>
        <v>1225843</v>
      </c>
      <c r="BP57" s="20">
        <f t="shared" si="109"/>
        <v>1467849</v>
      </c>
      <c r="BQ57" s="20">
        <f t="shared" si="110"/>
        <v>1733662</v>
      </c>
      <c r="BR57" s="20">
        <f t="shared" si="111"/>
        <v>2023874</v>
      </c>
      <c r="BS57" s="20">
        <f t="shared" si="112"/>
        <v>2339071</v>
      </c>
      <c r="BT57" s="20">
        <f t="shared" si="113"/>
        <v>2679828</v>
      </c>
      <c r="BU57" s="20">
        <f t="shared" si="114"/>
        <v>3134805</v>
      </c>
      <c r="BV57" s="20">
        <f t="shared" si="115"/>
        <v>3628337</v>
      </c>
      <c r="BW57" s="20">
        <f t="shared" si="116"/>
        <v>4161233</v>
      </c>
      <c r="BX57" s="20">
        <f t="shared" si="117"/>
        <v>4734291</v>
      </c>
      <c r="BY57" s="20">
        <f t="shared" si="118"/>
        <v>5348308</v>
      </c>
      <c r="BZ57" s="20">
        <f t="shared" si="119"/>
        <v>6125560</v>
      </c>
      <c r="CA57" s="20">
        <f t="shared" si="120"/>
        <v>7024532</v>
      </c>
      <c r="CB57" s="20">
        <f t="shared" si="121"/>
        <v>8058345</v>
      </c>
      <c r="CC57" s="20">
        <f t="shared" si="122"/>
        <v>9240955</v>
      </c>
    </row>
    <row r="58" spans="17:81">
      <c r="Q58" s="20">
        <v>506</v>
      </c>
      <c r="R58" s="20">
        <f t="shared" si="77"/>
        <v>576</v>
      </c>
      <c r="S58" s="20">
        <f t="shared" si="78"/>
        <v>646</v>
      </c>
      <c r="T58" s="20">
        <f t="shared" si="79"/>
        <v>716</v>
      </c>
      <c r="U58" s="20">
        <f t="shared" si="80"/>
        <v>786</v>
      </c>
      <c r="V58" s="20">
        <v>856</v>
      </c>
      <c r="W58" s="20">
        <f t="shared" si="81"/>
        <v>946</v>
      </c>
      <c r="X58" s="20">
        <f t="shared" si="82"/>
        <v>1036</v>
      </c>
      <c r="Y58" s="20">
        <f t="shared" si="83"/>
        <v>1126</v>
      </c>
      <c r="Z58" s="20">
        <f t="shared" si="84"/>
        <v>1216</v>
      </c>
      <c r="AA58" s="20">
        <v>1306</v>
      </c>
      <c r="AB58" s="20">
        <f t="shared" si="85"/>
        <v>1436</v>
      </c>
      <c r="AC58" s="20">
        <f t="shared" si="86"/>
        <v>1566</v>
      </c>
      <c r="AD58" s="20">
        <f t="shared" si="87"/>
        <v>1696</v>
      </c>
      <c r="AE58" s="20">
        <f t="shared" si="88"/>
        <v>1826</v>
      </c>
      <c r="AF58" s="20">
        <v>1956</v>
      </c>
      <c r="AG58" s="20">
        <f t="shared" si="89"/>
        <v>2126</v>
      </c>
      <c r="AH58" s="20">
        <f t="shared" si="90"/>
        <v>2296</v>
      </c>
      <c r="AI58" s="20">
        <f t="shared" si="91"/>
        <v>2466</v>
      </c>
      <c r="AJ58" s="20">
        <f t="shared" si="92"/>
        <v>2636</v>
      </c>
      <c r="AK58" s="20">
        <v>2806</v>
      </c>
      <c r="AL58" s="20">
        <f t="shared" si="30"/>
        <v>3016</v>
      </c>
      <c r="AM58" s="20">
        <v>3246</v>
      </c>
      <c r="AN58" s="20">
        <v>3496</v>
      </c>
      <c r="AO58" s="20">
        <v>3766</v>
      </c>
      <c r="BE58" s="20">
        <f t="shared" si="98"/>
        <v>182195</v>
      </c>
      <c r="BF58" s="20">
        <f t="shared" si="99"/>
        <v>235093</v>
      </c>
      <c r="BG58" s="20">
        <f t="shared" si="100"/>
        <v>295633</v>
      </c>
      <c r="BH58" s="20">
        <f t="shared" si="101"/>
        <v>364113</v>
      </c>
      <c r="BI58" s="20">
        <f t="shared" si="102"/>
        <v>440821</v>
      </c>
      <c r="BJ58" s="20">
        <f t="shared" si="103"/>
        <v>526037</v>
      </c>
      <c r="BK58" s="20">
        <f t="shared" si="104"/>
        <v>640227</v>
      </c>
      <c r="BL58" s="20">
        <f t="shared" si="105"/>
        <v>767065</v>
      </c>
      <c r="BM58" s="20">
        <f t="shared" si="106"/>
        <v>906935</v>
      </c>
      <c r="BN58" s="20">
        <f t="shared" si="107"/>
        <v>1060209</v>
      </c>
      <c r="BO58" s="20">
        <f t="shared" si="108"/>
        <v>1227253</v>
      </c>
      <c r="BP58" s="20">
        <f t="shared" si="109"/>
        <v>1469384</v>
      </c>
      <c r="BQ58" s="20">
        <f t="shared" si="110"/>
        <v>1735324</v>
      </c>
      <c r="BR58" s="20">
        <f t="shared" si="111"/>
        <v>2025666</v>
      </c>
      <c r="BS58" s="20">
        <f t="shared" si="112"/>
        <v>2340993</v>
      </c>
      <c r="BT58" s="20">
        <f t="shared" si="113"/>
        <v>2681884</v>
      </c>
      <c r="BU58" s="20">
        <f t="shared" si="114"/>
        <v>3137018</v>
      </c>
      <c r="BV58" s="20">
        <f t="shared" si="115"/>
        <v>3630709</v>
      </c>
      <c r="BW58" s="20">
        <f t="shared" si="116"/>
        <v>4163765</v>
      </c>
      <c r="BX58" s="20">
        <f t="shared" si="117"/>
        <v>4736987</v>
      </c>
      <c r="BY58" s="20">
        <f t="shared" si="118"/>
        <v>5351168</v>
      </c>
      <c r="BZ58" s="20">
        <f t="shared" si="119"/>
        <v>6128607</v>
      </c>
      <c r="CA58" s="20">
        <f t="shared" si="120"/>
        <v>7027779</v>
      </c>
      <c r="CB58" s="20">
        <f t="shared" si="121"/>
        <v>8061804</v>
      </c>
      <c r="CC58" s="20">
        <f t="shared" si="122"/>
        <v>9244636</v>
      </c>
    </row>
    <row r="59" spans="17:81">
      <c r="Q59" s="20">
        <v>507</v>
      </c>
      <c r="R59" s="20">
        <f t="shared" si="77"/>
        <v>577</v>
      </c>
      <c r="S59" s="20">
        <f t="shared" si="78"/>
        <v>647</v>
      </c>
      <c r="T59" s="20">
        <f t="shared" si="79"/>
        <v>717</v>
      </c>
      <c r="U59" s="20">
        <f t="shared" si="80"/>
        <v>787</v>
      </c>
      <c r="V59" s="20">
        <v>857</v>
      </c>
      <c r="W59" s="20">
        <f t="shared" si="81"/>
        <v>947</v>
      </c>
      <c r="X59" s="20">
        <f t="shared" si="82"/>
        <v>1037</v>
      </c>
      <c r="Y59" s="20">
        <f t="shared" si="83"/>
        <v>1127</v>
      </c>
      <c r="Z59" s="20">
        <f t="shared" si="84"/>
        <v>1217</v>
      </c>
      <c r="AA59" s="20">
        <v>1307</v>
      </c>
      <c r="AB59" s="20">
        <f t="shared" si="85"/>
        <v>1437</v>
      </c>
      <c r="AC59" s="20">
        <f t="shared" si="86"/>
        <v>1567</v>
      </c>
      <c r="AD59" s="20">
        <f t="shared" si="87"/>
        <v>1697</v>
      </c>
      <c r="AE59" s="20">
        <f t="shared" si="88"/>
        <v>1827</v>
      </c>
      <c r="AF59" s="20">
        <v>1957</v>
      </c>
      <c r="AG59" s="20">
        <f t="shared" si="89"/>
        <v>2127</v>
      </c>
      <c r="AH59" s="20">
        <f t="shared" si="90"/>
        <v>2297</v>
      </c>
      <c r="AI59" s="20">
        <f t="shared" si="91"/>
        <v>2467</v>
      </c>
      <c r="AJ59" s="20">
        <f t="shared" si="92"/>
        <v>2637</v>
      </c>
      <c r="AK59" s="20">
        <v>2807</v>
      </c>
      <c r="AL59" s="20">
        <f t="shared" si="30"/>
        <v>3017</v>
      </c>
      <c r="AM59" s="20">
        <v>3247</v>
      </c>
      <c r="AN59" s="20">
        <v>3497</v>
      </c>
      <c r="AO59" s="20">
        <v>3767</v>
      </c>
      <c r="BE59" s="20">
        <f t="shared" si="98"/>
        <v>182735</v>
      </c>
      <c r="BF59" s="20">
        <f t="shared" si="99"/>
        <v>235705</v>
      </c>
      <c r="BG59" s="20">
        <f t="shared" si="100"/>
        <v>296319</v>
      </c>
      <c r="BH59" s="20">
        <f t="shared" si="101"/>
        <v>364876</v>
      </c>
      <c r="BI59" s="20">
        <f t="shared" si="102"/>
        <v>441662</v>
      </c>
      <c r="BJ59" s="20">
        <f t="shared" si="103"/>
        <v>526959</v>
      </c>
      <c r="BK59" s="20">
        <f t="shared" si="104"/>
        <v>641242</v>
      </c>
      <c r="BL59" s="20">
        <f t="shared" si="105"/>
        <v>768176</v>
      </c>
      <c r="BM59" s="20">
        <f t="shared" si="106"/>
        <v>908143</v>
      </c>
      <c r="BN59" s="20">
        <f t="shared" si="107"/>
        <v>1061517</v>
      </c>
      <c r="BO59" s="20">
        <f t="shared" si="108"/>
        <v>1228662</v>
      </c>
      <c r="BP59" s="20">
        <f t="shared" si="109"/>
        <v>1470919</v>
      </c>
      <c r="BQ59" s="20">
        <f t="shared" si="110"/>
        <v>1736986</v>
      </c>
      <c r="BR59" s="20">
        <f t="shared" si="111"/>
        <v>2027457</v>
      </c>
      <c r="BS59" s="20">
        <f t="shared" si="112"/>
        <v>2342916</v>
      </c>
      <c r="BT59" s="20">
        <f t="shared" si="113"/>
        <v>2683941</v>
      </c>
      <c r="BU59" s="20">
        <f t="shared" si="114"/>
        <v>3139231</v>
      </c>
      <c r="BV59" s="20">
        <f t="shared" si="115"/>
        <v>3633081</v>
      </c>
      <c r="BW59" s="20">
        <f t="shared" si="116"/>
        <v>4166298</v>
      </c>
      <c r="BX59" s="20">
        <f t="shared" si="117"/>
        <v>4739682</v>
      </c>
      <c r="BY59" s="20">
        <f t="shared" si="118"/>
        <v>5354029</v>
      </c>
      <c r="BZ59" s="20">
        <f t="shared" si="119"/>
        <v>6131656</v>
      </c>
      <c r="CA59" s="20">
        <f t="shared" si="120"/>
        <v>7031027</v>
      </c>
      <c r="CB59" s="20">
        <f t="shared" si="121"/>
        <v>8065263</v>
      </c>
      <c r="CC59" s="20">
        <f t="shared" si="122"/>
        <v>9248319</v>
      </c>
    </row>
    <row r="60" spans="17:81">
      <c r="Q60" s="20">
        <v>508</v>
      </c>
      <c r="R60" s="20">
        <f t="shared" si="77"/>
        <v>578</v>
      </c>
      <c r="S60" s="20">
        <f t="shared" si="78"/>
        <v>648</v>
      </c>
      <c r="T60" s="20">
        <f t="shared" si="79"/>
        <v>718</v>
      </c>
      <c r="U60" s="20">
        <f t="shared" si="80"/>
        <v>788</v>
      </c>
      <c r="V60" s="20">
        <v>858</v>
      </c>
      <c r="W60" s="20">
        <f t="shared" si="81"/>
        <v>948</v>
      </c>
      <c r="X60" s="20">
        <f t="shared" si="82"/>
        <v>1038</v>
      </c>
      <c r="Y60" s="20">
        <f t="shared" si="83"/>
        <v>1128</v>
      </c>
      <c r="Z60" s="20">
        <f t="shared" si="84"/>
        <v>1218</v>
      </c>
      <c r="AA60" s="20">
        <v>1308</v>
      </c>
      <c r="AB60" s="20">
        <f t="shared" si="85"/>
        <v>1438</v>
      </c>
      <c r="AC60" s="20">
        <f t="shared" si="86"/>
        <v>1568</v>
      </c>
      <c r="AD60" s="20">
        <f t="shared" si="87"/>
        <v>1698</v>
      </c>
      <c r="AE60" s="20">
        <f t="shared" si="88"/>
        <v>1828</v>
      </c>
      <c r="AF60" s="20">
        <v>1958</v>
      </c>
      <c r="AG60" s="20">
        <f t="shared" si="89"/>
        <v>2128</v>
      </c>
      <c r="AH60" s="20">
        <f t="shared" si="90"/>
        <v>2298</v>
      </c>
      <c r="AI60" s="20">
        <f t="shared" si="91"/>
        <v>2468</v>
      </c>
      <c r="AJ60" s="20">
        <f t="shared" si="92"/>
        <v>2638</v>
      </c>
      <c r="AK60" s="20">
        <v>2808</v>
      </c>
      <c r="AL60" s="20">
        <f t="shared" si="30"/>
        <v>3018</v>
      </c>
      <c r="AM60" s="20">
        <v>3248</v>
      </c>
      <c r="AN60" s="20">
        <v>3498</v>
      </c>
      <c r="AO60" s="20">
        <v>3768</v>
      </c>
      <c r="BE60" s="20">
        <f t="shared" si="98"/>
        <v>183275</v>
      </c>
      <c r="BF60" s="20">
        <f t="shared" si="99"/>
        <v>236318</v>
      </c>
      <c r="BG60" s="20">
        <f t="shared" si="100"/>
        <v>297006</v>
      </c>
      <c r="BH60" s="20">
        <f t="shared" si="101"/>
        <v>365639</v>
      </c>
      <c r="BI60" s="20">
        <f t="shared" si="102"/>
        <v>442504</v>
      </c>
      <c r="BJ60" s="20">
        <f t="shared" si="103"/>
        <v>527881</v>
      </c>
      <c r="BK60" s="20">
        <f t="shared" si="104"/>
        <v>642258</v>
      </c>
      <c r="BL60" s="20">
        <f t="shared" si="105"/>
        <v>769287</v>
      </c>
      <c r="BM60" s="20">
        <f t="shared" si="106"/>
        <v>909352</v>
      </c>
      <c r="BN60" s="20">
        <f t="shared" si="107"/>
        <v>1062825</v>
      </c>
      <c r="BO60" s="20">
        <f t="shared" si="108"/>
        <v>1230072</v>
      </c>
      <c r="BP60" s="20">
        <f t="shared" si="109"/>
        <v>1472454</v>
      </c>
      <c r="BQ60" s="20">
        <f t="shared" si="110"/>
        <v>1738649</v>
      </c>
      <c r="BR60" s="20">
        <f t="shared" si="111"/>
        <v>2029250</v>
      </c>
      <c r="BS60" s="20">
        <f t="shared" si="112"/>
        <v>2344840</v>
      </c>
      <c r="BT60" s="20">
        <f t="shared" si="113"/>
        <v>2685998</v>
      </c>
      <c r="BU60" s="20">
        <f t="shared" si="114"/>
        <v>3141445</v>
      </c>
      <c r="BV60" s="20">
        <f t="shared" si="115"/>
        <v>3635454</v>
      </c>
      <c r="BW60" s="20">
        <f t="shared" si="116"/>
        <v>4168831</v>
      </c>
      <c r="BX60" s="20">
        <f t="shared" si="117"/>
        <v>4742378</v>
      </c>
      <c r="BY60" s="20">
        <f t="shared" si="118"/>
        <v>5356890</v>
      </c>
      <c r="BZ60" s="20">
        <f t="shared" si="119"/>
        <v>6134704</v>
      </c>
      <c r="CA60" s="20">
        <f t="shared" si="120"/>
        <v>7034275</v>
      </c>
      <c r="CB60" s="20">
        <f t="shared" si="121"/>
        <v>8068723</v>
      </c>
      <c r="CC60" s="20">
        <f t="shared" si="122"/>
        <v>9252002</v>
      </c>
    </row>
    <row r="61" spans="17:81">
      <c r="Q61" s="20">
        <v>509</v>
      </c>
      <c r="R61" s="20">
        <f t="shared" si="77"/>
        <v>579</v>
      </c>
      <c r="S61" s="20">
        <f t="shared" si="78"/>
        <v>649</v>
      </c>
      <c r="T61" s="20">
        <f t="shared" si="79"/>
        <v>719</v>
      </c>
      <c r="U61" s="20">
        <f t="shared" si="80"/>
        <v>789</v>
      </c>
      <c r="V61" s="20">
        <v>859</v>
      </c>
      <c r="W61" s="20">
        <f t="shared" si="81"/>
        <v>949</v>
      </c>
      <c r="X61" s="20">
        <f t="shared" si="82"/>
        <v>1039</v>
      </c>
      <c r="Y61" s="20">
        <f t="shared" si="83"/>
        <v>1129</v>
      </c>
      <c r="Z61" s="20">
        <f t="shared" si="84"/>
        <v>1219</v>
      </c>
      <c r="AA61" s="20">
        <v>1309</v>
      </c>
      <c r="AB61" s="20">
        <f t="shared" si="85"/>
        <v>1439</v>
      </c>
      <c r="AC61" s="20">
        <f t="shared" si="86"/>
        <v>1569</v>
      </c>
      <c r="AD61" s="20">
        <f t="shared" si="87"/>
        <v>1699</v>
      </c>
      <c r="AE61" s="20">
        <f t="shared" si="88"/>
        <v>1829</v>
      </c>
      <c r="AF61" s="20">
        <v>1959</v>
      </c>
      <c r="AG61" s="20">
        <f t="shared" si="89"/>
        <v>2129</v>
      </c>
      <c r="AH61" s="20">
        <f t="shared" si="90"/>
        <v>2299</v>
      </c>
      <c r="AI61" s="20">
        <f t="shared" si="91"/>
        <v>2469</v>
      </c>
      <c r="AJ61" s="20">
        <f t="shared" si="92"/>
        <v>2639</v>
      </c>
      <c r="AK61" s="20">
        <v>2809</v>
      </c>
      <c r="AL61" s="20">
        <f t="shared" si="30"/>
        <v>3019</v>
      </c>
      <c r="AM61" s="20">
        <v>3249</v>
      </c>
      <c r="AN61" s="20">
        <v>3499</v>
      </c>
      <c r="AO61" s="20">
        <v>3769</v>
      </c>
      <c r="BE61" s="20">
        <f t="shared" si="98"/>
        <v>183817</v>
      </c>
      <c r="BF61" s="20">
        <f t="shared" si="99"/>
        <v>236931</v>
      </c>
      <c r="BG61" s="20">
        <f t="shared" si="100"/>
        <v>297694</v>
      </c>
      <c r="BH61" s="20">
        <f t="shared" si="101"/>
        <v>366403</v>
      </c>
      <c r="BI61" s="20">
        <f t="shared" si="102"/>
        <v>443346</v>
      </c>
      <c r="BJ61" s="20">
        <f t="shared" si="103"/>
        <v>528804</v>
      </c>
      <c r="BK61" s="20">
        <f t="shared" si="104"/>
        <v>643274</v>
      </c>
      <c r="BL61" s="20">
        <f t="shared" si="105"/>
        <v>770399</v>
      </c>
      <c r="BM61" s="20">
        <f t="shared" si="106"/>
        <v>910561</v>
      </c>
      <c r="BN61" s="20">
        <f t="shared" si="107"/>
        <v>1064134</v>
      </c>
      <c r="BO61" s="20">
        <f t="shared" si="108"/>
        <v>1231483</v>
      </c>
      <c r="BP61" s="20">
        <f t="shared" si="109"/>
        <v>1473990</v>
      </c>
      <c r="BQ61" s="20">
        <f t="shared" si="110"/>
        <v>1740313</v>
      </c>
      <c r="BR61" s="20">
        <f t="shared" si="111"/>
        <v>2031042</v>
      </c>
      <c r="BS61" s="20">
        <f t="shared" si="112"/>
        <v>2346764</v>
      </c>
      <c r="BT61" s="20">
        <f t="shared" si="113"/>
        <v>2688056</v>
      </c>
      <c r="BU61" s="20">
        <f t="shared" si="114"/>
        <v>3143660</v>
      </c>
      <c r="BV61" s="20">
        <f t="shared" si="115"/>
        <v>3637827</v>
      </c>
      <c r="BW61" s="20">
        <f t="shared" si="116"/>
        <v>4171365</v>
      </c>
      <c r="BX61" s="20">
        <f t="shared" si="117"/>
        <v>4745075</v>
      </c>
      <c r="BY61" s="20">
        <f t="shared" si="118"/>
        <v>5359752</v>
      </c>
      <c r="BZ61" s="20">
        <f t="shared" si="119"/>
        <v>6137754</v>
      </c>
      <c r="CA61" s="20">
        <f t="shared" si="120"/>
        <v>7037524</v>
      </c>
      <c r="CB61" s="20">
        <f t="shared" si="121"/>
        <v>8072183</v>
      </c>
      <c r="CC61" s="20">
        <f t="shared" si="122"/>
        <v>9255685</v>
      </c>
    </row>
    <row r="62" spans="17:81">
      <c r="Q62" s="20">
        <v>510</v>
      </c>
      <c r="R62" s="20">
        <f t="shared" si="77"/>
        <v>580</v>
      </c>
      <c r="S62" s="20">
        <f t="shared" si="78"/>
        <v>650</v>
      </c>
      <c r="T62" s="20">
        <f t="shared" si="79"/>
        <v>720</v>
      </c>
      <c r="U62" s="20">
        <f t="shared" si="80"/>
        <v>790</v>
      </c>
      <c r="V62" s="20">
        <v>860</v>
      </c>
      <c r="W62" s="20">
        <f t="shared" si="81"/>
        <v>950</v>
      </c>
      <c r="X62" s="20">
        <f t="shared" si="82"/>
        <v>1040</v>
      </c>
      <c r="Y62" s="20">
        <f t="shared" si="83"/>
        <v>1130</v>
      </c>
      <c r="Z62" s="20">
        <f t="shared" si="84"/>
        <v>1220</v>
      </c>
      <c r="AA62" s="20">
        <v>1310</v>
      </c>
      <c r="AB62" s="20">
        <f t="shared" si="85"/>
        <v>1440</v>
      </c>
      <c r="AC62" s="20">
        <f t="shared" si="86"/>
        <v>1570</v>
      </c>
      <c r="AD62" s="20">
        <f t="shared" si="87"/>
        <v>1700</v>
      </c>
      <c r="AE62" s="20">
        <f t="shared" si="88"/>
        <v>1830</v>
      </c>
      <c r="AF62" s="20">
        <v>1960</v>
      </c>
      <c r="AG62" s="20">
        <f t="shared" si="89"/>
        <v>2130</v>
      </c>
      <c r="AH62" s="20">
        <f t="shared" si="90"/>
        <v>2300</v>
      </c>
      <c r="AI62" s="20">
        <f t="shared" si="91"/>
        <v>2470</v>
      </c>
      <c r="AJ62" s="20">
        <f t="shared" si="92"/>
        <v>2640</v>
      </c>
      <c r="AK62" s="20">
        <v>2810</v>
      </c>
      <c r="AL62" s="20">
        <f t="shared" si="30"/>
        <v>3020</v>
      </c>
      <c r="AM62" s="20">
        <v>3250</v>
      </c>
      <c r="AN62" s="20">
        <v>3500</v>
      </c>
      <c r="AO62" s="20">
        <v>3770</v>
      </c>
      <c r="BE62" s="20">
        <f t="shared" si="98"/>
        <v>184358</v>
      </c>
      <c r="BF62" s="20">
        <f t="shared" si="99"/>
        <v>237545</v>
      </c>
      <c r="BG62" s="20">
        <f t="shared" si="100"/>
        <v>298382</v>
      </c>
      <c r="BH62" s="20">
        <f t="shared" si="101"/>
        <v>367167</v>
      </c>
      <c r="BI62" s="20">
        <f t="shared" si="102"/>
        <v>444189</v>
      </c>
      <c r="BJ62" s="20">
        <f t="shared" si="103"/>
        <v>529728</v>
      </c>
      <c r="BK62" s="20">
        <f t="shared" si="104"/>
        <v>644291</v>
      </c>
      <c r="BL62" s="20">
        <f t="shared" si="105"/>
        <v>771511</v>
      </c>
      <c r="BM62" s="20">
        <f t="shared" si="106"/>
        <v>911771</v>
      </c>
      <c r="BN62" s="20">
        <f t="shared" si="107"/>
        <v>1065444</v>
      </c>
      <c r="BO62" s="20">
        <f t="shared" si="108"/>
        <v>1232894</v>
      </c>
      <c r="BP62" s="20">
        <f t="shared" si="109"/>
        <v>1475527</v>
      </c>
      <c r="BQ62" s="20">
        <f t="shared" si="110"/>
        <v>1741976</v>
      </c>
      <c r="BR62" s="20">
        <f t="shared" si="111"/>
        <v>2032836</v>
      </c>
      <c r="BS62" s="20">
        <f t="shared" si="112"/>
        <v>2348689</v>
      </c>
      <c r="BT62" s="20">
        <f t="shared" si="113"/>
        <v>2690114</v>
      </c>
      <c r="BU62" s="20">
        <f t="shared" si="114"/>
        <v>3145875</v>
      </c>
      <c r="BV62" s="20">
        <f t="shared" si="115"/>
        <v>3640201</v>
      </c>
      <c r="BW62" s="20">
        <f t="shared" si="116"/>
        <v>4173899</v>
      </c>
      <c r="BX62" s="20">
        <f t="shared" si="117"/>
        <v>4747772</v>
      </c>
      <c r="BY62" s="20">
        <f t="shared" si="118"/>
        <v>5362614</v>
      </c>
      <c r="BZ62" s="20">
        <f t="shared" si="119"/>
        <v>6140803</v>
      </c>
      <c r="CA62" s="20">
        <f t="shared" si="120"/>
        <v>7040773</v>
      </c>
      <c r="CB62" s="20">
        <f t="shared" si="121"/>
        <v>8075643</v>
      </c>
      <c r="CC62" s="20">
        <f t="shared" si="122"/>
        <v>9259369</v>
      </c>
    </row>
    <row r="63" spans="17:81">
      <c r="Q63" s="20">
        <v>511</v>
      </c>
      <c r="R63" s="20">
        <f t="shared" si="77"/>
        <v>581</v>
      </c>
      <c r="S63" s="20">
        <f t="shared" si="78"/>
        <v>651</v>
      </c>
      <c r="T63" s="20">
        <f t="shared" si="79"/>
        <v>721</v>
      </c>
      <c r="U63" s="20">
        <f t="shared" si="80"/>
        <v>791</v>
      </c>
      <c r="V63" s="20">
        <v>861</v>
      </c>
      <c r="W63" s="20">
        <f t="shared" si="81"/>
        <v>951</v>
      </c>
      <c r="X63" s="20">
        <f t="shared" si="82"/>
        <v>1041</v>
      </c>
      <c r="Y63" s="20">
        <f t="shared" si="83"/>
        <v>1131</v>
      </c>
      <c r="Z63" s="20">
        <f t="shared" si="84"/>
        <v>1221</v>
      </c>
      <c r="AA63" s="20">
        <v>1311</v>
      </c>
      <c r="AB63" s="20">
        <f t="shared" si="85"/>
        <v>1441</v>
      </c>
      <c r="AC63" s="20">
        <f t="shared" si="86"/>
        <v>1571</v>
      </c>
      <c r="AD63" s="20">
        <f t="shared" si="87"/>
        <v>1701</v>
      </c>
      <c r="AE63" s="20">
        <f t="shared" si="88"/>
        <v>1831</v>
      </c>
      <c r="AF63" s="20">
        <v>1961</v>
      </c>
      <c r="AG63" s="20">
        <f t="shared" si="89"/>
        <v>2131</v>
      </c>
      <c r="AH63" s="20">
        <f t="shared" si="90"/>
        <v>2301</v>
      </c>
      <c r="AI63" s="20">
        <f t="shared" si="91"/>
        <v>2471</v>
      </c>
      <c r="AJ63" s="20">
        <f t="shared" si="92"/>
        <v>2641</v>
      </c>
      <c r="AK63" s="20">
        <v>2811</v>
      </c>
      <c r="AL63" s="20">
        <f t="shared" si="30"/>
        <v>3021</v>
      </c>
      <c r="AM63" s="20">
        <v>3251</v>
      </c>
      <c r="AN63" s="20">
        <v>3501</v>
      </c>
      <c r="AO63" s="20">
        <v>3771</v>
      </c>
      <c r="BE63" s="20">
        <f t="shared" si="98"/>
        <v>184901</v>
      </c>
      <c r="BF63" s="20">
        <f t="shared" si="99"/>
        <v>238159</v>
      </c>
      <c r="BG63" s="20">
        <f t="shared" si="100"/>
        <v>299071</v>
      </c>
      <c r="BH63" s="20">
        <f t="shared" si="101"/>
        <v>367932</v>
      </c>
      <c r="BI63" s="20">
        <f t="shared" si="102"/>
        <v>445033</v>
      </c>
      <c r="BJ63" s="20">
        <f t="shared" si="103"/>
        <v>530652</v>
      </c>
      <c r="BK63" s="20">
        <f t="shared" si="104"/>
        <v>645308</v>
      </c>
      <c r="BL63" s="20">
        <f t="shared" si="105"/>
        <v>772624</v>
      </c>
      <c r="BM63" s="20">
        <f t="shared" si="106"/>
        <v>912982</v>
      </c>
      <c r="BN63" s="20">
        <f t="shared" si="107"/>
        <v>1066754</v>
      </c>
      <c r="BO63" s="20">
        <f t="shared" si="108"/>
        <v>1234306</v>
      </c>
      <c r="BP63" s="20">
        <f t="shared" si="109"/>
        <v>1477064</v>
      </c>
      <c r="BQ63" s="20">
        <f t="shared" si="110"/>
        <v>1743641</v>
      </c>
      <c r="BR63" s="20">
        <f t="shared" si="111"/>
        <v>2034629</v>
      </c>
      <c r="BS63" s="20">
        <f t="shared" si="112"/>
        <v>2350614</v>
      </c>
      <c r="BT63" s="20">
        <f t="shared" si="113"/>
        <v>2692173</v>
      </c>
      <c r="BU63" s="20">
        <f t="shared" si="114"/>
        <v>3148090</v>
      </c>
      <c r="BV63" s="20">
        <f t="shared" si="115"/>
        <v>3642575</v>
      </c>
      <c r="BW63" s="20">
        <f t="shared" si="116"/>
        <v>4176434</v>
      </c>
      <c r="BX63" s="20">
        <f t="shared" si="117"/>
        <v>4750470</v>
      </c>
      <c r="BY63" s="20">
        <f t="shared" si="118"/>
        <v>5365477</v>
      </c>
      <c r="BZ63" s="20">
        <f t="shared" si="119"/>
        <v>6143854</v>
      </c>
      <c r="CA63" s="20">
        <f t="shared" si="120"/>
        <v>7044022</v>
      </c>
      <c r="CB63" s="20">
        <f t="shared" si="121"/>
        <v>8079105</v>
      </c>
      <c r="CC63" s="20">
        <f t="shared" si="122"/>
        <v>9263053</v>
      </c>
    </row>
    <row r="64" spans="17:81">
      <c r="Q64" s="20">
        <v>512</v>
      </c>
      <c r="R64" s="20">
        <f t="shared" si="77"/>
        <v>582</v>
      </c>
      <c r="S64" s="20">
        <f t="shared" si="78"/>
        <v>652</v>
      </c>
      <c r="T64" s="20">
        <f t="shared" si="79"/>
        <v>722</v>
      </c>
      <c r="U64" s="20">
        <f t="shared" si="80"/>
        <v>792</v>
      </c>
      <c r="V64" s="20">
        <v>862</v>
      </c>
      <c r="W64" s="20">
        <f t="shared" si="81"/>
        <v>952</v>
      </c>
      <c r="X64" s="20">
        <f t="shared" si="82"/>
        <v>1042</v>
      </c>
      <c r="Y64" s="20">
        <f t="shared" si="83"/>
        <v>1132</v>
      </c>
      <c r="Z64" s="20">
        <f t="shared" si="84"/>
        <v>1222</v>
      </c>
      <c r="AA64" s="20">
        <v>1312</v>
      </c>
      <c r="AB64" s="20">
        <f t="shared" si="85"/>
        <v>1442</v>
      </c>
      <c r="AC64" s="20">
        <f t="shared" si="86"/>
        <v>1572</v>
      </c>
      <c r="AD64" s="20">
        <f t="shared" si="87"/>
        <v>1702</v>
      </c>
      <c r="AE64" s="20">
        <f t="shared" si="88"/>
        <v>1832</v>
      </c>
      <c r="AF64" s="20">
        <v>1962</v>
      </c>
      <c r="AG64" s="20">
        <f t="shared" si="89"/>
        <v>2132</v>
      </c>
      <c r="AH64" s="20">
        <f t="shared" si="90"/>
        <v>2302</v>
      </c>
      <c r="AI64" s="20">
        <f t="shared" si="91"/>
        <v>2472</v>
      </c>
      <c r="AJ64" s="20">
        <f t="shared" si="92"/>
        <v>2642</v>
      </c>
      <c r="AK64" s="20">
        <v>2812</v>
      </c>
      <c r="AL64" s="20">
        <f t="shared" si="30"/>
        <v>3022</v>
      </c>
      <c r="AM64" s="20">
        <v>3252</v>
      </c>
      <c r="AN64" s="20">
        <v>3502</v>
      </c>
      <c r="AO64" s="20">
        <v>3772</v>
      </c>
      <c r="BE64" s="20">
        <f t="shared" si="98"/>
        <v>185443</v>
      </c>
      <c r="BF64" s="20">
        <f t="shared" si="99"/>
        <v>238774</v>
      </c>
      <c r="BG64" s="20">
        <f t="shared" si="100"/>
        <v>299760</v>
      </c>
      <c r="BH64" s="20">
        <f t="shared" si="101"/>
        <v>368698</v>
      </c>
      <c r="BI64" s="20">
        <f t="shared" si="102"/>
        <v>445877</v>
      </c>
      <c r="BJ64" s="20">
        <f t="shared" si="103"/>
        <v>531576</v>
      </c>
      <c r="BK64" s="20">
        <f t="shared" si="104"/>
        <v>646326</v>
      </c>
      <c r="BL64" s="20">
        <f t="shared" si="105"/>
        <v>773738</v>
      </c>
      <c r="BM64" s="20">
        <f t="shared" si="106"/>
        <v>914193</v>
      </c>
      <c r="BN64" s="20">
        <f t="shared" si="107"/>
        <v>1068064</v>
      </c>
      <c r="BO64" s="20">
        <f t="shared" si="108"/>
        <v>1235719</v>
      </c>
      <c r="BP64" s="20">
        <f t="shared" si="109"/>
        <v>1478602</v>
      </c>
      <c r="BQ64" s="20">
        <f t="shared" si="110"/>
        <v>1745306</v>
      </c>
      <c r="BR64" s="20">
        <f t="shared" si="111"/>
        <v>2036424</v>
      </c>
      <c r="BS64" s="20">
        <f t="shared" si="112"/>
        <v>2352540</v>
      </c>
      <c r="BT64" s="20">
        <f t="shared" si="113"/>
        <v>2694233</v>
      </c>
      <c r="BU64" s="20">
        <f t="shared" si="114"/>
        <v>3150306</v>
      </c>
      <c r="BV64" s="20">
        <f t="shared" si="115"/>
        <v>3644950</v>
      </c>
      <c r="BW64" s="20">
        <f t="shared" si="116"/>
        <v>4178970</v>
      </c>
      <c r="BX64" s="20">
        <f t="shared" si="117"/>
        <v>4753168</v>
      </c>
      <c r="BY64" s="20">
        <f t="shared" si="118"/>
        <v>5368340</v>
      </c>
      <c r="BZ64" s="20">
        <f t="shared" si="119"/>
        <v>6146904</v>
      </c>
      <c r="CA64" s="20">
        <f t="shared" si="120"/>
        <v>7047273</v>
      </c>
      <c r="CB64" s="20">
        <f t="shared" si="121"/>
        <v>8082566</v>
      </c>
      <c r="CC64" s="20">
        <f t="shared" si="122"/>
        <v>9266738</v>
      </c>
    </row>
    <row r="65" spans="17:81">
      <c r="Q65" s="20">
        <v>513</v>
      </c>
      <c r="R65" s="20">
        <f t="shared" si="77"/>
        <v>583</v>
      </c>
      <c r="S65" s="20">
        <f t="shared" si="78"/>
        <v>653</v>
      </c>
      <c r="T65" s="20">
        <f t="shared" si="79"/>
        <v>723</v>
      </c>
      <c r="U65" s="20">
        <f t="shared" si="80"/>
        <v>793</v>
      </c>
      <c r="V65" s="20">
        <v>863</v>
      </c>
      <c r="W65" s="20">
        <f t="shared" si="81"/>
        <v>953</v>
      </c>
      <c r="X65" s="20">
        <f t="shared" si="82"/>
        <v>1043</v>
      </c>
      <c r="Y65" s="20">
        <f t="shared" si="83"/>
        <v>1133</v>
      </c>
      <c r="Z65" s="20">
        <f t="shared" si="84"/>
        <v>1223</v>
      </c>
      <c r="AA65" s="20">
        <v>1313</v>
      </c>
      <c r="AB65" s="20">
        <f t="shared" si="85"/>
        <v>1443</v>
      </c>
      <c r="AC65" s="20">
        <f t="shared" si="86"/>
        <v>1573</v>
      </c>
      <c r="AD65" s="20">
        <f t="shared" si="87"/>
        <v>1703</v>
      </c>
      <c r="AE65" s="20">
        <f t="shared" si="88"/>
        <v>1833</v>
      </c>
      <c r="AF65" s="20">
        <v>1963</v>
      </c>
      <c r="AG65" s="20">
        <f t="shared" si="89"/>
        <v>2133</v>
      </c>
      <c r="AH65" s="20">
        <f t="shared" si="90"/>
        <v>2303</v>
      </c>
      <c r="AI65" s="20">
        <f t="shared" si="91"/>
        <v>2473</v>
      </c>
      <c r="AJ65" s="20">
        <f t="shared" si="92"/>
        <v>2643</v>
      </c>
      <c r="AK65" s="20">
        <v>2813</v>
      </c>
      <c r="AL65" s="20">
        <f t="shared" si="30"/>
        <v>3023</v>
      </c>
      <c r="AM65" s="20">
        <v>3253</v>
      </c>
      <c r="AN65" s="20">
        <v>3503</v>
      </c>
      <c r="AO65" s="20">
        <v>3773</v>
      </c>
      <c r="BE65" s="20">
        <f t="shared" si="98"/>
        <v>185987</v>
      </c>
      <c r="BF65" s="20">
        <f t="shared" si="99"/>
        <v>239389</v>
      </c>
      <c r="BG65" s="20">
        <f t="shared" si="100"/>
        <v>300450</v>
      </c>
      <c r="BH65" s="20">
        <f t="shared" si="101"/>
        <v>369464</v>
      </c>
      <c r="BI65" s="20">
        <f t="shared" si="102"/>
        <v>446721</v>
      </c>
      <c r="BJ65" s="20">
        <f t="shared" si="103"/>
        <v>532501</v>
      </c>
      <c r="BK65" s="20">
        <f t="shared" si="104"/>
        <v>647345</v>
      </c>
      <c r="BL65" s="20">
        <f t="shared" si="105"/>
        <v>774852</v>
      </c>
      <c r="BM65" s="20">
        <f t="shared" si="106"/>
        <v>915404</v>
      </c>
      <c r="BN65" s="20">
        <f t="shared" si="107"/>
        <v>1069376</v>
      </c>
      <c r="BO65" s="20">
        <f t="shared" si="108"/>
        <v>1237132</v>
      </c>
      <c r="BP65" s="20">
        <f t="shared" si="109"/>
        <v>1480140</v>
      </c>
      <c r="BQ65" s="20">
        <f t="shared" si="110"/>
        <v>1746971</v>
      </c>
      <c r="BR65" s="20">
        <f t="shared" si="111"/>
        <v>2038219</v>
      </c>
      <c r="BS65" s="20">
        <f t="shared" si="112"/>
        <v>2354467</v>
      </c>
      <c r="BT65" s="20">
        <f t="shared" si="113"/>
        <v>2696293</v>
      </c>
      <c r="BU65" s="20">
        <f t="shared" si="114"/>
        <v>3152523</v>
      </c>
      <c r="BV65" s="20">
        <f t="shared" si="115"/>
        <v>3647325</v>
      </c>
      <c r="BW65" s="20">
        <f t="shared" si="116"/>
        <v>4181506</v>
      </c>
      <c r="BX65" s="20">
        <f t="shared" si="117"/>
        <v>4755867</v>
      </c>
      <c r="BY65" s="20">
        <f t="shared" si="118"/>
        <v>5371204</v>
      </c>
      <c r="BZ65" s="20">
        <f t="shared" si="119"/>
        <v>6149956</v>
      </c>
      <c r="CA65" s="20">
        <f t="shared" si="120"/>
        <v>7050523</v>
      </c>
      <c r="CB65" s="20">
        <f t="shared" si="121"/>
        <v>8086028</v>
      </c>
      <c r="CC65" s="20">
        <f t="shared" si="122"/>
        <v>9270423</v>
      </c>
    </row>
    <row r="66" spans="17:81">
      <c r="Q66" s="20">
        <v>514</v>
      </c>
      <c r="R66" s="20">
        <f t="shared" si="77"/>
        <v>584</v>
      </c>
      <c r="S66" s="20">
        <f t="shared" si="78"/>
        <v>654</v>
      </c>
      <c r="T66" s="20">
        <f t="shared" si="79"/>
        <v>724</v>
      </c>
      <c r="U66" s="20">
        <f t="shared" si="80"/>
        <v>794</v>
      </c>
      <c r="V66" s="20">
        <v>864</v>
      </c>
      <c r="W66" s="20">
        <f t="shared" si="81"/>
        <v>954</v>
      </c>
      <c r="X66" s="20">
        <f t="shared" si="82"/>
        <v>1044</v>
      </c>
      <c r="Y66" s="20">
        <f t="shared" si="83"/>
        <v>1134</v>
      </c>
      <c r="Z66" s="20">
        <f t="shared" si="84"/>
        <v>1224</v>
      </c>
      <c r="AA66" s="20">
        <v>1314</v>
      </c>
      <c r="AB66" s="20">
        <f t="shared" si="85"/>
        <v>1444</v>
      </c>
      <c r="AC66" s="20">
        <f t="shared" si="86"/>
        <v>1574</v>
      </c>
      <c r="AD66" s="20">
        <f t="shared" si="87"/>
        <v>1704</v>
      </c>
      <c r="AE66" s="20">
        <f t="shared" si="88"/>
        <v>1834</v>
      </c>
      <c r="AF66" s="20">
        <v>1964</v>
      </c>
      <c r="AG66" s="20">
        <f t="shared" si="89"/>
        <v>2134</v>
      </c>
      <c r="AH66" s="20">
        <f t="shared" si="90"/>
        <v>2304</v>
      </c>
      <c r="AI66" s="20">
        <f t="shared" si="91"/>
        <v>2474</v>
      </c>
      <c r="AJ66" s="20">
        <f t="shared" si="92"/>
        <v>2644</v>
      </c>
      <c r="AK66" s="20">
        <v>2814</v>
      </c>
      <c r="AL66" s="20">
        <f t="shared" si="30"/>
        <v>3024</v>
      </c>
      <c r="AM66" s="20">
        <v>3254</v>
      </c>
      <c r="AN66" s="20">
        <v>3504</v>
      </c>
      <c r="AO66" s="20">
        <v>3774</v>
      </c>
      <c r="BE66" s="20">
        <f t="shared" si="98"/>
        <v>186530</v>
      </c>
      <c r="BF66" s="20">
        <f t="shared" si="99"/>
        <v>240005</v>
      </c>
      <c r="BG66" s="20">
        <f t="shared" si="100"/>
        <v>301140</v>
      </c>
      <c r="BH66" s="20">
        <f t="shared" si="101"/>
        <v>370231</v>
      </c>
      <c r="BI66" s="20">
        <f t="shared" si="102"/>
        <v>447566</v>
      </c>
      <c r="BJ66" s="20">
        <f t="shared" si="103"/>
        <v>533427</v>
      </c>
      <c r="BK66" s="20">
        <f t="shared" si="104"/>
        <v>648364</v>
      </c>
      <c r="BL66" s="20">
        <f t="shared" si="105"/>
        <v>775966</v>
      </c>
      <c r="BM66" s="20">
        <f t="shared" si="106"/>
        <v>916616</v>
      </c>
      <c r="BN66" s="20">
        <f t="shared" si="107"/>
        <v>1070687</v>
      </c>
      <c r="BO66" s="20">
        <f t="shared" si="108"/>
        <v>1238545</v>
      </c>
      <c r="BP66" s="20">
        <f t="shared" si="109"/>
        <v>1481679</v>
      </c>
      <c r="BQ66" s="20">
        <f t="shared" si="110"/>
        <v>1748637</v>
      </c>
      <c r="BR66" s="20">
        <f t="shared" si="111"/>
        <v>2040014</v>
      </c>
      <c r="BS66" s="20">
        <f t="shared" si="112"/>
        <v>2356393</v>
      </c>
      <c r="BT66" s="20">
        <f t="shared" si="113"/>
        <v>2698353</v>
      </c>
      <c r="BU66" s="20">
        <f t="shared" si="114"/>
        <v>3154740</v>
      </c>
      <c r="BV66" s="20">
        <f t="shared" si="115"/>
        <v>3649701</v>
      </c>
      <c r="BW66" s="20">
        <f t="shared" si="116"/>
        <v>4184042</v>
      </c>
      <c r="BX66" s="20">
        <f t="shared" si="117"/>
        <v>4758567</v>
      </c>
      <c r="BY66" s="20">
        <f t="shared" si="118"/>
        <v>5374068</v>
      </c>
      <c r="BZ66" s="20">
        <f t="shared" si="119"/>
        <v>6153007</v>
      </c>
      <c r="CA66" s="20">
        <f t="shared" si="120"/>
        <v>7053775</v>
      </c>
      <c r="CB66" s="20">
        <f t="shared" si="121"/>
        <v>8089491</v>
      </c>
      <c r="CC66" s="20">
        <f t="shared" si="122"/>
        <v>9274109</v>
      </c>
    </row>
    <row r="67" spans="17:81">
      <c r="Q67" s="20">
        <v>515</v>
      </c>
      <c r="R67" s="20">
        <f t="shared" si="77"/>
        <v>585</v>
      </c>
      <c r="S67" s="20">
        <f t="shared" si="78"/>
        <v>655</v>
      </c>
      <c r="T67" s="20">
        <f t="shared" si="79"/>
        <v>725</v>
      </c>
      <c r="U67" s="20">
        <f t="shared" si="80"/>
        <v>795</v>
      </c>
      <c r="V67" s="20">
        <v>865</v>
      </c>
      <c r="W67" s="20">
        <f t="shared" ref="W67:W83" si="123">V67+90</f>
        <v>955</v>
      </c>
      <c r="X67" s="20">
        <f t="shared" ref="X67:X83" si="124">W67+90</f>
        <v>1045</v>
      </c>
      <c r="Y67" s="20">
        <f t="shared" ref="Y67:Y83" si="125">X67+90</f>
        <v>1135</v>
      </c>
      <c r="Z67" s="20">
        <f t="shared" ref="Z67:Z83" si="126">Y67+90</f>
        <v>1225</v>
      </c>
      <c r="AA67" s="20">
        <v>1315</v>
      </c>
      <c r="AB67" s="20">
        <f t="shared" ref="AB67:AB109" si="127">AA67+130</f>
        <v>1445</v>
      </c>
      <c r="AC67" s="20">
        <f t="shared" ref="AC67:AC109" si="128">AB67+130</f>
        <v>1575</v>
      </c>
      <c r="AD67" s="20">
        <f t="shared" ref="AD67:AD98" si="129">AC67+130</f>
        <v>1705</v>
      </c>
      <c r="AE67" s="20">
        <f t="shared" ref="AE67:AE98" si="130">AD67+130</f>
        <v>1835</v>
      </c>
      <c r="AF67" s="20">
        <v>1965</v>
      </c>
      <c r="AG67" s="20">
        <f t="shared" ref="AG67:AG98" si="131">AF67+170</f>
        <v>2135</v>
      </c>
      <c r="AH67" s="20">
        <f t="shared" ref="AH67:AH98" si="132">AG67+170</f>
        <v>2305</v>
      </c>
      <c r="AI67" s="20">
        <f t="shared" ref="AI67:AI98" si="133">AH67+170</f>
        <v>2475</v>
      </c>
      <c r="AJ67" s="20">
        <f t="shared" ref="AJ67:AJ98" si="134">AI67+170</f>
        <v>2645</v>
      </c>
      <c r="AK67" s="20">
        <v>2815</v>
      </c>
      <c r="AL67" s="20">
        <f t="shared" ref="AL67:AL130" si="135">AK67+210</f>
        <v>3025</v>
      </c>
      <c r="AM67" s="20">
        <v>3255</v>
      </c>
      <c r="AN67" s="20">
        <v>3505</v>
      </c>
      <c r="AO67" s="20">
        <v>3775</v>
      </c>
      <c r="BE67" s="20">
        <f t="shared" ref="BE67:CC67" si="136">INT(Q$1+BE$1*Q67^1.5)</f>
        <v>187075</v>
      </c>
      <c r="BF67" s="20">
        <f t="shared" si="136"/>
        <v>240622</v>
      </c>
      <c r="BG67" s="20">
        <f t="shared" si="136"/>
        <v>301831</v>
      </c>
      <c r="BH67" s="20">
        <f t="shared" si="136"/>
        <v>370998</v>
      </c>
      <c r="BI67" s="20">
        <f t="shared" si="136"/>
        <v>448412</v>
      </c>
      <c r="BJ67" s="20">
        <f t="shared" si="136"/>
        <v>534353</v>
      </c>
      <c r="BK67" s="20">
        <f t="shared" si="136"/>
        <v>649383</v>
      </c>
      <c r="BL67" s="20">
        <f t="shared" si="136"/>
        <v>777081</v>
      </c>
      <c r="BM67" s="20">
        <f t="shared" si="136"/>
        <v>917829</v>
      </c>
      <c r="BN67" s="20">
        <f t="shared" si="136"/>
        <v>1072000</v>
      </c>
      <c r="BO67" s="20">
        <f t="shared" si="136"/>
        <v>1239959</v>
      </c>
      <c r="BP67" s="20">
        <f t="shared" si="136"/>
        <v>1483218</v>
      </c>
      <c r="BQ67" s="20">
        <f t="shared" si="136"/>
        <v>1750304</v>
      </c>
      <c r="BR67" s="20">
        <f t="shared" si="136"/>
        <v>2041810</v>
      </c>
      <c r="BS67" s="20">
        <f t="shared" si="136"/>
        <v>2358321</v>
      </c>
      <c r="BT67" s="20">
        <f t="shared" si="136"/>
        <v>2700414</v>
      </c>
      <c r="BU67" s="20">
        <f t="shared" si="136"/>
        <v>3156958</v>
      </c>
      <c r="BV67" s="20">
        <f t="shared" si="136"/>
        <v>3652077</v>
      </c>
      <c r="BW67" s="20">
        <f t="shared" si="136"/>
        <v>4186579</v>
      </c>
      <c r="BX67" s="20">
        <f t="shared" si="136"/>
        <v>4761266</v>
      </c>
      <c r="BY67" s="20">
        <f t="shared" si="136"/>
        <v>5376933</v>
      </c>
      <c r="BZ67" s="20">
        <f t="shared" si="136"/>
        <v>6156060</v>
      </c>
      <c r="CA67" s="20">
        <f t="shared" si="136"/>
        <v>7057026</v>
      </c>
      <c r="CB67" s="20">
        <f t="shared" si="136"/>
        <v>8092954</v>
      </c>
      <c r="CC67" s="20">
        <f t="shared" si="136"/>
        <v>9277795</v>
      </c>
    </row>
    <row r="68" spans="17:81">
      <c r="Q68" s="20">
        <v>516</v>
      </c>
      <c r="R68" s="20">
        <f t="shared" si="77"/>
        <v>586</v>
      </c>
      <c r="S68" s="20">
        <f t="shared" si="78"/>
        <v>656</v>
      </c>
      <c r="T68" s="20">
        <f t="shared" si="79"/>
        <v>726</v>
      </c>
      <c r="U68" s="20">
        <f t="shared" si="80"/>
        <v>796</v>
      </c>
      <c r="V68" s="20">
        <v>866</v>
      </c>
      <c r="W68" s="20">
        <f t="shared" si="123"/>
        <v>956</v>
      </c>
      <c r="X68" s="20">
        <f t="shared" si="124"/>
        <v>1046</v>
      </c>
      <c r="Y68" s="20">
        <f t="shared" si="125"/>
        <v>1136</v>
      </c>
      <c r="Z68" s="20">
        <f t="shared" si="126"/>
        <v>1226</v>
      </c>
      <c r="AA68" s="20">
        <v>1316</v>
      </c>
      <c r="AB68" s="20">
        <f t="shared" si="127"/>
        <v>1446</v>
      </c>
      <c r="AC68" s="20">
        <f t="shared" si="128"/>
        <v>1576</v>
      </c>
      <c r="AD68" s="20">
        <f t="shared" si="129"/>
        <v>1706</v>
      </c>
      <c r="AE68" s="20">
        <f t="shared" si="130"/>
        <v>1836</v>
      </c>
      <c r="AF68" s="20">
        <v>1966</v>
      </c>
      <c r="AG68" s="20">
        <f t="shared" si="131"/>
        <v>2136</v>
      </c>
      <c r="AH68" s="20">
        <f t="shared" si="132"/>
        <v>2306</v>
      </c>
      <c r="AI68" s="20">
        <f t="shared" si="133"/>
        <v>2476</v>
      </c>
      <c r="AJ68" s="20">
        <f t="shared" si="134"/>
        <v>2646</v>
      </c>
      <c r="AK68" s="20">
        <v>2816</v>
      </c>
      <c r="AL68" s="20">
        <f t="shared" si="135"/>
        <v>3026</v>
      </c>
      <c r="AM68" s="20">
        <v>3256</v>
      </c>
      <c r="AN68" s="20">
        <v>3506</v>
      </c>
      <c r="AO68" s="20">
        <v>3776</v>
      </c>
      <c r="BE68" s="20">
        <f t="shared" ref="BE68:CC68" si="137">INT(Q$1+BE$1*Q68^1.5)</f>
        <v>187620</v>
      </c>
      <c r="BF68" s="20">
        <f t="shared" si="137"/>
        <v>241239</v>
      </c>
      <c r="BG68" s="20">
        <f t="shared" si="137"/>
        <v>302522</v>
      </c>
      <c r="BH68" s="20">
        <f t="shared" si="137"/>
        <v>371765</v>
      </c>
      <c r="BI68" s="20">
        <f t="shared" si="137"/>
        <v>449258</v>
      </c>
      <c r="BJ68" s="20">
        <f t="shared" si="137"/>
        <v>535280</v>
      </c>
      <c r="BK68" s="20">
        <f t="shared" si="137"/>
        <v>650403</v>
      </c>
      <c r="BL68" s="20">
        <f t="shared" si="137"/>
        <v>778196</v>
      </c>
      <c r="BM68" s="20">
        <f t="shared" si="137"/>
        <v>919042</v>
      </c>
      <c r="BN68" s="20">
        <f t="shared" si="137"/>
        <v>1073312</v>
      </c>
      <c r="BO68" s="20">
        <f t="shared" si="137"/>
        <v>1241374</v>
      </c>
      <c r="BP68" s="20">
        <f t="shared" si="137"/>
        <v>1484758</v>
      </c>
      <c r="BQ68" s="20">
        <f t="shared" si="137"/>
        <v>1751971</v>
      </c>
      <c r="BR68" s="20">
        <f t="shared" si="137"/>
        <v>2043606</v>
      </c>
      <c r="BS68" s="20">
        <f t="shared" si="137"/>
        <v>2360249</v>
      </c>
      <c r="BT68" s="20">
        <f t="shared" si="137"/>
        <v>2702476</v>
      </c>
      <c r="BU68" s="20">
        <f t="shared" si="137"/>
        <v>3159176</v>
      </c>
      <c r="BV68" s="20">
        <f t="shared" si="137"/>
        <v>3654454</v>
      </c>
      <c r="BW68" s="20">
        <f t="shared" si="137"/>
        <v>4189117</v>
      </c>
      <c r="BX68" s="20">
        <f t="shared" si="137"/>
        <v>4763967</v>
      </c>
      <c r="BY68" s="20">
        <f t="shared" si="137"/>
        <v>5379798</v>
      </c>
      <c r="BZ68" s="20">
        <f t="shared" si="137"/>
        <v>6159112</v>
      </c>
      <c r="CA68" s="20">
        <f t="shared" si="137"/>
        <v>7060279</v>
      </c>
      <c r="CB68" s="20">
        <f t="shared" si="137"/>
        <v>8096418</v>
      </c>
      <c r="CC68" s="20">
        <f t="shared" si="137"/>
        <v>9281482</v>
      </c>
    </row>
    <row r="69" spans="17:81">
      <c r="Q69" s="20">
        <v>517</v>
      </c>
      <c r="R69" s="20">
        <f t="shared" si="77"/>
        <v>587</v>
      </c>
      <c r="S69" s="20">
        <f t="shared" si="78"/>
        <v>657</v>
      </c>
      <c r="T69" s="20">
        <f t="shared" si="79"/>
        <v>727</v>
      </c>
      <c r="U69" s="20">
        <f t="shared" si="80"/>
        <v>797</v>
      </c>
      <c r="V69" s="20">
        <v>867</v>
      </c>
      <c r="W69" s="20">
        <f t="shared" si="123"/>
        <v>957</v>
      </c>
      <c r="X69" s="20">
        <f t="shared" si="124"/>
        <v>1047</v>
      </c>
      <c r="Y69" s="20">
        <f t="shared" si="125"/>
        <v>1137</v>
      </c>
      <c r="Z69" s="20">
        <f t="shared" si="126"/>
        <v>1227</v>
      </c>
      <c r="AA69" s="20">
        <v>1317</v>
      </c>
      <c r="AB69" s="20">
        <f t="shared" si="127"/>
        <v>1447</v>
      </c>
      <c r="AC69" s="20">
        <f t="shared" si="128"/>
        <v>1577</v>
      </c>
      <c r="AD69" s="20">
        <f t="shared" si="129"/>
        <v>1707</v>
      </c>
      <c r="AE69" s="20">
        <f t="shared" si="130"/>
        <v>1837</v>
      </c>
      <c r="AF69" s="20">
        <v>1967</v>
      </c>
      <c r="AG69" s="20">
        <f t="shared" si="131"/>
        <v>2137</v>
      </c>
      <c r="AH69" s="20">
        <f t="shared" si="132"/>
        <v>2307</v>
      </c>
      <c r="AI69" s="20">
        <f t="shared" si="133"/>
        <v>2477</v>
      </c>
      <c r="AJ69" s="20">
        <f t="shared" si="134"/>
        <v>2647</v>
      </c>
      <c r="AK69" s="20">
        <v>2817</v>
      </c>
      <c r="AL69" s="20">
        <f t="shared" si="135"/>
        <v>3027</v>
      </c>
      <c r="AM69" s="20">
        <v>3257</v>
      </c>
      <c r="AN69" s="20">
        <v>3507</v>
      </c>
      <c r="AO69" s="20">
        <v>3777</v>
      </c>
      <c r="BE69" s="20">
        <f t="shared" ref="BE69:CC69" si="138">INT(Q$1+BE$1*Q69^1.5)</f>
        <v>188165</v>
      </c>
      <c r="BF69" s="20">
        <f t="shared" si="138"/>
        <v>241857</v>
      </c>
      <c r="BG69" s="20">
        <f t="shared" si="138"/>
        <v>303214</v>
      </c>
      <c r="BH69" s="20">
        <f t="shared" si="138"/>
        <v>372534</v>
      </c>
      <c r="BI69" s="20">
        <f t="shared" si="138"/>
        <v>450105</v>
      </c>
      <c r="BJ69" s="20">
        <f t="shared" si="138"/>
        <v>536207</v>
      </c>
      <c r="BK69" s="20">
        <f t="shared" si="138"/>
        <v>651424</v>
      </c>
      <c r="BL69" s="20">
        <f t="shared" si="138"/>
        <v>779313</v>
      </c>
      <c r="BM69" s="20">
        <f t="shared" si="138"/>
        <v>920255</v>
      </c>
      <c r="BN69" s="20">
        <f t="shared" si="138"/>
        <v>1074626</v>
      </c>
      <c r="BO69" s="20">
        <f t="shared" si="138"/>
        <v>1242789</v>
      </c>
      <c r="BP69" s="20">
        <f t="shared" si="138"/>
        <v>1486298</v>
      </c>
      <c r="BQ69" s="20">
        <f t="shared" si="138"/>
        <v>1753639</v>
      </c>
      <c r="BR69" s="20">
        <f t="shared" si="138"/>
        <v>2045403</v>
      </c>
      <c r="BS69" s="20">
        <f t="shared" si="138"/>
        <v>2362177</v>
      </c>
      <c r="BT69" s="20">
        <f t="shared" si="138"/>
        <v>2704538</v>
      </c>
      <c r="BU69" s="20">
        <f t="shared" si="138"/>
        <v>3161394</v>
      </c>
      <c r="BV69" s="20">
        <f t="shared" si="138"/>
        <v>3656831</v>
      </c>
      <c r="BW69" s="20">
        <f t="shared" si="138"/>
        <v>4191655</v>
      </c>
      <c r="BX69" s="20">
        <f t="shared" si="138"/>
        <v>4766667</v>
      </c>
      <c r="BY69" s="20">
        <f t="shared" si="138"/>
        <v>5382664</v>
      </c>
      <c r="BZ69" s="20">
        <f t="shared" si="138"/>
        <v>6162166</v>
      </c>
      <c r="CA69" s="20">
        <f t="shared" si="138"/>
        <v>7063531</v>
      </c>
      <c r="CB69" s="20">
        <f t="shared" si="138"/>
        <v>8099882</v>
      </c>
      <c r="CC69" s="20">
        <f t="shared" si="138"/>
        <v>9285169</v>
      </c>
    </row>
    <row r="70" spans="17:81">
      <c r="Q70" s="20">
        <v>518</v>
      </c>
      <c r="R70" s="20">
        <f t="shared" si="77"/>
        <v>588</v>
      </c>
      <c r="S70" s="20">
        <f t="shared" si="78"/>
        <v>658</v>
      </c>
      <c r="T70" s="20">
        <f t="shared" si="79"/>
        <v>728</v>
      </c>
      <c r="U70" s="20">
        <f t="shared" si="80"/>
        <v>798</v>
      </c>
      <c r="V70" s="20">
        <v>868</v>
      </c>
      <c r="W70" s="20">
        <f t="shared" si="123"/>
        <v>958</v>
      </c>
      <c r="X70" s="20">
        <f t="shared" si="124"/>
        <v>1048</v>
      </c>
      <c r="Y70" s="20">
        <f t="shared" si="125"/>
        <v>1138</v>
      </c>
      <c r="Z70" s="20">
        <f t="shared" si="126"/>
        <v>1228</v>
      </c>
      <c r="AA70" s="20">
        <v>1318</v>
      </c>
      <c r="AB70" s="20">
        <f t="shared" si="127"/>
        <v>1448</v>
      </c>
      <c r="AC70" s="20">
        <f t="shared" si="128"/>
        <v>1578</v>
      </c>
      <c r="AD70" s="20">
        <f t="shared" si="129"/>
        <v>1708</v>
      </c>
      <c r="AE70" s="20">
        <f t="shared" si="130"/>
        <v>1838</v>
      </c>
      <c r="AF70" s="20">
        <v>1968</v>
      </c>
      <c r="AG70" s="20">
        <f t="shared" si="131"/>
        <v>2138</v>
      </c>
      <c r="AH70" s="20">
        <f t="shared" si="132"/>
        <v>2308</v>
      </c>
      <c r="AI70" s="20">
        <f t="shared" si="133"/>
        <v>2478</v>
      </c>
      <c r="AJ70" s="20">
        <f t="shared" si="134"/>
        <v>2648</v>
      </c>
      <c r="AK70" s="20">
        <v>2818</v>
      </c>
      <c r="AL70" s="20">
        <f t="shared" si="135"/>
        <v>3028</v>
      </c>
      <c r="AM70" s="20">
        <v>3258</v>
      </c>
      <c r="AN70" s="20">
        <v>3508</v>
      </c>
      <c r="AO70" s="20">
        <v>3778</v>
      </c>
      <c r="BE70" s="20">
        <f t="shared" ref="BE70:CC70" si="139">INT(Q$1+BE$1*Q70^1.5)</f>
        <v>188711</v>
      </c>
      <c r="BF70" s="20">
        <f t="shared" si="139"/>
        <v>242475</v>
      </c>
      <c r="BG70" s="20">
        <f t="shared" si="139"/>
        <v>303906</v>
      </c>
      <c r="BH70" s="20">
        <f t="shared" si="139"/>
        <v>373302</v>
      </c>
      <c r="BI70" s="20">
        <f t="shared" si="139"/>
        <v>450952</v>
      </c>
      <c r="BJ70" s="20">
        <f t="shared" si="139"/>
        <v>537135</v>
      </c>
      <c r="BK70" s="20">
        <f t="shared" si="139"/>
        <v>652445</v>
      </c>
      <c r="BL70" s="20">
        <f t="shared" si="139"/>
        <v>780429</v>
      </c>
      <c r="BM70" s="20">
        <f t="shared" si="139"/>
        <v>921469</v>
      </c>
      <c r="BN70" s="20">
        <f t="shared" si="139"/>
        <v>1075939</v>
      </c>
      <c r="BO70" s="20">
        <f t="shared" si="139"/>
        <v>1244204</v>
      </c>
      <c r="BP70" s="20">
        <f t="shared" si="139"/>
        <v>1487839</v>
      </c>
      <c r="BQ70" s="20">
        <f t="shared" si="139"/>
        <v>1755307</v>
      </c>
      <c r="BR70" s="20">
        <f t="shared" si="139"/>
        <v>2047201</v>
      </c>
      <c r="BS70" s="20">
        <f t="shared" si="139"/>
        <v>2364106</v>
      </c>
      <c r="BT70" s="20">
        <f t="shared" si="139"/>
        <v>2706600</v>
      </c>
      <c r="BU70" s="20">
        <f t="shared" si="139"/>
        <v>3163614</v>
      </c>
      <c r="BV70" s="20">
        <f t="shared" si="139"/>
        <v>3659209</v>
      </c>
      <c r="BW70" s="20">
        <f t="shared" si="139"/>
        <v>4194193</v>
      </c>
      <c r="BX70" s="20">
        <f t="shared" si="139"/>
        <v>4769369</v>
      </c>
      <c r="BY70" s="20">
        <f t="shared" si="139"/>
        <v>5385530</v>
      </c>
      <c r="BZ70" s="20">
        <f t="shared" si="139"/>
        <v>6165219</v>
      </c>
      <c r="CA70" s="20">
        <f t="shared" si="139"/>
        <v>7066785</v>
      </c>
      <c r="CB70" s="20">
        <f t="shared" si="139"/>
        <v>8103346</v>
      </c>
      <c r="CC70" s="20">
        <f t="shared" si="139"/>
        <v>9288856</v>
      </c>
    </row>
    <row r="71" spans="17:81">
      <c r="Q71" s="20">
        <v>519</v>
      </c>
      <c r="R71" s="20">
        <f t="shared" si="77"/>
        <v>589</v>
      </c>
      <c r="S71" s="20">
        <f t="shared" si="78"/>
        <v>659</v>
      </c>
      <c r="T71" s="20">
        <f t="shared" si="79"/>
        <v>729</v>
      </c>
      <c r="U71" s="20">
        <f t="shared" si="80"/>
        <v>799</v>
      </c>
      <c r="V71" s="20">
        <v>869</v>
      </c>
      <c r="W71" s="20">
        <f t="shared" si="123"/>
        <v>959</v>
      </c>
      <c r="X71" s="20">
        <f t="shared" si="124"/>
        <v>1049</v>
      </c>
      <c r="Y71" s="20">
        <f t="shared" si="125"/>
        <v>1139</v>
      </c>
      <c r="Z71" s="20">
        <f t="shared" si="126"/>
        <v>1229</v>
      </c>
      <c r="AA71" s="20">
        <v>1319</v>
      </c>
      <c r="AB71" s="20">
        <f t="shared" si="127"/>
        <v>1449</v>
      </c>
      <c r="AC71" s="20">
        <f t="shared" si="128"/>
        <v>1579</v>
      </c>
      <c r="AD71" s="20">
        <f t="shared" si="129"/>
        <v>1709</v>
      </c>
      <c r="AE71" s="20">
        <f t="shared" si="130"/>
        <v>1839</v>
      </c>
      <c r="AF71" s="20">
        <v>1969</v>
      </c>
      <c r="AG71" s="20">
        <f t="shared" si="131"/>
        <v>2139</v>
      </c>
      <c r="AH71" s="20">
        <f t="shared" si="132"/>
        <v>2309</v>
      </c>
      <c r="AI71" s="20">
        <f t="shared" si="133"/>
        <v>2479</v>
      </c>
      <c r="AJ71" s="20">
        <f t="shared" si="134"/>
        <v>2649</v>
      </c>
      <c r="AK71" s="20">
        <v>2819</v>
      </c>
      <c r="AL71" s="20">
        <f t="shared" si="135"/>
        <v>3029</v>
      </c>
      <c r="AM71" s="20">
        <v>3259</v>
      </c>
      <c r="AN71" s="20">
        <v>3509</v>
      </c>
      <c r="AO71" s="20">
        <v>3779</v>
      </c>
      <c r="BE71" s="20">
        <f t="shared" ref="BE71:CC71" si="140">INT(Q$1+BE$1*Q71^1.5)</f>
        <v>189258</v>
      </c>
      <c r="BF71" s="20">
        <f t="shared" si="140"/>
        <v>243093</v>
      </c>
      <c r="BG71" s="20">
        <f t="shared" si="140"/>
        <v>304599</v>
      </c>
      <c r="BH71" s="20">
        <f t="shared" si="140"/>
        <v>374072</v>
      </c>
      <c r="BI71" s="20">
        <f t="shared" si="140"/>
        <v>451800</v>
      </c>
      <c r="BJ71" s="20">
        <f t="shared" si="140"/>
        <v>538063</v>
      </c>
      <c r="BK71" s="20">
        <f t="shared" si="140"/>
        <v>653467</v>
      </c>
      <c r="BL71" s="20">
        <f t="shared" si="140"/>
        <v>781546</v>
      </c>
      <c r="BM71" s="20">
        <f t="shared" si="140"/>
        <v>922684</v>
      </c>
      <c r="BN71" s="20">
        <f t="shared" si="140"/>
        <v>1077254</v>
      </c>
      <c r="BO71" s="20">
        <f t="shared" si="140"/>
        <v>1245620</v>
      </c>
      <c r="BP71" s="20">
        <f t="shared" si="140"/>
        <v>1489380</v>
      </c>
      <c r="BQ71" s="20">
        <f t="shared" si="140"/>
        <v>1756976</v>
      </c>
      <c r="BR71" s="20">
        <f t="shared" si="140"/>
        <v>2048999</v>
      </c>
      <c r="BS71" s="20">
        <f t="shared" si="140"/>
        <v>2366036</v>
      </c>
      <c r="BT71" s="20">
        <f t="shared" si="140"/>
        <v>2708663</v>
      </c>
      <c r="BU71" s="20">
        <f t="shared" si="140"/>
        <v>3165833</v>
      </c>
      <c r="BV71" s="20">
        <f t="shared" si="140"/>
        <v>3661587</v>
      </c>
      <c r="BW71" s="20">
        <f t="shared" si="140"/>
        <v>4196732</v>
      </c>
      <c r="BX71" s="20">
        <f t="shared" si="140"/>
        <v>4772071</v>
      </c>
      <c r="BY71" s="20">
        <f t="shared" si="140"/>
        <v>5388397</v>
      </c>
      <c r="BZ71" s="20">
        <f t="shared" si="140"/>
        <v>6168274</v>
      </c>
      <c r="CA71" s="20">
        <f t="shared" si="140"/>
        <v>7070038</v>
      </c>
      <c r="CB71" s="20">
        <f t="shared" si="140"/>
        <v>8106812</v>
      </c>
      <c r="CC71" s="20">
        <f t="shared" si="140"/>
        <v>9292545</v>
      </c>
    </row>
    <row r="72" spans="22:81">
      <c r="V72" s="20">
        <v>870</v>
      </c>
      <c r="W72" s="20">
        <f t="shared" si="123"/>
        <v>960</v>
      </c>
      <c r="X72" s="20">
        <f t="shared" si="124"/>
        <v>1050</v>
      </c>
      <c r="Y72" s="20">
        <f t="shared" si="125"/>
        <v>1140</v>
      </c>
      <c r="Z72" s="20">
        <f t="shared" si="126"/>
        <v>1230</v>
      </c>
      <c r="AA72" s="20">
        <v>1320</v>
      </c>
      <c r="AB72" s="20">
        <f t="shared" si="127"/>
        <v>1450</v>
      </c>
      <c r="AC72" s="20">
        <f t="shared" si="128"/>
        <v>1580</v>
      </c>
      <c r="AD72" s="20">
        <f t="shared" si="129"/>
        <v>1710</v>
      </c>
      <c r="AE72" s="20">
        <f t="shared" si="130"/>
        <v>1840</v>
      </c>
      <c r="AF72" s="20">
        <v>1970</v>
      </c>
      <c r="AG72" s="20">
        <f t="shared" si="131"/>
        <v>2140</v>
      </c>
      <c r="AH72" s="20">
        <f t="shared" si="132"/>
        <v>2310</v>
      </c>
      <c r="AI72" s="20">
        <f t="shared" si="133"/>
        <v>2480</v>
      </c>
      <c r="AJ72" s="20">
        <f t="shared" si="134"/>
        <v>2650</v>
      </c>
      <c r="AK72" s="20">
        <v>2820</v>
      </c>
      <c r="AL72" s="20">
        <f t="shared" si="135"/>
        <v>3030</v>
      </c>
      <c r="AM72" s="20">
        <v>3260</v>
      </c>
      <c r="AN72" s="20">
        <v>3510</v>
      </c>
      <c r="AO72" s="20">
        <v>3780</v>
      </c>
      <c r="BJ72" s="20">
        <f t="shared" ref="BJ72:BJ89" si="141">INT(V$1+BJ$1*V72^1.5)</f>
        <v>538992</v>
      </c>
      <c r="BK72" s="20">
        <f t="shared" ref="BK72:BK89" si="142">INT(W$1+BK$1*W72^1.5)</f>
        <v>654489</v>
      </c>
      <c r="BL72" s="20">
        <f t="shared" ref="BL72:BL89" si="143">INT(X$1+BL$1*X72^1.5)</f>
        <v>782664</v>
      </c>
      <c r="BM72" s="20">
        <f t="shared" ref="BM72:BM89" si="144">INT(Y$1+BM$1*Y72^1.5)</f>
        <v>923899</v>
      </c>
      <c r="BN72" s="20">
        <f t="shared" ref="BN72:BN89" si="145">INT(Z$1+BN$1*Z72^1.5)</f>
        <v>1078569</v>
      </c>
      <c r="BO72" s="20">
        <f t="shared" ref="BO72:BO89" si="146">INT(AA$1+BO$1*AA72^1.5)</f>
        <v>1247037</v>
      </c>
      <c r="BP72" s="20">
        <f t="shared" ref="BP72:BP89" si="147">INT(AB$1+BP$1*AB72^1.5)</f>
        <v>1490922</v>
      </c>
      <c r="BQ72" s="20">
        <f t="shared" ref="BQ72:BQ89" si="148">INT(AC$1+BQ$1*AC72^1.5)</f>
        <v>1758645</v>
      </c>
      <c r="BR72" s="20">
        <f t="shared" ref="BR72:BR89" si="149">INT(AD$1+BR$1*AD72^1.5)</f>
        <v>2050797</v>
      </c>
      <c r="BS72" s="20">
        <f t="shared" ref="BS72:BS89" si="150">INT(AE$1+BS$1*AE72^1.5)</f>
        <v>2367966</v>
      </c>
      <c r="BT72" s="20">
        <f t="shared" ref="BT72:BT89" si="151">INT(AF$1+BT$1*AF72^1.5)</f>
        <v>2710727</v>
      </c>
      <c r="BU72" s="20">
        <f t="shared" ref="BU72:BU89" si="152">INT(AG$1+BU$1*AG72^1.5)</f>
        <v>3168053</v>
      </c>
      <c r="BV72" s="20">
        <f t="shared" ref="BV72:BV89" si="153">INT(AH$1+BV$1*AH72^1.5)</f>
        <v>3663966</v>
      </c>
      <c r="BW72" s="20">
        <f t="shared" ref="BW72:BW89" si="154">INT(AI$1+BW$1*AI72^1.5)</f>
        <v>4199272</v>
      </c>
      <c r="BX72" s="20">
        <f t="shared" ref="BX72:BX89" si="155">INT(AJ$1+BX$1*AJ72^1.5)</f>
        <v>4774773</v>
      </c>
      <c r="BY72" s="20">
        <f t="shared" ref="BY72:BY89" si="156">INT(AK$1+BY$1*AK72^1.5)</f>
        <v>5391264</v>
      </c>
      <c r="BZ72" s="20">
        <f t="shared" ref="BZ72:BZ89" si="157">INT(AL$1+BZ$1*AL72^1.5)</f>
        <v>6171328</v>
      </c>
      <c r="CA72" s="20">
        <f t="shared" ref="CA72:CA89" si="158">INT(AM$1+CA$1*AM72^1.5)</f>
        <v>7073293</v>
      </c>
      <c r="CB72" s="20">
        <f t="shared" ref="CB72:CB89" si="159">INT(AN$1+CB$1*AN72^1.5)</f>
        <v>8110277</v>
      </c>
      <c r="CC72" s="20">
        <f t="shared" ref="CC72:CC89" si="160">INT(AO$1+CC$1*AO72^1.5)</f>
        <v>9296233</v>
      </c>
    </row>
    <row r="73" spans="22:81">
      <c r="V73" s="20">
        <v>871</v>
      </c>
      <c r="W73" s="20">
        <f t="shared" si="123"/>
        <v>961</v>
      </c>
      <c r="X73" s="20">
        <f t="shared" si="124"/>
        <v>1051</v>
      </c>
      <c r="Y73" s="20">
        <f t="shared" si="125"/>
        <v>1141</v>
      </c>
      <c r="Z73" s="20">
        <f t="shared" si="126"/>
        <v>1231</v>
      </c>
      <c r="AA73" s="20">
        <v>1321</v>
      </c>
      <c r="AB73" s="20">
        <f t="shared" si="127"/>
        <v>1451</v>
      </c>
      <c r="AC73" s="20">
        <f t="shared" si="128"/>
        <v>1581</v>
      </c>
      <c r="AD73" s="20">
        <f t="shared" si="129"/>
        <v>1711</v>
      </c>
      <c r="AE73" s="20">
        <f t="shared" si="130"/>
        <v>1841</v>
      </c>
      <c r="AF73" s="20">
        <v>1971</v>
      </c>
      <c r="AG73" s="20">
        <f t="shared" si="131"/>
        <v>2141</v>
      </c>
      <c r="AH73" s="20">
        <f t="shared" si="132"/>
        <v>2311</v>
      </c>
      <c r="AI73" s="20">
        <f t="shared" si="133"/>
        <v>2481</v>
      </c>
      <c r="AJ73" s="20">
        <f t="shared" si="134"/>
        <v>2651</v>
      </c>
      <c r="AK73" s="20">
        <v>2821</v>
      </c>
      <c r="AL73" s="20">
        <f t="shared" si="135"/>
        <v>3031</v>
      </c>
      <c r="AM73" s="20">
        <v>3261</v>
      </c>
      <c r="AN73" s="20">
        <v>3511</v>
      </c>
      <c r="AO73" s="20">
        <v>3781</v>
      </c>
      <c r="BJ73" s="20">
        <f t="shared" si="141"/>
        <v>539921</v>
      </c>
      <c r="BK73" s="20">
        <f t="shared" si="142"/>
        <v>655512</v>
      </c>
      <c r="BL73" s="20">
        <f t="shared" si="143"/>
        <v>783782</v>
      </c>
      <c r="BM73" s="20">
        <f t="shared" si="144"/>
        <v>925115</v>
      </c>
      <c r="BN73" s="20">
        <f t="shared" si="145"/>
        <v>1079884</v>
      </c>
      <c r="BO73" s="20">
        <f t="shared" si="146"/>
        <v>1248454</v>
      </c>
      <c r="BP73" s="20">
        <f t="shared" si="147"/>
        <v>1492465</v>
      </c>
      <c r="BQ73" s="20">
        <f t="shared" si="148"/>
        <v>1760314</v>
      </c>
      <c r="BR73" s="20">
        <f t="shared" si="149"/>
        <v>2052597</v>
      </c>
      <c r="BS73" s="20">
        <f t="shared" si="150"/>
        <v>2369896</v>
      </c>
      <c r="BT73" s="20">
        <f t="shared" si="151"/>
        <v>2712791</v>
      </c>
      <c r="BU73" s="20">
        <f t="shared" si="152"/>
        <v>3170274</v>
      </c>
      <c r="BV73" s="20">
        <f t="shared" si="153"/>
        <v>3666345</v>
      </c>
      <c r="BW73" s="20">
        <f t="shared" si="154"/>
        <v>4201812</v>
      </c>
      <c r="BX73" s="20">
        <f t="shared" si="155"/>
        <v>4777476</v>
      </c>
      <c r="BY73" s="20">
        <f t="shared" si="156"/>
        <v>5394132</v>
      </c>
      <c r="BZ73" s="20">
        <f t="shared" si="157"/>
        <v>6174384</v>
      </c>
      <c r="CA73" s="20">
        <f t="shared" si="158"/>
        <v>7076547</v>
      </c>
      <c r="CB73" s="20">
        <f t="shared" si="159"/>
        <v>8113743</v>
      </c>
      <c r="CC73" s="20">
        <f t="shared" si="160"/>
        <v>9299922</v>
      </c>
    </row>
    <row r="74" spans="22:81">
      <c r="V74" s="20">
        <v>872</v>
      </c>
      <c r="W74" s="20">
        <f t="shared" si="123"/>
        <v>962</v>
      </c>
      <c r="X74" s="20">
        <f t="shared" si="124"/>
        <v>1052</v>
      </c>
      <c r="Y74" s="20">
        <f t="shared" si="125"/>
        <v>1142</v>
      </c>
      <c r="Z74" s="20">
        <f t="shared" si="126"/>
        <v>1232</v>
      </c>
      <c r="AA74" s="20">
        <v>1322</v>
      </c>
      <c r="AB74" s="20">
        <f t="shared" si="127"/>
        <v>1452</v>
      </c>
      <c r="AC74" s="20">
        <f t="shared" si="128"/>
        <v>1582</v>
      </c>
      <c r="AD74" s="20">
        <f t="shared" si="129"/>
        <v>1712</v>
      </c>
      <c r="AE74" s="20">
        <f t="shared" si="130"/>
        <v>1842</v>
      </c>
      <c r="AF74" s="20">
        <v>1972</v>
      </c>
      <c r="AG74" s="20">
        <f t="shared" si="131"/>
        <v>2142</v>
      </c>
      <c r="AH74" s="20">
        <f t="shared" si="132"/>
        <v>2312</v>
      </c>
      <c r="AI74" s="20">
        <f t="shared" si="133"/>
        <v>2482</v>
      </c>
      <c r="AJ74" s="20">
        <f t="shared" si="134"/>
        <v>2652</v>
      </c>
      <c r="AK74" s="20">
        <v>2822</v>
      </c>
      <c r="AL74" s="20">
        <f t="shared" si="135"/>
        <v>3032</v>
      </c>
      <c r="AM74" s="20">
        <v>3262</v>
      </c>
      <c r="AN74" s="20">
        <v>3512</v>
      </c>
      <c r="AO74" s="20">
        <v>3782</v>
      </c>
      <c r="BJ74" s="20">
        <f t="shared" si="141"/>
        <v>540851</v>
      </c>
      <c r="BK74" s="20">
        <f t="shared" si="142"/>
        <v>656535</v>
      </c>
      <c r="BL74" s="20">
        <f t="shared" si="143"/>
        <v>784901</v>
      </c>
      <c r="BM74" s="20">
        <f t="shared" si="144"/>
        <v>926331</v>
      </c>
      <c r="BN74" s="20">
        <f t="shared" si="145"/>
        <v>1081200</v>
      </c>
      <c r="BO74" s="20">
        <f t="shared" si="146"/>
        <v>1249872</v>
      </c>
      <c r="BP74" s="20">
        <f t="shared" si="147"/>
        <v>1494008</v>
      </c>
      <c r="BQ74" s="20">
        <f t="shared" si="148"/>
        <v>1761985</v>
      </c>
      <c r="BR74" s="20">
        <f t="shared" si="149"/>
        <v>2054396</v>
      </c>
      <c r="BS74" s="20">
        <f t="shared" si="150"/>
        <v>2371827</v>
      </c>
      <c r="BT74" s="20">
        <f t="shared" si="151"/>
        <v>2714856</v>
      </c>
      <c r="BU74" s="20">
        <f t="shared" si="152"/>
        <v>3172495</v>
      </c>
      <c r="BV74" s="20">
        <f t="shared" si="153"/>
        <v>3668725</v>
      </c>
      <c r="BW74" s="20">
        <f t="shared" si="154"/>
        <v>4204352</v>
      </c>
      <c r="BX74" s="20">
        <f t="shared" si="155"/>
        <v>4780179</v>
      </c>
      <c r="BY74" s="20">
        <f t="shared" si="156"/>
        <v>5397001</v>
      </c>
      <c r="BZ74" s="20">
        <f t="shared" si="157"/>
        <v>6177439</v>
      </c>
      <c r="CA74" s="20">
        <f t="shared" si="158"/>
        <v>7079803</v>
      </c>
      <c r="CB74" s="20">
        <f t="shared" si="159"/>
        <v>8117210</v>
      </c>
      <c r="CC74" s="20">
        <f t="shared" si="160"/>
        <v>9303612</v>
      </c>
    </row>
    <row r="75" spans="22:81">
      <c r="V75" s="20">
        <v>873</v>
      </c>
      <c r="W75" s="20">
        <f t="shared" si="123"/>
        <v>963</v>
      </c>
      <c r="X75" s="20">
        <f t="shared" si="124"/>
        <v>1053</v>
      </c>
      <c r="Y75" s="20">
        <f t="shared" si="125"/>
        <v>1143</v>
      </c>
      <c r="Z75" s="20">
        <f t="shared" si="126"/>
        <v>1233</v>
      </c>
      <c r="AA75" s="20">
        <v>1323</v>
      </c>
      <c r="AB75" s="20">
        <f t="shared" si="127"/>
        <v>1453</v>
      </c>
      <c r="AC75" s="20">
        <f t="shared" si="128"/>
        <v>1583</v>
      </c>
      <c r="AD75" s="20">
        <f t="shared" si="129"/>
        <v>1713</v>
      </c>
      <c r="AE75" s="20">
        <f t="shared" si="130"/>
        <v>1843</v>
      </c>
      <c r="AF75" s="20">
        <v>1973</v>
      </c>
      <c r="AG75" s="20">
        <f t="shared" si="131"/>
        <v>2143</v>
      </c>
      <c r="AH75" s="20">
        <f t="shared" si="132"/>
        <v>2313</v>
      </c>
      <c r="AI75" s="20">
        <f t="shared" si="133"/>
        <v>2483</v>
      </c>
      <c r="AJ75" s="20">
        <f t="shared" si="134"/>
        <v>2653</v>
      </c>
      <c r="AK75" s="20">
        <v>2823</v>
      </c>
      <c r="AL75" s="20">
        <f t="shared" si="135"/>
        <v>3033</v>
      </c>
      <c r="AM75" s="20">
        <v>3263</v>
      </c>
      <c r="AN75" s="20">
        <v>3513</v>
      </c>
      <c r="AO75" s="20">
        <v>3783</v>
      </c>
      <c r="BJ75" s="20">
        <f t="shared" si="141"/>
        <v>541782</v>
      </c>
      <c r="BK75" s="20">
        <f t="shared" si="142"/>
        <v>657559</v>
      </c>
      <c r="BL75" s="20">
        <f t="shared" si="143"/>
        <v>786020</v>
      </c>
      <c r="BM75" s="20">
        <f t="shared" si="144"/>
        <v>927548</v>
      </c>
      <c r="BN75" s="20">
        <f t="shared" si="145"/>
        <v>1082517</v>
      </c>
      <c r="BO75" s="20">
        <f t="shared" si="146"/>
        <v>1251290</v>
      </c>
      <c r="BP75" s="20">
        <f t="shared" si="147"/>
        <v>1495551</v>
      </c>
      <c r="BQ75" s="20">
        <f t="shared" si="148"/>
        <v>1763655</v>
      </c>
      <c r="BR75" s="20">
        <f t="shared" si="149"/>
        <v>2056196</v>
      </c>
      <c r="BS75" s="20">
        <f t="shared" si="150"/>
        <v>2373759</v>
      </c>
      <c r="BT75" s="20">
        <f t="shared" si="151"/>
        <v>2716921</v>
      </c>
      <c r="BU75" s="20">
        <f t="shared" si="152"/>
        <v>3174717</v>
      </c>
      <c r="BV75" s="20">
        <f t="shared" si="153"/>
        <v>3671105</v>
      </c>
      <c r="BW75" s="20">
        <f t="shared" si="154"/>
        <v>4206893</v>
      </c>
      <c r="BX75" s="20">
        <f t="shared" si="155"/>
        <v>4782883</v>
      </c>
      <c r="BY75" s="20">
        <f t="shared" si="156"/>
        <v>5399869</v>
      </c>
      <c r="BZ75" s="20">
        <f t="shared" si="157"/>
        <v>6180496</v>
      </c>
      <c r="CA75" s="20">
        <f t="shared" si="158"/>
        <v>7083058</v>
      </c>
      <c r="CB75" s="20">
        <f t="shared" si="159"/>
        <v>8120677</v>
      </c>
      <c r="CC75" s="20">
        <f t="shared" si="160"/>
        <v>9307302</v>
      </c>
    </row>
    <row r="76" spans="22:81">
      <c r="V76" s="20">
        <v>874</v>
      </c>
      <c r="W76" s="20">
        <f t="shared" si="123"/>
        <v>964</v>
      </c>
      <c r="X76" s="20">
        <f t="shared" si="124"/>
        <v>1054</v>
      </c>
      <c r="Y76" s="20">
        <f t="shared" si="125"/>
        <v>1144</v>
      </c>
      <c r="Z76" s="20">
        <f t="shared" si="126"/>
        <v>1234</v>
      </c>
      <c r="AA76" s="20">
        <v>1324</v>
      </c>
      <c r="AB76" s="20">
        <f t="shared" si="127"/>
        <v>1454</v>
      </c>
      <c r="AC76" s="20">
        <f t="shared" si="128"/>
        <v>1584</v>
      </c>
      <c r="AD76" s="20">
        <f t="shared" si="129"/>
        <v>1714</v>
      </c>
      <c r="AE76" s="20">
        <f t="shared" si="130"/>
        <v>1844</v>
      </c>
      <c r="AF76" s="20">
        <v>1974</v>
      </c>
      <c r="AG76" s="20">
        <f t="shared" si="131"/>
        <v>2144</v>
      </c>
      <c r="AH76" s="20">
        <f t="shared" si="132"/>
        <v>2314</v>
      </c>
      <c r="AI76" s="20">
        <f t="shared" si="133"/>
        <v>2484</v>
      </c>
      <c r="AJ76" s="20">
        <f t="shared" si="134"/>
        <v>2654</v>
      </c>
      <c r="AK76" s="20">
        <v>2824</v>
      </c>
      <c r="AL76" s="20">
        <f t="shared" si="135"/>
        <v>3034</v>
      </c>
      <c r="AM76" s="20">
        <v>3264</v>
      </c>
      <c r="AN76" s="20">
        <v>3514</v>
      </c>
      <c r="AO76" s="20">
        <v>3784</v>
      </c>
      <c r="BJ76" s="20">
        <f t="shared" si="141"/>
        <v>542713</v>
      </c>
      <c r="BK76" s="20">
        <f t="shared" si="142"/>
        <v>658583</v>
      </c>
      <c r="BL76" s="20">
        <f t="shared" si="143"/>
        <v>787140</v>
      </c>
      <c r="BM76" s="20">
        <f t="shared" si="144"/>
        <v>928766</v>
      </c>
      <c r="BN76" s="20">
        <f t="shared" si="145"/>
        <v>1083834</v>
      </c>
      <c r="BO76" s="20">
        <f t="shared" si="146"/>
        <v>1252709</v>
      </c>
      <c r="BP76" s="20">
        <f t="shared" si="147"/>
        <v>1497095</v>
      </c>
      <c r="BQ76" s="20">
        <f t="shared" si="148"/>
        <v>1765327</v>
      </c>
      <c r="BR76" s="20">
        <f t="shared" si="149"/>
        <v>2057997</v>
      </c>
      <c r="BS76" s="20">
        <f t="shared" si="150"/>
        <v>2375691</v>
      </c>
      <c r="BT76" s="20">
        <f t="shared" si="151"/>
        <v>2718987</v>
      </c>
      <c r="BU76" s="20">
        <f t="shared" si="152"/>
        <v>3176940</v>
      </c>
      <c r="BV76" s="20">
        <f t="shared" si="153"/>
        <v>3673486</v>
      </c>
      <c r="BW76" s="20">
        <f t="shared" si="154"/>
        <v>4209435</v>
      </c>
      <c r="BX76" s="20">
        <f t="shared" si="155"/>
        <v>4785587</v>
      </c>
      <c r="BY76" s="20">
        <f t="shared" si="156"/>
        <v>5402739</v>
      </c>
      <c r="BZ76" s="20">
        <f t="shared" si="157"/>
        <v>6183552</v>
      </c>
      <c r="CA76" s="20">
        <f t="shared" si="158"/>
        <v>7086315</v>
      </c>
      <c r="CB76" s="20">
        <f t="shared" si="159"/>
        <v>8124145</v>
      </c>
      <c r="CC76" s="20">
        <f t="shared" si="160"/>
        <v>9310993</v>
      </c>
    </row>
    <row r="77" spans="22:81">
      <c r="V77" s="20">
        <v>875</v>
      </c>
      <c r="W77" s="20">
        <f t="shared" si="123"/>
        <v>965</v>
      </c>
      <c r="X77" s="20">
        <f t="shared" si="124"/>
        <v>1055</v>
      </c>
      <c r="Y77" s="20">
        <f t="shared" si="125"/>
        <v>1145</v>
      </c>
      <c r="Z77" s="20">
        <f t="shared" si="126"/>
        <v>1235</v>
      </c>
      <c r="AA77" s="20">
        <v>1325</v>
      </c>
      <c r="AB77" s="20">
        <f t="shared" si="127"/>
        <v>1455</v>
      </c>
      <c r="AC77" s="20">
        <f t="shared" si="128"/>
        <v>1585</v>
      </c>
      <c r="AD77" s="20">
        <f t="shared" si="129"/>
        <v>1715</v>
      </c>
      <c r="AE77" s="20">
        <f t="shared" si="130"/>
        <v>1845</v>
      </c>
      <c r="AF77" s="20">
        <v>1975</v>
      </c>
      <c r="AG77" s="20">
        <f t="shared" si="131"/>
        <v>2145</v>
      </c>
      <c r="AH77" s="20">
        <f t="shared" si="132"/>
        <v>2315</v>
      </c>
      <c r="AI77" s="20">
        <f t="shared" si="133"/>
        <v>2485</v>
      </c>
      <c r="AJ77" s="20">
        <f t="shared" si="134"/>
        <v>2655</v>
      </c>
      <c r="AK77" s="20">
        <v>2825</v>
      </c>
      <c r="AL77" s="20">
        <f t="shared" si="135"/>
        <v>3035</v>
      </c>
      <c r="AM77" s="20">
        <v>3265</v>
      </c>
      <c r="AN77" s="20">
        <v>3515</v>
      </c>
      <c r="AO77" s="20">
        <v>3785</v>
      </c>
      <c r="BJ77" s="20">
        <f t="shared" si="141"/>
        <v>543644</v>
      </c>
      <c r="BK77" s="20">
        <f t="shared" si="142"/>
        <v>659608</v>
      </c>
      <c r="BL77" s="20">
        <f t="shared" si="143"/>
        <v>788260</v>
      </c>
      <c r="BM77" s="20">
        <f t="shared" si="144"/>
        <v>929984</v>
      </c>
      <c r="BN77" s="20">
        <f t="shared" si="145"/>
        <v>1085151</v>
      </c>
      <c r="BO77" s="20">
        <f t="shared" si="146"/>
        <v>1254128</v>
      </c>
      <c r="BP77" s="20">
        <f t="shared" si="147"/>
        <v>1498640</v>
      </c>
      <c r="BQ77" s="20">
        <f t="shared" si="148"/>
        <v>1766999</v>
      </c>
      <c r="BR77" s="20">
        <f t="shared" si="149"/>
        <v>2059798</v>
      </c>
      <c r="BS77" s="20">
        <f t="shared" si="150"/>
        <v>2377624</v>
      </c>
      <c r="BT77" s="20">
        <f t="shared" si="151"/>
        <v>2721053</v>
      </c>
      <c r="BU77" s="20">
        <f t="shared" si="152"/>
        <v>3179162</v>
      </c>
      <c r="BV77" s="20">
        <f t="shared" si="153"/>
        <v>3675868</v>
      </c>
      <c r="BW77" s="20">
        <f t="shared" si="154"/>
        <v>4211977</v>
      </c>
      <c r="BX77" s="20">
        <f t="shared" si="155"/>
        <v>4788292</v>
      </c>
      <c r="BY77" s="20">
        <f t="shared" si="156"/>
        <v>5405609</v>
      </c>
      <c r="BZ77" s="20">
        <f t="shared" si="157"/>
        <v>6186610</v>
      </c>
      <c r="CA77" s="20">
        <f t="shared" si="158"/>
        <v>7089571</v>
      </c>
      <c r="CB77" s="20">
        <f t="shared" si="159"/>
        <v>8127613</v>
      </c>
      <c r="CC77" s="20">
        <f t="shared" si="160"/>
        <v>9314684</v>
      </c>
    </row>
    <row r="78" spans="22:81">
      <c r="V78" s="20">
        <v>876</v>
      </c>
      <c r="W78" s="20">
        <f t="shared" si="123"/>
        <v>966</v>
      </c>
      <c r="X78" s="20">
        <f t="shared" si="124"/>
        <v>1056</v>
      </c>
      <c r="Y78" s="20">
        <f t="shared" si="125"/>
        <v>1146</v>
      </c>
      <c r="Z78" s="20">
        <f t="shared" si="126"/>
        <v>1236</v>
      </c>
      <c r="AA78" s="20">
        <v>1326</v>
      </c>
      <c r="AB78" s="20">
        <f t="shared" si="127"/>
        <v>1456</v>
      </c>
      <c r="AC78" s="20">
        <f t="shared" si="128"/>
        <v>1586</v>
      </c>
      <c r="AD78" s="20">
        <f t="shared" si="129"/>
        <v>1716</v>
      </c>
      <c r="AE78" s="20">
        <f t="shared" si="130"/>
        <v>1846</v>
      </c>
      <c r="AF78" s="20">
        <v>1976</v>
      </c>
      <c r="AG78" s="20">
        <f t="shared" si="131"/>
        <v>2146</v>
      </c>
      <c r="AH78" s="20">
        <f t="shared" si="132"/>
        <v>2316</v>
      </c>
      <c r="AI78" s="20">
        <f t="shared" si="133"/>
        <v>2486</v>
      </c>
      <c r="AJ78" s="20">
        <f t="shared" si="134"/>
        <v>2656</v>
      </c>
      <c r="AK78" s="20">
        <v>2826</v>
      </c>
      <c r="AL78" s="20">
        <f t="shared" si="135"/>
        <v>3036</v>
      </c>
      <c r="AM78" s="20">
        <v>3266</v>
      </c>
      <c r="AN78" s="20">
        <v>3516</v>
      </c>
      <c r="AO78" s="20">
        <v>3786</v>
      </c>
      <c r="BJ78" s="20">
        <f t="shared" si="141"/>
        <v>544576</v>
      </c>
      <c r="BK78" s="20">
        <f t="shared" si="142"/>
        <v>660633</v>
      </c>
      <c r="BL78" s="20">
        <f t="shared" si="143"/>
        <v>789381</v>
      </c>
      <c r="BM78" s="20">
        <f t="shared" si="144"/>
        <v>931202</v>
      </c>
      <c r="BN78" s="20">
        <f t="shared" si="145"/>
        <v>1086469</v>
      </c>
      <c r="BO78" s="20">
        <f t="shared" si="146"/>
        <v>1255548</v>
      </c>
      <c r="BP78" s="20">
        <f t="shared" si="147"/>
        <v>1500185</v>
      </c>
      <c r="BQ78" s="20">
        <f t="shared" si="148"/>
        <v>1768671</v>
      </c>
      <c r="BR78" s="20">
        <f t="shared" si="149"/>
        <v>2061600</v>
      </c>
      <c r="BS78" s="20">
        <f t="shared" si="150"/>
        <v>2379557</v>
      </c>
      <c r="BT78" s="20">
        <f t="shared" si="151"/>
        <v>2723120</v>
      </c>
      <c r="BU78" s="20">
        <f t="shared" si="152"/>
        <v>3181386</v>
      </c>
      <c r="BV78" s="20">
        <f t="shared" si="153"/>
        <v>3678250</v>
      </c>
      <c r="BW78" s="20">
        <f t="shared" si="154"/>
        <v>4214520</v>
      </c>
      <c r="BX78" s="20">
        <f t="shared" si="155"/>
        <v>4790998</v>
      </c>
      <c r="BY78" s="20">
        <f t="shared" si="156"/>
        <v>5408479</v>
      </c>
      <c r="BZ78" s="20">
        <f t="shared" si="157"/>
        <v>6189668</v>
      </c>
      <c r="CA78" s="20">
        <f t="shared" si="158"/>
        <v>7092829</v>
      </c>
      <c r="CB78" s="20">
        <f t="shared" si="159"/>
        <v>8131081</v>
      </c>
      <c r="CC78" s="20">
        <f t="shared" si="160"/>
        <v>9318375</v>
      </c>
    </row>
    <row r="79" spans="22:81">
      <c r="V79" s="20">
        <v>877</v>
      </c>
      <c r="W79" s="20">
        <f t="shared" si="123"/>
        <v>967</v>
      </c>
      <c r="X79" s="20">
        <f t="shared" si="124"/>
        <v>1057</v>
      </c>
      <c r="Y79" s="20">
        <f t="shared" si="125"/>
        <v>1147</v>
      </c>
      <c r="Z79" s="20">
        <f t="shared" si="126"/>
        <v>1237</v>
      </c>
      <c r="AA79" s="20">
        <v>1327</v>
      </c>
      <c r="AB79" s="20">
        <f t="shared" si="127"/>
        <v>1457</v>
      </c>
      <c r="AC79" s="20">
        <f t="shared" si="128"/>
        <v>1587</v>
      </c>
      <c r="AD79" s="20">
        <f t="shared" si="129"/>
        <v>1717</v>
      </c>
      <c r="AE79" s="20">
        <f t="shared" si="130"/>
        <v>1847</v>
      </c>
      <c r="AF79" s="20">
        <v>1977</v>
      </c>
      <c r="AG79" s="20">
        <f t="shared" si="131"/>
        <v>2147</v>
      </c>
      <c r="AH79" s="20">
        <f t="shared" si="132"/>
        <v>2317</v>
      </c>
      <c r="AI79" s="20">
        <f t="shared" si="133"/>
        <v>2487</v>
      </c>
      <c r="AJ79" s="20">
        <f t="shared" si="134"/>
        <v>2657</v>
      </c>
      <c r="AK79" s="20">
        <v>2827</v>
      </c>
      <c r="AL79" s="20">
        <f t="shared" si="135"/>
        <v>3037</v>
      </c>
      <c r="AM79" s="20">
        <v>3267</v>
      </c>
      <c r="AN79" s="20">
        <v>3517</v>
      </c>
      <c r="AO79" s="20">
        <v>3787</v>
      </c>
      <c r="BJ79" s="20">
        <f t="shared" si="141"/>
        <v>545509</v>
      </c>
      <c r="BK79" s="20">
        <f t="shared" si="142"/>
        <v>661659</v>
      </c>
      <c r="BL79" s="20">
        <f t="shared" si="143"/>
        <v>790502</v>
      </c>
      <c r="BM79" s="20">
        <f t="shared" si="144"/>
        <v>932421</v>
      </c>
      <c r="BN79" s="20">
        <f t="shared" si="145"/>
        <v>1087788</v>
      </c>
      <c r="BO79" s="20">
        <f t="shared" si="146"/>
        <v>1256969</v>
      </c>
      <c r="BP79" s="20">
        <f t="shared" si="147"/>
        <v>1501730</v>
      </c>
      <c r="BQ79" s="20">
        <f t="shared" si="148"/>
        <v>1770344</v>
      </c>
      <c r="BR79" s="20">
        <f t="shared" si="149"/>
        <v>2063402</v>
      </c>
      <c r="BS79" s="20">
        <f t="shared" si="150"/>
        <v>2381491</v>
      </c>
      <c r="BT79" s="20">
        <f t="shared" si="151"/>
        <v>2725187</v>
      </c>
      <c r="BU79" s="20">
        <f t="shared" si="152"/>
        <v>3183610</v>
      </c>
      <c r="BV79" s="20">
        <f t="shared" si="153"/>
        <v>3680632</v>
      </c>
      <c r="BW79" s="20">
        <f t="shared" si="154"/>
        <v>4217063</v>
      </c>
      <c r="BX79" s="20">
        <f t="shared" si="155"/>
        <v>4793704</v>
      </c>
      <c r="BY79" s="20">
        <f t="shared" si="156"/>
        <v>5411350</v>
      </c>
      <c r="BZ79" s="20">
        <f t="shared" si="157"/>
        <v>6192726</v>
      </c>
      <c r="CA79" s="20">
        <f t="shared" si="158"/>
        <v>7096086</v>
      </c>
      <c r="CB79" s="20">
        <f t="shared" si="159"/>
        <v>8134550</v>
      </c>
      <c r="CC79" s="20">
        <f t="shared" si="160"/>
        <v>9322068</v>
      </c>
    </row>
    <row r="80" spans="22:81">
      <c r="V80" s="20">
        <v>878</v>
      </c>
      <c r="W80" s="20">
        <f t="shared" si="123"/>
        <v>968</v>
      </c>
      <c r="X80" s="20">
        <f t="shared" si="124"/>
        <v>1058</v>
      </c>
      <c r="Y80" s="20">
        <f t="shared" si="125"/>
        <v>1148</v>
      </c>
      <c r="Z80" s="20">
        <f t="shared" si="126"/>
        <v>1238</v>
      </c>
      <c r="AA80" s="20">
        <v>1328</v>
      </c>
      <c r="AB80" s="20">
        <f t="shared" si="127"/>
        <v>1458</v>
      </c>
      <c r="AC80" s="20">
        <f t="shared" si="128"/>
        <v>1588</v>
      </c>
      <c r="AD80" s="20">
        <f t="shared" si="129"/>
        <v>1718</v>
      </c>
      <c r="AE80" s="20">
        <f t="shared" si="130"/>
        <v>1848</v>
      </c>
      <c r="AF80" s="20">
        <v>1978</v>
      </c>
      <c r="AG80" s="20">
        <f t="shared" si="131"/>
        <v>2148</v>
      </c>
      <c r="AH80" s="20">
        <f t="shared" si="132"/>
        <v>2318</v>
      </c>
      <c r="AI80" s="20">
        <f t="shared" si="133"/>
        <v>2488</v>
      </c>
      <c r="AJ80" s="20">
        <f t="shared" si="134"/>
        <v>2658</v>
      </c>
      <c r="AK80" s="20">
        <v>2828</v>
      </c>
      <c r="AL80" s="20">
        <f t="shared" si="135"/>
        <v>3038</v>
      </c>
      <c r="AM80" s="20">
        <v>3268</v>
      </c>
      <c r="AN80" s="20">
        <v>3518</v>
      </c>
      <c r="AO80" s="20">
        <v>3788</v>
      </c>
      <c r="BJ80" s="20">
        <f t="shared" si="141"/>
        <v>546442</v>
      </c>
      <c r="BK80" s="20">
        <f t="shared" si="142"/>
        <v>662686</v>
      </c>
      <c r="BL80" s="20">
        <f t="shared" si="143"/>
        <v>791624</v>
      </c>
      <c r="BM80" s="20">
        <f t="shared" si="144"/>
        <v>933640</v>
      </c>
      <c r="BN80" s="20">
        <f t="shared" si="145"/>
        <v>1089107</v>
      </c>
      <c r="BO80" s="20">
        <f t="shared" si="146"/>
        <v>1258390</v>
      </c>
      <c r="BP80" s="20">
        <f t="shared" si="147"/>
        <v>1503277</v>
      </c>
      <c r="BQ80" s="20">
        <f t="shared" si="148"/>
        <v>1772017</v>
      </c>
      <c r="BR80" s="20">
        <f t="shared" si="149"/>
        <v>2065205</v>
      </c>
      <c r="BS80" s="20">
        <f t="shared" si="150"/>
        <v>2383425</v>
      </c>
      <c r="BT80" s="20">
        <f t="shared" si="151"/>
        <v>2727255</v>
      </c>
      <c r="BU80" s="20">
        <f t="shared" si="152"/>
        <v>3185834</v>
      </c>
      <c r="BV80" s="20">
        <f t="shared" si="153"/>
        <v>3683015</v>
      </c>
      <c r="BW80" s="20">
        <f t="shared" si="154"/>
        <v>4219606</v>
      </c>
      <c r="BX80" s="20">
        <f t="shared" si="155"/>
        <v>4796410</v>
      </c>
      <c r="BY80" s="20">
        <f t="shared" si="156"/>
        <v>5414221</v>
      </c>
      <c r="BZ80" s="20">
        <f t="shared" si="157"/>
        <v>6195785</v>
      </c>
      <c r="CA80" s="20">
        <f t="shared" si="158"/>
        <v>7099345</v>
      </c>
      <c r="CB80" s="20">
        <f t="shared" si="159"/>
        <v>8138020</v>
      </c>
      <c r="CC80" s="20">
        <f t="shared" si="160"/>
        <v>9325760</v>
      </c>
    </row>
    <row r="81" spans="22:81">
      <c r="V81" s="20">
        <v>879</v>
      </c>
      <c r="W81" s="20">
        <f t="shared" si="123"/>
        <v>969</v>
      </c>
      <c r="X81" s="20">
        <f t="shared" si="124"/>
        <v>1059</v>
      </c>
      <c r="Y81" s="20">
        <f t="shared" si="125"/>
        <v>1149</v>
      </c>
      <c r="Z81" s="20">
        <f t="shared" si="126"/>
        <v>1239</v>
      </c>
      <c r="AA81" s="20">
        <v>1329</v>
      </c>
      <c r="AB81" s="20">
        <f t="shared" si="127"/>
        <v>1459</v>
      </c>
      <c r="AC81" s="20">
        <f t="shared" si="128"/>
        <v>1589</v>
      </c>
      <c r="AD81" s="20">
        <f t="shared" si="129"/>
        <v>1719</v>
      </c>
      <c r="AE81" s="20">
        <f t="shared" si="130"/>
        <v>1849</v>
      </c>
      <c r="AF81" s="20">
        <v>1979</v>
      </c>
      <c r="AG81" s="20">
        <f t="shared" si="131"/>
        <v>2149</v>
      </c>
      <c r="AH81" s="20">
        <f t="shared" si="132"/>
        <v>2319</v>
      </c>
      <c r="AI81" s="20">
        <f t="shared" si="133"/>
        <v>2489</v>
      </c>
      <c r="AJ81" s="20">
        <f t="shared" si="134"/>
        <v>2659</v>
      </c>
      <c r="AK81" s="20">
        <v>2829</v>
      </c>
      <c r="AL81" s="20">
        <f t="shared" si="135"/>
        <v>3039</v>
      </c>
      <c r="AM81" s="20">
        <v>3269</v>
      </c>
      <c r="AN81" s="20">
        <v>3519</v>
      </c>
      <c r="AO81" s="20">
        <v>3789</v>
      </c>
      <c r="BJ81" s="20">
        <f t="shared" si="141"/>
        <v>547376</v>
      </c>
      <c r="BK81" s="20">
        <f t="shared" si="142"/>
        <v>663713</v>
      </c>
      <c r="BL81" s="20">
        <f t="shared" si="143"/>
        <v>792747</v>
      </c>
      <c r="BM81" s="20">
        <f t="shared" si="144"/>
        <v>934860</v>
      </c>
      <c r="BN81" s="20">
        <f t="shared" si="145"/>
        <v>1090427</v>
      </c>
      <c r="BO81" s="20">
        <f t="shared" si="146"/>
        <v>1259811</v>
      </c>
      <c r="BP81" s="20">
        <f t="shared" si="147"/>
        <v>1504823</v>
      </c>
      <c r="BQ81" s="20">
        <f t="shared" si="148"/>
        <v>1773691</v>
      </c>
      <c r="BR81" s="20">
        <f t="shared" si="149"/>
        <v>2067008</v>
      </c>
      <c r="BS81" s="20">
        <f t="shared" si="150"/>
        <v>2385360</v>
      </c>
      <c r="BT81" s="20">
        <f t="shared" si="151"/>
        <v>2729323</v>
      </c>
      <c r="BU81" s="20">
        <f t="shared" si="152"/>
        <v>3188059</v>
      </c>
      <c r="BV81" s="20">
        <f t="shared" si="153"/>
        <v>3685398</v>
      </c>
      <c r="BW81" s="20">
        <f t="shared" si="154"/>
        <v>4222150</v>
      </c>
      <c r="BX81" s="20">
        <f t="shared" si="155"/>
        <v>4799117</v>
      </c>
      <c r="BY81" s="20">
        <f t="shared" si="156"/>
        <v>5417093</v>
      </c>
      <c r="BZ81" s="20">
        <f t="shared" si="157"/>
        <v>6198844</v>
      </c>
      <c r="CA81" s="20">
        <f t="shared" si="158"/>
        <v>7102603</v>
      </c>
      <c r="CB81" s="20">
        <f t="shared" si="159"/>
        <v>8141490</v>
      </c>
      <c r="CC81" s="20">
        <f t="shared" si="160"/>
        <v>9329453</v>
      </c>
    </row>
    <row r="82" spans="22:81">
      <c r="V82" s="20">
        <v>880</v>
      </c>
      <c r="W82" s="20">
        <f t="shared" si="123"/>
        <v>970</v>
      </c>
      <c r="X82" s="20">
        <f t="shared" si="124"/>
        <v>1060</v>
      </c>
      <c r="Y82" s="20">
        <f t="shared" si="125"/>
        <v>1150</v>
      </c>
      <c r="Z82" s="20">
        <f t="shared" si="126"/>
        <v>1240</v>
      </c>
      <c r="AA82" s="20">
        <v>1330</v>
      </c>
      <c r="AB82" s="20">
        <f t="shared" si="127"/>
        <v>1460</v>
      </c>
      <c r="AC82" s="20">
        <f t="shared" si="128"/>
        <v>1590</v>
      </c>
      <c r="AD82" s="20">
        <f t="shared" si="129"/>
        <v>1720</v>
      </c>
      <c r="AE82" s="20">
        <f t="shared" si="130"/>
        <v>1850</v>
      </c>
      <c r="AF82" s="20">
        <v>1980</v>
      </c>
      <c r="AG82" s="20">
        <f t="shared" si="131"/>
        <v>2150</v>
      </c>
      <c r="AH82" s="20">
        <f t="shared" si="132"/>
        <v>2320</v>
      </c>
      <c r="AI82" s="20">
        <f t="shared" si="133"/>
        <v>2490</v>
      </c>
      <c r="AJ82" s="20">
        <f t="shared" si="134"/>
        <v>2660</v>
      </c>
      <c r="AK82" s="20">
        <v>2830</v>
      </c>
      <c r="AL82" s="20">
        <f t="shared" si="135"/>
        <v>3040</v>
      </c>
      <c r="AM82" s="20">
        <v>3270</v>
      </c>
      <c r="AN82" s="20">
        <v>3520</v>
      </c>
      <c r="AO82" s="20">
        <v>3790</v>
      </c>
      <c r="BJ82" s="20">
        <f t="shared" si="141"/>
        <v>548310</v>
      </c>
      <c r="BK82" s="20">
        <f t="shared" si="142"/>
        <v>664740</v>
      </c>
      <c r="BL82" s="20">
        <f t="shared" si="143"/>
        <v>793870</v>
      </c>
      <c r="BM82" s="20">
        <f t="shared" si="144"/>
        <v>936081</v>
      </c>
      <c r="BN82" s="20">
        <f t="shared" si="145"/>
        <v>1091747</v>
      </c>
      <c r="BO82" s="20">
        <f t="shared" si="146"/>
        <v>1261233</v>
      </c>
      <c r="BP82" s="20">
        <f t="shared" si="147"/>
        <v>1506371</v>
      </c>
      <c r="BQ82" s="20">
        <f t="shared" si="148"/>
        <v>1775366</v>
      </c>
      <c r="BR82" s="20">
        <f t="shared" si="149"/>
        <v>2068812</v>
      </c>
      <c r="BS82" s="20">
        <f t="shared" si="150"/>
        <v>2387295</v>
      </c>
      <c r="BT82" s="20">
        <f t="shared" si="151"/>
        <v>2731392</v>
      </c>
      <c r="BU82" s="20">
        <f t="shared" si="152"/>
        <v>3190284</v>
      </c>
      <c r="BV82" s="20">
        <f t="shared" si="153"/>
        <v>3687782</v>
      </c>
      <c r="BW82" s="20">
        <f t="shared" si="154"/>
        <v>4224695</v>
      </c>
      <c r="BX82" s="20">
        <f t="shared" si="155"/>
        <v>4801824</v>
      </c>
      <c r="BY82" s="20">
        <f t="shared" si="156"/>
        <v>5419966</v>
      </c>
      <c r="BZ82" s="20">
        <f t="shared" si="157"/>
        <v>6201904</v>
      </c>
      <c r="CA82" s="20">
        <f t="shared" si="158"/>
        <v>7105863</v>
      </c>
      <c r="CB82" s="20">
        <f t="shared" si="159"/>
        <v>8144960</v>
      </c>
      <c r="CC82" s="20">
        <f t="shared" si="160"/>
        <v>9333147</v>
      </c>
    </row>
    <row r="83" spans="22:81">
      <c r="V83" s="20">
        <v>881</v>
      </c>
      <c r="W83" s="20">
        <f t="shared" si="123"/>
        <v>971</v>
      </c>
      <c r="X83" s="20">
        <f t="shared" si="124"/>
        <v>1061</v>
      </c>
      <c r="Y83" s="20">
        <f t="shared" si="125"/>
        <v>1151</v>
      </c>
      <c r="Z83" s="20">
        <f t="shared" si="126"/>
        <v>1241</v>
      </c>
      <c r="AA83" s="20">
        <v>1331</v>
      </c>
      <c r="AB83" s="20">
        <f t="shared" si="127"/>
        <v>1461</v>
      </c>
      <c r="AC83" s="20">
        <f t="shared" si="128"/>
        <v>1591</v>
      </c>
      <c r="AD83" s="20">
        <f t="shared" si="129"/>
        <v>1721</v>
      </c>
      <c r="AE83" s="20">
        <f t="shared" si="130"/>
        <v>1851</v>
      </c>
      <c r="AF83" s="20">
        <v>1981</v>
      </c>
      <c r="AG83" s="20">
        <f t="shared" si="131"/>
        <v>2151</v>
      </c>
      <c r="AH83" s="20">
        <f t="shared" si="132"/>
        <v>2321</v>
      </c>
      <c r="AI83" s="20">
        <f t="shared" si="133"/>
        <v>2491</v>
      </c>
      <c r="AJ83" s="20">
        <f t="shared" si="134"/>
        <v>2661</v>
      </c>
      <c r="AK83" s="20">
        <v>2831</v>
      </c>
      <c r="AL83" s="20">
        <f t="shared" si="135"/>
        <v>3041</v>
      </c>
      <c r="AM83" s="20">
        <v>3271</v>
      </c>
      <c r="AN83" s="20">
        <v>3521</v>
      </c>
      <c r="AO83" s="20">
        <v>3791</v>
      </c>
      <c r="BJ83" s="20">
        <f t="shared" si="141"/>
        <v>549245</v>
      </c>
      <c r="BK83" s="20">
        <f t="shared" si="142"/>
        <v>665768</v>
      </c>
      <c r="BL83" s="20">
        <f t="shared" si="143"/>
        <v>794993</v>
      </c>
      <c r="BM83" s="20">
        <f t="shared" si="144"/>
        <v>937302</v>
      </c>
      <c r="BN83" s="20">
        <f t="shared" si="145"/>
        <v>1093068</v>
      </c>
      <c r="BO83" s="20">
        <f t="shared" si="146"/>
        <v>1262656</v>
      </c>
      <c r="BP83" s="20">
        <f t="shared" si="147"/>
        <v>1507918</v>
      </c>
      <c r="BQ83" s="20">
        <f t="shared" si="148"/>
        <v>1777041</v>
      </c>
      <c r="BR83" s="20">
        <f t="shared" si="149"/>
        <v>2070616</v>
      </c>
      <c r="BS83" s="20">
        <f t="shared" si="150"/>
        <v>2389231</v>
      </c>
      <c r="BT83" s="20">
        <f t="shared" si="151"/>
        <v>2733461</v>
      </c>
      <c r="BU83" s="20">
        <f t="shared" si="152"/>
        <v>3192510</v>
      </c>
      <c r="BV83" s="20">
        <f t="shared" si="153"/>
        <v>3690167</v>
      </c>
      <c r="BW83" s="20">
        <f t="shared" si="154"/>
        <v>4227240</v>
      </c>
      <c r="BX83" s="20">
        <f t="shared" si="155"/>
        <v>4804532</v>
      </c>
      <c r="BY83" s="20">
        <f t="shared" si="156"/>
        <v>5422839</v>
      </c>
      <c r="BZ83" s="20">
        <f t="shared" si="157"/>
        <v>6204964</v>
      </c>
      <c r="CA83" s="20">
        <f t="shared" si="158"/>
        <v>7109122</v>
      </c>
      <c r="CB83" s="20">
        <f t="shared" si="159"/>
        <v>8148431</v>
      </c>
      <c r="CC83" s="20">
        <f t="shared" si="160"/>
        <v>9336841</v>
      </c>
    </row>
    <row r="84" spans="22:81">
      <c r="V84" s="20">
        <v>882</v>
      </c>
      <c r="W84" s="20">
        <f t="shared" ref="W84:W91" si="161">V84+90</f>
        <v>972</v>
      </c>
      <c r="X84" s="20">
        <f t="shared" ref="X84:X91" si="162">W84+90</f>
        <v>1062</v>
      </c>
      <c r="Y84" s="20">
        <f t="shared" ref="Y84:Y91" si="163">X84+90</f>
        <v>1152</v>
      </c>
      <c r="Z84" s="20">
        <f t="shared" ref="Z84:Z91" si="164">Y84+90</f>
        <v>1242</v>
      </c>
      <c r="AA84" s="20">
        <v>1332</v>
      </c>
      <c r="AB84" s="20">
        <f t="shared" si="127"/>
        <v>1462</v>
      </c>
      <c r="AC84" s="20">
        <f t="shared" si="128"/>
        <v>1592</v>
      </c>
      <c r="AD84" s="20">
        <f t="shared" si="129"/>
        <v>1722</v>
      </c>
      <c r="AE84" s="20">
        <f t="shared" si="130"/>
        <v>1852</v>
      </c>
      <c r="AF84" s="20">
        <v>1982</v>
      </c>
      <c r="AG84" s="20">
        <f t="shared" si="131"/>
        <v>2152</v>
      </c>
      <c r="AH84" s="20">
        <f t="shared" si="132"/>
        <v>2322</v>
      </c>
      <c r="AI84" s="20">
        <f t="shared" si="133"/>
        <v>2492</v>
      </c>
      <c r="AJ84" s="20">
        <f t="shared" si="134"/>
        <v>2662</v>
      </c>
      <c r="AK84" s="20">
        <v>2832</v>
      </c>
      <c r="AL84" s="20">
        <f t="shared" si="135"/>
        <v>3042</v>
      </c>
      <c r="AM84" s="20">
        <v>3272</v>
      </c>
      <c r="AN84" s="20">
        <v>3522</v>
      </c>
      <c r="AO84" s="20">
        <v>3792</v>
      </c>
      <c r="BJ84" s="20">
        <f t="shared" si="141"/>
        <v>550180</v>
      </c>
      <c r="BK84" s="20">
        <f t="shared" si="142"/>
        <v>666797</v>
      </c>
      <c r="BL84" s="20">
        <f t="shared" si="143"/>
        <v>796117</v>
      </c>
      <c r="BM84" s="20">
        <f t="shared" si="144"/>
        <v>938524</v>
      </c>
      <c r="BN84" s="20">
        <f t="shared" si="145"/>
        <v>1094389</v>
      </c>
      <c r="BO84" s="20">
        <f t="shared" si="146"/>
        <v>1264079</v>
      </c>
      <c r="BP84" s="20">
        <f t="shared" si="147"/>
        <v>1509467</v>
      </c>
      <c r="BQ84" s="20">
        <f t="shared" si="148"/>
        <v>1778716</v>
      </c>
      <c r="BR84" s="20">
        <f t="shared" si="149"/>
        <v>2072421</v>
      </c>
      <c r="BS84" s="20">
        <f t="shared" si="150"/>
        <v>2391167</v>
      </c>
      <c r="BT84" s="20">
        <f t="shared" si="151"/>
        <v>2735531</v>
      </c>
      <c r="BU84" s="20">
        <f t="shared" si="152"/>
        <v>3194737</v>
      </c>
      <c r="BV84" s="20">
        <f t="shared" si="153"/>
        <v>3692552</v>
      </c>
      <c r="BW84" s="20">
        <f t="shared" si="154"/>
        <v>4229786</v>
      </c>
      <c r="BX84" s="20">
        <f t="shared" si="155"/>
        <v>4807241</v>
      </c>
      <c r="BY84" s="20">
        <f t="shared" si="156"/>
        <v>5425712</v>
      </c>
      <c r="BZ84" s="20">
        <f t="shared" si="157"/>
        <v>6208025</v>
      </c>
      <c r="CA84" s="20">
        <f t="shared" si="158"/>
        <v>7112383</v>
      </c>
      <c r="CB84" s="20">
        <f t="shared" si="159"/>
        <v>8151903</v>
      </c>
      <c r="CC84" s="20">
        <f t="shared" si="160"/>
        <v>9340535</v>
      </c>
    </row>
    <row r="85" spans="22:81">
      <c r="V85" s="20">
        <v>883</v>
      </c>
      <c r="W85" s="20">
        <f t="shared" si="161"/>
        <v>973</v>
      </c>
      <c r="X85" s="20">
        <f t="shared" si="162"/>
        <v>1063</v>
      </c>
      <c r="Y85" s="20">
        <f t="shared" si="163"/>
        <v>1153</v>
      </c>
      <c r="Z85" s="20">
        <f t="shared" si="164"/>
        <v>1243</v>
      </c>
      <c r="AA85" s="20">
        <v>1333</v>
      </c>
      <c r="AB85" s="20">
        <f t="shared" si="127"/>
        <v>1463</v>
      </c>
      <c r="AC85" s="20">
        <f t="shared" si="128"/>
        <v>1593</v>
      </c>
      <c r="AD85" s="20">
        <f t="shared" si="129"/>
        <v>1723</v>
      </c>
      <c r="AE85" s="20">
        <f t="shared" si="130"/>
        <v>1853</v>
      </c>
      <c r="AF85" s="20">
        <v>1983</v>
      </c>
      <c r="AG85" s="20">
        <f t="shared" si="131"/>
        <v>2153</v>
      </c>
      <c r="AH85" s="20">
        <f t="shared" si="132"/>
        <v>2323</v>
      </c>
      <c r="AI85" s="20">
        <f t="shared" si="133"/>
        <v>2493</v>
      </c>
      <c r="AJ85" s="20">
        <f t="shared" si="134"/>
        <v>2663</v>
      </c>
      <c r="AK85" s="20">
        <v>2833</v>
      </c>
      <c r="AL85" s="20">
        <f t="shared" si="135"/>
        <v>3043</v>
      </c>
      <c r="AM85" s="20">
        <v>3273</v>
      </c>
      <c r="AN85" s="20">
        <v>3523</v>
      </c>
      <c r="AO85" s="20">
        <v>3793</v>
      </c>
      <c r="BJ85" s="20">
        <f t="shared" si="141"/>
        <v>551116</v>
      </c>
      <c r="BK85" s="20">
        <f t="shared" si="142"/>
        <v>667826</v>
      </c>
      <c r="BL85" s="20">
        <f t="shared" si="143"/>
        <v>797242</v>
      </c>
      <c r="BM85" s="20">
        <f t="shared" si="144"/>
        <v>939746</v>
      </c>
      <c r="BN85" s="20">
        <f t="shared" si="145"/>
        <v>1095711</v>
      </c>
      <c r="BO85" s="20">
        <f t="shared" si="146"/>
        <v>1265503</v>
      </c>
      <c r="BP85" s="20">
        <f t="shared" si="147"/>
        <v>1511015</v>
      </c>
      <c r="BQ85" s="20">
        <f t="shared" si="148"/>
        <v>1780392</v>
      </c>
      <c r="BR85" s="20">
        <f t="shared" si="149"/>
        <v>2074226</v>
      </c>
      <c r="BS85" s="20">
        <f t="shared" si="150"/>
        <v>2393104</v>
      </c>
      <c r="BT85" s="20">
        <f t="shared" si="151"/>
        <v>2737602</v>
      </c>
      <c r="BU85" s="20">
        <f t="shared" si="152"/>
        <v>3196964</v>
      </c>
      <c r="BV85" s="20">
        <f t="shared" si="153"/>
        <v>3694937</v>
      </c>
      <c r="BW85" s="20">
        <f t="shared" si="154"/>
        <v>4232332</v>
      </c>
      <c r="BX85" s="20">
        <f t="shared" si="155"/>
        <v>4809950</v>
      </c>
      <c r="BY85" s="20">
        <f t="shared" si="156"/>
        <v>5428586</v>
      </c>
      <c r="BZ85" s="20">
        <f t="shared" si="157"/>
        <v>6211086</v>
      </c>
      <c r="CA85" s="20">
        <f t="shared" si="158"/>
        <v>7115643</v>
      </c>
      <c r="CB85" s="20">
        <f t="shared" si="159"/>
        <v>8155375</v>
      </c>
      <c r="CC85" s="20">
        <f t="shared" si="160"/>
        <v>9344230</v>
      </c>
    </row>
    <row r="86" spans="22:81">
      <c r="V86" s="20">
        <v>884</v>
      </c>
      <c r="W86" s="20">
        <f t="shared" si="161"/>
        <v>974</v>
      </c>
      <c r="X86" s="20">
        <f t="shared" si="162"/>
        <v>1064</v>
      </c>
      <c r="Y86" s="20">
        <f t="shared" si="163"/>
        <v>1154</v>
      </c>
      <c r="Z86" s="20">
        <f t="shared" si="164"/>
        <v>1244</v>
      </c>
      <c r="AA86" s="20">
        <v>1334</v>
      </c>
      <c r="AB86" s="20">
        <f t="shared" si="127"/>
        <v>1464</v>
      </c>
      <c r="AC86" s="20">
        <f t="shared" si="128"/>
        <v>1594</v>
      </c>
      <c r="AD86" s="20">
        <f t="shared" si="129"/>
        <v>1724</v>
      </c>
      <c r="AE86" s="20">
        <f t="shared" si="130"/>
        <v>1854</v>
      </c>
      <c r="AF86" s="20">
        <v>1984</v>
      </c>
      <c r="AG86" s="20">
        <f t="shared" si="131"/>
        <v>2154</v>
      </c>
      <c r="AH86" s="20">
        <f t="shared" si="132"/>
        <v>2324</v>
      </c>
      <c r="AI86" s="20">
        <f t="shared" si="133"/>
        <v>2494</v>
      </c>
      <c r="AJ86" s="20">
        <f t="shared" si="134"/>
        <v>2664</v>
      </c>
      <c r="AK86" s="20">
        <v>2834</v>
      </c>
      <c r="AL86" s="20">
        <f t="shared" si="135"/>
        <v>3044</v>
      </c>
      <c r="AM86" s="20">
        <v>3274</v>
      </c>
      <c r="AN86" s="20">
        <v>3524</v>
      </c>
      <c r="AO86" s="20">
        <v>3794</v>
      </c>
      <c r="BJ86" s="20">
        <f t="shared" si="141"/>
        <v>552052</v>
      </c>
      <c r="BK86" s="20">
        <f t="shared" si="142"/>
        <v>668855</v>
      </c>
      <c r="BL86" s="20">
        <f t="shared" si="143"/>
        <v>798367</v>
      </c>
      <c r="BM86" s="20">
        <f t="shared" si="144"/>
        <v>940969</v>
      </c>
      <c r="BN86" s="20">
        <f t="shared" si="145"/>
        <v>1097033</v>
      </c>
      <c r="BO86" s="20">
        <f t="shared" si="146"/>
        <v>1266927</v>
      </c>
      <c r="BP86" s="20">
        <f t="shared" si="147"/>
        <v>1512565</v>
      </c>
      <c r="BQ86" s="20">
        <f t="shared" si="148"/>
        <v>1782069</v>
      </c>
      <c r="BR86" s="20">
        <f t="shared" si="149"/>
        <v>2076032</v>
      </c>
      <c r="BS86" s="20">
        <f t="shared" si="150"/>
        <v>2395041</v>
      </c>
      <c r="BT86" s="20">
        <f t="shared" si="151"/>
        <v>2739673</v>
      </c>
      <c r="BU86" s="20">
        <f t="shared" si="152"/>
        <v>3199191</v>
      </c>
      <c r="BV86" s="20">
        <f t="shared" si="153"/>
        <v>3697323</v>
      </c>
      <c r="BW86" s="20">
        <f t="shared" si="154"/>
        <v>4234879</v>
      </c>
      <c r="BX86" s="20">
        <f t="shared" si="155"/>
        <v>4812659</v>
      </c>
      <c r="BY86" s="20">
        <f t="shared" si="156"/>
        <v>5431460</v>
      </c>
      <c r="BZ86" s="20">
        <f t="shared" si="157"/>
        <v>6214148</v>
      </c>
      <c r="CA86" s="20">
        <f t="shared" si="158"/>
        <v>7118905</v>
      </c>
      <c r="CB86" s="20">
        <f t="shared" si="159"/>
        <v>8158847</v>
      </c>
      <c r="CC86" s="20">
        <f t="shared" si="160"/>
        <v>9347926</v>
      </c>
    </row>
    <row r="87" spans="22:81">
      <c r="V87" s="20">
        <v>885</v>
      </c>
      <c r="W87" s="20">
        <f t="shared" si="161"/>
        <v>975</v>
      </c>
      <c r="X87" s="20">
        <f t="shared" si="162"/>
        <v>1065</v>
      </c>
      <c r="Y87" s="20">
        <f t="shared" si="163"/>
        <v>1155</v>
      </c>
      <c r="Z87" s="20">
        <f t="shared" si="164"/>
        <v>1245</v>
      </c>
      <c r="AA87" s="20">
        <v>1335</v>
      </c>
      <c r="AB87" s="20">
        <f t="shared" si="127"/>
        <v>1465</v>
      </c>
      <c r="AC87" s="20">
        <f t="shared" si="128"/>
        <v>1595</v>
      </c>
      <c r="AD87" s="20">
        <f t="shared" si="129"/>
        <v>1725</v>
      </c>
      <c r="AE87" s="20">
        <f t="shared" si="130"/>
        <v>1855</v>
      </c>
      <c r="AF87" s="20">
        <v>1985</v>
      </c>
      <c r="AG87" s="20">
        <f t="shared" si="131"/>
        <v>2155</v>
      </c>
      <c r="AH87" s="20">
        <f t="shared" si="132"/>
        <v>2325</v>
      </c>
      <c r="AI87" s="20">
        <f t="shared" si="133"/>
        <v>2495</v>
      </c>
      <c r="AJ87" s="20">
        <f t="shared" si="134"/>
        <v>2665</v>
      </c>
      <c r="AK87" s="20">
        <v>2835</v>
      </c>
      <c r="AL87" s="20">
        <f t="shared" si="135"/>
        <v>3045</v>
      </c>
      <c r="AM87" s="20">
        <v>3275</v>
      </c>
      <c r="AN87" s="20">
        <v>3525</v>
      </c>
      <c r="AO87" s="20">
        <v>3795</v>
      </c>
      <c r="BJ87" s="20">
        <f t="shared" si="141"/>
        <v>552989</v>
      </c>
      <c r="BK87" s="20">
        <f t="shared" si="142"/>
        <v>669886</v>
      </c>
      <c r="BL87" s="20">
        <f t="shared" si="143"/>
        <v>799493</v>
      </c>
      <c r="BM87" s="20">
        <f t="shared" si="144"/>
        <v>942192</v>
      </c>
      <c r="BN87" s="20">
        <f t="shared" si="145"/>
        <v>1098356</v>
      </c>
      <c r="BO87" s="20">
        <f t="shared" si="146"/>
        <v>1268351</v>
      </c>
      <c r="BP87" s="20">
        <f t="shared" si="147"/>
        <v>1514115</v>
      </c>
      <c r="BQ87" s="20">
        <f t="shared" si="148"/>
        <v>1783746</v>
      </c>
      <c r="BR87" s="20">
        <f t="shared" si="149"/>
        <v>2077839</v>
      </c>
      <c r="BS87" s="20">
        <f t="shared" si="150"/>
        <v>2396979</v>
      </c>
      <c r="BT87" s="20">
        <f t="shared" si="151"/>
        <v>2741744</v>
      </c>
      <c r="BU87" s="20">
        <f t="shared" si="152"/>
        <v>3201419</v>
      </c>
      <c r="BV87" s="20">
        <f t="shared" si="153"/>
        <v>3699710</v>
      </c>
      <c r="BW87" s="20">
        <f t="shared" si="154"/>
        <v>4237426</v>
      </c>
      <c r="BX87" s="20">
        <f t="shared" si="155"/>
        <v>4815369</v>
      </c>
      <c r="BY87" s="20">
        <f t="shared" si="156"/>
        <v>5434335</v>
      </c>
      <c r="BZ87" s="20">
        <f t="shared" si="157"/>
        <v>6217210</v>
      </c>
      <c r="CA87" s="20">
        <f t="shared" si="158"/>
        <v>7122166</v>
      </c>
      <c r="CB87" s="20">
        <f t="shared" si="159"/>
        <v>8162320</v>
      </c>
      <c r="CC87" s="20">
        <f t="shared" si="160"/>
        <v>9351622</v>
      </c>
    </row>
    <row r="88" spans="22:81">
      <c r="V88" s="20">
        <v>886</v>
      </c>
      <c r="W88" s="20">
        <f t="shared" si="161"/>
        <v>976</v>
      </c>
      <c r="X88" s="20">
        <f t="shared" si="162"/>
        <v>1066</v>
      </c>
      <c r="Y88" s="20">
        <f t="shared" si="163"/>
        <v>1156</v>
      </c>
      <c r="Z88" s="20">
        <f t="shared" si="164"/>
        <v>1246</v>
      </c>
      <c r="AA88" s="20">
        <v>1336</v>
      </c>
      <c r="AB88" s="20">
        <f t="shared" si="127"/>
        <v>1466</v>
      </c>
      <c r="AC88" s="20">
        <f t="shared" si="128"/>
        <v>1596</v>
      </c>
      <c r="AD88" s="20">
        <f t="shared" si="129"/>
        <v>1726</v>
      </c>
      <c r="AE88" s="20">
        <f t="shared" si="130"/>
        <v>1856</v>
      </c>
      <c r="AF88" s="20">
        <v>1986</v>
      </c>
      <c r="AG88" s="20">
        <f t="shared" si="131"/>
        <v>2156</v>
      </c>
      <c r="AH88" s="20">
        <f t="shared" si="132"/>
        <v>2326</v>
      </c>
      <c r="AI88" s="20">
        <f t="shared" si="133"/>
        <v>2496</v>
      </c>
      <c r="AJ88" s="20">
        <f t="shared" si="134"/>
        <v>2666</v>
      </c>
      <c r="AK88" s="20">
        <v>2836</v>
      </c>
      <c r="AL88" s="20">
        <f t="shared" si="135"/>
        <v>3046</v>
      </c>
      <c r="AM88" s="20">
        <v>3276</v>
      </c>
      <c r="AN88" s="20">
        <v>3526</v>
      </c>
      <c r="AO88" s="20">
        <v>3796</v>
      </c>
      <c r="BJ88" s="20">
        <f t="shared" si="141"/>
        <v>553926</v>
      </c>
      <c r="BK88" s="20">
        <f t="shared" si="142"/>
        <v>670916</v>
      </c>
      <c r="BL88" s="20">
        <f t="shared" si="143"/>
        <v>800619</v>
      </c>
      <c r="BM88" s="20">
        <f t="shared" si="144"/>
        <v>943416</v>
      </c>
      <c r="BN88" s="20">
        <f t="shared" si="145"/>
        <v>1099680</v>
      </c>
      <c r="BO88" s="20">
        <f t="shared" si="146"/>
        <v>1269777</v>
      </c>
      <c r="BP88" s="20">
        <f t="shared" si="147"/>
        <v>1515665</v>
      </c>
      <c r="BQ88" s="20">
        <f t="shared" si="148"/>
        <v>1785424</v>
      </c>
      <c r="BR88" s="20">
        <f t="shared" si="149"/>
        <v>2079646</v>
      </c>
      <c r="BS88" s="20">
        <f t="shared" si="150"/>
        <v>2398917</v>
      </c>
      <c r="BT88" s="20">
        <f t="shared" si="151"/>
        <v>2743816</v>
      </c>
      <c r="BU88" s="20">
        <f t="shared" si="152"/>
        <v>3203648</v>
      </c>
      <c r="BV88" s="20">
        <f t="shared" si="153"/>
        <v>3702097</v>
      </c>
      <c r="BW88" s="20">
        <f t="shared" si="154"/>
        <v>4239974</v>
      </c>
      <c r="BX88" s="20">
        <f t="shared" si="155"/>
        <v>4818080</v>
      </c>
      <c r="BY88" s="20">
        <f t="shared" si="156"/>
        <v>5437211</v>
      </c>
      <c r="BZ88" s="20">
        <f t="shared" si="157"/>
        <v>6220273</v>
      </c>
      <c r="CA88" s="20">
        <f t="shared" si="158"/>
        <v>7125428</v>
      </c>
      <c r="CB88" s="20">
        <f t="shared" si="159"/>
        <v>8165794</v>
      </c>
      <c r="CC88" s="20">
        <f t="shared" si="160"/>
        <v>9355318</v>
      </c>
    </row>
    <row r="89" spans="22:81">
      <c r="V89" s="20">
        <v>887</v>
      </c>
      <c r="W89" s="20">
        <f t="shared" si="161"/>
        <v>977</v>
      </c>
      <c r="X89" s="20">
        <f t="shared" si="162"/>
        <v>1067</v>
      </c>
      <c r="Y89" s="20">
        <f t="shared" si="163"/>
        <v>1157</v>
      </c>
      <c r="Z89" s="20">
        <f t="shared" si="164"/>
        <v>1247</v>
      </c>
      <c r="AA89" s="20">
        <v>1337</v>
      </c>
      <c r="AB89" s="20">
        <f t="shared" si="127"/>
        <v>1467</v>
      </c>
      <c r="AC89" s="20">
        <f t="shared" si="128"/>
        <v>1597</v>
      </c>
      <c r="AD89" s="20">
        <f t="shared" si="129"/>
        <v>1727</v>
      </c>
      <c r="AE89" s="20">
        <f t="shared" si="130"/>
        <v>1857</v>
      </c>
      <c r="AF89" s="20">
        <v>1987</v>
      </c>
      <c r="AG89" s="20">
        <f t="shared" si="131"/>
        <v>2157</v>
      </c>
      <c r="AH89" s="20">
        <f t="shared" si="132"/>
        <v>2327</v>
      </c>
      <c r="AI89" s="20">
        <f t="shared" si="133"/>
        <v>2497</v>
      </c>
      <c r="AJ89" s="20">
        <f t="shared" si="134"/>
        <v>2667</v>
      </c>
      <c r="AK89" s="20">
        <v>2837</v>
      </c>
      <c r="AL89" s="20">
        <f t="shared" si="135"/>
        <v>3047</v>
      </c>
      <c r="AM89" s="20">
        <v>3277</v>
      </c>
      <c r="AN89" s="20">
        <v>3527</v>
      </c>
      <c r="AO89" s="20">
        <v>3797</v>
      </c>
      <c r="BJ89" s="20">
        <f t="shared" si="141"/>
        <v>554864</v>
      </c>
      <c r="BK89" s="20">
        <f t="shared" si="142"/>
        <v>671947</v>
      </c>
      <c r="BL89" s="20">
        <f t="shared" si="143"/>
        <v>801745</v>
      </c>
      <c r="BM89" s="20">
        <f t="shared" si="144"/>
        <v>944640</v>
      </c>
      <c r="BN89" s="20">
        <f t="shared" si="145"/>
        <v>1101004</v>
      </c>
      <c r="BO89" s="20">
        <f t="shared" si="146"/>
        <v>1271202</v>
      </c>
      <c r="BP89" s="20">
        <f t="shared" si="147"/>
        <v>1517216</v>
      </c>
      <c r="BQ89" s="20">
        <f t="shared" si="148"/>
        <v>1787102</v>
      </c>
      <c r="BR89" s="20">
        <f t="shared" si="149"/>
        <v>2081453</v>
      </c>
      <c r="BS89" s="20">
        <f t="shared" si="150"/>
        <v>2400856</v>
      </c>
      <c r="BT89" s="20">
        <f t="shared" si="151"/>
        <v>2745889</v>
      </c>
      <c r="BU89" s="20">
        <f t="shared" si="152"/>
        <v>3205877</v>
      </c>
      <c r="BV89" s="20">
        <f t="shared" si="153"/>
        <v>3704485</v>
      </c>
      <c r="BW89" s="20">
        <f t="shared" si="154"/>
        <v>4242522</v>
      </c>
      <c r="BX89" s="20">
        <f t="shared" si="155"/>
        <v>4820791</v>
      </c>
      <c r="BY89" s="20">
        <f t="shared" si="156"/>
        <v>5440087</v>
      </c>
      <c r="BZ89" s="20">
        <f t="shared" si="157"/>
        <v>6223336</v>
      </c>
      <c r="CA89" s="20">
        <f t="shared" si="158"/>
        <v>7128691</v>
      </c>
      <c r="CB89" s="20">
        <f t="shared" si="159"/>
        <v>8169268</v>
      </c>
      <c r="CC89" s="20">
        <f t="shared" si="160"/>
        <v>9359015</v>
      </c>
    </row>
    <row r="90" spans="22:81">
      <c r="V90" s="20">
        <v>888</v>
      </c>
      <c r="W90" s="20">
        <f t="shared" si="161"/>
        <v>978</v>
      </c>
      <c r="X90" s="20">
        <f t="shared" si="162"/>
        <v>1068</v>
      </c>
      <c r="Y90" s="20">
        <f t="shared" si="163"/>
        <v>1158</v>
      </c>
      <c r="Z90" s="20">
        <f t="shared" si="164"/>
        <v>1248</v>
      </c>
      <c r="AA90" s="20">
        <v>1338</v>
      </c>
      <c r="AB90" s="20">
        <f t="shared" si="127"/>
        <v>1468</v>
      </c>
      <c r="AC90" s="20">
        <f t="shared" si="128"/>
        <v>1598</v>
      </c>
      <c r="AD90" s="20">
        <f t="shared" si="129"/>
        <v>1728</v>
      </c>
      <c r="AE90" s="20">
        <f t="shared" si="130"/>
        <v>1858</v>
      </c>
      <c r="AF90" s="20">
        <v>1988</v>
      </c>
      <c r="AG90" s="20">
        <f t="shared" si="131"/>
        <v>2158</v>
      </c>
      <c r="AH90" s="20">
        <f t="shared" si="132"/>
        <v>2328</v>
      </c>
      <c r="AI90" s="20">
        <f t="shared" si="133"/>
        <v>2498</v>
      </c>
      <c r="AJ90" s="20">
        <f t="shared" si="134"/>
        <v>2668</v>
      </c>
      <c r="AK90" s="20">
        <v>2838</v>
      </c>
      <c r="AL90" s="20">
        <f t="shared" si="135"/>
        <v>3048</v>
      </c>
      <c r="AM90" s="20">
        <v>3278</v>
      </c>
      <c r="AN90" s="20">
        <v>3528</v>
      </c>
      <c r="AO90" s="20">
        <v>3798</v>
      </c>
      <c r="BJ90" s="20">
        <f t="shared" ref="BJ90:CC90" si="165">INT(V$1+BJ$1*V90^1.5)</f>
        <v>555802</v>
      </c>
      <c r="BK90" s="20">
        <f t="shared" si="165"/>
        <v>672979</v>
      </c>
      <c r="BL90" s="20">
        <f t="shared" si="165"/>
        <v>802873</v>
      </c>
      <c r="BM90" s="20">
        <f t="shared" si="165"/>
        <v>945865</v>
      </c>
      <c r="BN90" s="20">
        <f t="shared" si="165"/>
        <v>1102328</v>
      </c>
      <c r="BO90" s="20">
        <f t="shared" si="165"/>
        <v>1272629</v>
      </c>
      <c r="BP90" s="20">
        <f t="shared" si="165"/>
        <v>1518768</v>
      </c>
      <c r="BQ90" s="20">
        <f t="shared" si="165"/>
        <v>1788781</v>
      </c>
      <c r="BR90" s="20">
        <f t="shared" si="165"/>
        <v>2083261</v>
      </c>
      <c r="BS90" s="20">
        <f t="shared" si="165"/>
        <v>2402796</v>
      </c>
      <c r="BT90" s="20">
        <f t="shared" si="165"/>
        <v>2747962</v>
      </c>
      <c r="BU90" s="20">
        <f t="shared" si="165"/>
        <v>3208106</v>
      </c>
      <c r="BV90" s="20">
        <f t="shared" si="165"/>
        <v>3706873</v>
      </c>
      <c r="BW90" s="20">
        <f t="shared" si="165"/>
        <v>4245071</v>
      </c>
      <c r="BX90" s="20">
        <f t="shared" si="165"/>
        <v>4823502</v>
      </c>
      <c r="BY90" s="20">
        <f t="shared" si="165"/>
        <v>5442963</v>
      </c>
      <c r="BZ90" s="20">
        <f t="shared" si="165"/>
        <v>6226400</v>
      </c>
      <c r="CA90" s="20">
        <f t="shared" si="165"/>
        <v>7131954</v>
      </c>
      <c r="CB90" s="20">
        <f t="shared" si="165"/>
        <v>8172742</v>
      </c>
      <c r="CC90" s="20">
        <f t="shared" si="165"/>
        <v>9362712</v>
      </c>
    </row>
    <row r="91" spans="22:81">
      <c r="V91" s="20">
        <v>889</v>
      </c>
      <c r="W91" s="20">
        <f t="shared" si="161"/>
        <v>979</v>
      </c>
      <c r="X91" s="20">
        <f t="shared" si="162"/>
        <v>1069</v>
      </c>
      <c r="Y91" s="20">
        <f t="shared" si="163"/>
        <v>1159</v>
      </c>
      <c r="Z91" s="20">
        <f t="shared" si="164"/>
        <v>1249</v>
      </c>
      <c r="AA91" s="20">
        <v>1339</v>
      </c>
      <c r="AB91" s="20">
        <f t="shared" si="127"/>
        <v>1469</v>
      </c>
      <c r="AC91" s="20">
        <f t="shared" si="128"/>
        <v>1599</v>
      </c>
      <c r="AD91" s="20">
        <f t="shared" si="129"/>
        <v>1729</v>
      </c>
      <c r="AE91" s="20">
        <f t="shared" si="130"/>
        <v>1859</v>
      </c>
      <c r="AF91" s="20">
        <v>1989</v>
      </c>
      <c r="AG91" s="20">
        <f t="shared" si="131"/>
        <v>2159</v>
      </c>
      <c r="AH91" s="20">
        <f t="shared" si="132"/>
        <v>2329</v>
      </c>
      <c r="AI91" s="20">
        <f t="shared" si="133"/>
        <v>2499</v>
      </c>
      <c r="AJ91" s="20">
        <f t="shared" si="134"/>
        <v>2669</v>
      </c>
      <c r="AK91" s="20">
        <v>2839</v>
      </c>
      <c r="AL91" s="20">
        <f t="shared" si="135"/>
        <v>3049</v>
      </c>
      <c r="AM91" s="20">
        <v>3279</v>
      </c>
      <c r="AN91" s="20">
        <v>3529</v>
      </c>
      <c r="AO91" s="20">
        <v>3799</v>
      </c>
      <c r="BJ91" s="20">
        <f t="shared" ref="BJ91:CC91" si="166">INT(V$1+BJ$1*V91^1.5)</f>
        <v>556741</v>
      </c>
      <c r="BK91" s="20">
        <f t="shared" si="166"/>
        <v>674011</v>
      </c>
      <c r="BL91" s="20">
        <f t="shared" si="166"/>
        <v>804000</v>
      </c>
      <c r="BM91" s="20">
        <f t="shared" si="166"/>
        <v>947090</v>
      </c>
      <c r="BN91" s="20">
        <f t="shared" si="166"/>
        <v>1103653</v>
      </c>
      <c r="BO91" s="20">
        <f t="shared" si="166"/>
        <v>1274056</v>
      </c>
      <c r="BP91" s="20">
        <f t="shared" si="166"/>
        <v>1520320</v>
      </c>
      <c r="BQ91" s="20">
        <f t="shared" si="166"/>
        <v>1790460</v>
      </c>
      <c r="BR91" s="20">
        <f t="shared" si="166"/>
        <v>2085070</v>
      </c>
      <c r="BS91" s="20">
        <f t="shared" si="166"/>
        <v>2404736</v>
      </c>
      <c r="BT91" s="20">
        <f t="shared" si="166"/>
        <v>2750035</v>
      </c>
      <c r="BU91" s="20">
        <f t="shared" si="166"/>
        <v>3210336</v>
      </c>
      <c r="BV91" s="20">
        <f t="shared" si="166"/>
        <v>3709261</v>
      </c>
      <c r="BW91" s="20">
        <f t="shared" si="166"/>
        <v>4247620</v>
      </c>
      <c r="BX91" s="20">
        <f t="shared" si="166"/>
        <v>4826214</v>
      </c>
      <c r="BY91" s="20">
        <f t="shared" si="166"/>
        <v>5445840</v>
      </c>
      <c r="BZ91" s="20">
        <f t="shared" si="166"/>
        <v>6229465</v>
      </c>
      <c r="CA91" s="20">
        <f t="shared" si="166"/>
        <v>7135218</v>
      </c>
      <c r="CB91" s="20">
        <f t="shared" si="166"/>
        <v>8176217</v>
      </c>
      <c r="CC91" s="20">
        <f t="shared" si="166"/>
        <v>9366410</v>
      </c>
    </row>
    <row r="92" spans="27:81">
      <c r="AA92" s="20">
        <v>1340</v>
      </c>
      <c r="AB92" s="20">
        <f t="shared" si="127"/>
        <v>1470</v>
      </c>
      <c r="AC92" s="20">
        <f t="shared" si="128"/>
        <v>1600</v>
      </c>
      <c r="AD92" s="20">
        <f t="shared" si="129"/>
        <v>1730</v>
      </c>
      <c r="AE92" s="20">
        <f t="shared" si="130"/>
        <v>1860</v>
      </c>
      <c r="AF92" s="20">
        <v>1990</v>
      </c>
      <c r="AG92" s="20">
        <f t="shared" si="131"/>
        <v>2160</v>
      </c>
      <c r="AH92" s="20">
        <f t="shared" si="132"/>
        <v>2330</v>
      </c>
      <c r="AI92" s="20">
        <f t="shared" si="133"/>
        <v>2500</v>
      </c>
      <c r="AJ92" s="20">
        <f t="shared" si="134"/>
        <v>2670</v>
      </c>
      <c r="AK92" s="20">
        <v>2840</v>
      </c>
      <c r="AL92" s="20">
        <f t="shared" si="135"/>
        <v>3050</v>
      </c>
      <c r="AM92" s="20">
        <v>3280</v>
      </c>
      <c r="AN92" s="20">
        <v>3530</v>
      </c>
      <c r="AO92" s="20">
        <v>3800</v>
      </c>
      <c r="BO92" s="20">
        <f t="shared" ref="BO92:BO125" si="167">INT(AA$1+BO$1*AA92^1.5)</f>
        <v>1275483</v>
      </c>
      <c r="BP92" s="20">
        <f t="shared" ref="BP92:BP125" si="168">INT(AB$1+BP$1*AB92^1.5)</f>
        <v>1521872</v>
      </c>
      <c r="BQ92" s="20">
        <f t="shared" ref="BQ92:BQ125" si="169">INT(AC$1+BQ$1*AC92^1.5)</f>
        <v>1792140</v>
      </c>
      <c r="BR92" s="20">
        <f t="shared" ref="BR92:BR125" si="170">INT(AD$1+BR$1*AD92^1.5)</f>
        <v>2086879</v>
      </c>
      <c r="BS92" s="20">
        <f t="shared" ref="BS92:BS125" si="171">INT(AE$1+BS$1*AE92^1.5)</f>
        <v>2406676</v>
      </c>
      <c r="BT92" s="20">
        <f t="shared" ref="BT92:BT125" si="172">INT(AF$1+BT$1*AF92^1.5)</f>
        <v>2752109</v>
      </c>
      <c r="BU92" s="20">
        <f t="shared" ref="BU92:BU125" si="173">INT(AG$1+BU$1*AG92^1.5)</f>
        <v>3212567</v>
      </c>
      <c r="BV92" s="20">
        <f t="shared" ref="BV92:BV125" si="174">INT(AH$1+BV$1*AH92^1.5)</f>
        <v>3711650</v>
      </c>
      <c r="BW92" s="20">
        <f t="shared" ref="BW92:BW125" si="175">INT(AI$1+BW$1*AI92^1.5)</f>
        <v>4250170</v>
      </c>
      <c r="BX92" s="20">
        <f t="shared" ref="BX92:BX125" si="176">INT(AJ$1+BX$1*AJ92^1.5)</f>
        <v>4828927</v>
      </c>
      <c r="BY92" s="20">
        <f t="shared" ref="BY92:BY125" si="177">INT(AK$1+BY$1*AK92^1.5)</f>
        <v>5448718</v>
      </c>
      <c r="BZ92" s="20">
        <f t="shared" ref="BZ92:BZ125" si="178">INT(AL$1+BZ$1*AL92^1.5)</f>
        <v>6232529</v>
      </c>
      <c r="CA92" s="20">
        <f t="shared" ref="CA92:CA125" si="179">INT(AM$1+CA$1*AM92^1.5)</f>
        <v>7138482</v>
      </c>
      <c r="CB92" s="20">
        <f t="shared" ref="CB92:CB125" si="180">INT(AN$1+CB$1*AN92^1.5)</f>
        <v>8179693</v>
      </c>
      <c r="CC92" s="20">
        <f t="shared" ref="CC92:CC125" si="181">INT(AO$1+CC$1*AO92^1.5)</f>
        <v>9370109</v>
      </c>
    </row>
    <row r="93" spans="27:81">
      <c r="AA93" s="20">
        <v>1341</v>
      </c>
      <c r="AB93" s="20">
        <f t="shared" si="127"/>
        <v>1471</v>
      </c>
      <c r="AC93" s="20">
        <f t="shared" si="128"/>
        <v>1601</v>
      </c>
      <c r="AD93" s="20">
        <f t="shared" si="129"/>
        <v>1731</v>
      </c>
      <c r="AE93" s="20">
        <f t="shared" si="130"/>
        <v>1861</v>
      </c>
      <c r="AF93" s="20">
        <v>1991</v>
      </c>
      <c r="AG93" s="20">
        <f t="shared" si="131"/>
        <v>2161</v>
      </c>
      <c r="AH93" s="20">
        <f t="shared" si="132"/>
        <v>2331</v>
      </c>
      <c r="AI93" s="20">
        <f t="shared" si="133"/>
        <v>2501</v>
      </c>
      <c r="AJ93" s="20">
        <f t="shared" si="134"/>
        <v>2671</v>
      </c>
      <c r="AK93" s="20">
        <v>2841</v>
      </c>
      <c r="AL93" s="20">
        <f t="shared" si="135"/>
        <v>3051</v>
      </c>
      <c r="AM93" s="20">
        <v>3281</v>
      </c>
      <c r="AN93" s="20">
        <v>3531</v>
      </c>
      <c r="AO93" s="20">
        <v>3801</v>
      </c>
      <c r="BO93" s="20">
        <f t="shared" si="167"/>
        <v>1276911</v>
      </c>
      <c r="BP93" s="20">
        <f t="shared" si="168"/>
        <v>1523425</v>
      </c>
      <c r="BQ93" s="20">
        <f t="shared" si="169"/>
        <v>1793820</v>
      </c>
      <c r="BR93" s="20">
        <f t="shared" si="170"/>
        <v>2088688</v>
      </c>
      <c r="BS93" s="20">
        <f t="shared" si="171"/>
        <v>2408617</v>
      </c>
      <c r="BT93" s="20">
        <f t="shared" si="172"/>
        <v>2754184</v>
      </c>
      <c r="BU93" s="20">
        <f t="shared" si="173"/>
        <v>3214798</v>
      </c>
      <c r="BV93" s="20">
        <f t="shared" si="174"/>
        <v>3714040</v>
      </c>
      <c r="BW93" s="20">
        <f t="shared" si="175"/>
        <v>4252720</v>
      </c>
      <c r="BX93" s="20">
        <f t="shared" si="176"/>
        <v>4831640</v>
      </c>
      <c r="BY93" s="20">
        <f t="shared" si="177"/>
        <v>5451596</v>
      </c>
      <c r="BZ93" s="20">
        <f t="shared" si="178"/>
        <v>6235595</v>
      </c>
      <c r="CA93" s="20">
        <f t="shared" si="179"/>
        <v>7141747</v>
      </c>
      <c r="CB93" s="20">
        <f t="shared" si="180"/>
        <v>8183169</v>
      </c>
      <c r="CC93" s="20">
        <f t="shared" si="181"/>
        <v>9373808</v>
      </c>
    </row>
    <row r="94" spans="27:81">
      <c r="AA94" s="20">
        <v>1342</v>
      </c>
      <c r="AB94" s="20">
        <f t="shared" si="127"/>
        <v>1472</v>
      </c>
      <c r="AC94" s="20">
        <f t="shared" si="128"/>
        <v>1602</v>
      </c>
      <c r="AD94" s="20">
        <f t="shared" si="129"/>
        <v>1732</v>
      </c>
      <c r="AE94" s="20">
        <f t="shared" si="130"/>
        <v>1862</v>
      </c>
      <c r="AF94" s="20">
        <v>1992</v>
      </c>
      <c r="AG94" s="20">
        <f t="shared" si="131"/>
        <v>2162</v>
      </c>
      <c r="AH94" s="20">
        <f t="shared" si="132"/>
        <v>2332</v>
      </c>
      <c r="AI94" s="20">
        <f t="shared" si="133"/>
        <v>2502</v>
      </c>
      <c r="AJ94" s="20">
        <f t="shared" si="134"/>
        <v>2672</v>
      </c>
      <c r="AK94" s="20">
        <v>2842</v>
      </c>
      <c r="AL94" s="20">
        <f t="shared" si="135"/>
        <v>3052</v>
      </c>
      <c r="AM94" s="20">
        <v>3282</v>
      </c>
      <c r="AN94" s="20">
        <v>3532</v>
      </c>
      <c r="AO94" s="20">
        <v>3802</v>
      </c>
      <c r="BO94" s="20">
        <f t="shared" si="167"/>
        <v>1278339</v>
      </c>
      <c r="BP94" s="20">
        <f t="shared" si="168"/>
        <v>1524979</v>
      </c>
      <c r="BQ94" s="20">
        <f t="shared" si="169"/>
        <v>1795501</v>
      </c>
      <c r="BR94" s="20">
        <f t="shared" si="170"/>
        <v>2090498</v>
      </c>
      <c r="BS94" s="20">
        <f t="shared" si="171"/>
        <v>2410559</v>
      </c>
      <c r="BT94" s="20">
        <f t="shared" si="172"/>
        <v>2756259</v>
      </c>
      <c r="BU94" s="20">
        <f t="shared" si="173"/>
        <v>3217030</v>
      </c>
      <c r="BV94" s="20">
        <f t="shared" si="174"/>
        <v>3716430</v>
      </c>
      <c r="BW94" s="20">
        <f t="shared" si="175"/>
        <v>4255271</v>
      </c>
      <c r="BX94" s="20">
        <f t="shared" si="176"/>
        <v>4834353</v>
      </c>
      <c r="BY94" s="20">
        <f t="shared" si="177"/>
        <v>5454474</v>
      </c>
      <c r="BZ94" s="20">
        <f t="shared" si="178"/>
        <v>6238661</v>
      </c>
      <c r="CA94" s="20">
        <f t="shared" si="179"/>
        <v>7145012</v>
      </c>
      <c r="CB94" s="20">
        <f t="shared" si="180"/>
        <v>8186645</v>
      </c>
      <c r="CC94" s="20">
        <f t="shared" si="181"/>
        <v>9377507</v>
      </c>
    </row>
    <row r="95" spans="27:81">
      <c r="AA95" s="20">
        <v>1343</v>
      </c>
      <c r="AB95" s="20">
        <f t="shared" si="127"/>
        <v>1473</v>
      </c>
      <c r="AC95" s="20">
        <f t="shared" si="128"/>
        <v>1603</v>
      </c>
      <c r="AD95" s="20">
        <f t="shared" si="129"/>
        <v>1733</v>
      </c>
      <c r="AE95" s="20">
        <f t="shared" si="130"/>
        <v>1863</v>
      </c>
      <c r="AF95" s="20">
        <v>1993</v>
      </c>
      <c r="AG95" s="20">
        <f t="shared" si="131"/>
        <v>2163</v>
      </c>
      <c r="AH95" s="20">
        <f t="shared" si="132"/>
        <v>2333</v>
      </c>
      <c r="AI95" s="20">
        <f t="shared" si="133"/>
        <v>2503</v>
      </c>
      <c r="AJ95" s="20">
        <f t="shared" si="134"/>
        <v>2673</v>
      </c>
      <c r="AK95" s="20">
        <v>2843</v>
      </c>
      <c r="AL95" s="20">
        <f t="shared" si="135"/>
        <v>3053</v>
      </c>
      <c r="AM95" s="20">
        <v>3283</v>
      </c>
      <c r="AN95" s="20">
        <v>3533</v>
      </c>
      <c r="AO95" s="20">
        <v>3803</v>
      </c>
      <c r="BO95" s="20">
        <f t="shared" si="167"/>
        <v>1279768</v>
      </c>
      <c r="BP95" s="20">
        <f t="shared" si="168"/>
        <v>1526533</v>
      </c>
      <c r="BQ95" s="20">
        <f t="shared" si="169"/>
        <v>1797182</v>
      </c>
      <c r="BR95" s="20">
        <f t="shared" si="170"/>
        <v>2092309</v>
      </c>
      <c r="BS95" s="20">
        <f t="shared" si="171"/>
        <v>2412501</v>
      </c>
      <c r="BT95" s="20">
        <f t="shared" si="172"/>
        <v>2758335</v>
      </c>
      <c r="BU95" s="20">
        <f t="shared" si="173"/>
        <v>3219262</v>
      </c>
      <c r="BV95" s="20">
        <f t="shared" si="174"/>
        <v>3718821</v>
      </c>
      <c r="BW95" s="20">
        <f t="shared" si="175"/>
        <v>4257822</v>
      </c>
      <c r="BX95" s="20">
        <f t="shared" si="176"/>
        <v>4837068</v>
      </c>
      <c r="BY95" s="20">
        <f t="shared" si="177"/>
        <v>5457353</v>
      </c>
      <c r="BZ95" s="20">
        <f t="shared" si="178"/>
        <v>6241727</v>
      </c>
      <c r="CA95" s="20">
        <f t="shared" si="179"/>
        <v>7148278</v>
      </c>
      <c r="CB95" s="20">
        <f t="shared" si="180"/>
        <v>8190122</v>
      </c>
      <c r="CC95" s="20">
        <f t="shared" si="181"/>
        <v>9381207</v>
      </c>
    </row>
    <row r="96" spans="27:81">
      <c r="AA96" s="20">
        <v>1344</v>
      </c>
      <c r="AB96" s="20">
        <f t="shared" si="127"/>
        <v>1474</v>
      </c>
      <c r="AC96" s="20">
        <f t="shared" si="128"/>
        <v>1604</v>
      </c>
      <c r="AD96" s="20">
        <f t="shared" si="129"/>
        <v>1734</v>
      </c>
      <c r="AE96" s="20">
        <f t="shared" si="130"/>
        <v>1864</v>
      </c>
      <c r="AF96" s="20">
        <v>1994</v>
      </c>
      <c r="AG96" s="20">
        <f t="shared" si="131"/>
        <v>2164</v>
      </c>
      <c r="AH96" s="20">
        <f t="shared" si="132"/>
        <v>2334</v>
      </c>
      <c r="AI96" s="20">
        <f t="shared" si="133"/>
        <v>2504</v>
      </c>
      <c r="AJ96" s="20">
        <f t="shared" si="134"/>
        <v>2674</v>
      </c>
      <c r="AK96" s="20">
        <v>2844</v>
      </c>
      <c r="AL96" s="20">
        <f t="shared" si="135"/>
        <v>3054</v>
      </c>
      <c r="AM96" s="20">
        <v>3284</v>
      </c>
      <c r="AN96" s="20">
        <v>3534</v>
      </c>
      <c r="AO96" s="20">
        <v>3804</v>
      </c>
      <c r="BO96" s="20">
        <f t="shared" si="167"/>
        <v>1281198</v>
      </c>
      <c r="BP96" s="20">
        <f t="shared" si="168"/>
        <v>1528087</v>
      </c>
      <c r="BQ96" s="20">
        <f t="shared" si="169"/>
        <v>1798864</v>
      </c>
      <c r="BR96" s="20">
        <f t="shared" si="170"/>
        <v>2094120</v>
      </c>
      <c r="BS96" s="20">
        <f t="shared" si="171"/>
        <v>2414443</v>
      </c>
      <c r="BT96" s="20">
        <f t="shared" si="172"/>
        <v>2760411</v>
      </c>
      <c r="BU96" s="20">
        <f t="shared" si="173"/>
        <v>3221494</v>
      </c>
      <c r="BV96" s="20">
        <f t="shared" si="174"/>
        <v>3721212</v>
      </c>
      <c r="BW96" s="20">
        <f t="shared" si="175"/>
        <v>4260374</v>
      </c>
      <c r="BX96" s="20">
        <f t="shared" si="176"/>
        <v>4839782</v>
      </c>
      <c r="BY96" s="20">
        <f t="shared" si="177"/>
        <v>5460233</v>
      </c>
      <c r="BZ96" s="20">
        <f t="shared" si="178"/>
        <v>6244794</v>
      </c>
      <c r="CA96" s="20">
        <f t="shared" si="179"/>
        <v>7151544</v>
      </c>
      <c r="CB96" s="20">
        <f t="shared" si="180"/>
        <v>8193600</v>
      </c>
      <c r="CC96" s="20">
        <f t="shared" si="181"/>
        <v>9384907</v>
      </c>
    </row>
    <row r="97" spans="27:81">
      <c r="AA97" s="20">
        <v>1345</v>
      </c>
      <c r="AB97" s="20">
        <f t="shared" si="127"/>
        <v>1475</v>
      </c>
      <c r="AC97" s="20">
        <f t="shared" si="128"/>
        <v>1605</v>
      </c>
      <c r="AD97" s="20">
        <f t="shared" si="129"/>
        <v>1735</v>
      </c>
      <c r="AE97" s="20">
        <f t="shared" si="130"/>
        <v>1865</v>
      </c>
      <c r="AF97" s="20">
        <v>1995</v>
      </c>
      <c r="AG97" s="20">
        <f t="shared" si="131"/>
        <v>2165</v>
      </c>
      <c r="AH97" s="20">
        <f t="shared" si="132"/>
        <v>2335</v>
      </c>
      <c r="AI97" s="20">
        <f t="shared" si="133"/>
        <v>2505</v>
      </c>
      <c r="AJ97" s="20">
        <f t="shared" si="134"/>
        <v>2675</v>
      </c>
      <c r="AK97" s="20">
        <v>2845</v>
      </c>
      <c r="AL97" s="20">
        <f t="shared" si="135"/>
        <v>3055</v>
      </c>
      <c r="AM97" s="20">
        <v>3285</v>
      </c>
      <c r="AN97" s="20">
        <v>3535</v>
      </c>
      <c r="AO97" s="20">
        <v>3805</v>
      </c>
      <c r="BO97" s="20">
        <f t="shared" si="167"/>
        <v>1282628</v>
      </c>
      <c r="BP97" s="20">
        <f t="shared" si="168"/>
        <v>1529643</v>
      </c>
      <c r="BQ97" s="20">
        <f t="shared" si="169"/>
        <v>1800546</v>
      </c>
      <c r="BR97" s="20">
        <f t="shared" si="170"/>
        <v>2095932</v>
      </c>
      <c r="BS97" s="20">
        <f t="shared" si="171"/>
        <v>2416386</v>
      </c>
      <c r="BT97" s="20">
        <f t="shared" si="172"/>
        <v>2762488</v>
      </c>
      <c r="BU97" s="20">
        <f t="shared" si="173"/>
        <v>3223727</v>
      </c>
      <c r="BV97" s="20">
        <f t="shared" si="174"/>
        <v>3723604</v>
      </c>
      <c r="BW97" s="20">
        <f t="shared" si="175"/>
        <v>4262926</v>
      </c>
      <c r="BX97" s="20">
        <f t="shared" si="176"/>
        <v>4842497</v>
      </c>
      <c r="BY97" s="20">
        <f t="shared" si="177"/>
        <v>5463113</v>
      </c>
      <c r="BZ97" s="20">
        <f t="shared" si="178"/>
        <v>6247861</v>
      </c>
      <c r="CA97" s="20">
        <f t="shared" si="179"/>
        <v>7154811</v>
      </c>
      <c r="CB97" s="20">
        <f t="shared" si="180"/>
        <v>8197077</v>
      </c>
      <c r="CC97" s="20">
        <f t="shared" si="181"/>
        <v>9388608</v>
      </c>
    </row>
    <row r="98" spans="27:81">
      <c r="AA98" s="20">
        <v>1346</v>
      </c>
      <c r="AB98" s="20">
        <f t="shared" si="127"/>
        <v>1476</v>
      </c>
      <c r="AC98" s="20">
        <f t="shared" si="128"/>
        <v>1606</v>
      </c>
      <c r="AD98" s="20">
        <f t="shared" si="129"/>
        <v>1736</v>
      </c>
      <c r="AE98" s="20">
        <f t="shared" si="130"/>
        <v>1866</v>
      </c>
      <c r="AF98" s="20">
        <v>1996</v>
      </c>
      <c r="AG98" s="20">
        <f t="shared" si="131"/>
        <v>2166</v>
      </c>
      <c r="AH98" s="20">
        <f t="shared" si="132"/>
        <v>2336</v>
      </c>
      <c r="AI98" s="20">
        <f t="shared" si="133"/>
        <v>2506</v>
      </c>
      <c r="AJ98" s="20">
        <f t="shared" si="134"/>
        <v>2676</v>
      </c>
      <c r="AK98" s="20">
        <v>2846</v>
      </c>
      <c r="AL98" s="20">
        <f t="shared" si="135"/>
        <v>3056</v>
      </c>
      <c r="AM98" s="20">
        <v>3286</v>
      </c>
      <c r="AN98" s="20">
        <v>3536</v>
      </c>
      <c r="AO98" s="20">
        <v>3806</v>
      </c>
      <c r="BO98" s="20">
        <f t="shared" si="167"/>
        <v>1284058</v>
      </c>
      <c r="BP98" s="20">
        <f t="shared" si="168"/>
        <v>1531198</v>
      </c>
      <c r="BQ98" s="20">
        <f t="shared" si="169"/>
        <v>1802229</v>
      </c>
      <c r="BR98" s="20">
        <f t="shared" si="170"/>
        <v>2097744</v>
      </c>
      <c r="BS98" s="20">
        <f t="shared" si="171"/>
        <v>2418330</v>
      </c>
      <c r="BT98" s="20">
        <f t="shared" si="172"/>
        <v>2764565</v>
      </c>
      <c r="BU98" s="20">
        <f t="shared" si="173"/>
        <v>3225961</v>
      </c>
      <c r="BV98" s="20">
        <f t="shared" si="174"/>
        <v>3725996</v>
      </c>
      <c r="BW98" s="20">
        <f t="shared" si="175"/>
        <v>4265479</v>
      </c>
      <c r="BX98" s="20">
        <f t="shared" si="176"/>
        <v>4845213</v>
      </c>
      <c r="BY98" s="20">
        <f t="shared" si="177"/>
        <v>5465993</v>
      </c>
      <c r="BZ98" s="20">
        <f t="shared" si="178"/>
        <v>6250929</v>
      </c>
      <c r="CA98" s="20">
        <f t="shared" si="179"/>
        <v>7158078</v>
      </c>
      <c r="CB98" s="20">
        <f t="shared" si="180"/>
        <v>8200556</v>
      </c>
      <c r="CC98" s="20">
        <f t="shared" si="181"/>
        <v>9392309</v>
      </c>
    </row>
    <row r="99" spans="27:81">
      <c r="AA99" s="20">
        <v>1347</v>
      </c>
      <c r="AB99" s="20">
        <f t="shared" si="127"/>
        <v>1477</v>
      </c>
      <c r="AC99" s="20">
        <f t="shared" si="128"/>
        <v>1607</v>
      </c>
      <c r="AD99" s="20">
        <f t="shared" ref="AD99:AD131" si="182">AC99+130</f>
        <v>1737</v>
      </c>
      <c r="AE99" s="20">
        <f t="shared" ref="AE99:AE131" si="183">AD99+130</f>
        <v>1867</v>
      </c>
      <c r="AF99" s="20">
        <v>1997</v>
      </c>
      <c r="AG99" s="20">
        <f t="shared" ref="AG99:AG130" si="184">AF99+170</f>
        <v>2167</v>
      </c>
      <c r="AH99" s="20">
        <f t="shared" ref="AH99:AH130" si="185">AG99+170</f>
        <v>2337</v>
      </c>
      <c r="AI99" s="20">
        <f t="shared" ref="AI99:AI130" si="186">AH99+170</f>
        <v>2507</v>
      </c>
      <c r="AJ99" s="20">
        <f t="shared" ref="AJ99:AJ130" si="187">AI99+170</f>
        <v>2677</v>
      </c>
      <c r="AK99" s="20">
        <v>2847</v>
      </c>
      <c r="AL99" s="20">
        <f t="shared" si="135"/>
        <v>3057</v>
      </c>
      <c r="AM99" s="20">
        <v>3287</v>
      </c>
      <c r="AN99" s="20">
        <v>3537</v>
      </c>
      <c r="AO99" s="20">
        <v>3807</v>
      </c>
      <c r="BO99" s="20">
        <f t="shared" si="167"/>
        <v>1285489</v>
      </c>
      <c r="BP99" s="20">
        <f t="shared" si="168"/>
        <v>1532755</v>
      </c>
      <c r="BQ99" s="20">
        <f t="shared" si="169"/>
        <v>1803912</v>
      </c>
      <c r="BR99" s="20">
        <f t="shared" si="170"/>
        <v>2099557</v>
      </c>
      <c r="BS99" s="20">
        <f t="shared" si="171"/>
        <v>2420274</v>
      </c>
      <c r="BT99" s="20">
        <f t="shared" si="172"/>
        <v>2766643</v>
      </c>
      <c r="BU99" s="20">
        <f t="shared" si="173"/>
        <v>3228195</v>
      </c>
      <c r="BV99" s="20">
        <f t="shared" si="174"/>
        <v>3728389</v>
      </c>
      <c r="BW99" s="20">
        <f t="shared" si="175"/>
        <v>4268032</v>
      </c>
      <c r="BX99" s="20">
        <f t="shared" si="176"/>
        <v>4847929</v>
      </c>
      <c r="BY99" s="20">
        <f t="shared" si="177"/>
        <v>5468874</v>
      </c>
      <c r="BZ99" s="20">
        <f t="shared" si="178"/>
        <v>6253997</v>
      </c>
      <c r="CA99" s="20">
        <f t="shared" si="179"/>
        <v>7161346</v>
      </c>
      <c r="CB99" s="20">
        <f t="shared" si="180"/>
        <v>8204035</v>
      </c>
      <c r="CC99" s="20">
        <f t="shared" si="181"/>
        <v>9396011</v>
      </c>
    </row>
    <row r="100" spans="27:81">
      <c r="AA100" s="20">
        <v>1348</v>
      </c>
      <c r="AB100" s="20">
        <f t="shared" si="127"/>
        <v>1478</v>
      </c>
      <c r="AC100" s="20">
        <f t="shared" si="128"/>
        <v>1608</v>
      </c>
      <c r="AD100" s="20">
        <f t="shared" si="182"/>
        <v>1738</v>
      </c>
      <c r="AE100" s="20">
        <f t="shared" si="183"/>
        <v>1868</v>
      </c>
      <c r="AF100" s="20">
        <v>1998</v>
      </c>
      <c r="AG100" s="20">
        <f t="shared" si="184"/>
        <v>2168</v>
      </c>
      <c r="AH100" s="20">
        <f t="shared" si="185"/>
        <v>2338</v>
      </c>
      <c r="AI100" s="20">
        <f t="shared" si="186"/>
        <v>2508</v>
      </c>
      <c r="AJ100" s="20">
        <f t="shared" si="187"/>
        <v>2678</v>
      </c>
      <c r="AK100" s="20">
        <v>2848</v>
      </c>
      <c r="AL100" s="20">
        <f t="shared" si="135"/>
        <v>3058</v>
      </c>
      <c r="AM100" s="20">
        <v>3288</v>
      </c>
      <c r="AN100" s="20">
        <v>3538</v>
      </c>
      <c r="AO100" s="20">
        <v>3808</v>
      </c>
      <c r="BO100" s="20">
        <f t="shared" si="167"/>
        <v>1286921</v>
      </c>
      <c r="BP100" s="20">
        <f t="shared" si="168"/>
        <v>1534311</v>
      </c>
      <c r="BQ100" s="20">
        <f t="shared" si="169"/>
        <v>1805596</v>
      </c>
      <c r="BR100" s="20">
        <f t="shared" si="170"/>
        <v>2101370</v>
      </c>
      <c r="BS100" s="20">
        <f t="shared" si="171"/>
        <v>2422219</v>
      </c>
      <c r="BT100" s="20">
        <f t="shared" si="172"/>
        <v>2768721</v>
      </c>
      <c r="BU100" s="20">
        <f t="shared" si="173"/>
        <v>3230430</v>
      </c>
      <c r="BV100" s="20">
        <f t="shared" si="174"/>
        <v>3730782</v>
      </c>
      <c r="BW100" s="20">
        <f t="shared" si="175"/>
        <v>4270586</v>
      </c>
      <c r="BX100" s="20">
        <f t="shared" si="176"/>
        <v>4850645</v>
      </c>
      <c r="BY100" s="20">
        <f t="shared" si="177"/>
        <v>5471756</v>
      </c>
      <c r="BZ100" s="20">
        <f t="shared" si="178"/>
        <v>6257066</v>
      </c>
      <c r="CA100" s="20">
        <f t="shared" si="179"/>
        <v>7164614</v>
      </c>
      <c r="CB100" s="20">
        <f t="shared" si="180"/>
        <v>8207514</v>
      </c>
      <c r="CC100" s="20">
        <f t="shared" si="181"/>
        <v>9399714</v>
      </c>
    </row>
    <row r="101" spans="27:81">
      <c r="AA101" s="20">
        <v>1349</v>
      </c>
      <c r="AB101" s="20">
        <f t="shared" si="127"/>
        <v>1479</v>
      </c>
      <c r="AC101" s="20">
        <f t="shared" si="128"/>
        <v>1609</v>
      </c>
      <c r="AD101" s="20">
        <f t="shared" si="182"/>
        <v>1739</v>
      </c>
      <c r="AE101" s="20">
        <f t="shared" si="183"/>
        <v>1869</v>
      </c>
      <c r="AF101" s="20">
        <v>1999</v>
      </c>
      <c r="AG101" s="20">
        <f t="shared" si="184"/>
        <v>2169</v>
      </c>
      <c r="AH101" s="20">
        <f t="shared" si="185"/>
        <v>2339</v>
      </c>
      <c r="AI101" s="20">
        <f t="shared" si="186"/>
        <v>2509</v>
      </c>
      <c r="AJ101" s="20">
        <f t="shared" si="187"/>
        <v>2679</v>
      </c>
      <c r="AK101" s="20">
        <v>2849</v>
      </c>
      <c r="AL101" s="20">
        <f t="shared" si="135"/>
        <v>3059</v>
      </c>
      <c r="AM101" s="20">
        <v>3289</v>
      </c>
      <c r="AN101" s="20">
        <v>3539</v>
      </c>
      <c r="AO101" s="20">
        <v>3809</v>
      </c>
      <c r="BO101" s="20">
        <f t="shared" si="167"/>
        <v>1288353</v>
      </c>
      <c r="BP101" s="20">
        <f t="shared" si="168"/>
        <v>1535869</v>
      </c>
      <c r="BQ101" s="20">
        <f t="shared" si="169"/>
        <v>1807281</v>
      </c>
      <c r="BR101" s="20">
        <f t="shared" si="170"/>
        <v>2103184</v>
      </c>
      <c r="BS101" s="20">
        <f t="shared" si="171"/>
        <v>2424164</v>
      </c>
      <c r="BT101" s="20">
        <f t="shared" si="172"/>
        <v>2770800</v>
      </c>
      <c r="BU101" s="20">
        <f t="shared" si="173"/>
        <v>3232665</v>
      </c>
      <c r="BV101" s="20">
        <f t="shared" si="174"/>
        <v>3733176</v>
      </c>
      <c r="BW101" s="20">
        <f t="shared" si="175"/>
        <v>4273140</v>
      </c>
      <c r="BX101" s="20">
        <f t="shared" si="176"/>
        <v>4853362</v>
      </c>
      <c r="BY101" s="20">
        <f t="shared" si="177"/>
        <v>5474638</v>
      </c>
      <c r="BZ101" s="20">
        <f t="shared" si="178"/>
        <v>6260136</v>
      </c>
      <c r="CA101" s="20">
        <f t="shared" si="179"/>
        <v>7167883</v>
      </c>
      <c r="CB101" s="20">
        <f t="shared" si="180"/>
        <v>8210994</v>
      </c>
      <c r="CC101" s="20">
        <f t="shared" si="181"/>
        <v>9403416</v>
      </c>
    </row>
    <row r="102" spans="27:81">
      <c r="AA102" s="20">
        <v>1350</v>
      </c>
      <c r="AB102" s="20">
        <f t="shared" si="127"/>
        <v>1480</v>
      </c>
      <c r="AC102" s="20">
        <f t="shared" si="128"/>
        <v>1610</v>
      </c>
      <c r="AD102" s="20">
        <f t="shared" si="182"/>
        <v>1740</v>
      </c>
      <c r="AE102" s="20">
        <f t="shared" si="183"/>
        <v>1870</v>
      </c>
      <c r="AF102" s="20">
        <v>2000</v>
      </c>
      <c r="AG102" s="20">
        <f t="shared" si="184"/>
        <v>2170</v>
      </c>
      <c r="AH102" s="20">
        <f t="shared" si="185"/>
        <v>2340</v>
      </c>
      <c r="AI102" s="20">
        <f t="shared" si="186"/>
        <v>2510</v>
      </c>
      <c r="AJ102" s="20">
        <f t="shared" si="187"/>
        <v>2680</v>
      </c>
      <c r="AK102" s="20">
        <v>2850</v>
      </c>
      <c r="AL102" s="20">
        <f t="shared" si="135"/>
        <v>3060</v>
      </c>
      <c r="AM102" s="20">
        <v>3290</v>
      </c>
      <c r="AN102" s="20">
        <v>3540</v>
      </c>
      <c r="AO102" s="20">
        <v>3810</v>
      </c>
      <c r="BO102" s="20">
        <f t="shared" si="167"/>
        <v>1289786</v>
      </c>
      <c r="BP102" s="20">
        <f t="shared" si="168"/>
        <v>1537426</v>
      </c>
      <c r="BQ102" s="20">
        <f t="shared" si="169"/>
        <v>1808966</v>
      </c>
      <c r="BR102" s="20">
        <f t="shared" si="170"/>
        <v>2104998</v>
      </c>
      <c r="BS102" s="20">
        <f t="shared" si="171"/>
        <v>2426110</v>
      </c>
      <c r="BT102" s="20">
        <f t="shared" si="172"/>
        <v>2772879</v>
      </c>
      <c r="BU102" s="20">
        <f t="shared" si="173"/>
        <v>3234901</v>
      </c>
      <c r="BV102" s="20">
        <f t="shared" si="174"/>
        <v>3735570</v>
      </c>
      <c r="BW102" s="20">
        <f t="shared" si="175"/>
        <v>4275695</v>
      </c>
      <c r="BX102" s="20">
        <f t="shared" si="176"/>
        <v>4856080</v>
      </c>
      <c r="BY102" s="20">
        <f t="shared" si="177"/>
        <v>5477521</v>
      </c>
      <c r="BZ102" s="20">
        <f t="shared" si="178"/>
        <v>6263205</v>
      </c>
      <c r="CA102" s="20">
        <f t="shared" si="179"/>
        <v>7171152</v>
      </c>
      <c r="CB102" s="20">
        <f t="shared" si="180"/>
        <v>8214474</v>
      </c>
      <c r="CC102" s="20">
        <f t="shared" si="181"/>
        <v>9407120</v>
      </c>
    </row>
    <row r="103" spans="27:81">
      <c r="AA103" s="20">
        <v>1351</v>
      </c>
      <c r="AB103" s="20">
        <f t="shared" si="127"/>
        <v>1481</v>
      </c>
      <c r="AC103" s="20">
        <f t="shared" si="128"/>
        <v>1611</v>
      </c>
      <c r="AD103" s="20">
        <f t="shared" si="182"/>
        <v>1741</v>
      </c>
      <c r="AE103" s="20">
        <f t="shared" si="183"/>
        <v>1871</v>
      </c>
      <c r="AF103" s="20">
        <v>2001</v>
      </c>
      <c r="AG103" s="20">
        <f t="shared" si="184"/>
        <v>2171</v>
      </c>
      <c r="AH103" s="20">
        <f t="shared" si="185"/>
        <v>2341</v>
      </c>
      <c r="AI103" s="20">
        <f t="shared" si="186"/>
        <v>2511</v>
      </c>
      <c r="AJ103" s="20">
        <f t="shared" si="187"/>
        <v>2681</v>
      </c>
      <c r="AK103" s="20">
        <v>2851</v>
      </c>
      <c r="AL103" s="20">
        <f t="shared" si="135"/>
        <v>3061</v>
      </c>
      <c r="AM103" s="20">
        <v>3291</v>
      </c>
      <c r="AN103" s="20">
        <v>3541</v>
      </c>
      <c r="AO103" s="20">
        <v>3811</v>
      </c>
      <c r="BO103" s="20">
        <f t="shared" si="167"/>
        <v>1291219</v>
      </c>
      <c r="BP103" s="20">
        <f t="shared" si="168"/>
        <v>1538985</v>
      </c>
      <c r="BQ103" s="20">
        <f t="shared" si="169"/>
        <v>1810651</v>
      </c>
      <c r="BR103" s="20">
        <f t="shared" si="170"/>
        <v>2106813</v>
      </c>
      <c r="BS103" s="20">
        <f t="shared" si="171"/>
        <v>2428056</v>
      </c>
      <c r="BT103" s="20">
        <f t="shared" si="172"/>
        <v>2774959</v>
      </c>
      <c r="BU103" s="20">
        <f t="shared" si="173"/>
        <v>3237137</v>
      </c>
      <c r="BV103" s="20">
        <f t="shared" si="174"/>
        <v>3737965</v>
      </c>
      <c r="BW103" s="20">
        <f t="shared" si="175"/>
        <v>4278250</v>
      </c>
      <c r="BX103" s="20">
        <f t="shared" si="176"/>
        <v>4858798</v>
      </c>
      <c r="BY103" s="20">
        <f t="shared" si="177"/>
        <v>5480404</v>
      </c>
      <c r="BZ103" s="20">
        <f t="shared" si="178"/>
        <v>6266276</v>
      </c>
      <c r="CA103" s="20">
        <f t="shared" si="179"/>
        <v>7174422</v>
      </c>
      <c r="CB103" s="20">
        <f t="shared" si="180"/>
        <v>8217955</v>
      </c>
      <c r="CC103" s="20">
        <f t="shared" si="181"/>
        <v>9410823</v>
      </c>
    </row>
    <row r="104" spans="27:81">
      <c r="AA104" s="20">
        <v>1352</v>
      </c>
      <c r="AB104" s="20">
        <f t="shared" si="127"/>
        <v>1482</v>
      </c>
      <c r="AC104" s="20">
        <f t="shared" si="128"/>
        <v>1612</v>
      </c>
      <c r="AD104" s="20">
        <f t="shared" si="182"/>
        <v>1742</v>
      </c>
      <c r="AE104" s="20">
        <f t="shared" si="183"/>
        <v>1872</v>
      </c>
      <c r="AF104" s="20">
        <v>2002</v>
      </c>
      <c r="AG104" s="20">
        <f t="shared" si="184"/>
        <v>2172</v>
      </c>
      <c r="AH104" s="20">
        <f t="shared" si="185"/>
        <v>2342</v>
      </c>
      <c r="AI104" s="20">
        <f t="shared" si="186"/>
        <v>2512</v>
      </c>
      <c r="AJ104" s="20">
        <f t="shared" si="187"/>
        <v>2682</v>
      </c>
      <c r="AK104" s="20">
        <v>2852</v>
      </c>
      <c r="AL104" s="20">
        <f t="shared" si="135"/>
        <v>3062</v>
      </c>
      <c r="AM104" s="20">
        <v>3292</v>
      </c>
      <c r="AN104" s="20">
        <v>3542</v>
      </c>
      <c r="AO104" s="20">
        <v>3812</v>
      </c>
      <c r="BO104" s="20">
        <f t="shared" si="167"/>
        <v>1292653</v>
      </c>
      <c r="BP104" s="20">
        <f t="shared" si="168"/>
        <v>1540544</v>
      </c>
      <c r="BQ104" s="20">
        <f t="shared" si="169"/>
        <v>1812337</v>
      </c>
      <c r="BR104" s="20">
        <f t="shared" si="170"/>
        <v>2108628</v>
      </c>
      <c r="BS104" s="20">
        <f t="shared" si="171"/>
        <v>2430003</v>
      </c>
      <c r="BT104" s="20">
        <f t="shared" si="172"/>
        <v>2777039</v>
      </c>
      <c r="BU104" s="20">
        <f t="shared" si="173"/>
        <v>3239374</v>
      </c>
      <c r="BV104" s="20">
        <f t="shared" si="174"/>
        <v>3740360</v>
      </c>
      <c r="BW104" s="20">
        <f t="shared" si="175"/>
        <v>4280806</v>
      </c>
      <c r="BX104" s="20">
        <f t="shared" si="176"/>
        <v>4861517</v>
      </c>
      <c r="BY104" s="20">
        <f t="shared" si="177"/>
        <v>5483287</v>
      </c>
      <c r="BZ104" s="20">
        <f t="shared" si="178"/>
        <v>6269347</v>
      </c>
      <c r="CA104" s="20">
        <f t="shared" si="179"/>
        <v>7177692</v>
      </c>
      <c r="CB104" s="20">
        <f t="shared" si="180"/>
        <v>8221437</v>
      </c>
      <c r="CC104" s="20">
        <f t="shared" si="181"/>
        <v>9414528</v>
      </c>
    </row>
    <row r="105" spans="27:81">
      <c r="AA105" s="20">
        <v>1353</v>
      </c>
      <c r="AB105" s="20">
        <f t="shared" si="127"/>
        <v>1483</v>
      </c>
      <c r="AC105" s="20">
        <f t="shared" si="128"/>
        <v>1613</v>
      </c>
      <c r="AD105" s="20">
        <f t="shared" si="182"/>
        <v>1743</v>
      </c>
      <c r="AE105" s="20">
        <f t="shared" si="183"/>
        <v>1873</v>
      </c>
      <c r="AF105" s="20">
        <v>2003</v>
      </c>
      <c r="AG105" s="20">
        <f t="shared" si="184"/>
        <v>2173</v>
      </c>
      <c r="AH105" s="20">
        <f t="shared" si="185"/>
        <v>2343</v>
      </c>
      <c r="AI105" s="20">
        <f t="shared" si="186"/>
        <v>2513</v>
      </c>
      <c r="AJ105" s="20">
        <f t="shared" si="187"/>
        <v>2683</v>
      </c>
      <c r="AK105" s="20">
        <v>2853</v>
      </c>
      <c r="AL105" s="20">
        <f t="shared" si="135"/>
        <v>3063</v>
      </c>
      <c r="AM105" s="20">
        <v>3293</v>
      </c>
      <c r="AN105" s="20">
        <v>3543</v>
      </c>
      <c r="AO105" s="20">
        <v>3813</v>
      </c>
      <c r="BO105" s="20">
        <f t="shared" si="167"/>
        <v>1294087</v>
      </c>
      <c r="BP105" s="20">
        <f t="shared" si="168"/>
        <v>1542103</v>
      </c>
      <c r="BQ105" s="20">
        <f t="shared" si="169"/>
        <v>1814024</v>
      </c>
      <c r="BR105" s="20">
        <f t="shared" si="170"/>
        <v>2110444</v>
      </c>
      <c r="BS105" s="20">
        <f t="shared" si="171"/>
        <v>2431950</v>
      </c>
      <c r="BT105" s="20">
        <f t="shared" si="172"/>
        <v>2779120</v>
      </c>
      <c r="BU105" s="20">
        <f t="shared" si="173"/>
        <v>3241611</v>
      </c>
      <c r="BV105" s="20">
        <f t="shared" si="174"/>
        <v>3742756</v>
      </c>
      <c r="BW105" s="20">
        <f t="shared" si="175"/>
        <v>4283363</v>
      </c>
      <c r="BX105" s="20">
        <f t="shared" si="176"/>
        <v>4864236</v>
      </c>
      <c r="BY105" s="20">
        <f t="shared" si="177"/>
        <v>5486171</v>
      </c>
      <c r="BZ105" s="20">
        <f t="shared" si="178"/>
        <v>6272418</v>
      </c>
      <c r="CA105" s="20">
        <f t="shared" si="179"/>
        <v>7180962</v>
      </c>
      <c r="CB105" s="20">
        <f t="shared" si="180"/>
        <v>8224919</v>
      </c>
      <c r="CC105" s="20">
        <f t="shared" si="181"/>
        <v>9418232</v>
      </c>
    </row>
    <row r="106" spans="27:81">
      <c r="AA106" s="20">
        <v>1354</v>
      </c>
      <c r="AB106" s="20">
        <f t="shared" si="127"/>
        <v>1484</v>
      </c>
      <c r="AC106" s="20">
        <f t="shared" si="128"/>
        <v>1614</v>
      </c>
      <c r="AD106" s="20">
        <f t="shared" si="182"/>
        <v>1744</v>
      </c>
      <c r="AE106" s="20">
        <f t="shared" si="183"/>
        <v>1874</v>
      </c>
      <c r="AF106" s="20">
        <v>2004</v>
      </c>
      <c r="AG106" s="20">
        <f t="shared" si="184"/>
        <v>2174</v>
      </c>
      <c r="AH106" s="20">
        <f t="shared" si="185"/>
        <v>2344</v>
      </c>
      <c r="AI106" s="20">
        <f t="shared" si="186"/>
        <v>2514</v>
      </c>
      <c r="AJ106" s="20">
        <f t="shared" si="187"/>
        <v>2684</v>
      </c>
      <c r="AK106" s="20">
        <v>2854</v>
      </c>
      <c r="AL106" s="20">
        <f t="shared" si="135"/>
        <v>3064</v>
      </c>
      <c r="AM106" s="20">
        <v>3294</v>
      </c>
      <c r="AN106" s="20">
        <v>3544</v>
      </c>
      <c r="AO106" s="20">
        <v>3814</v>
      </c>
      <c r="BO106" s="20">
        <f t="shared" si="167"/>
        <v>1295522</v>
      </c>
      <c r="BP106" s="20">
        <f t="shared" si="168"/>
        <v>1543663</v>
      </c>
      <c r="BQ106" s="20">
        <f t="shared" si="169"/>
        <v>1815711</v>
      </c>
      <c r="BR106" s="20">
        <f t="shared" si="170"/>
        <v>2112260</v>
      </c>
      <c r="BS106" s="20">
        <f t="shared" si="171"/>
        <v>2433898</v>
      </c>
      <c r="BT106" s="20">
        <f t="shared" si="172"/>
        <v>2781201</v>
      </c>
      <c r="BU106" s="20">
        <f t="shared" si="173"/>
        <v>3243849</v>
      </c>
      <c r="BV106" s="20">
        <f t="shared" si="174"/>
        <v>3745152</v>
      </c>
      <c r="BW106" s="20">
        <f t="shared" si="175"/>
        <v>4285919</v>
      </c>
      <c r="BX106" s="20">
        <f t="shared" si="176"/>
        <v>4866956</v>
      </c>
      <c r="BY106" s="20">
        <f t="shared" si="177"/>
        <v>5489056</v>
      </c>
      <c r="BZ106" s="20">
        <f t="shared" si="178"/>
        <v>6275490</v>
      </c>
      <c r="CA106" s="20">
        <f t="shared" si="179"/>
        <v>7184234</v>
      </c>
      <c r="CB106" s="20">
        <f t="shared" si="180"/>
        <v>8228401</v>
      </c>
      <c r="CC106" s="20">
        <f t="shared" si="181"/>
        <v>9421938</v>
      </c>
    </row>
    <row r="107" spans="27:81">
      <c r="AA107" s="20">
        <v>1355</v>
      </c>
      <c r="AB107" s="20">
        <f t="shared" si="127"/>
        <v>1485</v>
      </c>
      <c r="AC107" s="20">
        <f t="shared" si="128"/>
        <v>1615</v>
      </c>
      <c r="AD107" s="20">
        <f t="shared" si="182"/>
        <v>1745</v>
      </c>
      <c r="AE107" s="20">
        <f t="shared" si="183"/>
        <v>1875</v>
      </c>
      <c r="AF107" s="20">
        <v>2005</v>
      </c>
      <c r="AG107" s="20">
        <f t="shared" si="184"/>
        <v>2175</v>
      </c>
      <c r="AH107" s="20">
        <f t="shared" si="185"/>
        <v>2345</v>
      </c>
      <c r="AI107" s="20">
        <f t="shared" si="186"/>
        <v>2515</v>
      </c>
      <c r="AJ107" s="20">
        <f t="shared" si="187"/>
        <v>2685</v>
      </c>
      <c r="AK107" s="20">
        <v>2855</v>
      </c>
      <c r="AL107" s="20">
        <f t="shared" si="135"/>
        <v>3065</v>
      </c>
      <c r="AM107" s="20">
        <v>3295</v>
      </c>
      <c r="AN107" s="20">
        <v>3545</v>
      </c>
      <c r="AO107" s="20">
        <v>3815</v>
      </c>
      <c r="BO107" s="20">
        <f t="shared" si="167"/>
        <v>1296957</v>
      </c>
      <c r="BP107" s="20">
        <f t="shared" si="168"/>
        <v>1545223</v>
      </c>
      <c r="BQ107" s="20">
        <f t="shared" si="169"/>
        <v>1817398</v>
      </c>
      <c r="BR107" s="20">
        <f t="shared" si="170"/>
        <v>2114077</v>
      </c>
      <c r="BS107" s="20">
        <f t="shared" si="171"/>
        <v>2435846</v>
      </c>
      <c r="BT107" s="20">
        <f t="shared" si="172"/>
        <v>2783283</v>
      </c>
      <c r="BU107" s="20">
        <f t="shared" si="173"/>
        <v>3246087</v>
      </c>
      <c r="BV107" s="20">
        <f t="shared" si="174"/>
        <v>3747549</v>
      </c>
      <c r="BW107" s="20">
        <f t="shared" si="175"/>
        <v>4288477</v>
      </c>
      <c r="BX107" s="20">
        <f t="shared" si="176"/>
        <v>4869676</v>
      </c>
      <c r="BY107" s="20">
        <f t="shared" si="177"/>
        <v>5491941</v>
      </c>
      <c r="BZ107" s="20">
        <f t="shared" si="178"/>
        <v>6278562</v>
      </c>
      <c r="CA107" s="20">
        <f t="shared" si="179"/>
        <v>7187505</v>
      </c>
      <c r="CB107" s="20">
        <f t="shared" si="180"/>
        <v>8231884</v>
      </c>
      <c r="CC107" s="20">
        <f t="shared" si="181"/>
        <v>9425643</v>
      </c>
    </row>
    <row r="108" spans="27:81">
      <c r="AA108" s="20">
        <v>1356</v>
      </c>
      <c r="AB108" s="20">
        <f t="shared" si="127"/>
        <v>1486</v>
      </c>
      <c r="AC108" s="20">
        <f t="shared" si="128"/>
        <v>1616</v>
      </c>
      <c r="AD108" s="20">
        <f t="shared" si="182"/>
        <v>1746</v>
      </c>
      <c r="AE108" s="20">
        <f t="shared" si="183"/>
        <v>1876</v>
      </c>
      <c r="AF108" s="20">
        <v>2006</v>
      </c>
      <c r="AG108" s="20">
        <f t="shared" si="184"/>
        <v>2176</v>
      </c>
      <c r="AH108" s="20">
        <f t="shared" si="185"/>
        <v>2346</v>
      </c>
      <c r="AI108" s="20">
        <f t="shared" si="186"/>
        <v>2516</v>
      </c>
      <c r="AJ108" s="20">
        <f t="shared" si="187"/>
        <v>2686</v>
      </c>
      <c r="AK108" s="20">
        <v>2856</v>
      </c>
      <c r="AL108" s="20">
        <f t="shared" si="135"/>
        <v>3066</v>
      </c>
      <c r="AM108" s="20">
        <v>3296</v>
      </c>
      <c r="AN108" s="20">
        <v>3546</v>
      </c>
      <c r="AO108" s="20">
        <v>3816</v>
      </c>
      <c r="BO108" s="20">
        <f t="shared" si="167"/>
        <v>1298393</v>
      </c>
      <c r="BP108" s="20">
        <f t="shared" si="168"/>
        <v>1546784</v>
      </c>
      <c r="BQ108" s="20">
        <f t="shared" si="169"/>
        <v>1819087</v>
      </c>
      <c r="BR108" s="20">
        <f t="shared" si="170"/>
        <v>2115895</v>
      </c>
      <c r="BS108" s="20">
        <f t="shared" si="171"/>
        <v>2437795</v>
      </c>
      <c r="BT108" s="20">
        <f t="shared" si="172"/>
        <v>2785365</v>
      </c>
      <c r="BU108" s="20">
        <f t="shared" si="173"/>
        <v>3248326</v>
      </c>
      <c r="BV108" s="20">
        <f t="shared" si="174"/>
        <v>3749946</v>
      </c>
      <c r="BW108" s="20">
        <f t="shared" si="175"/>
        <v>4291035</v>
      </c>
      <c r="BX108" s="20">
        <f t="shared" si="176"/>
        <v>4872396</v>
      </c>
      <c r="BY108" s="20">
        <f t="shared" si="177"/>
        <v>5494827</v>
      </c>
      <c r="BZ108" s="20">
        <f t="shared" si="178"/>
        <v>6281635</v>
      </c>
      <c r="CA108" s="20">
        <f t="shared" si="179"/>
        <v>7190777</v>
      </c>
      <c r="CB108" s="20">
        <f t="shared" si="180"/>
        <v>8235367</v>
      </c>
      <c r="CC108" s="20">
        <f t="shared" si="181"/>
        <v>9429349</v>
      </c>
    </row>
    <row r="109" spans="27:81">
      <c r="AA109" s="20">
        <v>1357</v>
      </c>
      <c r="AB109" s="20">
        <f t="shared" si="127"/>
        <v>1487</v>
      </c>
      <c r="AC109" s="20">
        <f t="shared" si="128"/>
        <v>1617</v>
      </c>
      <c r="AD109" s="20">
        <f t="shared" si="182"/>
        <v>1747</v>
      </c>
      <c r="AE109" s="20">
        <f t="shared" si="183"/>
        <v>1877</v>
      </c>
      <c r="AF109" s="20">
        <v>2007</v>
      </c>
      <c r="AG109" s="20">
        <f t="shared" si="184"/>
        <v>2177</v>
      </c>
      <c r="AH109" s="20">
        <f t="shared" si="185"/>
        <v>2347</v>
      </c>
      <c r="AI109" s="20">
        <f t="shared" si="186"/>
        <v>2517</v>
      </c>
      <c r="AJ109" s="20">
        <f t="shared" si="187"/>
        <v>2687</v>
      </c>
      <c r="AK109" s="20">
        <v>2857</v>
      </c>
      <c r="AL109" s="20">
        <f t="shared" si="135"/>
        <v>3067</v>
      </c>
      <c r="AM109" s="20">
        <v>3297</v>
      </c>
      <c r="AN109" s="20">
        <v>3547</v>
      </c>
      <c r="AO109" s="20">
        <v>3817</v>
      </c>
      <c r="BO109" s="20">
        <f t="shared" si="167"/>
        <v>1299830</v>
      </c>
      <c r="BP109" s="20">
        <f t="shared" si="168"/>
        <v>1548346</v>
      </c>
      <c r="BQ109" s="20">
        <f t="shared" si="169"/>
        <v>1820775</v>
      </c>
      <c r="BR109" s="20">
        <f t="shared" si="170"/>
        <v>2117712</v>
      </c>
      <c r="BS109" s="20">
        <f t="shared" si="171"/>
        <v>2439744</v>
      </c>
      <c r="BT109" s="20">
        <f t="shared" si="172"/>
        <v>2787448</v>
      </c>
      <c r="BU109" s="20">
        <f t="shared" si="173"/>
        <v>3250566</v>
      </c>
      <c r="BV109" s="20">
        <f t="shared" si="174"/>
        <v>3752344</v>
      </c>
      <c r="BW109" s="20">
        <f t="shared" si="175"/>
        <v>4293593</v>
      </c>
      <c r="BX109" s="20">
        <f t="shared" si="176"/>
        <v>4875118</v>
      </c>
      <c r="BY109" s="20">
        <f t="shared" si="177"/>
        <v>5497713</v>
      </c>
      <c r="BZ109" s="20">
        <f t="shared" si="178"/>
        <v>6284708</v>
      </c>
      <c r="CA109" s="20">
        <f t="shared" si="179"/>
        <v>7194050</v>
      </c>
      <c r="CB109" s="20">
        <f t="shared" si="180"/>
        <v>8238851</v>
      </c>
      <c r="CC109" s="20">
        <f t="shared" si="181"/>
        <v>9433056</v>
      </c>
    </row>
    <row r="110" spans="27:81">
      <c r="AA110" s="20">
        <v>1358</v>
      </c>
      <c r="AB110" s="20">
        <f t="shared" ref="AB110:AB115" si="188">AA110+130</f>
        <v>1488</v>
      </c>
      <c r="AC110" s="20">
        <f t="shared" ref="AC110:AC115" si="189">AB110+130</f>
        <v>1618</v>
      </c>
      <c r="AD110" s="20">
        <f t="shared" si="182"/>
        <v>1748</v>
      </c>
      <c r="AE110" s="20">
        <f t="shared" si="183"/>
        <v>1878</v>
      </c>
      <c r="AF110" s="20">
        <v>2008</v>
      </c>
      <c r="AG110" s="20">
        <f t="shared" si="184"/>
        <v>2178</v>
      </c>
      <c r="AH110" s="20">
        <f t="shared" si="185"/>
        <v>2348</v>
      </c>
      <c r="AI110" s="20">
        <f t="shared" si="186"/>
        <v>2518</v>
      </c>
      <c r="AJ110" s="20">
        <f t="shared" si="187"/>
        <v>2688</v>
      </c>
      <c r="AK110" s="20">
        <v>2858</v>
      </c>
      <c r="AL110" s="20">
        <f t="shared" si="135"/>
        <v>3068</v>
      </c>
      <c r="AM110" s="20">
        <v>3298</v>
      </c>
      <c r="AN110" s="20">
        <v>3548</v>
      </c>
      <c r="AO110" s="20">
        <v>3818</v>
      </c>
      <c r="BO110" s="20">
        <f t="shared" si="167"/>
        <v>1301266</v>
      </c>
      <c r="BP110" s="20">
        <f t="shared" si="168"/>
        <v>1549908</v>
      </c>
      <c r="BQ110" s="20">
        <f t="shared" si="169"/>
        <v>1822464</v>
      </c>
      <c r="BR110" s="20">
        <f t="shared" si="170"/>
        <v>2119531</v>
      </c>
      <c r="BS110" s="20">
        <f t="shared" si="171"/>
        <v>2441694</v>
      </c>
      <c r="BT110" s="20">
        <f t="shared" si="172"/>
        <v>2789532</v>
      </c>
      <c r="BU110" s="20">
        <f t="shared" si="173"/>
        <v>3252805</v>
      </c>
      <c r="BV110" s="20">
        <f t="shared" si="174"/>
        <v>3754742</v>
      </c>
      <c r="BW110" s="20">
        <f t="shared" si="175"/>
        <v>4296152</v>
      </c>
      <c r="BX110" s="20">
        <f t="shared" si="176"/>
        <v>4877839</v>
      </c>
      <c r="BY110" s="20">
        <f t="shared" si="177"/>
        <v>5500599</v>
      </c>
      <c r="BZ110" s="20">
        <f t="shared" si="178"/>
        <v>6287782</v>
      </c>
      <c r="CA110" s="20">
        <f t="shared" si="179"/>
        <v>7197323</v>
      </c>
      <c r="CB110" s="20">
        <f t="shared" si="180"/>
        <v>8242335</v>
      </c>
      <c r="CC110" s="20">
        <f t="shared" si="181"/>
        <v>9436763</v>
      </c>
    </row>
    <row r="111" spans="27:81">
      <c r="AA111" s="20">
        <v>1359</v>
      </c>
      <c r="AB111" s="20">
        <f t="shared" si="188"/>
        <v>1489</v>
      </c>
      <c r="AC111" s="20">
        <f t="shared" si="189"/>
        <v>1619</v>
      </c>
      <c r="AD111" s="20">
        <f t="shared" si="182"/>
        <v>1749</v>
      </c>
      <c r="AE111" s="20">
        <f t="shared" si="183"/>
        <v>1879</v>
      </c>
      <c r="AF111" s="20">
        <v>2009</v>
      </c>
      <c r="AG111" s="20">
        <f t="shared" si="184"/>
        <v>2179</v>
      </c>
      <c r="AH111" s="20">
        <f t="shared" si="185"/>
        <v>2349</v>
      </c>
      <c r="AI111" s="20">
        <f t="shared" si="186"/>
        <v>2519</v>
      </c>
      <c r="AJ111" s="20">
        <f t="shared" si="187"/>
        <v>2689</v>
      </c>
      <c r="AK111" s="20">
        <v>2859</v>
      </c>
      <c r="AL111" s="20">
        <f t="shared" si="135"/>
        <v>3069</v>
      </c>
      <c r="AM111" s="20">
        <v>3299</v>
      </c>
      <c r="AN111" s="20">
        <v>3549</v>
      </c>
      <c r="AO111" s="20">
        <v>3819</v>
      </c>
      <c r="BO111" s="20">
        <f t="shared" si="167"/>
        <v>1302704</v>
      </c>
      <c r="BP111" s="20">
        <f t="shared" si="168"/>
        <v>1551470</v>
      </c>
      <c r="BQ111" s="20">
        <f t="shared" si="169"/>
        <v>1824154</v>
      </c>
      <c r="BR111" s="20">
        <f t="shared" si="170"/>
        <v>2121350</v>
      </c>
      <c r="BS111" s="20">
        <f t="shared" si="171"/>
        <v>2443644</v>
      </c>
      <c r="BT111" s="20">
        <f t="shared" si="172"/>
        <v>2791616</v>
      </c>
      <c r="BU111" s="20">
        <f t="shared" si="173"/>
        <v>3255046</v>
      </c>
      <c r="BV111" s="20">
        <f t="shared" si="174"/>
        <v>3757141</v>
      </c>
      <c r="BW111" s="20">
        <f t="shared" si="175"/>
        <v>4298711</v>
      </c>
      <c r="BX111" s="20">
        <f t="shared" si="176"/>
        <v>4880561</v>
      </c>
      <c r="BY111" s="20">
        <f t="shared" si="177"/>
        <v>5503486</v>
      </c>
      <c r="BZ111" s="20">
        <f t="shared" si="178"/>
        <v>6290857</v>
      </c>
      <c r="CA111" s="20">
        <f t="shared" si="179"/>
        <v>7200597</v>
      </c>
      <c r="CB111" s="20">
        <f t="shared" si="180"/>
        <v>8245820</v>
      </c>
      <c r="CC111" s="20">
        <f t="shared" si="181"/>
        <v>9440471</v>
      </c>
    </row>
    <row r="112" spans="27:81">
      <c r="AA112" s="20">
        <v>1360</v>
      </c>
      <c r="AB112" s="20">
        <f t="shared" si="188"/>
        <v>1490</v>
      </c>
      <c r="AC112" s="20">
        <f t="shared" si="189"/>
        <v>1620</v>
      </c>
      <c r="AD112" s="20">
        <f t="shared" si="182"/>
        <v>1750</v>
      </c>
      <c r="AE112" s="20">
        <f t="shared" si="183"/>
        <v>1880</v>
      </c>
      <c r="AF112" s="20">
        <v>2010</v>
      </c>
      <c r="AG112" s="20">
        <f t="shared" si="184"/>
        <v>2180</v>
      </c>
      <c r="AH112" s="20">
        <f t="shared" si="185"/>
        <v>2350</v>
      </c>
      <c r="AI112" s="20">
        <f t="shared" si="186"/>
        <v>2520</v>
      </c>
      <c r="AJ112" s="20">
        <f t="shared" si="187"/>
        <v>2690</v>
      </c>
      <c r="AK112" s="20">
        <v>2860</v>
      </c>
      <c r="AL112" s="20">
        <f t="shared" si="135"/>
        <v>3070</v>
      </c>
      <c r="AM112" s="20">
        <v>3300</v>
      </c>
      <c r="AN112" s="20">
        <v>3550</v>
      </c>
      <c r="AO112" s="20">
        <v>3820</v>
      </c>
      <c r="BO112" s="20">
        <f t="shared" si="167"/>
        <v>1304142</v>
      </c>
      <c r="BP112" s="20">
        <f t="shared" si="168"/>
        <v>1553033</v>
      </c>
      <c r="BQ112" s="20">
        <f t="shared" si="169"/>
        <v>1825844</v>
      </c>
      <c r="BR112" s="20">
        <f t="shared" si="170"/>
        <v>2123169</v>
      </c>
      <c r="BS112" s="20">
        <f t="shared" si="171"/>
        <v>2445595</v>
      </c>
      <c r="BT112" s="20">
        <f t="shared" si="172"/>
        <v>2793700</v>
      </c>
      <c r="BU112" s="20">
        <f t="shared" si="173"/>
        <v>3257287</v>
      </c>
      <c r="BV112" s="20">
        <f t="shared" si="174"/>
        <v>3759540</v>
      </c>
      <c r="BW112" s="20">
        <f t="shared" si="175"/>
        <v>4301271</v>
      </c>
      <c r="BX112" s="20">
        <f t="shared" si="176"/>
        <v>4883284</v>
      </c>
      <c r="BY112" s="20">
        <f t="shared" si="177"/>
        <v>5506374</v>
      </c>
      <c r="BZ112" s="20">
        <f t="shared" si="178"/>
        <v>6293932</v>
      </c>
      <c r="CA112" s="20">
        <f t="shared" si="179"/>
        <v>7203871</v>
      </c>
      <c r="CB112" s="20">
        <f t="shared" si="180"/>
        <v>8249305</v>
      </c>
      <c r="CC112" s="20">
        <f t="shared" si="181"/>
        <v>9444179</v>
      </c>
    </row>
    <row r="113" spans="27:81">
      <c r="AA113" s="20">
        <v>1361</v>
      </c>
      <c r="AB113" s="20">
        <f t="shared" si="188"/>
        <v>1491</v>
      </c>
      <c r="AC113" s="20">
        <f t="shared" si="189"/>
        <v>1621</v>
      </c>
      <c r="AD113" s="20">
        <f t="shared" si="182"/>
        <v>1751</v>
      </c>
      <c r="AE113" s="20">
        <f t="shared" si="183"/>
        <v>1881</v>
      </c>
      <c r="AF113" s="20">
        <v>2011</v>
      </c>
      <c r="AG113" s="20">
        <f t="shared" si="184"/>
        <v>2181</v>
      </c>
      <c r="AH113" s="20">
        <f t="shared" si="185"/>
        <v>2351</v>
      </c>
      <c r="AI113" s="20">
        <f t="shared" si="186"/>
        <v>2521</v>
      </c>
      <c r="AJ113" s="20">
        <f t="shared" si="187"/>
        <v>2691</v>
      </c>
      <c r="AK113" s="20">
        <v>2861</v>
      </c>
      <c r="AL113" s="20">
        <f t="shared" si="135"/>
        <v>3071</v>
      </c>
      <c r="AM113" s="20">
        <v>3301</v>
      </c>
      <c r="AN113" s="20">
        <v>3551</v>
      </c>
      <c r="AO113" s="20">
        <v>3821</v>
      </c>
      <c r="BO113" s="20">
        <f t="shared" si="167"/>
        <v>1305580</v>
      </c>
      <c r="BP113" s="20">
        <f t="shared" si="168"/>
        <v>1554597</v>
      </c>
      <c r="BQ113" s="20">
        <f t="shared" si="169"/>
        <v>1827535</v>
      </c>
      <c r="BR113" s="20">
        <f t="shared" si="170"/>
        <v>2124989</v>
      </c>
      <c r="BS113" s="20">
        <f t="shared" si="171"/>
        <v>2447547</v>
      </c>
      <c r="BT113" s="20">
        <f t="shared" si="172"/>
        <v>2795785</v>
      </c>
      <c r="BU113" s="20">
        <f t="shared" si="173"/>
        <v>3259528</v>
      </c>
      <c r="BV113" s="20">
        <f t="shared" si="174"/>
        <v>3761940</v>
      </c>
      <c r="BW113" s="20">
        <f t="shared" si="175"/>
        <v>4303832</v>
      </c>
      <c r="BX113" s="20">
        <f t="shared" si="176"/>
        <v>4886007</v>
      </c>
      <c r="BY113" s="20">
        <f t="shared" si="177"/>
        <v>5509262</v>
      </c>
      <c r="BZ113" s="20">
        <f t="shared" si="178"/>
        <v>6297007</v>
      </c>
      <c r="CA113" s="20">
        <f t="shared" si="179"/>
        <v>7207146</v>
      </c>
      <c r="CB113" s="20">
        <f t="shared" si="180"/>
        <v>8252791</v>
      </c>
      <c r="CC113" s="20">
        <f t="shared" si="181"/>
        <v>9447888</v>
      </c>
    </row>
    <row r="114" spans="27:81">
      <c r="AA114" s="20">
        <v>1362</v>
      </c>
      <c r="AB114" s="20">
        <f t="shared" si="188"/>
        <v>1492</v>
      </c>
      <c r="AC114" s="20">
        <f t="shared" si="189"/>
        <v>1622</v>
      </c>
      <c r="AD114" s="20">
        <f t="shared" si="182"/>
        <v>1752</v>
      </c>
      <c r="AE114" s="20">
        <f t="shared" si="183"/>
        <v>1882</v>
      </c>
      <c r="AF114" s="20">
        <v>2012</v>
      </c>
      <c r="AG114" s="20">
        <f t="shared" si="184"/>
        <v>2182</v>
      </c>
      <c r="AH114" s="20">
        <f t="shared" si="185"/>
        <v>2352</v>
      </c>
      <c r="AI114" s="20">
        <f t="shared" si="186"/>
        <v>2522</v>
      </c>
      <c r="AJ114" s="20">
        <f t="shared" si="187"/>
        <v>2692</v>
      </c>
      <c r="AK114" s="20">
        <v>2862</v>
      </c>
      <c r="AL114" s="20">
        <f t="shared" si="135"/>
        <v>3072</v>
      </c>
      <c r="AM114" s="20">
        <v>3302</v>
      </c>
      <c r="AN114" s="20">
        <v>3552</v>
      </c>
      <c r="AO114" s="20">
        <v>3822</v>
      </c>
      <c r="BO114" s="20">
        <f t="shared" si="167"/>
        <v>1307019</v>
      </c>
      <c r="BP114" s="20">
        <f t="shared" si="168"/>
        <v>1556161</v>
      </c>
      <c r="BQ114" s="20">
        <f t="shared" si="169"/>
        <v>1829226</v>
      </c>
      <c r="BR114" s="20">
        <f t="shared" si="170"/>
        <v>2126810</v>
      </c>
      <c r="BS114" s="20">
        <f t="shared" si="171"/>
        <v>2449499</v>
      </c>
      <c r="BT114" s="20">
        <f t="shared" si="172"/>
        <v>2797871</v>
      </c>
      <c r="BU114" s="20">
        <f t="shared" si="173"/>
        <v>3261770</v>
      </c>
      <c r="BV114" s="20">
        <f t="shared" si="174"/>
        <v>3764340</v>
      </c>
      <c r="BW114" s="20">
        <f t="shared" si="175"/>
        <v>4306393</v>
      </c>
      <c r="BX114" s="20">
        <f t="shared" si="176"/>
        <v>4888731</v>
      </c>
      <c r="BY114" s="20">
        <f t="shared" si="177"/>
        <v>5512151</v>
      </c>
      <c r="BZ114" s="20">
        <f t="shared" si="178"/>
        <v>6300083</v>
      </c>
      <c r="CA114" s="20">
        <f t="shared" si="179"/>
        <v>7210421</v>
      </c>
      <c r="CB114" s="20">
        <f t="shared" si="180"/>
        <v>8256277</v>
      </c>
      <c r="CC114" s="20">
        <f t="shared" si="181"/>
        <v>9451597</v>
      </c>
    </row>
    <row r="115" spans="27:81">
      <c r="AA115" s="20">
        <v>1363</v>
      </c>
      <c r="AB115" s="20">
        <f t="shared" si="188"/>
        <v>1493</v>
      </c>
      <c r="AC115" s="20">
        <f t="shared" si="189"/>
        <v>1623</v>
      </c>
      <c r="AD115" s="20">
        <f t="shared" si="182"/>
        <v>1753</v>
      </c>
      <c r="AE115" s="20">
        <f t="shared" si="183"/>
        <v>1883</v>
      </c>
      <c r="AF115" s="20">
        <v>2013</v>
      </c>
      <c r="AG115" s="20">
        <f t="shared" si="184"/>
        <v>2183</v>
      </c>
      <c r="AH115" s="20">
        <f t="shared" si="185"/>
        <v>2353</v>
      </c>
      <c r="AI115" s="20">
        <f t="shared" si="186"/>
        <v>2523</v>
      </c>
      <c r="AJ115" s="20">
        <f t="shared" si="187"/>
        <v>2693</v>
      </c>
      <c r="AK115" s="20">
        <v>2863</v>
      </c>
      <c r="AL115" s="20">
        <f t="shared" si="135"/>
        <v>3073</v>
      </c>
      <c r="AM115" s="20">
        <v>3303</v>
      </c>
      <c r="AN115" s="20">
        <v>3553</v>
      </c>
      <c r="AO115" s="20">
        <v>3823</v>
      </c>
      <c r="BO115" s="20">
        <f t="shared" si="167"/>
        <v>1308459</v>
      </c>
      <c r="BP115" s="20">
        <f t="shared" si="168"/>
        <v>1557726</v>
      </c>
      <c r="BQ115" s="20">
        <f t="shared" si="169"/>
        <v>1830918</v>
      </c>
      <c r="BR115" s="20">
        <f t="shared" si="170"/>
        <v>2128631</v>
      </c>
      <c r="BS115" s="20">
        <f t="shared" si="171"/>
        <v>2451451</v>
      </c>
      <c r="BT115" s="20">
        <f t="shared" si="172"/>
        <v>2799957</v>
      </c>
      <c r="BU115" s="20">
        <f t="shared" si="173"/>
        <v>3264012</v>
      </c>
      <c r="BV115" s="20">
        <f t="shared" si="174"/>
        <v>3766741</v>
      </c>
      <c r="BW115" s="20">
        <f t="shared" si="175"/>
        <v>4308954</v>
      </c>
      <c r="BX115" s="20">
        <f t="shared" si="176"/>
        <v>4891455</v>
      </c>
      <c r="BY115" s="20">
        <f t="shared" si="177"/>
        <v>5515040</v>
      </c>
      <c r="BZ115" s="20">
        <f t="shared" si="178"/>
        <v>6303159</v>
      </c>
      <c r="CA115" s="20">
        <f t="shared" si="179"/>
        <v>7213696</v>
      </c>
      <c r="CB115" s="20">
        <f t="shared" si="180"/>
        <v>8259764</v>
      </c>
      <c r="CC115" s="20">
        <f t="shared" si="181"/>
        <v>9455306</v>
      </c>
    </row>
    <row r="116" spans="27:81">
      <c r="AA116" s="20">
        <v>1364</v>
      </c>
      <c r="AB116" s="20">
        <f t="shared" ref="AB116:AB131" si="190">AA116+130</f>
        <v>1494</v>
      </c>
      <c r="AC116" s="20">
        <f t="shared" ref="AC116:AC131" si="191">AB116+130</f>
        <v>1624</v>
      </c>
      <c r="AD116" s="20">
        <f t="shared" si="182"/>
        <v>1754</v>
      </c>
      <c r="AE116" s="20">
        <f t="shared" si="183"/>
        <v>1884</v>
      </c>
      <c r="AF116" s="20">
        <v>2014</v>
      </c>
      <c r="AG116" s="20">
        <f t="shared" si="184"/>
        <v>2184</v>
      </c>
      <c r="AH116" s="20">
        <f t="shared" si="185"/>
        <v>2354</v>
      </c>
      <c r="AI116" s="20">
        <f t="shared" si="186"/>
        <v>2524</v>
      </c>
      <c r="AJ116" s="20">
        <f t="shared" si="187"/>
        <v>2694</v>
      </c>
      <c r="AK116" s="20">
        <v>2864</v>
      </c>
      <c r="AL116" s="20">
        <f t="shared" si="135"/>
        <v>3074</v>
      </c>
      <c r="AM116" s="20">
        <v>3304</v>
      </c>
      <c r="AN116" s="20">
        <v>3554</v>
      </c>
      <c r="AO116" s="20">
        <v>3824</v>
      </c>
      <c r="BO116" s="20">
        <f t="shared" si="167"/>
        <v>1309899</v>
      </c>
      <c r="BP116" s="20">
        <f t="shared" si="168"/>
        <v>1559291</v>
      </c>
      <c r="BQ116" s="20">
        <f t="shared" si="169"/>
        <v>1832610</v>
      </c>
      <c r="BR116" s="20">
        <f t="shared" si="170"/>
        <v>2130452</v>
      </c>
      <c r="BS116" s="20">
        <f t="shared" si="171"/>
        <v>2453404</v>
      </c>
      <c r="BT116" s="20">
        <f t="shared" si="172"/>
        <v>2802043</v>
      </c>
      <c r="BU116" s="20">
        <f t="shared" si="173"/>
        <v>3266255</v>
      </c>
      <c r="BV116" s="20">
        <f t="shared" si="174"/>
        <v>3769143</v>
      </c>
      <c r="BW116" s="20">
        <f t="shared" si="175"/>
        <v>4311516</v>
      </c>
      <c r="BX116" s="20">
        <f t="shared" si="176"/>
        <v>4894180</v>
      </c>
      <c r="BY116" s="20">
        <f t="shared" si="177"/>
        <v>5517930</v>
      </c>
      <c r="BZ116" s="20">
        <f t="shared" si="178"/>
        <v>6306236</v>
      </c>
      <c r="CA116" s="20">
        <f t="shared" si="179"/>
        <v>7216973</v>
      </c>
      <c r="CB116" s="20">
        <f t="shared" si="180"/>
        <v>8263251</v>
      </c>
      <c r="CC116" s="20">
        <f t="shared" si="181"/>
        <v>9459016</v>
      </c>
    </row>
    <row r="117" spans="27:81">
      <c r="AA117" s="20">
        <v>1365</v>
      </c>
      <c r="AB117" s="20">
        <f t="shared" si="190"/>
        <v>1495</v>
      </c>
      <c r="AC117" s="20">
        <f t="shared" si="191"/>
        <v>1625</v>
      </c>
      <c r="AD117" s="20">
        <f t="shared" si="182"/>
        <v>1755</v>
      </c>
      <c r="AE117" s="20">
        <f t="shared" si="183"/>
        <v>1885</v>
      </c>
      <c r="AF117" s="20">
        <v>2015</v>
      </c>
      <c r="AG117" s="20">
        <f t="shared" si="184"/>
        <v>2185</v>
      </c>
      <c r="AH117" s="20">
        <f t="shared" si="185"/>
        <v>2355</v>
      </c>
      <c r="AI117" s="20">
        <f t="shared" si="186"/>
        <v>2525</v>
      </c>
      <c r="AJ117" s="20">
        <f t="shared" si="187"/>
        <v>2695</v>
      </c>
      <c r="AK117" s="20">
        <v>2865</v>
      </c>
      <c r="AL117" s="20">
        <f t="shared" si="135"/>
        <v>3075</v>
      </c>
      <c r="AM117" s="20">
        <v>3305</v>
      </c>
      <c r="AN117" s="20">
        <v>3555</v>
      </c>
      <c r="AO117" s="20">
        <v>3825</v>
      </c>
      <c r="BO117" s="20">
        <f t="shared" si="167"/>
        <v>1311340</v>
      </c>
      <c r="BP117" s="20">
        <f t="shared" si="168"/>
        <v>1560857</v>
      </c>
      <c r="BQ117" s="20">
        <f t="shared" si="169"/>
        <v>1834303</v>
      </c>
      <c r="BR117" s="20">
        <f t="shared" si="170"/>
        <v>2132274</v>
      </c>
      <c r="BS117" s="20">
        <f t="shared" si="171"/>
        <v>2455357</v>
      </c>
      <c r="BT117" s="20">
        <f t="shared" si="172"/>
        <v>2804130</v>
      </c>
      <c r="BU117" s="20">
        <f t="shared" si="173"/>
        <v>3268499</v>
      </c>
      <c r="BV117" s="20">
        <f t="shared" si="174"/>
        <v>3771545</v>
      </c>
      <c r="BW117" s="20">
        <f t="shared" si="175"/>
        <v>4314079</v>
      </c>
      <c r="BX117" s="20">
        <f t="shared" si="176"/>
        <v>4896905</v>
      </c>
      <c r="BY117" s="20">
        <f t="shared" si="177"/>
        <v>5520820</v>
      </c>
      <c r="BZ117" s="20">
        <f t="shared" si="178"/>
        <v>6309313</v>
      </c>
      <c r="CA117" s="20">
        <f t="shared" si="179"/>
        <v>7220249</v>
      </c>
      <c r="CB117" s="20">
        <f t="shared" si="180"/>
        <v>8266739</v>
      </c>
      <c r="CC117" s="20">
        <f t="shared" si="181"/>
        <v>9462727</v>
      </c>
    </row>
    <row r="118" spans="27:81">
      <c r="AA118" s="20">
        <v>1366</v>
      </c>
      <c r="AB118" s="20">
        <f t="shared" si="190"/>
        <v>1496</v>
      </c>
      <c r="AC118" s="20">
        <f t="shared" si="191"/>
        <v>1626</v>
      </c>
      <c r="AD118" s="20">
        <f t="shared" si="182"/>
        <v>1756</v>
      </c>
      <c r="AE118" s="20">
        <f t="shared" si="183"/>
        <v>1886</v>
      </c>
      <c r="AF118" s="20">
        <v>2016</v>
      </c>
      <c r="AG118" s="20">
        <f t="shared" si="184"/>
        <v>2186</v>
      </c>
      <c r="AH118" s="20">
        <f t="shared" si="185"/>
        <v>2356</v>
      </c>
      <c r="AI118" s="20">
        <f t="shared" si="186"/>
        <v>2526</v>
      </c>
      <c r="AJ118" s="20">
        <f t="shared" si="187"/>
        <v>2696</v>
      </c>
      <c r="AK118" s="20">
        <v>2866</v>
      </c>
      <c r="AL118" s="20">
        <f t="shared" si="135"/>
        <v>3076</v>
      </c>
      <c r="AM118" s="20">
        <v>3306</v>
      </c>
      <c r="AN118" s="20">
        <v>3556</v>
      </c>
      <c r="AO118" s="20">
        <v>3826</v>
      </c>
      <c r="BO118" s="20">
        <f t="shared" si="167"/>
        <v>1312781</v>
      </c>
      <c r="BP118" s="20">
        <f t="shared" si="168"/>
        <v>1562423</v>
      </c>
      <c r="BQ118" s="20">
        <f t="shared" si="169"/>
        <v>1835996</v>
      </c>
      <c r="BR118" s="20">
        <f t="shared" si="170"/>
        <v>2134097</v>
      </c>
      <c r="BS118" s="20">
        <f t="shared" si="171"/>
        <v>2457311</v>
      </c>
      <c r="BT118" s="20">
        <f t="shared" si="172"/>
        <v>2806218</v>
      </c>
      <c r="BU118" s="20">
        <f t="shared" si="173"/>
        <v>3270743</v>
      </c>
      <c r="BV118" s="20">
        <f t="shared" si="174"/>
        <v>3773947</v>
      </c>
      <c r="BW118" s="20">
        <f t="shared" si="175"/>
        <v>4316642</v>
      </c>
      <c r="BX118" s="20">
        <f t="shared" si="176"/>
        <v>4899631</v>
      </c>
      <c r="BY118" s="20">
        <f t="shared" si="177"/>
        <v>5523710</v>
      </c>
      <c r="BZ118" s="20">
        <f t="shared" si="178"/>
        <v>6312391</v>
      </c>
      <c r="CA118" s="20">
        <f t="shared" si="179"/>
        <v>7223526</v>
      </c>
      <c r="CB118" s="20">
        <f t="shared" si="180"/>
        <v>8270227</v>
      </c>
      <c r="CC118" s="20">
        <f t="shared" si="181"/>
        <v>9466438</v>
      </c>
    </row>
    <row r="119" spans="27:81">
      <c r="AA119" s="20">
        <v>1367</v>
      </c>
      <c r="AB119" s="20">
        <f t="shared" si="190"/>
        <v>1497</v>
      </c>
      <c r="AC119" s="20">
        <f t="shared" si="191"/>
        <v>1627</v>
      </c>
      <c r="AD119" s="20">
        <f t="shared" si="182"/>
        <v>1757</v>
      </c>
      <c r="AE119" s="20">
        <f t="shared" si="183"/>
        <v>1887</v>
      </c>
      <c r="AF119" s="20">
        <v>2017</v>
      </c>
      <c r="AG119" s="20">
        <f t="shared" si="184"/>
        <v>2187</v>
      </c>
      <c r="AH119" s="20">
        <f t="shared" si="185"/>
        <v>2357</v>
      </c>
      <c r="AI119" s="20">
        <f t="shared" si="186"/>
        <v>2527</v>
      </c>
      <c r="AJ119" s="20">
        <f t="shared" si="187"/>
        <v>2697</v>
      </c>
      <c r="AK119" s="20">
        <v>2867</v>
      </c>
      <c r="AL119" s="20">
        <f t="shared" si="135"/>
        <v>3077</v>
      </c>
      <c r="AM119" s="20">
        <v>3307</v>
      </c>
      <c r="AN119" s="20">
        <v>3557</v>
      </c>
      <c r="AO119" s="20">
        <v>3827</v>
      </c>
      <c r="BO119" s="20">
        <f t="shared" si="167"/>
        <v>1314223</v>
      </c>
      <c r="BP119" s="20">
        <f t="shared" si="168"/>
        <v>1563989</v>
      </c>
      <c r="BQ119" s="20">
        <f t="shared" si="169"/>
        <v>1837690</v>
      </c>
      <c r="BR119" s="20">
        <f t="shared" si="170"/>
        <v>2135920</v>
      </c>
      <c r="BS119" s="20">
        <f t="shared" si="171"/>
        <v>2459266</v>
      </c>
      <c r="BT119" s="20">
        <f t="shared" si="172"/>
        <v>2808306</v>
      </c>
      <c r="BU119" s="20">
        <f t="shared" si="173"/>
        <v>3272987</v>
      </c>
      <c r="BV119" s="20">
        <f t="shared" si="174"/>
        <v>3776350</v>
      </c>
      <c r="BW119" s="20">
        <f t="shared" si="175"/>
        <v>4319205</v>
      </c>
      <c r="BX119" s="20">
        <f t="shared" si="176"/>
        <v>4902357</v>
      </c>
      <c r="BY119" s="20">
        <f t="shared" si="177"/>
        <v>5526601</v>
      </c>
      <c r="BZ119" s="20">
        <f t="shared" si="178"/>
        <v>6315470</v>
      </c>
      <c r="CA119" s="20">
        <f t="shared" si="179"/>
        <v>7226804</v>
      </c>
      <c r="CB119" s="20">
        <f t="shared" si="180"/>
        <v>8273716</v>
      </c>
      <c r="CC119" s="20">
        <f t="shared" si="181"/>
        <v>9470149</v>
      </c>
    </row>
    <row r="120" spans="27:81">
      <c r="AA120" s="20">
        <v>1368</v>
      </c>
      <c r="AB120" s="20">
        <f t="shared" si="190"/>
        <v>1498</v>
      </c>
      <c r="AC120" s="20">
        <f t="shared" si="191"/>
        <v>1628</v>
      </c>
      <c r="AD120" s="20">
        <f t="shared" si="182"/>
        <v>1758</v>
      </c>
      <c r="AE120" s="20">
        <f t="shared" si="183"/>
        <v>1888</v>
      </c>
      <c r="AF120" s="20">
        <v>2018</v>
      </c>
      <c r="AG120" s="20">
        <f t="shared" si="184"/>
        <v>2188</v>
      </c>
      <c r="AH120" s="20">
        <f t="shared" si="185"/>
        <v>2358</v>
      </c>
      <c r="AI120" s="20">
        <f t="shared" si="186"/>
        <v>2528</v>
      </c>
      <c r="AJ120" s="20">
        <f t="shared" si="187"/>
        <v>2698</v>
      </c>
      <c r="AK120" s="20">
        <v>2868</v>
      </c>
      <c r="AL120" s="20">
        <f t="shared" si="135"/>
        <v>3078</v>
      </c>
      <c r="AM120" s="20">
        <v>3308</v>
      </c>
      <c r="AN120" s="20">
        <v>3558</v>
      </c>
      <c r="AO120" s="20">
        <v>3828</v>
      </c>
      <c r="BO120" s="20">
        <f t="shared" si="167"/>
        <v>1315665</v>
      </c>
      <c r="BP120" s="20">
        <f t="shared" si="168"/>
        <v>1565557</v>
      </c>
      <c r="BQ120" s="20">
        <f t="shared" si="169"/>
        <v>1839385</v>
      </c>
      <c r="BR120" s="20">
        <f t="shared" si="170"/>
        <v>2137744</v>
      </c>
      <c r="BS120" s="20">
        <f t="shared" si="171"/>
        <v>2461221</v>
      </c>
      <c r="BT120" s="20">
        <f t="shared" si="172"/>
        <v>2810395</v>
      </c>
      <c r="BU120" s="20">
        <f t="shared" si="173"/>
        <v>3275232</v>
      </c>
      <c r="BV120" s="20">
        <f t="shared" si="174"/>
        <v>3778753</v>
      </c>
      <c r="BW120" s="20">
        <f t="shared" si="175"/>
        <v>4321769</v>
      </c>
      <c r="BX120" s="20">
        <f t="shared" si="176"/>
        <v>4905084</v>
      </c>
      <c r="BY120" s="20">
        <f t="shared" si="177"/>
        <v>5529493</v>
      </c>
      <c r="BZ120" s="20">
        <f t="shared" si="178"/>
        <v>6318549</v>
      </c>
      <c r="CA120" s="20">
        <f t="shared" si="179"/>
        <v>7230082</v>
      </c>
      <c r="CB120" s="20">
        <f t="shared" si="180"/>
        <v>8277205</v>
      </c>
      <c r="CC120" s="20">
        <f t="shared" si="181"/>
        <v>9473861</v>
      </c>
    </row>
    <row r="121" spans="27:81">
      <c r="AA121" s="20">
        <v>1369</v>
      </c>
      <c r="AB121" s="20">
        <f t="shared" si="190"/>
        <v>1499</v>
      </c>
      <c r="AC121" s="20">
        <f t="shared" si="191"/>
        <v>1629</v>
      </c>
      <c r="AD121" s="20">
        <f t="shared" si="182"/>
        <v>1759</v>
      </c>
      <c r="AE121" s="20">
        <f t="shared" si="183"/>
        <v>1889</v>
      </c>
      <c r="AF121" s="20">
        <v>2019</v>
      </c>
      <c r="AG121" s="20">
        <f t="shared" si="184"/>
        <v>2189</v>
      </c>
      <c r="AH121" s="20">
        <f t="shared" si="185"/>
        <v>2359</v>
      </c>
      <c r="AI121" s="20">
        <f t="shared" si="186"/>
        <v>2529</v>
      </c>
      <c r="AJ121" s="20">
        <f t="shared" si="187"/>
        <v>2699</v>
      </c>
      <c r="AK121" s="20">
        <v>2869</v>
      </c>
      <c r="AL121" s="20">
        <f t="shared" si="135"/>
        <v>3079</v>
      </c>
      <c r="AM121" s="20">
        <v>3309</v>
      </c>
      <c r="AN121" s="20">
        <v>3559</v>
      </c>
      <c r="AO121" s="20">
        <v>3829</v>
      </c>
      <c r="BO121" s="20">
        <f t="shared" si="167"/>
        <v>1317108</v>
      </c>
      <c r="BP121" s="20">
        <f t="shared" si="168"/>
        <v>1567124</v>
      </c>
      <c r="BQ121" s="20">
        <f t="shared" si="169"/>
        <v>1841080</v>
      </c>
      <c r="BR121" s="20">
        <f t="shared" si="170"/>
        <v>2139568</v>
      </c>
      <c r="BS121" s="20">
        <f t="shared" si="171"/>
        <v>2463177</v>
      </c>
      <c r="BT121" s="20">
        <f t="shared" si="172"/>
        <v>2812484</v>
      </c>
      <c r="BU121" s="20">
        <f t="shared" si="173"/>
        <v>3277478</v>
      </c>
      <c r="BV121" s="20">
        <f t="shared" si="174"/>
        <v>3781157</v>
      </c>
      <c r="BW121" s="20">
        <f t="shared" si="175"/>
        <v>4324334</v>
      </c>
      <c r="BX121" s="20">
        <f t="shared" si="176"/>
        <v>4907811</v>
      </c>
      <c r="BY121" s="20">
        <f t="shared" si="177"/>
        <v>5532385</v>
      </c>
      <c r="BZ121" s="20">
        <f t="shared" si="178"/>
        <v>6321628</v>
      </c>
      <c r="CA121" s="20">
        <f t="shared" si="179"/>
        <v>7233361</v>
      </c>
      <c r="CB121" s="20">
        <f t="shared" si="180"/>
        <v>8280695</v>
      </c>
      <c r="CC121" s="20">
        <f t="shared" si="181"/>
        <v>9477574</v>
      </c>
    </row>
    <row r="122" spans="27:81">
      <c r="AA122" s="20">
        <v>1370</v>
      </c>
      <c r="AB122" s="20">
        <f t="shared" si="190"/>
        <v>1500</v>
      </c>
      <c r="AC122" s="20">
        <f t="shared" si="191"/>
        <v>1630</v>
      </c>
      <c r="AD122" s="20">
        <f t="shared" si="182"/>
        <v>1760</v>
      </c>
      <c r="AE122" s="20">
        <f t="shared" si="183"/>
        <v>1890</v>
      </c>
      <c r="AF122" s="20">
        <v>2020</v>
      </c>
      <c r="AG122" s="20">
        <f t="shared" si="184"/>
        <v>2190</v>
      </c>
      <c r="AH122" s="20">
        <f t="shared" si="185"/>
        <v>2360</v>
      </c>
      <c r="AI122" s="20">
        <f t="shared" si="186"/>
        <v>2530</v>
      </c>
      <c r="AJ122" s="20">
        <f t="shared" si="187"/>
        <v>2700</v>
      </c>
      <c r="AK122" s="20">
        <v>2870</v>
      </c>
      <c r="AL122" s="20">
        <f t="shared" si="135"/>
        <v>3080</v>
      </c>
      <c r="AM122" s="20">
        <v>3310</v>
      </c>
      <c r="AN122" s="20">
        <v>3560</v>
      </c>
      <c r="AO122" s="20">
        <v>3830</v>
      </c>
      <c r="BO122" s="20">
        <f t="shared" si="167"/>
        <v>1318551</v>
      </c>
      <c r="BP122" s="20">
        <f t="shared" si="168"/>
        <v>1568693</v>
      </c>
      <c r="BQ122" s="20">
        <f t="shared" si="169"/>
        <v>1842775</v>
      </c>
      <c r="BR122" s="20">
        <f t="shared" si="170"/>
        <v>2141393</v>
      </c>
      <c r="BS122" s="20">
        <f t="shared" si="171"/>
        <v>2465133</v>
      </c>
      <c r="BT122" s="20">
        <f t="shared" si="172"/>
        <v>2814573</v>
      </c>
      <c r="BU122" s="20">
        <f t="shared" si="173"/>
        <v>3279724</v>
      </c>
      <c r="BV122" s="20">
        <f t="shared" si="174"/>
        <v>3783562</v>
      </c>
      <c r="BW122" s="20">
        <f t="shared" si="175"/>
        <v>4326899</v>
      </c>
      <c r="BX122" s="20">
        <f t="shared" si="176"/>
        <v>4910539</v>
      </c>
      <c r="BY122" s="20">
        <f t="shared" si="177"/>
        <v>5535278</v>
      </c>
      <c r="BZ122" s="20">
        <f t="shared" si="178"/>
        <v>6324708</v>
      </c>
      <c r="CA122" s="20">
        <f t="shared" si="179"/>
        <v>7236640</v>
      </c>
      <c r="CB122" s="20">
        <f t="shared" si="180"/>
        <v>8284185</v>
      </c>
      <c r="CC122" s="20">
        <f t="shared" si="181"/>
        <v>9481287</v>
      </c>
    </row>
    <row r="123" spans="27:81">
      <c r="AA123" s="20">
        <v>1371</v>
      </c>
      <c r="AB123" s="20">
        <f t="shared" si="190"/>
        <v>1501</v>
      </c>
      <c r="AC123" s="20">
        <f t="shared" si="191"/>
        <v>1631</v>
      </c>
      <c r="AD123" s="20">
        <f t="shared" si="182"/>
        <v>1761</v>
      </c>
      <c r="AE123" s="20">
        <f t="shared" si="183"/>
        <v>1891</v>
      </c>
      <c r="AF123" s="20">
        <v>2021</v>
      </c>
      <c r="AG123" s="20">
        <f t="shared" si="184"/>
        <v>2191</v>
      </c>
      <c r="AH123" s="20">
        <f t="shared" si="185"/>
        <v>2361</v>
      </c>
      <c r="AI123" s="20">
        <f t="shared" si="186"/>
        <v>2531</v>
      </c>
      <c r="AJ123" s="20">
        <f t="shared" si="187"/>
        <v>2701</v>
      </c>
      <c r="AK123" s="20">
        <v>2871</v>
      </c>
      <c r="AL123" s="20">
        <f t="shared" si="135"/>
        <v>3081</v>
      </c>
      <c r="AM123" s="20">
        <v>3311</v>
      </c>
      <c r="AN123" s="20">
        <v>3561</v>
      </c>
      <c r="AO123" s="20">
        <v>3831</v>
      </c>
      <c r="BO123" s="20">
        <f t="shared" si="167"/>
        <v>1319995</v>
      </c>
      <c r="BP123" s="20">
        <f t="shared" si="168"/>
        <v>1570262</v>
      </c>
      <c r="BQ123" s="20">
        <f t="shared" si="169"/>
        <v>1844471</v>
      </c>
      <c r="BR123" s="20">
        <f t="shared" si="170"/>
        <v>2143218</v>
      </c>
      <c r="BS123" s="20">
        <f t="shared" si="171"/>
        <v>2467089</v>
      </c>
      <c r="BT123" s="20">
        <f t="shared" si="172"/>
        <v>2816664</v>
      </c>
      <c r="BU123" s="20">
        <f t="shared" si="173"/>
        <v>3281970</v>
      </c>
      <c r="BV123" s="20">
        <f t="shared" si="174"/>
        <v>3785967</v>
      </c>
      <c r="BW123" s="20">
        <f t="shared" si="175"/>
        <v>4329464</v>
      </c>
      <c r="BX123" s="20">
        <f t="shared" si="176"/>
        <v>4913267</v>
      </c>
      <c r="BY123" s="20">
        <f t="shared" si="177"/>
        <v>5538171</v>
      </c>
      <c r="BZ123" s="20">
        <f t="shared" si="178"/>
        <v>6327788</v>
      </c>
      <c r="CA123" s="20">
        <f t="shared" si="179"/>
        <v>7239919</v>
      </c>
      <c r="CB123" s="20">
        <f t="shared" si="180"/>
        <v>8287676</v>
      </c>
      <c r="CC123" s="20">
        <f t="shared" si="181"/>
        <v>9485000</v>
      </c>
    </row>
    <row r="124" spans="27:81">
      <c r="AA124" s="20">
        <v>1372</v>
      </c>
      <c r="AB124" s="20">
        <f t="shared" si="190"/>
        <v>1502</v>
      </c>
      <c r="AC124" s="20">
        <f t="shared" si="191"/>
        <v>1632</v>
      </c>
      <c r="AD124" s="20">
        <f t="shared" si="182"/>
        <v>1762</v>
      </c>
      <c r="AE124" s="20">
        <f t="shared" si="183"/>
        <v>1892</v>
      </c>
      <c r="AF124" s="20">
        <v>2022</v>
      </c>
      <c r="AG124" s="20">
        <f t="shared" si="184"/>
        <v>2192</v>
      </c>
      <c r="AH124" s="20">
        <f t="shared" si="185"/>
        <v>2362</v>
      </c>
      <c r="AI124" s="20">
        <f t="shared" si="186"/>
        <v>2532</v>
      </c>
      <c r="AJ124" s="20">
        <f t="shared" si="187"/>
        <v>2702</v>
      </c>
      <c r="AK124" s="20">
        <v>2872</v>
      </c>
      <c r="AL124" s="20">
        <f t="shared" si="135"/>
        <v>3082</v>
      </c>
      <c r="AM124" s="20">
        <v>3312</v>
      </c>
      <c r="AN124" s="20">
        <v>3562</v>
      </c>
      <c r="AO124" s="20">
        <v>3832</v>
      </c>
      <c r="BO124" s="20">
        <f t="shared" si="167"/>
        <v>1321439</v>
      </c>
      <c r="BP124" s="20">
        <f t="shared" si="168"/>
        <v>1571831</v>
      </c>
      <c r="BQ124" s="20">
        <f t="shared" si="169"/>
        <v>1846167</v>
      </c>
      <c r="BR124" s="20">
        <f t="shared" si="170"/>
        <v>2145044</v>
      </c>
      <c r="BS124" s="20">
        <f t="shared" si="171"/>
        <v>2469046</v>
      </c>
      <c r="BT124" s="20">
        <f t="shared" si="172"/>
        <v>2818754</v>
      </c>
      <c r="BU124" s="20">
        <f t="shared" si="173"/>
        <v>3284217</v>
      </c>
      <c r="BV124" s="20">
        <f t="shared" si="174"/>
        <v>3788372</v>
      </c>
      <c r="BW124" s="20">
        <f t="shared" si="175"/>
        <v>4332030</v>
      </c>
      <c r="BX124" s="20">
        <f t="shared" si="176"/>
        <v>4915996</v>
      </c>
      <c r="BY124" s="20">
        <f t="shared" si="177"/>
        <v>5541065</v>
      </c>
      <c r="BZ124" s="20">
        <f t="shared" si="178"/>
        <v>6330869</v>
      </c>
      <c r="CA124" s="20">
        <f t="shared" si="179"/>
        <v>7243200</v>
      </c>
      <c r="CB124" s="20">
        <f t="shared" si="180"/>
        <v>8291167</v>
      </c>
      <c r="CC124" s="20">
        <f t="shared" si="181"/>
        <v>9488714</v>
      </c>
    </row>
    <row r="125" spans="27:81">
      <c r="AA125" s="20">
        <v>1373</v>
      </c>
      <c r="AB125" s="20">
        <f t="shared" si="190"/>
        <v>1503</v>
      </c>
      <c r="AC125" s="20">
        <f t="shared" si="191"/>
        <v>1633</v>
      </c>
      <c r="AD125" s="20">
        <f t="shared" si="182"/>
        <v>1763</v>
      </c>
      <c r="AE125" s="20">
        <f t="shared" si="183"/>
        <v>1893</v>
      </c>
      <c r="AF125" s="20">
        <v>2023</v>
      </c>
      <c r="AG125" s="20">
        <f t="shared" si="184"/>
        <v>2193</v>
      </c>
      <c r="AH125" s="20">
        <f t="shared" si="185"/>
        <v>2363</v>
      </c>
      <c r="AI125" s="20">
        <f t="shared" si="186"/>
        <v>2533</v>
      </c>
      <c r="AJ125" s="20">
        <f t="shared" si="187"/>
        <v>2703</v>
      </c>
      <c r="AK125" s="20">
        <v>2873</v>
      </c>
      <c r="AL125" s="20">
        <f t="shared" si="135"/>
        <v>3083</v>
      </c>
      <c r="AM125" s="20">
        <v>3313</v>
      </c>
      <c r="AN125" s="20">
        <v>3563</v>
      </c>
      <c r="AO125" s="20">
        <v>3833</v>
      </c>
      <c r="BO125" s="20">
        <f t="shared" si="167"/>
        <v>1322884</v>
      </c>
      <c r="BP125" s="20">
        <f t="shared" si="168"/>
        <v>1573401</v>
      </c>
      <c r="BQ125" s="20">
        <f t="shared" si="169"/>
        <v>1847864</v>
      </c>
      <c r="BR125" s="20">
        <f t="shared" si="170"/>
        <v>2146870</v>
      </c>
      <c r="BS125" s="20">
        <f t="shared" si="171"/>
        <v>2471004</v>
      </c>
      <c r="BT125" s="20">
        <f t="shared" si="172"/>
        <v>2820846</v>
      </c>
      <c r="BU125" s="20">
        <f t="shared" si="173"/>
        <v>3286465</v>
      </c>
      <c r="BV125" s="20">
        <f t="shared" si="174"/>
        <v>3790778</v>
      </c>
      <c r="BW125" s="20">
        <f t="shared" si="175"/>
        <v>4334597</v>
      </c>
      <c r="BX125" s="20">
        <f t="shared" si="176"/>
        <v>4918725</v>
      </c>
      <c r="BY125" s="20">
        <f t="shared" si="177"/>
        <v>5543959</v>
      </c>
      <c r="BZ125" s="20">
        <f t="shared" si="178"/>
        <v>6333950</v>
      </c>
      <c r="CA125" s="20">
        <f t="shared" si="179"/>
        <v>7246480</v>
      </c>
      <c r="CB125" s="20">
        <f t="shared" si="180"/>
        <v>8294659</v>
      </c>
      <c r="CC125" s="20">
        <f t="shared" si="181"/>
        <v>9492429</v>
      </c>
    </row>
    <row r="126" spans="27:81">
      <c r="AA126" s="20">
        <v>1374</v>
      </c>
      <c r="AB126" s="20">
        <f t="shared" si="190"/>
        <v>1504</v>
      </c>
      <c r="AC126" s="20">
        <f t="shared" si="191"/>
        <v>1634</v>
      </c>
      <c r="AD126" s="20">
        <f t="shared" si="182"/>
        <v>1764</v>
      </c>
      <c r="AE126" s="20">
        <f t="shared" si="183"/>
        <v>1894</v>
      </c>
      <c r="AF126" s="20">
        <v>2024</v>
      </c>
      <c r="AG126" s="20">
        <f t="shared" si="184"/>
        <v>2194</v>
      </c>
      <c r="AH126" s="20">
        <f t="shared" si="185"/>
        <v>2364</v>
      </c>
      <c r="AI126" s="20">
        <f t="shared" si="186"/>
        <v>2534</v>
      </c>
      <c r="AJ126" s="20">
        <f t="shared" si="187"/>
        <v>2704</v>
      </c>
      <c r="AK126" s="20">
        <v>2874</v>
      </c>
      <c r="AL126" s="20">
        <f t="shared" si="135"/>
        <v>3084</v>
      </c>
      <c r="AM126" s="20">
        <v>3314</v>
      </c>
      <c r="AN126" s="20">
        <v>3564</v>
      </c>
      <c r="AO126" s="20">
        <v>3834</v>
      </c>
      <c r="BO126" s="20">
        <f t="shared" ref="BO126:CC126" si="192">INT(AA$1+BO$1*AA126^1.5)</f>
        <v>1324329</v>
      </c>
      <c r="BP126" s="20">
        <f t="shared" si="192"/>
        <v>1574971</v>
      </c>
      <c r="BQ126" s="20">
        <f t="shared" si="192"/>
        <v>1849562</v>
      </c>
      <c r="BR126" s="20">
        <f t="shared" si="192"/>
        <v>2148697</v>
      </c>
      <c r="BS126" s="20">
        <f t="shared" si="192"/>
        <v>2472962</v>
      </c>
      <c r="BT126" s="20">
        <f t="shared" si="192"/>
        <v>2822937</v>
      </c>
      <c r="BU126" s="20">
        <f t="shared" si="192"/>
        <v>3288713</v>
      </c>
      <c r="BV126" s="20">
        <f t="shared" si="192"/>
        <v>3793185</v>
      </c>
      <c r="BW126" s="20">
        <f t="shared" si="192"/>
        <v>4337164</v>
      </c>
      <c r="BX126" s="20">
        <f t="shared" si="192"/>
        <v>4921455</v>
      </c>
      <c r="BY126" s="20">
        <f t="shared" si="192"/>
        <v>5546854</v>
      </c>
      <c r="BZ126" s="20">
        <f t="shared" si="192"/>
        <v>6337032</v>
      </c>
      <c r="CA126" s="20">
        <f t="shared" si="192"/>
        <v>7249761</v>
      </c>
      <c r="CB126" s="20">
        <f t="shared" si="192"/>
        <v>8298151</v>
      </c>
      <c r="CC126" s="20">
        <f t="shared" si="192"/>
        <v>9496144</v>
      </c>
    </row>
    <row r="127" spans="27:81">
      <c r="AA127" s="20">
        <v>1375</v>
      </c>
      <c r="AB127" s="20">
        <f t="shared" si="190"/>
        <v>1505</v>
      </c>
      <c r="AC127" s="20">
        <f t="shared" si="191"/>
        <v>1635</v>
      </c>
      <c r="AD127" s="20">
        <f t="shared" si="182"/>
        <v>1765</v>
      </c>
      <c r="AE127" s="20">
        <f t="shared" si="183"/>
        <v>1895</v>
      </c>
      <c r="AF127" s="20">
        <v>2025</v>
      </c>
      <c r="AG127" s="20">
        <f t="shared" si="184"/>
        <v>2195</v>
      </c>
      <c r="AH127" s="20">
        <f t="shared" si="185"/>
        <v>2365</v>
      </c>
      <c r="AI127" s="20">
        <f t="shared" si="186"/>
        <v>2535</v>
      </c>
      <c r="AJ127" s="20">
        <f t="shared" si="187"/>
        <v>2705</v>
      </c>
      <c r="AK127" s="20">
        <v>2875</v>
      </c>
      <c r="AL127" s="20">
        <f t="shared" si="135"/>
        <v>3085</v>
      </c>
      <c r="AM127" s="20">
        <v>3315</v>
      </c>
      <c r="AN127" s="20">
        <v>3565</v>
      </c>
      <c r="AO127" s="20">
        <v>3835</v>
      </c>
      <c r="BO127" s="20">
        <f t="shared" ref="BO127:CC127" si="193">INT(AA$1+BO$1*AA127^1.5)</f>
        <v>1325775</v>
      </c>
      <c r="BP127" s="20">
        <f t="shared" si="193"/>
        <v>1576542</v>
      </c>
      <c r="BQ127" s="20">
        <f t="shared" si="193"/>
        <v>1851260</v>
      </c>
      <c r="BR127" s="20">
        <f t="shared" si="193"/>
        <v>2150524</v>
      </c>
      <c r="BS127" s="20">
        <f t="shared" si="193"/>
        <v>2474921</v>
      </c>
      <c r="BT127" s="20">
        <f t="shared" si="193"/>
        <v>2825030</v>
      </c>
      <c r="BU127" s="20">
        <f t="shared" si="193"/>
        <v>3290962</v>
      </c>
      <c r="BV127" s="20">
        <f t="shared" si="193"/>
        <v>3795592</v>
      </c>
      <c r="BW127" s="20">
        <f t="shared" si="193"/>
        <v>4339731</v>
      </c>
      <c r="BX127" s="20">
        <f t="shared" si="193"/>
        <v>4924185</v>
      </c>
      <c r="BY127" s="20">
        <f t="shared" si="193"/>
        <v>5549749</v>
      </c>
      <c r="BZ127" s="20">
        <f t="shared" si="193"/>
        <v>6340115</v>
      </c>
      <c r="CA127" s="20">
        <f t="shared" si="193"/>
        <v>7253043</v>
      </c>
      <c r="CB127" s="20">
        <f t="shared" si="193"/>
        <v>8301644</v>
      </c>
      <c r="CC127" s="20">
        <f t="shared" si="193"/>
        <v>9499859</v>
      </c>
    </row>
    <row r="128" spans="27:81">
      <c r="AA128" s="20">
        <v>1376</v>
      </c>
      <c r="AB128" s="20">
        <f t="shared" si="190"/>
        <v>1506</v>
      </c>
      <c r="AC128" s="20">
        <f t="shared" si="191"/>
        <v>1636</v>
      </c>
      <c r="AD128" s="20">
        <f t="shared" si="182"/>
        <v>1766</v>
      </c>
      <c r="AE128" s="20">
        <f t="shared" si="183"/>
        <v>1896</v>
      </c>
      <c r="AF128" s="20">
        <v>2026</v>
      </c>
      <c r="AG128" s="20">
        <f t="shared" si="184"/>
        <v>2196</v>
      </c>
      <c r="AH128" s="20">
        <f t="shared" si="185"/>
        <v>2366</v>
      </c>
      <c r="AI128" s="20">
        <f t="shared" si="186"/>
        <v>2536</v>
      </c>
      <c r="AJ128" s="20">
        <f t="shared" si="187"/>
        <v>2706</v>
      </c>
      <c r="AK128" s="20">
        <v>2876</v>
      </c>
      <c r="AL128" s="20">
        <f t="shared" si="135"/>
        <v>3086</v>
      </c>
      <c r="AM128" s="20">
        <v>3316</v>
      </c>
      <c r="AN128" s="20">
        <v>3566</v>
      </c>
      <c r="AO128" s="20">
        <v>3836</v>
      </c>
      <c r="BO128" s="20">
        <f t="shared" ref="BO128:CC128" si="194">INT(AA$1+BO$1*AA128^1.5)</f>
        <v>1327221</v>
      </c>
      <c r="BP128" s="20">
        <f t="shared" si="194"/>
        <v>1578114</v>
      </c>
      <c r="BQ128" s="20">
        <f t="shared" si="194"/>
        <v>1852958</v>
      </c>
      <c r="BR128" s="20">
        <f t="shared" si="194"/>
        <v>2152352</v>
      </c>
      <c r="BS128" s="20">
        <f t="shared" si="194"/>
        <v>2476880</v>
      </c>
      <c r="BT128" s="20">
        <f t="shared" si="194"/>
        <v>2827122</v>
      </c>
      <c r="BU128" s="20">
        <f t="shared" si="194"/>
        <v>3293211</v>
      </c>
      <c r="BV128" s="20">
        <f t="shared" si="194"/>
        <v>3797999</v>
      </c>
      <c r="BW128" s="20">
        <f t="shared" si="194"/>
        <v>4342299</v>
      </c>
      <c r="BX128" s="20">
        <f t="shared" si="194"/>
        <v>4926916</v>
      </c>
      <c r="BY128" s="20">
        <f t="shared" si="194"/>
        <v>5552644</v>
      </c>
      <c r="BZ128" s="20">
        <f t="shared" si="194"/>
        <v>6343198</v>
      </c>
      <c r="CA128" s="20">
        <f t="shared" si="194"/>
        <v>7256325</v>
      </c>
      <c r="CB128" s="20">
        <f t="shared" si="194"/>
        <v>8305137</v>
      </c>
      <c r="CC128" s="20">
        <f t="shared" si="194"/>
        <v>9503575</v>
      </c>
    </row>
    <row r="129" spans="27:81">
      <c r="AA129" s="20">
        <v>1377</v>
      </c>
      <c r="AB129" s="20">
        <f t="shared" si="190"/>
        <v>1507</v>
      </c>
      <c r="AC129" s="20">
        <f t="shared" si="191"/>
        <v>1637</v>
      </c>
      <c r="AD129" s="20">
        <f t="shared" si="182"/>
        <v>1767</v>
      </c>
      <c r="AE129" s="20">
        <f t="shared" si="183"/>
        <v>1897</v>
      </c>
      <c r="AF129" s="20">
        <v>2027</v>
      </c>
      <c r="AG129" s="20">
        <f t="shared" si="184"/>
        <v>2197</v>
      </c>
      <c r="AH129" s="20">
        <f t="shared" si="185"/>
        <v>2367</v>
      </c>
      <c r="AI129" s="20">
        <f t="shared" si="186"/>
        <v>2537</v>
      </c>
      <c r="AJ129" s="20">
        <f t="shared" si="187"/>
        <v>2707</v>
      </c>
      <c r="AK129" s="20">
        <v>2877</v>
      </c>
      <c r="AL129" s="20">
        <f t="shared" si="135"/>
        <v>3087</v>
      </c>
      <c r="AM129" s="20">
        <v>3317</v>
      </c>
      <c r="AN129" s="20">
        <v>3567</v>
      </c>
      <c r="AO129" s="20">
        <v>3837</v>
      </c>
      <c r="BO129" s="20">
        <f t="shared" ref="BO129:CC129" si="195">INT(AA$1+BO$1*AA129^1.5)</f>
        <v>1328668</v>
      </c>
      <c r="BP129" s="20">
        <f t="shared" si="195"/>
        <v>1579685</v>
      </c>
      <c r="BQ129" s="20">
        <f t="shared" si="195"/>
        <v>1854657</v>
      </c>
      <c r="BR129" s="20">
        <f t="shared" si="195"/>
        <v>2154180</v>
      </c>
      <c r="BS129" s="20">
        <f t="shared" si="195"/>
        <v>2478840</v>
      </c>
      <c r="BT129" s="20">
        <f t="shared" si="195"/>
        <v>2829216</v>
      </c>
      <c r="BU129" s="20">
        <f t="shared" si="195"/>
        <v>3295460</v>
      </c>
      <c r="BV129" s="20">
        <f t="shared" si="195"/>
        <v>3800407</v>
      </c>
      <c r="BW129" s="20">
        <f t="shared" si="195"/>
        <v>4344868</v>
      </c>
      <c r="BX129" s="20">
        <f t="shared" si="195"/>
        <v>4929647</v>
      </c>
      <c r="BY129" s="20">
        <f t="shared" si="195"/>
        <v>5555541</v>
      </c>
      <c r="BZ129" s="20">
        <f t="shared" si="195"/>
        <v>6346281</v>
      </c>
      <c r="CA129" s="20">
        <f t="shared" si="195"/>
        <v>7259607</v>
      </c>
      <c r="CB129" s="20">
        <f t="shared" si="195"/>
        <v>8308630</v>
      </c>
      <c r="CC129" s="20">
        <f t="shared" si="195"/>
        <v>9507291</v>
      </c>
    </row>
    <row r="130" spans="27:81">
      <c r="AA130" s="20">
        <v>1378</v>
      </c>
      <c r="AB130" s="20">
        <f t="shared" si="190"/>
        <v>1508</v>
      </c>
      <c r="AC130" s="20">
        <f t="shared" si="191"/>
        <v>1638</v>
      </c>
      <c r="AD130" s="20">
        <f t="shared" si="182"/>
        <v>1768</v>
      </c>
      <c r="AE130" s="20">
        <f t="shared" si="183"/>
        <v>1898</v>
      </c>
      <c r="AF130" s="20">
        <v>2028</v>
      </c>
      <c r="AG130" s="20">
        <f t="shared" si="184"/>
        <v>2198</v>
      </c>
      <c r="AH130" s="20">
        <f t="shared" si="185"/>
        <v>2368</v>
      </c>
      <c r="AI130" s="20">
        <f t="shared" si="186"/>
        <v>2538</v>
      </c>
      <c r="AJ130" s="20">
        <f t="shared" si="187"/>
        <v>2708</v>
      </c>
      <c r="AK130" s="20">
        <v>2878</v>
      </c>
      <c r="AL130" s="20">
        <f t="shared" si="135"/>
        <v>3088</v>
      </c>
      <c r="AM130" s="20">
        <v>3318</v>
      </c>
      <c r="AN130" s="20">
        <v>3568</v>
      </c>
      <c r="AO130" s="20">
        <v>3838</v>
      </c>
      <c r="BO130" s="20">
        <f t="shared" ref="BO130:CC130" si="196">INT(AA$1+BO$1*AA130^1.5)</f>
        <v>1330116</v>
      </c>
      <c r="BP130" s="20">
        <f t="shared" si="196"/>
        <v>1581258</v>
      </c>
      <c r="BQ130" s="20">
        <f t="shared" si="196"/>
        <v>1856357</v>
      </c>
      <c r="BR130" s="20">
        <f t="shared" si="196"/>
        <v>2156009</v>
      </c>
      <c r="BS130" s="20">
        <f t="shared" si="196"/>
        <v>2480800</v>
      </c>
      <c r="BT130" s="20">
        <f t="shared" si="196"/>
        <v>2831309</v>
      </c>
      <c r="BU130" s="20">
        <f t="shared" si="196"/>
        <v>3297710</v>
      </c>
      <c r="BV130" s="20">
        <f t="shared" si="196"/>
        <v>3802816</v>
      </c>
      <c r="BW130" s="20">
        <f t="shared" si="196"/>
        <v>4347437</v>
      </c>
      <c r="BX130" s="20">
        <f t="shared" si="196"/>
        <v>4932379</v>
      </c>
      <c r="BY130" s="20">
        <f t="shared" si="196"/>
        <v>5558437</v>
      </c>
      <c r="BZ130" s="20">
        <f t="shared" si="196"/>
        <v>6349365</v>
      </c>
      <c r="CA130" s="20">
        <f t="shared" si="196"/>
        <v>7262891</v>
      </c>
      <c r="CB130" s="20">
        <f t="shared" si="196"/>
        <v>8312124</v>
      </c>
      <c r="CC130" s="20">
        <f t="shared" si="196"/>
        <v>9511008</v>
      </c>
    </row>
    <row r="131" spans="27:81">
      <c r="AA131" s="20">
        <v>1379</v>
      </c>
      <c r="AB131" s="20">
        <f t="shared" si="190"/>
        <v>1509</v>
      </c>
      <c r="AC131" s="20">
        <f t="shared" si="191"/>
        <v>1639</v>
      </c>
      <c r="AD131" s="20">
        <f t="shared" si="182"/>
        <v>1769</v>
      </c>
      <c r="AE131" s="20">
        <f t="shared" si="183"/>
        <v>1899</v>
      </c>
      <c r="AF131" s="20">
        <v>2029</v>
      </c>
      <c r="AG131" s="20">
        <f t="shared" ref="AG131:AG171" si="197">AF131+170</f>
        <v>2199</v>
      </c>
      <c r="AH131" s="20">
        <f t="shared" ref="AH131:AH171" si="198">AG131+170</f>
        <v>2369</v>
      </c>
      <c r="AI131" s="20">
        <f t="shared" ref="AI131:AI171" si="199">AH131+170</f>
        <v>2539</v>
      </c>
      <c r="AJ131" s="20">
        <f t="shared" ref="AJ131:AJ171" si="200">AI131+170</f>
        <v>2709</v>
      </c>
      <c r="AK131" s="20">
        <v>2879</v>
      </c>
      <c r="AL131" s="20">
        <f t="shared" ref="AL131:AL194" si="201">AK131+210</f>
        <v>3089</v>
      </c>
      <c r="AM131" s="20">
        <v>3319</v>
      </c>
      <c r="AN131" s="20">
        <v>3569</v>
      </c>
      <c r="AO131" s="20">
        <v>3839</v>
      </c>
      <c r="BO131" s="20">
        <f t="shared" ref="BO131:CC131" si="202">INT(AA$1+BO$1*AA131^1.5)</f>
        <v>1331564</v>
      </c>
      <c r="BP131" s="20">
        <f t="shared" si="202"/>
        <v>1582831</v>
      </c>
      <c r="BQ131" s="20">
        <f t="shared" si="202"/>
        <v>1858057</v>
      </c>
      <c r="BR131" s="20">
        <f t="shared" si="202"/>
        <v>2157838</v>
      </c>
      <c r="BS131" s="20">
        <f t="shared" si="202"/>
        <v>2482761</v>
      </c>
      <c r="BT131" s="20">
        <f t="shared" si="202"/>
        <v>2833404</v>
      </c>
      <c r="BU131" s="20">
        <f t="shared" si="202"/>
        <v>3299961</v>
      </c>
      <c r="BV131" s="20">
        <f t="shared" si="202"/>
        <v>3805225</v>
      </c>
      <c r="BW131" s="20">
        <f t="shared" si="202"/>
        <v>4350006</v>
      </c>
      <c r="BX131" s="20">
        <f t="shared" si="202"/>
        <v>4935111</v>
      </c>
      <c r="BY131" s="20">
        <f t="shared" si="202"/>
        <v>5561334</v>
      </c>
      <c r="BZ131" s="20">
        <f t="shared" si="202"/>
        <v>6352449</v>
      </c>
      <c r="CA131" s="20">
        <f t="shared" si="202"/>
        <v>7266174</v>
      </c>
      <c r="CB131" s="20">
        <f t="shared" si="202"/>
        <v>8315619</v>
      </c>
      <c r="CC131" s="20">
        <f t="shared" si="202"/>
        <v>9514726</v>
      </c>
    </row>
    <row r="132" spans="32:81">
      <c r="AF132" s="20">
        <v>2030</v>
      </c>
      <c r="AG132" s="20">
        <f t="shared" si="197"/>
        <v>2200</v>
      </c>
      <c r="AH132" s="20">
        <f t="shared" si="198"/>
        <v>2370</v>
      </c>
      <c r="AI132" s="20">
        <f t="shared" si="199"/>
        <v>2540</v>
      </c>
      <c r="AJ132" s="20">
        <f t="shared" si="200"/>
        <v>2710</v>
      </c>
      <c r="AK132" s="20">
        <v>2880</v>
      </c>
      <c r="AL132" s="20">
        <f t="shared" si="201"/>
        <v>3090</v>
      </c>
      <c r="AM132" s="20">
        <v>3320</v>
      </c>
      <c r="AN132" s="20">
        <v>3570</v>
      </c>
      <c r="AO132" s="20">
        <v>3840</v>
      </c>
      <c r="BT132" s="20">
        <f t="shared" ref="BT132:BT167" si="203">INT(AF$1+BT$1*AF132^1.5)</f>
        <v>2835498</v>
      </c>
      <c r="BU132" s="20">
        <f t="shared" ref="BU132:BU167" si="204">INT(AG$1+BU$1*AG132^1.5)</f>
        <v>3302212</v>
      </c>
      <c r="BV132" s="20">
        <f t="shared" ref="BV132:BV167" si="205">INT(AH$1+BV$1*AH132^1.5)</f>
        <v>3807634</v>
      </c>
      <c r="BW132" s="20">
        <f t="shared" ref="BW132:BW167" si="206">INT(AI$1+BW$1*AI132^1.5)</f>
        <v>4352576</v>
      </c>
      <c r="BX132" s="20">
        <f t="shared" ref="BX132:BX167" si="207">INT(AJ$1+BX$1*AJ132^1.5)</f>
        <v>4937844</v>
      </c>
      <c r="BY132" s="20">
        <f t="shared" ref="BY132:BY167" si="208">INT(AK$1+BY$1*AK132^1.5)</f>
        <v>5564232</v>
      </c>
      <c r="BZ132" s="20">
        <f t="shared" ref="BZ132:BZ167" si="209">INT(AL$1+BZ$1*AL132^1.5)</f>
        <v>6355534</v>
      </c>
      <c r="CA132" s="20">
        <f t="shared" ref="CA132:CA167" si="210">INT(AM$1+CA$1*AM132^1.5)</f>
        <v>7269458</v>
      </c>
      <c r="CB132" s="20">
        <f t="shared" ref="CB132:CB167" si="211">INT(AN$1+CB$1*AN132^1.5)</f>
        <v>8319114</v>
      </c>
      <c r="CC132" s="20">
        <f t="shared" ref="CC132:CC167" si="212">INT(AO$1+CC$1*AO132^1.5)</f>
        <v>9518443</v>
      </c>
    </row>
    <row r="133" spans="32:81">
      <c r="AF133" s="20">
        <v>2031</v>
      </c>
      <c r="AG133" s="20">
        <f t="shared" si="197"/>
        <v>2201</v>
      </c>
      <c r="AH133" s="20">
        <f t="shared" si="198"/>
        <v>2371</v>
      </c>
      <c r="AI133" s="20">
        <f t="shared" si="199"/>
        <v>2541</v>
      </c>
      <c r="AJ133" s="20">
        <f t="shared" si="200"/>
        <v>2711</v>
      </c>
      <c r="AK133" s="20">
        <v>2881</v>
      </c>
      <c r="AL133" s="20">
        <f t="shared" si="201"/>
        <v>3091</v>
      </c>
      <c r="AM133" s="20">
        <v>3321</v>
      </c>
      <c r="AN133" s="20">
        <v>3571</v>
      </c>
      <c r="AO133" s="20">
        <v>3841</v>
      </c>
      <c r="BT133" s="20">
        <f t="shared" si="203"/>
        <v>2837594</v>
      </c>
      <c r="BU133" s="20">
        <f t="shared" si="204"/>
        <v>3304464</v>
      </c>
      <c r="BV133" s="20">
        <f t="shared" si="205"/>
        <v>3810044</v>
      </c>
      <c r="BW133" s="20">
        <f t="shared" si="206"/>
        <v>4355147</v>
      </c>
      <c r="BX133" s="20">
        <f t="shared" si="207"/>
        <v>4940577</v>
      </c>
      <c r="BY133" s="20">
        <f t="shared" si="208"/>
        <v>5567130</v>
      </c>
      <c r="BZ133" s="20">
        <f t="shared" si="209"/>
        <v>6358619</v>
      </c>
      <c r="CA133" s="20">
        <f t="shared" si="210"/>
        <v>7272743</v>
      </c>
      <c r="CB133" s="20">
        <f t="shared" si="211"/>
        <v>8322610</v>
      </c>
      <c r="CC133" s="20">
        <f t="shared" si="212"/>
        <v>9522162</v>
      </c>
    </row>
    <row r="134" spans="32:81">
      <c r="AF134" s="20">
        <v>2032</v>
      </c>
      <c r="AG134" s="20">
        <f t="shared" si="197"/>
        <v>2202</v>
      </c>
      <c r="AH134" s="20">
        <f t="shared" si="198"/>
        <v>2372</v>
      </c>
      <c r="AI134" s="20">
        <f t="shared" si="199"/>
        <v>2542</v>
      </c>
      <c r="AJ134" s="20">
        <f t="shared" si="200"/>
        <v>2712</v>
      </c>
      <c r="AK134" s="20">
        <v>2882</v>
      </c>
      <c r="AL134" s="20">
        <f t="shared" si="201"/>
        <v>3092</v>
      </c>
      <c r="AM134" s="20">
        <v>3322</v>
      </c>
      <c r="AN134" s="20">
        <v>3572</v>
      </c>
      <c r="AO134" s="20">
        <v>3842</v>
      </c>
      <c r="BT134" s="20">
        <f t="shared" si="203"/>
        <v>2839690</v>
      </c>
      <c r="BU134" s="20">
        <f t="shared" si="204"/>
        <v>3306716</v>
      </c>
      <c r="BV134" s="20">
        <f t="shared" si="205"/>
        <v>3812455</v>
      </c>
      <c r="BW134" s="20">
        <f t="shared" si="206"/>
        <v>4357718</v>
      </c>
      <c r="BX134" s="20">
        <f t="shared" si="207"/>
        <v>4943311</v>
      </c>
      <c r="BY134" s="20">
        <f t="shared" si="208"/>
        <v>5570029</v>
      </c>
      <c r="BZ134" s="20">
        <f t="shared" si="209"/>
        <v>6361705</v>
      </c>
      <c r="CA134" s="20">
        <f t="shared" si="210"/>
        <v>7276028</v>
      </c>
      <c r="CB134" s="20">
        <f t="shared" si="211"/>
        <v>8326106</v>
      </c>
      <c r="CC134" s="20">
        <f t="shared" si="212"/>
        <v>9525880</v>
      </c>
    </row>
    <row r="135" spans="32:81">
      <c r="AF135" s="20">
        <v>2033</v>
      </c>
      <c r="AG135" s="20">
        <f t="shared" si="197"/>
        <v>2203</v>
      </c>
      <c r="AH135" s="20">
        <f t="shared" si="198"/>
        <v>2373</v>
      </c>
      <c r="AI135" s="20">
        <f t="shared" si="199"/>
        <v>2543</v>
      </c>
      <c r="AJ135" s="20">
        <f t="shared" si="200"/>
        <v>2713</v>
      </c>
      <c r="AK135" s="20">
        <v>2883</v>
      </c>
      <c r="AL135" s="20">
        <f t="shared" si="201"/>
        <v>3093</v>
      </c>
      <c r="AM135" s="20">
        <v>3323</v>
      </c>
      <c r="AN135" s="20">
        <v>3573</v>
      </c>
      <c r="AO135" s="20">
        <v>3843</v>
      </c>
      <c r="BT135" s="20">
        <f t="shared" si="203"/>
        <v>2841786</v>
      </c>
      <c r="BU135" s="20">
        <f t="shared" si="204"/>
        <v>3308969</v>
      </c>
      <c r="BV135" s="20">
        <f t="shared" si="205"/>
        <v>3814866</v>
      </c>
      <c r="BW135" s="20">
        <f t="shared" si="206"/>
        <v>4360290</v>
      </c>
      <c r="BX135" s="20">
        <f t="shared" si="207"/>
        <v>4946045</v>
      </c>
      <c r="BY135" s="20">
        <f t="shared" si="208"/>
        <v>5572928</v>
      </c>
      <c r="BZ135" s="20">
        <f t="shared" si="209"/>
        <v>6364792</v>
      </c>
      <c r="CA135" s="20">
        <f t="shared" si="210"/>
        <v>7279313</v>
      </c>
      <c r="CB135" s="20">
        <f t="shared" si="211"/>
        <v>8329602</v>
      </c>
      <c r="CC135" s="20">
        <f t="shared" si="212"/>
        <v>9529600</v>
      </c>
    </row>
    <row r="136" spans="32:81">
      <c r="AF136" s="20">
        <v>2034</v>
      </c>
      <c r="AG136" s="20">
        <f t="shared" si="197"/>
        <v>2204</v>
      </c>
      <c r="AH136" s="20">
        <f t="shared" si="198"/>
        <v>2374</v>
      </c>
      <c r="AI136" s="20">
        <f t="shared" si="199"/>
        <v>2544</v>
      </c>
      <c r="AJ136" s="20">
        <f t="shared" si="200"/>
        <v>2714</v>
      </c>
      <c r="AK136" s="20">
        <v>2884</v>
      </c>
      <c r="AL136" s="20">
        <f t="shared" si="201"/>
        <v>3094</v>
      </c>
      <c r="AM136" s="20">
        <v>3324</v>
      </c>
      <c r="AN136" s="20">
        <v>3574</v>
      </c>
      <c r="AO136" s="20">
        <v>3844</v>
      </c>
      <c r="BT136" s="20">
        <f t="shared" si="203"/>
        <v>2843883</v>
      </c>
      <c r="BU136" s="20">
        <f t="shared" si="204"/>
        <v>3311222</v>
      </c>
      <c r="BV136" s="20">
        <f t="shared" si="205"/>
        <v>3817277</v>
      </c>
      <c r="BW136" s="20">
        <f t="shared" si="206"/>
        <v>4362862</v>
      </c>
      <c r="BX136" s="20">
        <f t="shared" si="207"/>
        <v>4948780</v>
      </c>
      <c r="BY136" s="20">
        <f t="shared" si="208"/>
        <v>5575828</v>
      </c>
      <c r="BZ136" s="20">
        <f t="shared" si="209"/>
        <v>6367879</v>
      </c>
      <c r="CA136" s="20">
        <f t="shared" si="210"/>
        <v>7282599</v>
      </c>
      <c r="CB136" s="20">
        <f t="shared" si="211"/>
        <v>8333099</v>
      </c>
      <c r="CC136" s="20">
        <f t="shared" si="212"/>
        <v>9533320</v>
      </c>
    </row>
    <row r="137" spans="32:81">
      <c r="AF137" s="20">
        <v>2035</v>
      </c>
      <c r="AG137" s="20">
        <f t="shared" si="197"/>
        <v>2205</v>
      </c>
      <c r="AH137" s="20">
        <f t="shared" si="198"/>
        <v>2375</v>
      </c>
      <c r="AI137" s="20">
        <f t="shared" si="199"/>
        <v>2545</v>
      </c>
      <c r="AJ137" s="20">
        <f t="shared" si="200"/>
        <v>2715</v>
      </c>
      <c r="AK137" s="20">
        <v>2885</v>
      </c>
      <c r="AL137" s="20">
        <f t="shared" si="201"/>
        <v>3095</v>
      </c>
      <c r="AM137" s="20">
        <v>3325</v>
      </c>
      <c r="AN137" s="20">
        <v>3575</v>
      </c>
      <c r="AO137" s="20">
        <v>3845</v>
      </c>
      <c r="BT137" s="20">
        <f t="shared" si="203"/>
        <v>2845980</v>
      </c>
      <c r="BU137" s="20">
        <f t="shared" si="204"/>
        <v>3313476</v>
      </c>
      <c r="BV137" s="20">
        <f t="shared" si="205"/>
        <v>3819690</v>
      </c>
      <c r="BW137" s="20">
        <f t="shared" si="206"/>
        <v>4365434</v>
      </c>
      <c r="BX137" s="20">
        <f t="shared" si="207"/>
        <v>4951515</v>
      </c>
      <c r="BY137" s="20">
        <f t="shared" si="208"/>
        <v>5578728</v>
      </c>
      <c r="BZ137" s="20">
        <f t="shared" si="209"/>
        <v>6370966</v>
      </c>
      <c r="CA137" s="20">
        <f t="shared" si="210"/>
        <v>7285886</v>
      </c>
      <c r="CB137" s="20">
        <f t="shared" si="211"/>
        <v>8336597</v>
      </c>
      <c r="CC137" s="20">
        <f t="shared" si="212"/>
        <v>9537040</v>
      </c>
    </row>
    <row r="138" spans="32:81">
      <c r="AF138" s="20">
        <v>2036</v>
      </c>
      <c r="AG138" s="20">
        <f t="shared" si="197"/>
        <v>2206</v>
      </c>
      <c r="AH138" s="20">
        <f t="shared" si="198"/>
        <v>2376</v>
      </c>
      <c r="AI138" s="20">
        <f t="shared" si="199"/>
        <v>2546</v>
      </c>
      <c r="AJ138" s="20">
        <f t="shared" si="200"/>
        <v>2716</v>
      </c>
      <c r="AK138" s="20">
        <v>2886</v>
      </c>
      <c r="AL138" s="20">
        <f t="shared" si="201"/>
        <v>3096</v>
      </c>
      <c r="AM138" s="20">
        <v>3326</v>
      </c>
      <c r="AN138" s="20">
        <v>3576</v>
      </c>
      <c r="AO138" s="20">
        <v>3846</v>
      </c>
      <c r="BT138" s="20">
        <f t="shared" si="203"/>
        <v>2848078</v>
      </c>
      <c r="BU138" s="20">
        <f t="shared" si="204"/>
        <v>3315730</v>
      </c>
      <c r="BV138" s="20">
        <f t="shared" si="205"/>
        <v>3822102</v>
      </c>
      <c r="BW138" s="20">
        <f t="shared" si="206"/>
        <v>4368007</v>
      </c>
      <c r="BX138" s="20">
        <f t="shared" si="207"/>
        <v>4954251</v>
      </c>
      <c r="BY138" s="20">
        <f t="shared" si="208"/>
        <v>5581629</v>
      </c>
      <c r="BZ138" s="20">
        <f t="shared" si="209"/>
        <v>6374054</v>
      </c>
      <c r="CA138" s="20">
        <f t="shared" si="210"/>
        <v>7289173</v>
      </c>
      <c r="CB138" s="20">
        <f t="shared" si="211"/>
        <v>8340095</v>
      </c>
      <c r="CC138" s="20">
        <f t="shared" si="212"/>
        <v>9540760</v>
      </c>
    </row>
    <row r="139" spans="32:81">
      <c r="AF139" s="20">
        <v>2037</v>
      </c>
      <c r="AG139" s="20">
        <f t="shared" si="197"/>
        <v>2207</v>
      </c>
      <c r="AH139" s="20">
        <f t="shared" si="198"/>
        <v>2377</v>
      </c>
      <c r="AI139" s="20">
        <f t="shared" si="199"/>
        <v>2547</v>
      </c>
      <c r="AJ139" s="20">
        <f t="shared" si="200"/>
        <v>2717</v>
      </c>
      <c r="AK139" s="20">
        <v>2887</v>
      </c>
      <c r="AL139" s="20">
        <f t="shared" si="201"/>
        <v>3097</v>
      </c>
      <c r="AM139" s="20">
        <v>3327</v>
      </c>
      <c r="AN139" s="20">
        <v>3577</v>
      </c>
      <c r="AO139" s="20">
        <v>3847</v>
      </c>
      <c r="BT139" s="20">
        <f t="shared" si="203"/>
        <v>2850177</v>
      </c>
      <c r="BU139" s="20">
        <f t="shared" si="204"/>
        <v>3317985</v>
      </c>
      <c r="BV139" s="20">
        <f t="shared" si="205"/>
        <v>3824515</v>
      </c>
      <c r="BW139" s="20">
        <f t="shared" si="206"/>
        <v>4370581</v>
      </c>
      <c r="BX139" s="20">
        <f t="shared" si="207"/>
        <v>4956987</v>
      </c>
      <c r="BY139" s="20">
        <f t="shared" si="208"/>
        <v>5584530</v>
      </c>
      <c r="BZ139" s="20">
        <f t="shared" si="209"/>
        <v>6377142</v>
      </c>
      <c r="CA139" s="20">
        <f t="shared" si="210"/>
        <v>7292460</v>
      </c>
      <c r="CB139" s="20">
        <f t="shared" si="211"/>
        <v>8343594</v>
      </c>
      <c r="CC139" s="20">
        <f t="shared" si="212"/>
        <v>9544482</v>
      </c>
    </row>
    <row r="140" spans="32:81">
      <c r="AF140" s="20">
        <v>2038</v>
      </c>
      <c r="AG140" s="20">
        <f t="shared" si="197"/>
        <v>2208</v>
      </c>
      <c r="AH140" s="20">
        <f t="shared" si="198"/>
        <v>2378</v>
      </c>
      <c r="AI140" s="20">
        <f t="shared" si="199"/>
        <v>2548</v>
      </c>
      <c r="AJ140" s="20">
        <f t="shared" si="200"/>
        <v>2718</v>
      </c>
      <c r="AK140" s="20">
        <v>2888</v>
      </c>
      <c r="AL140" s="20">
        <f t="shared" si="201"/>
        <v>3098</v>
      </c>
      <c r="AM140" s="20">
        <v>3328</v>
      </c>
      <c r="AN140" s="20">
        <v>3578</v>
      </c>
      <c r="AO140" s="20">
        <v>3848</v>
      </c>
      <c r="BT140" s="20">
        <f t="shared" si="203"/>
        <v>2852276</v>
      </c>
      <c r="BU140" s="20">
        <f t="shared" si="204"/>
        <v>3320240</v>
      </c>
      <c r="BV140" s="20">
        <f t="shared" si="205"/>
        <v>3826929</v>
      </c>
      <c r="BW140" s="20">
        <f t="shared" si="206"/>
        <v>4373155</v>
      </c>
      <c r="BX140" s="20">
        <f t="shared" si="207"/>
        <v>4959724</v>
      </c>
      <c r="BY140" s="20">
        <f t="shared" si="208"/>
        <v>5587432</v>
      </c>
      <c r="BZ140" s="20">
        <f t="shared" si="209"/>
        <v>6380231</v>
      </c>
      <c r="CA140" s="20">
        <f t="shared" si="210"/>
        <v>7295748</v>
      </c>
      <c r="CB140" s="20">
        <f t="shared" si="211"/>
        <v>8347093</v>
      </c>
      <c r="CC140" s="20">
        <f t="shared" si="212"/>
        <v>9548203</v>
      </c>
    </row>
    <row r="141" spans="32:81">
      <c r="AF141" s="20">
        <v>2039</v>
      </c>
      <c r="AG141" s="20">
        <f t="shared" si="197"/>
        <v>2209</v>
      </c>
      <c r="AH141" s="20">
        <f t="shared" si="198"/>
        <v>2379</v>
      </c>
      <c r="AI141" s="20">
        <f t="shared" si="199"/>
        <v>2549</v>
      </c>
      <c r="AJ141" s="20">
        <f t="shared" si="200"/>
        <v>2719</v>
      </c>
      <c r="AK141" s="20">
        <v>2889</v>
      </c>
      <c r="AL141" s="20">
        <f t="shared" si="201"/>
        <v>3099</v>
      </c>
      <c r="AM141" s="20">
        <v>3329</v>
      </c>
      <c r="AN141" s="20">
        <v>3579</v>
      </c>
      <c r="AO141" s="20">
        <v>3849</v>
      </c>
      <c r="BT141" s="20">
        <f t="shared" si="203"/>
        <v>2854375</v>
      </c>
      <c r="BU141" s="20">
        <f t="shared" si="204"/>
        <v>3322496</v>
      </c>
      <c r="BV141" s="20">
        <f t="shared" si="205"/>
        <v>3829343</v>
      </c>
      <c r="BW141" s="20">
        <f t="shared" si="206"/>
        <v>4375730</v>
      </c>
      <c r="BX141" s="20">
        <f t="shared" si="207"/>
        <v>4962461</v>
      </c>
      <c r="BY141" s="20">
        <f t="shared" si="208"/>
        <v>5590334</v>
      </c>
      <c r="BZ141" s="20">
        <f t="shared" si="209"/>
        <v>6383320</v>
      </c>
      <c r="CA141" s="20">
        <f t="shared" si="210"/>
        <v>7299037</v>
      </c>
      <c r="CB141" s="20">
        <f t="shared" si="211"/>
        <v>8350592</v>
      </c>
      <c r="CC141" s="20">
        <f t="shared" si="212"/>
        <v>9551926</v>
      </c>
    </row>
    <row r="142" spans="32:81">
      <c r="AF142" s="20">
        <v>2040</v>
      </c>
      <c r="AG142" s="20">
        <f t="shared" si="197"/>
        <v>2210</v>
      </c>
      <c r="AH142" s="20">
        <f t="shared" si="198"/>
        <v>2380</v>
      </c>
      <c r="AI142" s="20">
        <f t="shared" si="199"/>
        <v>2550</v>
      </c>
      <c r="AJ142" s="20">
        <f t="shared" si="200"/>
        <v>2720</v>
      </c>
      <c r="AK142" s="20">
        <v>2890</v>
      </c>
      <c r="AL142" s="20">
        <f t="shared" si="201"/>
        <v>3100</v>
      </c>
      <c r="AM142" s="20">
        <v>3330</v>
      </c>
      <c r="AN142" s="20">
        <v>3580</v>
      </c>
      <c r="AO142" s="20">
        <v>3850</v>
      </c>
      <c r="BT142" s="20">
        <f t="shared" si="203"/>
        <v>2856475</v>
      </c>
      <c r="BU142" s="20">
        <f t="shared" si="204"/>
        <v>3324752</v>
      </c>
      <c r="BV142" s="20">
        <f t="shared" si="205"/>
        <v>3831758</v>
      </c>
      <c r="BW142" s="20">
        <f t="shared" si="206"/>
        <v>4378305</v>
      </c>
      <c r="BX142" s="20">
        <f t="shared" si="207"/>
        <v>4965199</v>
      </c>
      <c r="BY142" s="20">
        <f t="shared" si="208"/>
        <v>5593237</v>
      </c>
      <c r="BZ142" s="20">
        <f t="shared" si="209"/>
        <v>6386410</v>
      </c>
      <c r="CA142" s="20">
        <f t="shared" si="210"/>
        <v>7302326</v>
      </c>
      <c r="CB142" s="20">
        <f t="shared" si="211"/>
        <v>8354092</v>
      </c>
      <c r="CC142" s="20">
        <f t="shared" si="212"/>
        <v>9555648</v>
      </c>
    </row>
    <row r="143" spans="32:81">
      <c r="AF143" s="20">
        <v>2041</v>
      </c>
      <c r="AG143" s="20">
        <f t="shared" si="197"/>
        <v>2211</v>
      </c>
      <c r="AH143" s="20">
        <f t="shared" si="198"/>
        <v>2381</v>
      </c>
      <c r="AI143" s="20">
        <f t="shared" si="199"/>
        <v>2551</v>
      </c>
      <c r="AJ143" s="20">
        <f t="shared" si="200"/>
        <v>2721</v>
      </c>
      <c r="AK143" s="20">
        <v>2891</v>
      </c>
      <c r="AL143" s="20">
        <f t="shared" si="201"/>
        <v>3101</v>
      </c>
      <c r="AM143" s="20">
        <v>3331</v>
      </c>
      <c r="AN143" s="20">
        <v>3581</v>
      </c>
      <c r="AO143" s="20">
        <v>3851</v>
      </c>
      <c r="BT143" s="20">
        <f t="shared" si="203"/>
        <v>2858576</v>
      </c>
      <c r="BU143" s="20">
        <f t="shared" si="204"/>
        <v>3327009</v>
      </c>
      <c r="BV143" s="20">
        <f t="shared" si="205"/>
        <v>3834173</v>
      </c>
      <c r="BW143" s="20">
        <f t="shared" si="206"/>
        <v>4380881</v>
      </c>
      <c r="BX143" s="20">
        <f t="shared" si="207"/>
        <v>4967937</v>
      </c>
      <c r="BY143" s="20">
        <f t="shared" si="208"/>
        <v>5596140</v>
      </c>
      <c r="BZ143" s="20">
        <f t="shared" si="209"/>
        <v>6389501</v>
      </c>
      <c r="CA143" s="20">
        <f t="shared" si="210"/>
        <v>7305615</v>
      </c>
      <c r="CB143" s="20">
        <f t="shared" si="211"/>
        <v>8357593</v>
      </c>
      <c r="CC143" s="20">
        <f t="shared" si="212"/>
        <v>9559371</v>
      </c>
    </row>
    <row r="144" spans="32:81">
      <c r="AF144" s="20">
        <v>2042</v>
      </c>
      <c r="AG144" s="20">
        <f t="shared" si="197"/>
        <v>2212</v>
      </c>
      <c r="AH144" s="20">
        <f t="shared" si="198"/>
        <v>2382</v>
      </c>
      <c r="AI144" s="20">
        <f t="shared" si="199"/>
        <v>2552</v>
      </c>
      <c r="AJ144" s="20">
        <f t="shared" si="200"/>
        <v>2722</v>
      </c>
      <c r="AK144" s="20">
        <v>2892</v>
      </c>
      <c r="AL144" s="20">
        <f t="shared" si="201"/>
        <v>3102</v>
      </c>
      <c r="AM144" s="20">
        <v>3332</v>
      </c>
      <c r="AN144" s="20">
        <v>3582</v>
      </c>
      <c r="AO144" s="20">
        <v>3852</v>
      </c>
      <c r="BT144" s="20">
        <f t="shared" si="203"/>
        <v>2860677</v>
      </c>
      <c r="BU144" s="20">
        <f t="shared" si="204"/>
        <v>3329266</v>
      </c>
      <c r="BV144" s="20">
        <f t="shared" si="205"/>
        <v>3836588</v>
      </c>
      <c r="BW144" s="20">
        <f t="shared" si="206"/>
        <v>4383457</v>
      </c>
      <c r="BX144" s="20">
        <f t="shared" si="207"/>
        <v>4970676</v>
      </c>
      <c r="BY144" s="20">
        <f t="shared" si="208"/>
        <v>5599044</v>
      </c>
      <c r="BZ144" s="20">
        <f t="shared" si="209"/>
        <v>6392591</v>
      </c>
      <c r="CA144" s="20">
        <f t="shared" si="210"/>
        <v>7308905</v>
      </c>
      <c r="CB144" s="20">
        <f t="shared" si="211"/>
        <v>8361094</v>
      </c>
      <c r="CC144" s="20">
        <f t="shared" si="212"/>
        <v>9563095</v>
      </c>
    </row>
    <row r="145" spans="32:81">
      <c r="AF145" s="20">
        <v>2043</v>
      </c>
      <c r="AG145" s="20">
        <f t="shared" si="197"/>
        <v>2213</v>
      </c>
      <c r="AH145" s="20">
        <f t="shared" si="198"/>
        <v>2383</v>
      </c>
      <c r="AI145" s="20">
        <f t="shared" si="199"/>
        <v>2553</v>
      </c>
      <c r="AJ145" s="20">
        <f t="shared" si="200"/>
        <v>2723</v>
      </c>
      <c r="AK145" s="20">
        <v>2893</v>
      </c>
      <c r="AL145" s="20">
        <f t="shared" si="201"/>
        <v>3103</v>
      </c>
      <c r="AM145" s="20">
        <v>3333</v>
      </c>
      <c r="AN145" s="20">
        <v>3583</v>
      </c>
      <c r="AO145" s="20">
        <v>3853</v>
      </c>
      <c r="BT145" s="20">
        <f t="shared" si="203"/>
        <v>2862778</v>
      </c>
      <c r="BU145" s="20">
        <f t="shared" si="204"/>
        <v>3331524</v>
      </c>
      <c r="BV145" s="20">
        <f t="shared" si="205"/>
        <v>3839004</v>
      </c>
      <c r="BW145" s="20">
        <f t="shared" si="206"/>
        <v>4386033</v>
      </c>
      <c r="BX145" s="20">
        <f t="shared" si="207"/>
        <v>4973416</v>
      </c>
      <c r="BY145" s="20">
        <f t="shared" si="208"/>
        <v>5601948</v>
      </c>
      <c r="BZ145" s="20">
        <f t="shared" si="209"/>
        <v>6395683</v>
      </c>
      <c r="CA145" s="20">
        <f t="shared" si="210"/>
        <v>7312196</v>
      </c>
      <c r="CB145" s="20">
        <f t="shared" si="211"/>
        <v>8364595</v>
      </c>
      <c r="CC145" s="20">
        <f t="shared" si="212"/>
        <v>9566819</v>
      </c>
    </row>
    <row r="146" spans="32:81">
      <c r="AF146" s="20">
        <v>2044</v>
      </c>
      <c r="AG146" s="20">
        <f t="shared" si="197"/>
        <v>2214</v>
      </c>
      <c r="AH146" s="20">
        <f t="shared" si="198"/>
        <v>2384</v>
      </c>
      <c r="AI146" s="20">
        <f t="shared" si="199"/>
        <v>2554</v>
      </c>
      <c r="AJ146" s="20">
        <f t="shared" si="200"/>
        <v>2724</v>
      </c>
      <c r="AK146" s="20">
        <v>2894</v>
      </c>
      <c r="AL146" s="20">
        <f t="shared" si="201"/>
        <v>3104</v>
      </c>
      <c r="AM146" s="20">
        <v>3334</v>
      </c>
      <c r="AN146" s="20">
        <v>3584</v>
      </c>
      <c r="AO146" s="20">
        <v>3854</v>
      </c>
      <c r="BT146" s="20">
        <f t="shared" si="203"/>
        <v>2864880</v>
      </c>
      <c r="BU146" s="20">
        <f t="shared" si="204"/>
        <v>3333782</v>
      </c>
      <c r="BV146" s="20">
        <f t="shared" si="205"/>
        <v>3841421</v>
      </c>
      <c r="BW146" s="20">
        <f t="shared" si="206"/>
        <v>4388610</v>
      </c>
      <c r="BX146" s="20">
        <f t="shared" si="207"/>
        <v>4976155</v>
      </c>
      <c r="BY146" s="20">
        <f t="shared" si="208"/>
        <v>5604853</v>
      </c>
      <c r="BZ146" s="20">
        <f t="shared" si="209"/>
        <v>6398775</v>
      </c>
      <c r="CA146" s="20">
        <f t="shared" si="210"/>
        <v>7315487</v>
      </c>
      <c r="CB146" s="20">
        <f t="shared" si="211"/>
        <v>8368097</v>
      </c>
      <c r="CC146" s="20">
        <f t="shared" si="212"/>
        <v>9570544</v>
      </c>
    </row>
    <row r="147" spans="32:81">
      <c r="AF147" s="20">
        <v>2045</v>
      </c>
      <c r="AG147" s="20">
        <f t="shared" si="197"/>
        <v>2215</v>
      </c>
      <c r="AH147" s="20">
        <f t="shared" si="198"/>
        <v>2385</v>
      </c>
      <c r="AI147" s="20">
        <f t="shared" si="199"/>
        <v>2555</v>
      </c>
      <c r="AJ147" s="20">
        <f t="shared" si="200"/>
        <v>2725</v>
      </c>
      <c r="AK147" s="20">
        <v>2895</v>
      </c>
      <c r="AL147" s="20">
        <f t="shared" si="201"/>
        <v>3105</v>
      </c>
      <c r="AM147" s="20">
        <v>3335</v>
      </c>
      <c r="AN147" s="20">
        <v>3585</v>
      </c>
      <c r="AO147" s="20">
        <v>3855</v>
      </c>
      <c r="BT147" s="20">
        <f t="shared" si="203"/>
        <v>2866983</v>
      </c>
      <c r="BU147" s="20">
        <f t="shared" si="204"/>
        <v>3336041</v>
      </c>
      <c r="BV147" s="20">
        <f t="shared" si="205"/>
        <v>3843838</v>
      </c>
      <c r="BW147" s="20">
        <f t="shared" si="206"/>
        <v>4391188</v>
      </c>
      <c r="BX147" s="20">
        <f t="shared" si="207"/>
        <v>4978896</v>
      </c>
      <c r="BY147" s="20">
        <f t="shared" si="208"/>
        <v>5607758</v>
      </c>
      <c r="BZ147" s="20">
        <f t="shared" si="209"/>
        <v>6401867</v>
      </c>
      <c r="CA147" s="20">
        <f t="shared" si="210"/>
        <v>7318778</v>
      </c>
      <c r="CB147" s="20">
        <f t="shared" si="211"/>
        <v>8371599</v>
      </c>
      <c r="CC147" s="20">
        <f t="shared" si="212"/>
        <v>9574269</v>
      </c>
    </row>
    <row r="148" spans="32:81">
      <c r="AF148" s="20">
        <v>2046</v>
      </c>
      <c r="AG148" s="20">
        <f t="shared" si="197"/>
        <v>2216</v>
      </c>
      <c r="AH148" s="20">
        <f t="shared" si="198"/>
        <v>2386</v>
      </c>
      <c r="AI148" s="20">
        <f t="shared" si="199"/>
        <v>2556</v>
      </c>
      <c r="AJ148" s="20">
        <f t="shared" si="200"/>
        <v>2726</v>
      </c>
      <c r="AK148" s="20">
        <v>2896</v>
      </c>
      <c r="AL148" s="20">
        <f t="shared" si="201"/>
        <v>3106</v>
      </c>
      <c r="AM148" s="20">
        <v>3336</v>
      </c>
      <c r="AN148" s="20">
        <v>3586</v>
      </c>
      <c r="AO148" s="20">
        <v>3856</v>
      </c>
      <c r="BT148" s="20">
        <f t="shared" si="203"/>
        <v>2869086</v>
      </c>
      <c r="BU148" s="20">
        <f t="shared" si="204"/>
        <v>3338300</v>
      </c>
      <c r="BV148" s="20">
        <f t="shared" si="205"/>
        <v>3846256</v>
      </c>
      <c r="BW148" s="20">
        <f t="shared" si="206"/>
        <v>4393766</v>
      </c>
      <c r="BX148" s="20">
        <f t="shared" si="207"/>
        <v>4981636</v>
      </c>
      <c r="BY148" s="20">
        <f t="shared" si="208"/>
        <v>5610664</v>
      </c>
      <c r="BZ148" s="20">
        <f t="shared" si="209"/>
        <v>6404960</v>
      </c>
      <c r="CA148" s="20">
        <f t="shared" si="210"/>
        <v>7322070</v>
      </c>
      <c r="CB148" s="20">
        <f t="shared" si="211"/>
        <v>8375102</v>
      </c>
      <c r="CC148" s="20">
        <f t="shared" si="212"/>
        <v>9577994</v>
      </c>
    </row>
    <row r="149" spans="32:81">
      <c r="AF149" s="20">
        <v>2047</v>
      </c>
      <c r="AG149" s="20">
        <f t="shared" si="197"/>
        <v>2217</v>
      </c>
      <c r="AH149" s="20">
        <f t="shared" si="198"/>
        <v>2387</v>
      </c>
      <c r="AI149" s="20">
        <f t="shared" si="199"/>
        <v>2557</v>
      </c>
      <c r="AJ149" s="20">
        <f t="shared" si="200"/>
        <v>2727</v>
      </c>
      <c r="AK149" s="20">
        <v>2897</v>
      </c>
      <c r="AL149" s="20">
        <f t="shared" si="201"/>
        <v>3107</v>
      </c>
      <c r="AM149" s="20">
        <v>3337</v>
      </c>
      <c r="AN149" s="20">
        <v>3587</v>
      </c>
      <c r="AO149" s="20">
        <v>3857</v>
      </c>
      <c r="BT149" s="20">
        <f t="shared" si="203"/>
        <v>2871189</v>
      </c>
      <c r="BU149" s="20">
        <f t="shared" si="204"/>
        <v>3340560</v>
      </c>
      <c r="BV149" s="20">
        <f t="shared" si="205"/>
        <v>3848674</v>
      </c>
      <c r="BW149" s="20">
        <f t="shared" si="206"/>
        <v>4396345</v>
      </c>
      <c r="BX149" s="20">
        <f t="shared" si="207"/>
        <v>4984378</v>
      </c>
      <c r="BY149" s="20">
        <f t="shared" si="208"/>
        <v>5613570</v>
      </c>
      <c r="BZ149" s="20">
        <f t="shared" si="209"/>
        <v>6408053</v>
      </c>
      <c r="CA149" s="20">
        <f t="shared" si="210"/>
        <v>7325363</v>
      </c>
      <c r="CB149" s="20">
        <f t="shared" si="211"/>
        <v>8378606</v>
      </c>
      <c r="CC149" s="20">
        <f t="shared" si="212"/>
        <v>9581720</v>
      </c>
    </row>
    <row r="150" spans="32:81">
      <c r="AF150" s="20">
        <v>2048</v>
      </c>
      <c r="AG150" s="20">
        <f t="shared" si="197"/>
        <v>2218</v>
      </c>
      <c r="AH150" s="20">
        <f t="shared" si="198"/>
        <v>2388</v>
      </c>
      <c r="AI150" s="20">
        <f t="shared" si="199"/>
        <v>2558</v>
      </c>
      <c r="AJ150" s="20">
        <f t="shared" si="200"/>
        <v>2728</v>
      </c>
      <c r="AK150" s="20">
        <v>2898</v>
      </c>
      <c r="AL150" s="20">
        <f t="shared" si="201"/>
        <v>3108</v>
      </c>
      <c r="AM150" s="20">
        <v>3338</v>
      </c>
      <c r="AN150" s="20">
        <v>3588</v>
      </c>
      <c r="AO150" s="20">
        <v>3858</v>
      </c>
      <c r="BT150" s="20">
        <f t="shared" si="203"/>
        <v>2873293</v>
      </c>
      <c r="BU150" s="20">
        <f t="shared" si="204"/>
        <v>3342820</v>
      </c>
      <c r="BV150" s="20">
        <f t="shared" si="205"/>
        <v>3851093</v>
      </c>
      <c r="BW150" s="20">
        <f t="shared" si="206"/>
        <v>4398924</v>
      </c>
      <c r="BX150" s="20">
        <f t="shared" si="207"/>
        <v>4987120</v>
      </c>
      <c r="BY150" s="20">
        <f t="shared" si="208"/>
        <v>5616477</v>
      </c>
      <c r="BZ150" s="20">
        <f t="shared" si="209"/>
        <v>6411147</v>
      </c>
      <c r="CA150" s="20">
        <f t="shared" si="210"/>
        <v>7328656</v>
      </c>
      <c r="CB150" s="20">
        <f t="shared" si="211"/>
        <v>8382110</v>
      </c>
      <c r="CC150" s="20">
        <f t="shared" si="212"/>
        <v>9585447</v>
      </c>
    </row>
    <row r="151" spans="32:81">
      <c r="AF151" s="20">
        <v>2049</v>
      </c>
      <c r="AG151" s="20">
        <f t="shared" si="197"/>
        <v>2219</v>
      </c>
      <c r="AH151" s="20">
        <f t="shared" si="198"/>
        <v>2389</v>
      </c>
      <c r="AI151" s="20">
        <f t="shared" si="199"/>
        <v>2559</v>
      </c>
      <c r="AJ151" s="20">
        <f t="shared" si="200"/>
        <v>2729</v>
      </c>
      <c r="AK151" s="20">
        <v>2899</v>
      </c>
      <c r="AL151" s="20">
        <f t="shared" si="201"/>
        <v>3109</v>
      </c>
      <c r="AM151" s="20">
        <v>3339</v>
      </c>
      <c r="AN151" s="20">
        <v>3589</v>
      </c>
      <c r="AO151" s="20">
        <v>3859</v>
      </c>
      <c r="BT151" s="20">
        <f t="shared" si="203"/>
        <v>2875398</v>
      </c>
      <c r="BU151" s="20">
        <f t="shared" si="204"/>
        <v>3345081</v>
      </c>
      <c r="BV151" s="20">
        <f t="shared" si="205"/>
        <v>3853512</v>
      </c>
      <c r="BW151" s="20">
        <f t="shared" si="206"/>
        <v>4401504</v>
      </c>
      <c r="BX151" s="20">
        <f t="shared" si="207"/>
        <v>4989862</v>
      </c>
      <c r="BY151" s="20">
        <f t="shared" si="208"/>
        <v>5619384</v>
      </c>
      <c r="BZ151" s="20">
        <f t="shared" si="209"/>
        <v>6414241</v>
      </c>
      <c r="CA151" s="20">
        <f t="shared" si="210"/>
        <v>7331949</v>
      </c>
      <c r="CB151" s="20">
        <f t="shared" si="211"/>
        <v>8385614</v>
      </c>
      <c r="CC151" s="20">
        <f t="shared" si="212"/>
        <v>9589174</v>
      </c>
    </row>
    <row r="152" spans="32:81">
      <c r="AF152" s="20">
        <v>2050</v>
      </c>
      <c r="AG152" s="20">
        <f t="shared" si="197"/>
        <v>2220</v>
      </c>
      <c r="AH152" s="20">
        <f t="shared" si="198"/>
        <v>2390</v>
      </c>
      <c r="AI152" s="20">
        <f t="shared" si="199"/>
        <v>2560</v>
      </c>
      <c r="AJ152" s="20">
        <f t="shared" si="200"/>
        <v>2730</v>
      </c>
      <c r="AK152" s="20">
        <v>2900</v>
      </c>
      <c r="AL152" s="20">
        <f t="shared" si="201"/>
        <v>3110</v>
      </c>
      <c r="AM152" s="20">
        <v>3340</v>
      </c>
      <c r="AN152" s="20">
        <v>3590</v>
      </c>
      <c r="AO152" s="20">
        <v>3860</v>
      </c>
      <c r="BT152" s="20">
        <f t="shared" si="203"/>
        <v>2877503</v>
      </c>
      <c r="BU152" s="20">
        <f t="shared" si="204"/>
        <v>3347342</v>
      </c>
      <c r="BV152" s="20">
        <f t="shared" si="205"/>
        <v>3855932</v>
      </c>
      <c r="BW152" s="20">
        <f t="shared" si="206"/>
        <v>4404084</v>
      </c>
      <c r="BX152" s="20">
        <f t="shared" si="207"/>
        <v>4992605</v>
      </c>
      <c r="BY152" s="20">
        <f t="shared" si="208"/>
        <v>5622292</v>
      </c>
      <c r="BZ152" s="20">
        <f t="shared" si="209"/>
        <v>6417336</v>
      </c>
      <c r="CA152" s="20">
        <f t="shared" si="210"/>
        <v>7335243</v>
      </c>
      <c r="CB152" s="20">
        <f t="shared" si="211"/>
        <v>8389119</v>
      </c>
      <c r="CC152" s="20">
        <f t="shared" si="212"/>
        <v>9592901</v>
      </c>
    </row>
    <row r="153" spans="32:81">
      <c r="AF153" s="20">
        <v>2051</v>
      </c>
      <c r="AG153" s="20">
        <f t="shared" si="197"/>
        <v>2221</v>
      </c>
      <c r="AH153" s="20">
        <f t="shared" si="198"/>
        <v>2391</v>
      </c>
      <c r="AI153" s="20">
        <f t="shared" si="199"/>
        <v>2561</v>
      </c>
      <c r="AJ153" s="20">
        <f t="shared" si="200"/>
        <v>2731</v>
      </c>
      <c r="AK153" s="20">
        <v>2901</v>
      </c>
      <c r="AL153" s="20">
        <f t="shared" si="201"/>
        <v>3111</v>
      </c>
      <c r="AM153" s="20">
        <v>3341</v>
      </c>
      <c r="AN153" s="20">
        <v>3591</v>
      </c>
      <c r="AO153" s="20">
        <v>3861</v>
      </c>
      <c r="BT153" s="20">
        <f t="shared" si="203"/>
        <v>2879609</v>
      </c>
      <c r="BU153" s="20">
        <f t="shared" si="204"/>
        <v>3349604</v>
      </c>
      <c r="BV153" s="20">
        <f t="shared" si="205"/>
        <v>3858352</v>
      </c>
      <c r="BW153" s="20">
        <f t="shared" si="206"/>
        <v>4406665</v>
      </c>
      <c r="BX153" s="20">
        <f t="shared" si="207"/>
        <v>4995348</v>
      </c>
      <c r="BY153" s="20">
        <f t="shared" si="208"/>
        <v>5625200</v>
      </c>
      <c r="BZ153" s="20">
        <f t="shared" si="209"/>
        <v>6420432</v>
      </c>
      <c r="CA153" s="20">
        <f t="shared" si="210"/>
        <v>7338538</v>
      </c>
      <c r="CB153" s="20">
        <f t="shared" si="211"/>
        <v>8392624</v>
      </c>
      <c r="CC153" s="20">
        <f t="shared" si="212"/>
        <v>9596629</v>
      </c>
    </row>
    <row r="154" spans="32:81">
      <c r="AF154" s="20">
        <v>2052</v>
      </c>
      <c r="AG154" s="20">
        <f t="shared" si="197"/>
        <v>2222</v>
      </c>
      <c r="AH154" s="20">
        <f t="shared" si="198"/>
        <v>2392</v>
      </c>
      <c r="AI154" s="20">
        <f t="shared" si="199"/>
        <v>2562</v>
      </c>
      <c r="AJ154" s="20">
        <f t="shared" si="200"/>
        <v>2732</v>
      </c>
      <c r="AK154" s="20">
        <v>2902</v>
      </c>
      <c r="AL154" s="20">
        <f t="shared" si="201"/>
        <v>3112</v>
      </c>
      <c r="AM154" s="20">
        <v>3342</v>
      </c>
      <c r="AN154" s="20">
        <v>3592</v>
      </c>
      <c r="AO154" s="20">
        <v>3862</v>
      </c>
      <c r="BT154" s="20">
        <f t="shared" si="203"/>
        <v>2881715</v>
      </c>
      <c r="BU154" s="20">
        <f t="shared" si="204"/>
        <v>3351867</v>
      </c>
      <c r="BV154" s="20">
        <f t="shared" si="205"/>
        <v>3860772</v>
      </c>
      <c r="BW154" s="20">
        <f t="shared" si="206"/>
        <v>4409246</v>
      </c>
      <c r="BX154" s="20">
        <f t="shared" si="207"/>
        <v>4998092</v>
      </c>
      <c r="BY154" s="20">
        <f t="shared" si="208"/>
        <v>5628109</v>
      </c>
      <c r="BZ154" s="20">
        <f t="shared" si="209"/>
        <v>6423527</v>
      </c>
      <c r="CA154" s="20">
        <f t="shared" si="210"/>
        <v>7341833</v>
      </c>
      <c r="CB154" s="20">
        <f t="shared" si="211"/>
        <v>8396130</v>
      </c>
      <c r="CC154" s="20">
        <f t="shared" si="212"/>
        <v>9600358</v>
      </c>
    </row>
    <row r="155" spans="32:81">
      <c r="AF155" s="20">
        <v>2053</v>
      </c>
      <c r="AG155" s="20">
        <f t="shared" si="197"/>
        <v>2223</v>
      </c>
      <c r="AH155" s="20">
        <f t="shared" si="198"/>
        <v>2393</v>
      </c>
      <c r="AI155" s="20">
        <f t="shared" si="199"/>
        <v>2563</v>
      </c>
      <c r="AJ155" s="20">
        <f t="shared" si="200"/>
        <v>2733</v>
      </c>
      <c r="AK155" s="20">
        <v>2903</v>
      </c>
      <c r="AL155" s="20">
        <f t="shared" si="201"/>
        <v>3113</v>
      </c>
      <c r="AM155" s="20">
        <v>3343</v>
      </c>
      <c r="AN155" s="20">
        <v>3593</v>
      </c>
      <c r="AO155" s="20">
        <v>3863</v>
      </c>
      <c r="BT155" s="20">
        <f t="shared" si="203"/>
        <v>2883822</v>
      </c>
      <c r="BU155" s="20">
        <f t="shared" si="204"/>
        <v>3354129</v>
      </c>
      <c r="BV155" s="20">
        <f t="shared" si="205"/>
        <v>3863194</v>
      </c>
      <c r="BW155" s="20">
        <f t="shared" si="206"/>
        <v>4411827</v>
      </c>
      <c r="BX155" s="20">
        <f t="shared" si="207"/>
        <v>5000836</v>
      </c>
      <c r="BY155" s="20">
        <f t="shared" si="208"/>
        <v>5631018</v>
      </c>
      <c r="BZ155" s="20">
        <f t="shared" si="209"/>
        <v>6426624</v>
      </c>
      <c r="CA155" s="20">
        <f t="shared" si="210"/>
        <v>7345128</v>
      </c>
      <c r="CB155" s="20">
        <f t="shared" si="211"/>
        <v>8399636</v>
      </c>
      <c r="CC155" s="20">
        <f t="shared" si="212"/>
        <v>9604087</v>
      </c>
    </row>
    <row r="156" spans="32:81">
      <c r="AF156" s="20">
        <v>2054</v>
      </c>
      <c r="AG156" s="20">
        <f t="shared" si="197"/>
        <v>2224</v>
      </c>
      <c r="AH156" s="20">
        <f t="shared" si="198"/>
        <v>2394</v>
      </c>
      <c r="AI156" s="20">
        <f t="shared" si="199"/>
        <v>2564</v>
      </c>
      <c r="AJ156" s="20">
        <f t="shared" si="200"/>
        <v>2734</v>
      </c>
      <c r="AK156" s="20">
        <v>2904</v>
      </c>
      <c r="AL156" s="20">
        <f t="shared" si="201"/>
        <v>3114</v>
      </c>
      <c r="AM156" s="20">
        <v>3344</v>
      </c>
      <c r="AN156" s="20">
        <v>3594</v>
      </c>
      <c r="AO156" s="20">
        <v>3864</v>
      </c>
      <c r="BT156" s="20">
        <f t="shared" si="203"/>
        <v>2885929</v>
      </c>
      <c r="BU156" s="20">
        <f t="shared" si="204"/>
        <v>3356393</v>
      </c>
      <c r="BV156" s="20">
        <f t="shared" si="205"/>
        <v>3865615</v>
      </c>
      <c r="BW156" s="20">
        <f t="shared" si="206"/>
        <v>4414410</v>
      </c>
      <c r="BX156" s="20">
        <f t="shared" si="207"/>
        <v>5003581</v>
      </c>
      <c r="BY156" s="20">
        <f t="shared" si="208"/>
        <v>5633928</v>
      </c>
      <c r="BZ156" s="20">
        <f t="shared" si="209"/>
        <v>6429721</v>
      </c>
      <c r="CA156" s="20">
        <f t="shared" si="210"/>
        <v>7348424</v>
      </c>
      <c r="CB156" s="20">
        <f t="shared" si="211"/>
        <v>8403143</v>
      </c>
      <c r="CC156" s="20">
        <f t="shared" si="212"/>
        <v>9607816</v>
      </c>
    </row>
    <row r="157" spans="32:81">
      <c r="AF157" s="20">
        <v>2055</v>
      </c>
      <c r="AG157" s="20">
        <f t="shared" si="197"/>
        <v>2225</v>
      </c>
      <c r="AH157" s="20">
        <f t="shared" si="198"/>
        <v>2395</v>
      </c>
      <c r="AI157" s="20">
        <f t="shared" si="199"/>
        <v>2565</v>
      </c>
      <c r="AJ157" s="20">
        <f t="shared" si="200"/>
        <v>2735</v>
      </c>
      <c r="AK157" s="20">
        <v>2905</v>
      </c>
      <c r="AL157" s="20">
        <f t="shared" si="201"/>
        <v>3115</v>
      </c>
      <c r="AM157" s="20">
        <v>3345</v>
      </c>
      <c r="AN157" s="20">
        <v>3595</v>
      </c>
      <c r="AO157" s="20">
        <v>3865</v>
      </c>
      <c r="BT157" s="20">
        <f t="shared" si="203"/>
        <v>2888036</v>
      </c>
      <c r="BU157" s="20">
        <f t="shared" si="204"/>
        <v>3358657</v>
      </c>
      <c r="BV157" s="20">
        <f t="shared" si="205"/>
        <v>3868038</v>
      </c>
      <c r="BW157" s="20">
        <f t="shared" si="206"/>
        <v>4416992</v>
      </c>
      <c r="BX157" s="20">
        <f t="shared" si="207"/>
        <v>5006327</v>
      </c>
      <c r="BY157" s="20">
        <f t="shared" si="208"/>
        <v>5636838</v>
      </c>
      <c r="BZ157" s="20">
        <f t="shared" si="209"/>
        <v>6432818</v>
      </c>
      <c r="CA157" s="20">
        <f t="shared" si="210"/>
        <v>7351720</v>
      </c>
      <c r="CB157" s="20">
        <f t="shared" si="211"/>
        <v>8406651</v>
      </c>
      <c r="CC157" s="20">
        <f t="shared" si="212"/>
        <v>9611546</v>
      </c>
    </row>
    <row r="158" spans="32:81">
      <c r="AF158" s="20">
        <v>2056</v>
      </c>
      <c r="AG158" s="20">
        <f t="shared" si="197"/>
        <v>2226</v>
      </c>
      <c r="AH158" s="20">
        <f t="shared" si="198"/>
        <v>2396</v>
      </c>
      <c r="AI158" s="20">
        <f t="shared" si="199"/>
        <v>2566</v>
      </c>
      <c r="AJ158" s="20">
        <f t="shared" si="200"/>
        <v>2736</v>
      </c>
      <c r="AK158" s="20">
        <v>2906</v>
      </c>
      <c r="AL158" s="20">
        <f t="shared" si="201"/>
        <v>3116</v>
      </c>
      <c r="AM158" s="20">
        <v>3346</v>
      </c>
      <c r="AN158" s="20">
        <v>3596</v>
      </c>
      <c r="AO158" s="20">
        <v>3866</v>
      </c>
      <c r="BT158" s="20">
        <f t="shared" si="203"/>
        <v>2890145</v>
      </c>
      <c r="BU158" s="20">
        <f t="shared" si="204"/>
        <v>3360921</v>
      </c>
      <c r="BV158" s="20">
        <f t="shared" si="205"/>
        <v>3870460</v>
      </c>
      <c r="BW158" s="20">
        <f t="shared" si="206"/>
        <v>4419575</v>
      </c>
      <c r="BX158" s="20">
        <f t="shared" si="207"/>
        <v>5009072</v>
      </c>
      <c r="BY158" s="20">
        <f t="shared" si="208"/>
        <v>5639749</v>
      </c>
      <c r="BZ158" s="20">
        <f t="shared" si="209"/>
        <v>6435916</v>
      </c>
      <c r="CA158" s="20">
        <f t="shared" si="210"/>
        <v>7355017</v>
      </c>
      <c r="CB158" s="20">
        <f t="shared" si="211"/>
        <v>8410158</v>
      </c>
      <c r="CC158" s="20">
        <f t="shared" si="212"/>
        <v>9615276</v>
      </c>
    </row>
    <row r="159" spans="32:81">
      <c r="AF159" s="20">
        <v>2057</v>
      </c>
      <c r="AG159" s="20">
        <f t="shared" si="197"/>
        <v>2227</v>
      </c>
      <c r="AH159" s="20">
        <f t="shared" si="198"/>
        <v>2397</v>
      </c>
      <c r="AI159" s="20">
        <f t="shared" si="199"/>
        <v>2567</v>
      </c>
      <c r="AJ159" s="20">
        <f t="shared" si="200"/>
        <v>2737</v>
      </c>
      <c r="AK159" s="20">
        <v>2907</v>
      </c>
      <c r="AL159" s="20">
        <f t="shared" si="201"/>
        <v>3117</v>
      </c>
      <c r="AM159" s="20">
        <v>3347</v>
      </c>
      <c r="AN159" s="20">
        <v>3597</v>
      </c>
      <c r="AO159" s="20">
        <v>3867</v>
      </c>
      <c r="BT159" s="20">
        <f t="shared" si="203"/>
        <v>2892253</v>
      </c>
      <c r="BU159" s="20">
        <f t="shared" si="204"/>
        <v>3363186</v>
      </c>
      <c r="BV159" s="20">
        <f t="shared" si="205"/>
        <v>3872884</v>
      </c>
      <c r="BW159" s="20">
        <f t="shared" si="206"/>
        <v>4422159</v>
      </c>
      <c r="BX159" s="20">
        <f t="shared" si="207"/>
        <v>5011819</v>
      </c>
      <c r="BY159" s="20">
        <f t="shared" si="208"/>
        <v>5642660</v>
      </c>
      <c r="BZ159" s="20">
        <f t="shared" si="209"/>
        <v>6439014</v>
      </c>
      <c r="CA159" s="20">
        <f t="shared" si="210"/>
        <v>7358315</v>
      </c>
      <c r="CB159" s="20">
        <f t="shared" si="211"/>
        <v>8413667</v>
      </c>
      <c r="CC159" s="20">
        <f t="shared" si="212"/>
        <v>9619007</v>
      </c>
    </row>
    <row r="160" spans="32:81">
      <c r="AF160" s="20">
        <v>2058</v>
      </c>
      <c r="AG160" s="20">
        <f t="shared" si="197"/>
        <v>2228</v>
      </c>
      <c r="AH160" s="20">
        <f t="shared" si="198"/>
        <v>2398</v>
      </c>
      <c r="AI160" s="20">
        <f t="shared" si="199"/>
        <v>2568</v>
      </c>
      <c r="AJ160" s="20">
        <f t="shared" si="200"/>
        <v>2738</v>
      </c>
      <c r="AK160" s="20">
        <v>2908</v>
      </c>
      <c r="AL160" s="20">
        <f t="shared" si="201"/>
        <v>3118</v>
      </c>
      <c r="AM160" s="20">
        <v>3348</v>
      </c>
      <c r="AN160" s="20">
        <v>3598</v>
      </c>
      <c r="AO160" s="20">
        <v>3868</v>
      </c>
      <c r="BT160" s="20">
        <f t="shared" si="203"/>
        <v>2894363</v>
      </c>
      <c r="BU160" s="20">
        <f t="shared" si="204"/>
        <v>3365452</v>
      </c>
      <c r="BV160" s="20">
        <f t="shared" si="205"/>
        <v>3875307</v>
      </c>
      <c r="BW160" s="20">
        <f t="shared" si="206"/>
        <v>4424743</v>
      </c>
      <c r="BX160" s="20">
        <f t="shared" si="207"/>
        <v>5014566</v>
      </c>
      <c r="BY160" s="20">
        <f t="shared" si="208"/>
        <v>5645572</v>
      </c>
      <c r="BZ160" s="20">
        <f t="shared" si="209"/>
        <v>6442113</v>
      </c>
      <c r="CA160" s="20">
        <f t="shared" si="210"/>
        <v>7361612</v>
      </c>
      <c r="CB160" s="20">
        <f t="shared" si="211"/>
        <v>8417175</v>
      </c>
      <c r="CC160" s="20">
        <f t="shared" si="212"/>
        <v>9622739</v>
      </c>
    </row>
    <row r="161" spans="32:81">
      <c r="AF161" s="20">
        <v>2059</v>
      </c>
      <c r="AG161" s="20">
        <f t="shared" si="197"/>
        <v>2229</v>
      </c>
      <c r="AH161" s="20">
        <f t="shared" si="198"/>
        <v>2399</v>
      </c>
      <c r="AI161" s="20">
        <f t="shared" si="199"/>
        <v>2569</v>
      </c>
      <c r="AJ161" s="20">
        <f t="shared" si="200"/>
        <v>2739</v>
      </c>
      <c r="AK161" s="20">
        <v>2909</v>
      </c>
      <c r="AL161" s="20">
        <f t="shared" si="201"/>
        <v>3119</v>
      </c>
      <c r="AM161" s="20">
        <v>3349</v>
      </c>
      <c r="AN161" s="20">
        <v>3599</v>
      </c>
      <c r="AO161" s="20">
        <v>3869</v>
      </c>
      <c r="BT161" s="20">
        <f t="shared" si="203"/>
        <v>2896472</v>
      </c>
      <c r="BU161" s="20">
        <f t="shared" si="204"/>
        <v>3367717</v>
      </c>
      <c r="BV161" s="20">
        <f t="shared" si="205"/>
        <v>3877732</v>
      </c>
      <c r="BW161" s="20">
        <f t="shared" si="206"/>
        <v>4427328</v>
      </c>
      <c r="BX161" s="20">
        <f t="shared" si="207"/>
        <v>5017313</v>
      </c>
      <c r="BY161" s="20">
        <f t="shared" si="208"/>
        <v>5648484</v>
      </c>
      <c r="BZ161" s="20">
        <f t="shared" si="209"/>
        <v>6445212</v>
      </c>
      <c r="CA161" s="20">
        <f t="shared" si="210"/>
        <v>7364911</v>
      </c>
      <c r="CB161" s="20">
        <f t="shared" si="211"/>
        <v>8420685</v>
      </c>
      <c r="CC161" s="20">
        <f t="shared" si="212"/>
        <v>9626471</v>
      </c>
    </row>
    <row r="162" spans="32:81">
      <c r="AF162" s="20">
        <v>2060</v>
      </c>
      <c r="AG162" s="20">
        <f t="shared" si="197"/>
        <v>2230</v>
      </c>
      <c r="AH162" s="20">
        <f t="shared" si="198"/>
        <v>2400</v>
      </c>
      <c r="AI162" s="20">
        <f t="shared" si="199"/>
        <v>2570</v>
      </c>
      <c r="AJ162" s="20">
        <f t="shared" si="200"/>
        <v>2740</v>
      </c>
      <c r="AK162" s="20">
        <v>2910</v>
      </c>
      <c r="AL162" s="20">
        <f t="shared" si="201"/>
        <v>3120</v>
      </c>
      <c r="AM162" s="20">
        <v>3350</v>
      </c>
      <c r="AN162" s="20">
        <v>3600</v>
      </c>
      <c r="AO162" s="20">
        <v>3870</v>
      </c>
      <c r="BT162" s="20">
        <f t="shared" si="203"/>
        <v>2898583</v>
      </c>
      <c r="BU162" s="20">
        <f t="shared" si="204"/>
        <v>3369984</v>
      </c>
      <c r="BV162" s="20">
        <f t="shared" si="205"/>
        <v>3880156</v>
      </c>
      <c r="BW162" s="20">
        <f t="shared" si="206"/>
        <v>4429913</v>
      </c>
      <c r="BX162" s="20">
        <f t="shared" si="207"/>
        <v>5020061</v>
      </c>
      <c r="BY162" s="20">
        <f t="shared" si="208"/>
        <v>5651397</v>
      </c>
      <c r="BZ162" s="20">
        <f t="shared" si="209"/>
        <v>6448312</v>
      </c>
      <c r="CA162" s="20">
        <f t="shared" si="210"/>
        <v>7368210</v>
      </c>
      <c r="CB162" s="20">
        <f t="shared" si="211"/>
        <v>8424195</v>
      </c>
      <c r="CC162" s="20">
        <f t="shared" si="212"/>
        <v>9630203</v>
      </c>
    </row>
    <row r="163" spans="32:81">
      <c r="AF163" s="20">
        <v>2061</v>
      </c>
      <c r="AG163" s="20">
        <f t="shared" si="197"/>
        <v>2231</v>
      </c>
      <c r="AH163" s="20">
        <f t="shared" si="198"/>
        <v>2401</v>
      </c>
      <c r="AI163" s="20">
        <f t="shared" si="199"/>
        <v>2571</v>
      </c>
      <c r="AJ163" s="20">
        <f t="shared" si="200"/>
        <v>2741</v>
      </c>
      <c r="AK163" s="20">
        <v>2911</v>
      </c>
      <c r="AL163" s="20">
        <f t="shared" si="201"/>
        <v>3121</v>
      </c>
      <c r="AM163" s="20">
        <v>3351</v>
      </c>
      <c r="AN163" s="20">
        <v>3601</v>
      </c>
      <c r="AO163" s="20">
        <v>3871</v>
      </c>
      <c r="BT163" s="20">
        <f t="shared" si="203"/>
        <v>2900693</v>
      </c>
      <c r="BU163" s="20">
        <f t="shared" si="204"/>
        <v>3372251</v>
      </c>
      <c r="BV163" s="20">
        <f t="shared" si="205"/>
        <v>3882582</v>
      </c>
      <c r="BW163" s="20">
        <f t="shared" si="206"/>
        <v>4432499</v>
      </c>
      <c r="BX163" s="20">
        <f t="shared" si="207"/>
        <v>5022809</v>
      </c>
      <c r="BY163" s="20">
        <f t="shared" si="208"/>
        <v>5654310</v>
      </c>
      <c r="BZ163" s="20">
        <f t="shared" si="209"/>
        <v>6451412</v>
      </c>
      <c r="CA163" s="20">
        <f t="shared" si="210"/>
        <v>7371509</v>
      </c>
      <c r="CB163" s="20">
        <f t="shared" si="211"/>
        <v>8427705</v>
      </c>
      <c r="CC163" s="20">
        <f t="shared" si="212"/>
        <v>9633936</v>
      </c>
    </row>
    <row r="164" spans="32:81">
      <c r="AF164" s="20">
        <v>2062</v>
      </c>
      <c r="AG164" s="20">
        <f t="shared" si="197"/>
        <v>2232</v>
      </c>
      <c r="AH164" s="20">
        <f t="shared" si="198"/>
        <v>2402</v>
      </c>
      <c r="AI164" s="20">
        <f t="shared" si="199"/>
        <v>2572</v>
      </c>
      <c r="AJ164" s="20">
        <f t="shared" si="200"/>
        <v>2742</v>
      </c>
      <c r="AK164" s="20">
        <v>2912</v>
      </c>
      <c r="AL164" s="20">
        <f t="shared" si="201"/>
        <v>3122</v>
      </c>
      <c r="AM164" s="20">
        <v>3352</v>
      </c>
      <c r="AN164" s="20">
        <v>3602</v>
      </c>
      <c r="AO164" s="20">
        <v>3872</v>
      </c>
      <c r="BT164" s="20">
        <f t="shared" si="203"/>
        <v>2902805</v>
      </c>
      <c r="BU164" s="20">
        <f t="shared" si="204"/>
        <v>3374518</v>
      </c>
      <c r="BV164" s="20">
        <f t="shared" si="205"/>
        <v>3885007</v>
      </c>
      <c r="BW164" s="20">
        <f t="shared" si="206"/>
        <v>4435085</v>
      </c>
      <c r="BX164" s="20">
        <f t="shared" si="207"/>
        <v>5025558</v>
      </c>
      <c r="BY164" s="20">
        <f t="shared" si="208"/>
        <v>5657224</v>
      </c>
      <c r="BZ164" s="20">
        <f t="shared" si="209"/>
        <v>6454513</v>
      </c>
      <c r="CA164" s="20">
        <f t="shared" si="210"/>
        <v>7374809</v>
      </c>
      <c r="CB164" s="20">
        <f t="shared" si="211"/>
        <v>8431215</v>
      </c>
      <c r="CC164" s="20">
        <f t="shared" si="212"/>
        <v>9637669</v>
      </c>
    </row>
    <row r="165" spans="32:81">
      <c r="AF165" s="20">
        <v>2063</v>
      </c>
      <c r="AG165" s="20">
        <f t="shared" si="197"/>
        <v>2233</v>
      </c>
      <c r="AH165" s="20">
        <f t="shared" si="198"/>
        <v>2403</v>
      </c>
      <c r="AI165" s="20">
        <f t="shared" si="199"/>
        <v>2573</v>
      </c>
      <c r="AJ165" s="20">
        <f t="shared" si="200"/>
        <v>2743</v>
      </c>
      <c r="AK165" s="20">
        <v>2913</v>
      </c>
      <c r="AL165" s="20">
        <f t="shared" si="201"/>
        <v>3123</v>
      </c>
      <c r="AM165" s="20">
        <v>3353</v>
      </c>
      <c r="AN165" s="20">
        <v>3603</v>
      </c>
      <c r="AO165" s="20">
        <v>3873</v>
      </c>
      <c r="BT165" s="20">
        <f t="shared" si="203"/>
        <v>2904916</v>
      </c>
      <c r="BU165" s="20">
        <f t="shared" si="204"/>
        <v>3376786</v>
      </c>
      <c r="BV165" s="20">
        <f t="shared" si="205"/>
        <v>3887434</v>
      </c>
      <c r="BW165" s="20">
        <f t="shared" si="206"/>
        <v>4437672</v>
      </c>
      <c r="BX165" s="20">
        <f t="shared" si="207"/>
        <v>5028307</v>
      </c>
      <c r="BY165" s="20">
        <f t="shared" si="208"/>
        <v>5660138</v>
      </c>
      <c r="BZ165" s="20">
        <f t="shared" si="209"/>
        <v>6457614</v>
      </c>
      <c r="CA165" s="20">
        <f t="shared" si="210"/>
        <v>7378109</v>
      </c>
      <c r="CB165" s="20">
        <f t="shared" si="211"/>
        <v>8434727</v>
      </c>
      <c r="CC165" s="20">
        <f t="shared" si="212"/>
        <v>9641403</v>
      </c>
    </row>
    <row r="166" spans="32:81">
      <c r="AF166" s="20">
        <v>2064</v>
      </c>
      <c r="AG166" s="20">
        <f t="shared" si="197"/>
        <v>2234</v>
      </c>
      <c r="AH166" s="20">
        <f t="shared" si="198"/>
        <v>2404</v>
      </c>
      <c r="AI166" s="20">
        <f t="shared" si="199"/>
        <v>2574</v>
      </c>
      <c r="AJ166" s="20">
        <f t="shared" si="200"/>
        <v>2744</v>
      </c>
      <c r="AK166" s="20">
        <v>2914</v>
      </c>
      <c r="AL166" s="20">
        <f t="shared" si="201"/>
        <v>3124</v>
      </c>
      <c r="AM166" s="20">
        <v>3354</v>
      </c>
      <c r="AN166" s="20">
        <v>3604</v>
      </c>
      <c r="AO166" s="20">
        <v>3874</v>
      </c>
      <c r="BT166" s="20">
        <f t="shared" si="203"/>
        <v>2907029</v>
      </c>
      <c r="BU166" s="20">
        <f t="shared" si="204"/>
        <v>3379055</v>
      </c>
      <c r="BV166" s="20">
        <f t="shared" si="205"/>
        <v>3889860</v>
      </c>
      <c r="BW166" s="20">
        <f t="shared" si="206"/>
        <v>4440259</v>
      </c>
      <c r="BX166" s="20">
        <f t="shared" si="207"/>
        <v>5031057</v>
      </c>
      <c r="BY166" s="20">
        <f t="shared" si="208"/>
        <v>5663053</v>
      </c>
      <c r="BZ166" s="20">
        <f t="shared" si="209"/>
        <v>6460716</v>
      </c>
      <c r="CA166" s="20">
        <f t="shared" si="210"/>
        <v>7381410</v>
      </c>
      <c r="CB166" s="20">
        <f t="shared" si="211"/>
        <v>8438238</v>
      </c>
      <c r="CC166" s="20">
        <f t="shared" si="212"/>
        <v>9645137</v>
      </c>
    </row>
    <row r="167" spans="32:81">
      <c r="AF167" s="20">
        <v>2065</v>
      </c>
      <c r="AG167" s="20">
        <f t="shared" si="197"/>
        <v>2235</v>
      </c>
      <c r="AH167" s="20">
        <f t="shared" si="198"/>
        <v>2405</v>
      </c>
      <c r="AI167" s="20">
        <f t="shared" si="199"/>
        <v>2575</v>
      </c>
      <c r="AJ167" s="20">
        <f t="shared" si="200"/>
        <v>2745</v>
      </c>
      <c r="AK167" s="20">
        <v>2915</v>
      </c>
      <c r="AL167" s="20">
        <f t="shared" si="201"/>
        <v>3125</v>
      </c>
      <c r="AM167" s="20">
        <v>3355</v>
      </c>
      <c r="AN167" s="20">
        <v>3605</v>
      </c>
      <c r="AO167" s="20">
        <v>3875</v>
      </c>
      <c r="BT167" s="20">
        <f t="shared" si="203"/>
        <v>2909141</v>
      </c>
      <c r="BU167" s="20">
        <f t="shared" si="204"/>
        <v>3381324</v>
      </c>
      <c r="BV167" s="20">
        <f t="shared" si="205"/>
        <v>3892288</v>
      </c>
      <c r="BW167" s="20">
        <f t="shared" si="206"/>
        <v>4442847</v>
      </c>
      <c r="BX167" s="20">
        <f t="shared" si="207"/>
        <v>5033808</v>
      </c>
      <c r="BY167" s="20">
        <f t="shared" si="208"/>
        <v>5665968</v>
      </c>
      <c r="BZ167" s="20">
        <f t="shared" si="209"/>
        <v>6463818</v>
      </c>
      <c r="CA167" s="20">
        <f t="shared" si="210"/>
        <v>7384711</v>
      </c>
      <c r="CB167" s="20">
        <f t="shared" si="211"/>
        <v>8441751</v>
      </c>
      <c r="CC167" s="20">
        <f t="shared" si="212"/>
        <v>9648872</v>
      </c>
    </row>
    <row r="168" spans="32:81">
      <c r="AF168" s="20">
        <v>2066</v>
      </c>
      <c r="AG168" s="20">
        <f t="shared" si="197"/>
        <v>2236</v>
      </c>
      <c r="AH168" s="20">
        <f t="shared" si="198"/>
        <v>2406</v>
      </c>
      <c r="AI168" s="20">
        <f t="shared" si="199"/>
        <v>2576</v>
      </c>
      <c r="AJ168" s="20">
        <f t="shared" si="200"/>
        <v>2746</v>
      </c>
      <c r="AK168" s="20">
        <v>2916</v>
      </c>
      <c r="AL168" s="20">
        <f t="shared" si="201"/>
        <v>3126</v>
      </c>
      <c r="AM168" s="20">
        <v>3356</v>
      </c>
      <c r="AN168" s="20">
        <v>3606</v>
      </c>
      <c r="AO168" s="20">
        <v>3876</v>
      </c>
      <c r="BT168" s="20">
        <f t="shared" ref="BT168:CC168" si="213">INT(AF$1+BT$1*AF168^1.5)</f>
        <v>2911255</v>
      </c>
      <c r="BU168" s="20">
        <f t="shared" si="213"/>
        <v>3383593</v>
      </c>
      <c r="BV168" s="20">
        <f t="shared" si="213"/>
        <v>3894715</v>
      </c>
      <c r="BW168" s="20">
        <f t="shared" si="213"/>
        <v>4445435</v>
      </c>
      <c r="BX168" s="20">
        <f t="shared" si="213"/>
        <v>5036559</v>
      </c>
      <c r="BY168" s="20">
        <f t="shared" si="213"/>
        <v>5668884</v>
      </c>
      <c r="BZ168" s="20">
        <f t="shared" si="213"/>
        <v>6466921</v>
      </c>
      <c r="CA168" s="20">
        <f t="shared" si="213"/>
        <v>7388013</v>
      </c>
      <c r="CB168" s="20">
        <f t="shared" si="213"/>
        <v>8445263</v>
      </c>
      <c r="CC168" s="20">
        <f t="shared" si="213"/>
        <v>9652607</v>
      </c>
    </row>
    <row r="169" spans="32:81">
      <c r="AF169" s="20">
        <v>2067</v>
      </c>
      <c r="AG169" s="20">
        <f t="shared" si="197"/>
        <v>2237</v>
      </c>
      <c r="AH169" s="20">
        <f t="shared" si="198"/>
        <v>2407</v>
      </c>
      <c r="AI169" s="20">
        <f t="shared" si="199"/>
        <v>2577</v>
      </c>
      <c r="AJ169" s="20">
        <f t="shared" si="200"/>
        <v>2747</v>
      </c>
      <c r="AK169" s="20">
        <v>2917</v>
      </c>
      <c r="AL169" s="20">
        <f t="shared" si="201"/>
        <v>3127</v>
      </c>
      <c r="AM169" s="20">
        <v>3357</v>
      </c>
      <c r="AN169" s="20">
        <v>3607</v>
      </c>
      <c r="AO169" s="20">
        <v>3877</v>
      </c>
      <c r="BT169" s="20">
        <f t="shared" ref="BT169:CC169" si="214">INT(AF$1+BT$1*AF169^1.5)</f>
        <v>2913369</v>
      </c>
      <c r="BU169" s="20">
        <f t="shared" si="214"/>
        <v>3385863</v>
      </c>
      <c r="BV169" s="20">
        <f t="shared" si="214"/>
        <v>3897144</v>
      </c>
      <c r="BW169" s="20">
        <f t="shared" si="214"/>
        <v>4448024</v>
      </c>
      <c r="BX169" s="20">
        <f t="shared" si="214"/>
        <v>5039310</v>
      </c>
      <c r="BY169" s="20">
        <f t="shared" si="214"/>
        <v>5671800</v>
      </c>
      <c r="BZ169" s="20">
        <f t="shared" si="214"/>
        <v>6470025</v>
      </c>
      <c r="CA169" s="20">
        <f t="shared" si="214"/>
        <v>7391316</v>
      </c>
      <c r="CB169" s="20">
        <f t="shared" si="214"/>
        <v>8448776</v>
      </c>
      <c r="CC169" s="20">
        <f t="shared" si="214"/>
        <v>9656343</v>
      </c>
    </row>
    <row r="170" spans="32:81">
      <c r="AF170" s="20">
        <v>2068</v>
      </c>
      <c r="AG170" s="20">
        <f t="shared" si="197"/>
        <v>2238</v>
      </c>
      <c r="AH170" s="20">
        <f t="shared" si="198"/>
        <v>2408</v>
      </c>
      <c r="AI170" s="20">
        <f t="shared" si="199"/>
        <v>2578</v>
      </c>
      <c r="AJ170" s="20">
        <f t="shared" si="200"/>
        <v>2748</v>
      </c>
      <c r="AK170" s="20">
        <v>2918</v>
      </c>
      <c r="AL170" s="20">
        <f t="shared" si="201"/>
        <v>3128</v>
      </c>
      <c r="AM170" s="20">
        <v>3358</v>
      </c>
      <c r="AN170" s="20">
        <v>3608</v>
      </c>
      <c r="AO170" s="20">
        <v>3878</v>
      </c>
      <c r="BT170" s="20">
        <f t="shared" ref="BT170:CC170" si="215">INT(AF$1+BT$1*AF170^1.5)</f>
        <v>2915483</v>
      </c>
      <c r="BU170" s="20">
        <f t="shared" si="215"/>
        <v>3388134</v>
      </c>
      <c r="BV170" s="20">
        <f t="shared" si="215"/>
        <v>3899572</v>
      </c>
      <c r="BW170" s="20">
        <f t="shared" si="215"/>
        <v>4450613</v>
      </c>
      <c r="BX170" s="20">
        <f t="shared" si="215"/>
        <v>5042062</v>
      </c>
      <c r="BY170" s="20">
        <f t="shared" si="215"/>
        <v>5674716</v>
      </c>
      <c r="BZ170" s="20">
        <f t="shared" si="215"/>
        <v>6473128</v>
      </c>
      <c r="CA170" s="20">
        <f t="shared" si="215"/>
        <v>7394618</v>
      </c>
      <c r="CB170" s="20">
        <f t="shared" si="215"/>
        <v>8452290</v>
      </c>
      <c r="CC170" s="20">
        <f t="shared" si="215"/>
        <v>9660079</v>
      </c>
    </row>
    <row r="171" spans="32:81">
      <c r="AF171" s="20">
        <v>2069</v>
      </c>
      <c r="AG171" s="20">
        <f t="shared" si="197"/>
        <v>2239</v>
      </c>
      <c r="AH171" s="20">
        <f t="shared" si="198"/>
        <v>2409</v>
      </c>
      <c r="AI171" s="20">
        <f t="shared" si="199"/>
        <v>2579</v>
      </c>
      <c r="AJ171" s="20">
        <f t="shared" si="200"/>
        <v>2749</v>
      </c>
      <c r="AK171" s="20">
        <v>2919</v>
      </c>
      <c r="AL171" s="20">
        <f t="shared" si="201"/>
        <v>3129</v>
      </c>
      <c r="AM171" s="20">
        <v>3359</v>
      </c>
      <c r="AN171" s="20">
        <v>3609</v>
      </c>
      <c r="AO171" s="20">
        <v>3879</v>
      </c>
      <c r="BT171" s="20">
        <f t="shared" ref="BT171:CC171" si="216">INT(AF$1+BT$1*AF171^1.5)</f>
        <v>2917598</v>
      </c>
      <c r="BU171" s="20">
        <f t="shared" si="216"/>
        <v>3390405</v>
      </c>
      <c r="BV171" s="20">
        <f t="shared" si="216"/>
        <v>3902002</v>
      </c>
      <c r="BW171" s="20">
        <f t="shared" si="216"/>
        <v>4453203</v>
      </c>
      <c r="BX171" s="20">
        <f t="shared" si="216"/>
        <v>5044814</v>
      </c>
      <c r="BY171" s="20">
        <f t="shared" si="216"/>
        <v>5677634</v>
      </c>
      <c r="BZ171" s="20">
        <f t="shared" si="216"/>
        <v>6476233</v>
      </c>
      <c r="CA171" s="20">
        <f t="shared" si="216"/>
        <v>7397922</v>
      </c>
      <c r="CB171" s="20">
        <f t="shared" si="216"/>
        <v>8455804</v>
      </c>
      <c r="CC171" s="20">
        <f t="shared" si="216"/>
        <v>9663815</v>
      </c>
    </row>
    <row r="172" spans="37:81">
      <c r="AK172" s="20">
        <v>2920</v>
      </c>
      <c r="AL172" s="20">
        <f t="shared" si="201"/>
        <v>3130</v>
      </c>
      <c r="AM172" s="20">
        <v>3360</v>
      </c>
      <c r="AN172" s="20">
        <v>3610</v>
      </c>
      <c r="AO172" s="20">
        <v>3880</v>
      </c>
      <c r="BY172" s="20">
        <f t="shared" ref="BY172:BY202" si="217">INT(AK$1+BY$1*AK172^1.5)</f>
        <v>5680551</v>
      </c>
      <c r="BZ172" s="20">
        <f t="shared" ref="BZ172:BZ202" si="218">INT(AL$1+BZ$1*AL172^1.5)</f>
        <v>6479337</v>
      </c>
      <c r="CA172" s="20">
        <f t="shared" ref="CA172:CA202" si="219">INT(AM$1+CA$1*AM172^1.5)</f>
        <v>7401225</v>
      </c>
      <c r="CB172" s="20">
        <f t="shared" ref="CB172:CB202" si="220">INT(AN$1+CB$1*AN172^1.5)</f>
        <v>8459319</v>
      </c>
      <c r="CC172" s="20">
        <f t="shared" ref="CC172:CC202" si="221">INT(AO$1+CC$1*AO172^1.5)</f>
        <v>9667553</v>
      </c>
    </row>
    <row r="173" spans="37:81">
      <c r="AK173" s="20">
        <v>2921</v>
      </c>
      <c r="AL173" s="20">
        <f t="shared" si="201"/>
        <v>3131</v>
      </c>
      <c r="AM173" s="20">
        <v>3361</v>
      </c>
      <c r="AN173" s="20">
        <v>3611</v>
      </c>
      <c r="AO173" s="20">
        <v>3881</v>
      </c>
      <c r="BY173" s="20">
        <f t="shared" si="217"/>
        <v>5683470</v>
      </c>
      <c r="BZ173" s="20">
        <f t="shared" si="218"/>
        <v>6482443</v>
      </c>
      <c r="CA173" s="20">
        <f t="shared" si="219"/>
        <v>7404530</v>
      </c>
      <c r="CB173" s="20">
        <f t="shared" si="220"/>
        <v>8462834</v>
      </c>
      <c r="CC173" s="20">
        <f t="shared" si="221"/>
        <v>9671290</v>
      </c>
    </row>
    <row r="174" spans="37:81">
      <c r="AK174" s="20">
        <v>2922</v>
      </c>
      <c r="AL174" s="20">
        <f t="shared" si="201"/>
        <v>3132</v>
      </c>
      <c r="AM174" s="20">
        <v>3362</v>
      </c>
      <c r="AN174" s="20">
        <v>3612</v>
      </c>
      <c r="AO174" s="20">
        <v>3882</v>
      </c>
      <c r="BY174" s="20">
        <f t="shared" si="217"/>
        <v>5686388</v>
      </c>
      <c r="BZ174" s="20">
        <f t="shared" si="218"/>
        <v>6485548</v>
      </c>
      <c r="CA174" s="20">
        <f t="shared" si="219"/>
        <v>7407834</v>
      </c>
      <c r="CB174" s="20">
        <f t="shared" si="220"/>
        <v>8466350</v>
      </c>
      <c r="CC174" s="20">
        <f t="shared" si="221"/>
        <v>9675028</v>
      </c>
    </row>
    <row r="175" spans="37:81">
      <c r="AK175" s="20">
        <v>2923</v>
      </c>
      <c r="AL175" s="20">
        <f t="shared" si="201"/>
        <v>3133</v>
      </c>
      <c r="AM175" s="20">
        <v>3363</v>
      </c>
      <c r="AN175" s="20">
        <v>3613</v>
      </c>
      <c r="AO175" s="20">
        <v>3883</v>
      </c>
      <c r="BY175" s="20">
        <f t="shared" si="217"/>
        <v>5689308</v>
      </c>
      <c r="BZ175" s="20">
        <f t="shared" si="218"/>
        <v>6488655</v>
      </c>
      <c r="CA175" s="20">
        <f t="shared" si="219"/>
        <v>7411140</v>
      </c>
      <c r="CB175" s="20">
        <f t="shared" si="220"/>
        <v>8469866</v>
      </c>
      <c r="CC175" s="20">
        <f t="shared" si="221"/>
        <v>9678767</v>
      </c>
    </row>
    <row r="176" spans="37:81">
      <c r="AK176" s="20">
        <v>2924</v>
      </c>
      <c r="AL176" s="20">
        <f t="shared" si="201"/>
        <v>3134</v>
      </c>
      <c r="AM176" s="20">
        <v>3364</v>
      </c>
      <c r="AN176" s="20">
        <v>3614</v>
      </c>
      <c r="AO176" s="20">
        <v>3884</v>
      </c>
      <c r="BY176" s="20">
        <f t="shared" si="217"/>
        <v>5692227</v>
      </c>
      <c r="BZ176" s="20">
        <f t="shared" si="218"/>
        <v>6491761</v>
      </c>
      <c r="CA176" s="20">
        <f t="shared" si="219"/>
        <v>7414446</v>
      </c>
      <c r="CB176" s="20">
        <f t="shared" si="220"/>
        <v>8473382</v>
      </c>
      <c r="CC176" s="20">
        <f t="shared" si="221"/>
        <v>9682506</v>
      </c>
    </row>
    <row r="177" spans="37:81">
      <c r="AK177" s="20">
        <v>2925</v>
      </c>
      <c r="AL177" s="20">
        <f t="shared" si="201"/>
        <v>3135</v>
      </c>
      <c r="AM177" s="20">
        <v>3365</v>
      </c>
      <c r="AN177" s="20">
        <v>3615</v>
      </c>
      <c r="AO177" s="20">
        <v>3885</v>
      </c>
      <c r="BY177" s="20">
        <f t="shared" si="217"/>
        <v>5695148</v>
      </c>
      <c r="BZ177" s="20">
        <f t="shared" si="218"/>
        <v>6494869</v>
      </c>
      <c r="CA177" s="20">
        <f t="shared" si="219"/>
        <v>7417752</v>
      </c>
      <c r="CB177" s="20">
        <f t="shared" si="220"/>
        <v>8476899</v>
      </c>
      <c r="CC177" s="20">
        <f t="shared" si="221"/>
        <v>9686245</v>
      </c>
    </row>
    <row r="178" spans="37:81">
      <c r="AK178" s="20">
        <v>2926</v>
      </c>
      <c r="AL178" s="20">
        <f t="shared" si="201"/>
        <v>3136</v>
      </c>
      <c r="AM178" s="20">
        <v>3366</v>
      </c>
      <c r="AN178" s="20">
        <v>3616</v>
      </c>
      <c r="AO178" s="20">
        <v>3886</v>
      </c>
      <c r="BY178" s="20">
        <f t="shared" si="217"/>
        <v>5698068</v>
      </c>
      <c r="BZ178" s="20">
        <f t="shared" si="218"/>
        <v>6497977</v>
      </c>
      <c r="CA178" s="20">
        <f t="shared" si="219"/>
        <v>7421058</v>
      </c>
      <c r="CB178" s="20">
        <f t="shared" si="220"/>
        <v>8480417</v>
      </c>
      <c r="CC178" s="20">
        <f t="shared" si="221"/>
        <v>9689986</v>
      </c>
    </row>
    <row r="179" spans="37:81">
      <c r="AK179" s="20">
        <v>2927</v>
      </c>
      <c r="AL179" s="20">
        <f t="shared" si="201"/>
        <v>3137</v>
      </c>
      <c r="AM179" s="20">
        <v>3367</v>
      </c>
      <c r="AN179" s="20">
        <v>3617</v>
      </c>
      <c r="AO179" s="20">
        <v>3887</v>
      </c>
      <c r="BY179" s="20">
        <f t="shared" si="217"/>
        <v>5700990</v>
      </c>
      <c r="BZ179" s="20">
        <f t="shared" si="218"/>
        <v>6501085</v>
      </c>
      <c r="CA179" s="20">
        <f t="shared" si="219"/>
        <v>7424366</v>
      </c>
      <c r="CB179" s="20">
        <f t="shared" si="220"/>
        <v>8483935</v>
      </c>
      <c r="CC179" s="20">
        <f t="shared" si="221"/>
        <v>9693726</v>
      </c>
    </row>
    <row r="180" spans="37:81">
      <c r="AK180" s="20">
        <v>2928</v>
      </c>
      <c r="AL180" s="20">
        <f t="shared" si="201"/>
        <v>3138</v>
      </c>
      <c r="AM180" s="20">
        <v>3368</v>
      </c>
      <c r="AN180" s="20">
        <v>3618</v>
      </c>
      <c r="AO180" s="20">
        <v>3888</v>
      </c>
      <c r="BY180" s="20">
        <f t="shared" si="217"/>
        <v>5703911</v>
      </c>
      <c r="BZ180" s="20">
        <f t="shared" si="218"/>
        <v>6504193</v>
      </c>
      <c r="CA180" s="20">
        <f t="shared" si="219"/>
        <v>7427673</v>
      </c>
      <c r="CB180" s="20">
        <f t="shared" si="220"/>
        <v>8487453</v>
      </c>
      <c r="CC180" s="20">
        <f t="shared" si="221"/>
        <v>9697467</v>
      </c>
    </row>
    <row r="181" spans="37:81">
      <c r="AK181" s="20">
        <v>2929</v>
      </c>
      <c r="AL181" s="20">
        <f t="shared" si="201"/>
        <v>3139</v>
      </c>
      <c r="AM181" s="20">
        <v>3369</v>
      </c>
      <c r="AN181" s="20">
        <v>3619</v>
      </c>
      <c r="AO181" s="20">
        <v>3889</v>
      </c>
      <c r="BY181" s="20">
        <f t="shared" si="217"/>
        <v>5706834</v>
      </c>
      <c r="BZ181" s="20">
        <f t="shared" si="218"/>
        <v>6507303</v>
      </c>
      <c r="CA181" s="20">
        <f t="shared" si="219"/>
        <v>7430982</v>
      </c>
      <c r="CB181" s="20">
        <f t="shared" si="220"/>
        <v>8490972</v>
      </c>
      <c r="CC181" s="20">
        <f t="shared" si="221"/>
        <v>9701208</v>
      </c>
    </row>
    <row r="182" spans="37:81">
      <c r="AK182" s="20">
        <v>2930</v>
      </c>
      <c r="AL182" s="20">
        <f t="shared" si="201"/>
        <v>3140</v>
      </c>
      <c r="AM182" s="20">
        <v>3370</v>
      </c>
      <c r="AN182" s="20">
        <v>3620</v>
      </c>
      <c r="AO182" s="20">
        <v>3890</v>
      </c>
      <c r="BY182" s="20">
        <f t="shared" si="217"/>
        <v>5709756</v>
      </c>
      <c r="BZ182" s="20">
        <f t="shared" si="218"/>
        <v>6510412</v>
      </c>
      <c r="CA182" s="20">
        <f t="shared" si="219"/>
        <v>7434290</v>
      </c>
      <c r="CB182" s="20">
        <f t="shared" si="220"/>
        <v>8494492</v>
      </c>
      <c r="CC182" s="20">
        <f t="shared" si="221"/>
        <v>9704950</v>
      </c>
    </row>
    <row r="183" spans="37:81">
      <c r="AK183" s="20">
        <v>2931</v>
      </c>
      <c r="AL183" s="20">
        <f t="shared" si="201"/>
        <v>3141</v>
      </c>
      <c r="AM183" s="20">
        <v>3371</v>
      </c>
      <c r="AN183" s="20">
        <v>3621</v>
      </c>
      <c r="AO183" s="20">
        <v>3891</v>
      </c>
      <c r="BY183" s="20">
        <f t="shared" si="217"/>
        <v>5712680</v>
      </c>
      <c r="BZ183" s="20">
        <f t="shared" si="218"/>
        <v>6513523</v>
      </c>
      <c r="CA183" s="20">
        <f t="shared" si="219"/>
        <v>7437600</v>
      </c>
      <c r="CB183" s="20">
        <f t="shared" si="220"/>
        <v>8498012</v>
      </c>
      <c r="CC183" s="20">
        <f t="shared" si="221"/>
        <v>9708693</v>
      </c>
    </row>
    <row r="184" spans="37:81">
      <c r="AK184" s="20">
        <v>2932</v>
      </c>
      <c r="AL184" s="20">
        <f t="shared" si="201"/>
        <v>3142</v>
      </c>
      <c r="AM184" s="20">
        <v>3372</v>
      </c>
      <c r="AN184" s="20">
        <v>3622</v>
      </c>
      <c r="AO184" s="20">
        <v>3892</v>
      </c>
      <c r="BY184" s="20">
        <f t="shared" si="217"/>
        <v>5715603</v>
      </c>
      <c r="BZ184" s="20">
        <f t="shared" si="218"/>
        <v>6516633</v>
      </c>
      <c r="CA184" s="20">
        <f t="shared" si="219"/>
        <v>7440909</v>
      </c>
      <c r="CB184" s="20">
        <f t="shared" si="220"/>
        <v>8501532</v>
      </c>
      <c r="CC184" s="20">
        <f t="shared" si="221"/>
        <v>9712436</v>
      </c>
    </row>
    <row r="185" spans="37:81">
      <c r="AK185" s="20">
        <v>2933</v>
      </c>
      <c r="AL185" s="20">
        <f t="shared" si="201"/>
        <v>3143</v>
      </c>
      <c r="AM185" s="20">
        <v>3373</v>
      </c>
      <c r="AN185" s="20">
        <v>3623</v>
      </c>
      <c r="AO185" s="20">
        <v>3893</v>
      </c>
      <c r="BY185" s="20">
        <f t="shared" si="217"/>
        <v>5718528</v>
      </c>
      <c r="BZ185" s="20">
        <f t="shared" si="218"/>
        <v>6519745</v>
      </c>
      <c r="CA185" s="20">
        <f t="shared" si="219"/>
        <v>7444219</v>
      </c>
      <c r="CB185" s="20">
        <f t="shared" si="220"/>
        <v>8505053</v>
      </c>
      <c r="CC185" s="20">
        <f t="shared" si="221"/>
        <v>9716179</v>
      </c>
    </row>
    <row r="186" spans="37:81">
      <c r="AK186" s="20">
        <v>2934</v>
      </c>
      <c r="AL186" s="20">
        <f t="shared" si="201"/>
        <v>3144</v>
      </c>
      <c r="AM186" s="20">
        <v>3374</v>
      </c>
      <c r="AN186" s="20">
        <v>3624</v>
      </c>
      <c r="AO186" s="20">
        <v>3894</v>
      </c>
      <c r="BY186" s="20">
        <f t="shared" si="217"/>
        <v>5721452</v>
      </c>
      <c r="BZ186" s="20">
        <f t="shared" si="218"/>
        <v>6522856</v>
      </c>
      <c r="CA186" s="20">
        <f t="shared" si="219"/>
        <v>7447530</v>
      </c>
      <c r="CB186" s="20">
        <f t="shared" si="220"/>
        <v>8508575</v>
      </c>
      <c r="CC186" s="20">
        <f t="shared" si="221"/>
        <v>9719923</v>
      </c>
    </row>
    <row r="187" spans="37:81">
      <c r="AK187" s="20">
        <v>2935</v>
      </c>
      <c r="AL187" s="20">
        <f t="shared" si="201"/>
        <v>3145</v>
      </c>
      <c r="AM187" s="20">
        <v>3375</v>
      </c>
      <c r="AN187" s="20">
        <v>3625</v>
      </c>
      <c r="AO187" s="20">
        <v>3895</v>
      </c>
      <c r="BY187" s="20">
        <f t="shared" si="217"/>
        <v>5724378</v>
      </c>
      <c r="BZ187" s="20">
        <f t="shared" si="218"/>
        <v>6525969</v>
      </c>
      <c r="CA187" s="20">
        <f t="shared" si="219"/>
        <v>7450841</v>
      </c>
      <c r="CB187" s="20">
        <f t="shared" si="220"/>
        <v>8512097</v>
      </c>
      <c r="CC187" s="20">
        <f t="shared" si="221"/>
        <v>9723667</v>
      </c>
    </row>
    <row r="188" spans="37:81">
      <c r="AK188" s="20">
        <v>2936</v>
      </c>
      <c r="AL188" s="20">
        <f t="shared" si="201"/>
        <v>3146</v>
      </c>
      <c r="AM188" s="20">
        <v>3376</v>
      </c>
      <c r="AN188" s="20">
        <v>3626</v>
      </c>
      <c r="AO188" s="20">
        <v>3896</v>
      </c>
      <c r="BY188" s="20">
        <f t="shared" si="217"/>
        <v>5727303</v>
      </c>
      <c r="BZ188" s="20">
        <f t="shared" si="218"/>
        <v>6529081</v>
      </c>
      <c r="CA188" s="20">
        <f t="shared" si="219"/>
        <v>7454153</v>
      </c>
      <c r="CB188" s="20">
        <f t="shared" si="220"/>
        <v>8515619</v>
      </c>
      <c r="CC188" s="20">
        <f t="shared" si="221"/>
        <v>9727412</v>
      </c>
    </row>
    <row r="189" spans="37:81">
      <c r="AK189" s="20">
        <v>2937</v>
      </c>
      <c r="AL189" s="20">
        <f t="shared" si="201"/>
        <v>3147</v>
      </c>
      <c r="AM189" s="20">
        <v>3377</v>
      </c>
      <c r="AN189" s="20">
        <v>3627</v>
      </c>
      <c r="AO189" s="20">
        <v>3897</v>
      </c>
      <c r="BY189" s="20">
        <f t="shared" si="217"/>
        <v>5730230</v>
      </c>
      <c r="BZ189" s="20">
        <f t="shared" si="218"/>
        <v>6532194</v>
      </c>
      <c r="CA189" s="20">
        <f t="shared" si="219"/>
        <v>7457465</v>
      </c>
      <c r="CB189" s="20">
        <f t="shared" si="220"/>
        <v>8519142</v>
      </c>
      <c r="CC189" s="20">
        <f t="shared" si="221"/>
        <v>9731158</v>
      </c>
    </row>
    <row r="190" spans="37:81">
      <c r="AK190" s="20">
        <v>2938</v>
      </c>
      <c r="AL190" s="20">
        <f t="shared" si="201"/>
        <v>3148</v>
      </c>
      <c r="AM190" s="20">
        <v>3378</v>
      </c>
      <c r="AN190" s="20">
        <v>3628</v>
      </c>
      <c r="AO190" s="20">
        <v>3898</v>
      </c>
      <c r="BY190" s="20">
        <f t="shared" si="217"/>
        <v>5733156</v>
      </c>
      <c r="BZ190" s="20">
        <f t="shared" si="218"/>
        <v>6535308</v>
      </c>
      <c r="CA190" s="20">
        <f t="shared" si="219"/>
        <v>7460778</v>
      </c>
      <c r="CB190" s="20">
        <f t="shared" si="220"/>
        <v>8522665</v>
      </c>
      <c r="CC190" s="20">
        <f t="shared" si="221"/>
        <v>9734903</v>
      </c>
    </row>
    <row r="191" spans="37:81">
      <c r="AK191" s="20">
        <v>2939</v>
      </c>
      <c r="AL191" s="20">
        <f t="shared" si="201"/>
        <v>3149</v>
      </c>
      <c r="AM191" s="20">
        <v>3379</v>
      </c>
      <c r="AN191" s="20">
        <v>3629</v>
      </c>
      <c r="AO191" s="20">
        <v>3899</v>
      </c>
      <c r="BY191" s="20">
        <f t="shared" si="217"/>
        <v>5736084</v>
      </c>
      <c r="BZ191" s="20">
        <f t="shared" si="218"/>
        <v>6538422</v>
      </c>
      <c r="CA191" s="20">
        <f t="shared" si="219"/>
        <v>7464091</v>
      </c>
      <c r="CB191" s="20">
        <f t="shared" si="220"/>
        <v>8526189</v>
      </c>
      <c r="CC191" s="20">
        <f t="shared" si="221"/>
        <v>9738650</v>
      </c>
    </row>
    <row r="192" spans="37:81">
      <c r="AK192" s="20">
        <v>2940</v>
      </c>
      <c r="AL192" s="20">
        <f t="shared" si="201"/>
        <v>3150</v>
      </c>
      <c r="AM192" s="20">
        <v>3380</v>
      </c>
      <c r="AN192" s="20">
        <v>3630</v>
      </c>
      <c r="AO192" s="20">
        <v>3900</v>
      </c>
      <c r="BY192" s="20">
        <f t="shared" si="217"/>
        <v>5739011</v>
      </c>
      <c r="BZ192" s="20">
        <f t="shared" si="218"/>
        <v>6541537</v>
      </c>
      <c r="CA192" s="20">
        <f t="shared" si="219"/>
        <v>7467404</v>
      </c>
      <c r="CB192" s="20">
        <f t="shared" si="220"/>
        <v>8529714</v>
      </c>
      <c r="CC192" s="20">
        <f t="shared" si="221"/>
        <v>9742396</v>
      </c>
    </row>
    <row r="193" spans="37:81">
      <c r="AK193" s="20">
        <v>2941</v>
      </c>
      <c r="AL193" s="20">
        <f t="shared" si="201"/>
        <v>3151</v>
      </c>
      <c r="AM193" s="20">
        <v>3381</v>
      </c>
      <c r="AN193" s="20">
        <v>3631</v>
      </c>
      <c r="AO193" s="20">
        <v>3901</v>
      </c>
      <c r="BY193" s="20">
        <f t="shared" si="217"/>
        <v>5741940</v>
      </c>
      <c r="BZ193" s="20">
        <f t="shared" si="218"/>
        <v>6544652</v>
      </c>
      <c r="CA193" s="20">
        <f t="shared" si="219"/>
        <v>7470718</v>
      </c>
      <c r="CB193" s="20">
        <f t="shared" si="220"/>
        <v>8533238</v>
      </c>
      <c r="CC193" s="20">
        <f t="shared" si="221"/>
        <v>9746144</v>
      </c>
    </row>
    <row r="194" spans="37:81">
      <c r="AK194" s="20">
        <v>2942</v>
      </c>
      <c r="AL194" s="20">
        <f t="shared" si="201"/>
        <v>3152</v>
      </c>
      <c r="AM194" s="20">
        <v>3382</v>
      </c>
      <c r="AN194" s="20">
        <v>3632</v>
      </c>
      <c r="AO194" s="20">
        <v>3902</v>
      </c>
      <c r="BY194" s="20">
        <f t="shared" si="217"/>
        <v>5744868</v>
      </c>
      <c r="BZ194" s="20">
        <f t="shared" si="218"/>
        <v>6547768</v>
      </c>
      <c r="CA194" s="20">
        <f t="shared" si="219"/>
        <v>7474033</v>
      </c>
      <c r="CB194" s="20">
        <f t="shared" si="220"/>
        <v>8536764</v>
      </c>
      <c r="CC194" s="20">
        <f t="shared" si="221"/>
        <v>9749891</v>
      </c>
    </row>
    <row r="195" spans="37:81">
      <c r="AK195" s="20">
        <v>2943</v>
      </c>
      <c r="AL195" s="20">
        <f t="shared" ref="AL195:AL231" si="222">AK195+210</f>
        <v>3153</v>
      </c>
      <c r="AM195" s="20">
        <v>3383</v>
      </c>
      <c r="AN195" s="20">
        <v>3633</v>
      </c>
      <c r="AO195" s="20">
        <v>3903</v>
      </c>
      <c r="BY195" s="20">
        <f t="shared" si="217"/>
        <v>5747797</v>
      </c>
      <c r="BZ195" s="20">
        <f t="shared" si="218"/>
        <v>6550884</v>
      </c>
      <c r="CA195" s="20">
        <f t="shared" si="219"/>
        <v>7477348</v>
      </c>
      <c r="CB195" s="20">
        <f t="shared" si="220"/>
        <v>8540290</v>
      </c>
      <c r="CC195" s="20">
        <f t="shared" si="221"/>
        <v>9753640</v>
      </c>
    </row>
    <row r="196" spans="37:81">
      <c r="AK196" s="20">
        <v>2944</v>
      </c>
      <c r="AL196" s="20">
        <f t="shared" si="222"/>
        <v>3154</v>
      </c>
      <c r="AM196" s="20">
        <v>3384</v>
      </c>
      <c r="AN196" s="20">
        <v>3634</v>
      </c>
      <c r="AO196" s="20">
        <v>3904</v>
      </c>
      <c r="BY196" s="20">
        <f t="shared" si="217"/>
        <v>5750727</v>
      </c>
      <c r="BZ196" s="20">
        <f t="shared" si="218"/>
        <v>6554001</v>
      </c>
      <c r="CA196" s="20">
        <f t="shared" si="219"/>
        <v>7480664</v>
      </c>
      <c r="CB196" s="20">
        <f t="shared" si="220"/>
        <v>8543816</v>
      </c>
      <c r="CC196" s="20">
        <f t="shared" si="221"/>
        <v>9757388</v>
      </c>
    </row>
    <row r="197" spans="37:81">
      <c r="AK197" s="20">
        <v>2945</v>
      </c>
      <c r="AL197" s="20">
        <f t="shared" si="222"/>
        <v>3155</v>
      </c>
      <c r="AM197" s="20">
        <v>3385</v>
      </c>
      <c r="AN197" s="20">
        <v>3635</v>
      </c>
      <c r="AO197" s="20">
        <v>3905</v>
      </c>
      <c r="BY197" s="20">
        <f t="shared" si="217"/>
        <v>5753657</v>
      </c>
      <c r="BZ197" s="20">
        <f t="shared" si="218"/>
        <v>6557118</v>
      </c>
      <c r="CA197" s="20">
        <f t="shared" si="219"/>
        <v>7483980</v>
      </c>
      <c r="CB197" s="20">
        <f t="shared" si="220"/>
        <v>8547343</v>
      </c>
      <c r="CC197" s="20">
        <f t="shared" si="221"/>
        <v>9761137</v>
      </c>
    </row>
    <row r="198" spans="37:81">
      <c r="AK198" s="20">
        <v>2946</v>
      </c>
      <c r="AL198" s="20">
        <f t="shared" si="222"/>
        <v>3156</v>
      </c>
      <c r="AM198" s="20">
        <v>3386</v>
      </c>
      <c r="AN198" s="20">
        <v>3636</v>
      </c>
      <c r="AO198" s="20">
        <v>3906</v>
      </c>
      <c r="BY198" s="20">
        <f t="shared" si="217"/>
        <v>5756588</v>
      </c>
      <c r="BZ198" s="20">
        <f t="shared" si="218"/>
        <v>6560236</v>
      </c>
      <c r="CA198" s="20">
        <f t="shared" si="219"/>
        <v>7487296</v>
      </c>
      <c r="CB198" s="20">
        <f t="shared" si="220"/>
        <v>8550870</v>
      </c>
      <c r="CC198" s="20">
        <f t="shared" si="221"/>
        <v>9764887</v>
      </c>
    </row>
    <row r="199" spans="37:81">
      <c r="AK199" s="20">
        <v>2947</v>
      </c>
      <c r="AL199" s="20">
        <f t="shared" si="222"/>
        <v>3157</v>
      </c>
      <c r="AM199" s="20">
        <v>3387</v>
      </c>
      <c r="AN199" s="20">
        <v>3637</v>
      </c>
      <c r="AO199" s="20">
        <v>3907</v>
      </c>
      <c r="BY199" s="20">
        <f t="shared" si="217"/>
        <v>5759519</v>
      </c>
      <c r="BZ199" s="20">
        <f t="shared" si="218"/>
        <v>6563354</v>
      </c>
      <c r="CA199" s="20">
        <f t="shared" si="219"/>
        <v>7490613</v>
      </c>
      <c r="CB199" s="20">
        <f t="shared" si="220"/>
        <v>8554398</v>
      </c>
      <c r="CC199" s="20">
        <f t="shared" si="221"/>
        <v>9768637</v>
      </c>
    </row>
    <row r="200" spans="37:81">
      <c r="AK200" s="20">
        <v>2948</v>
      </c>
      <c r="AL200" s="20">
        <f t="shared" si="222"/>
        <v>3158</v>
      </c>
      <c r="AM200" s="20">
        <v>3388</v>
      </c>
      <c r="AN200" s="20">
        <v>3638</v>
      </c>
      <c r="AO200" s="20">
        <v>3908</v>
      </c>
      <c r="BY200" s="20">
        <f t="shared" si="217"/>
        <v>5762451</v>
      </c>
      <c r="BZ200" s="20">
        <f t="shared" si="218"/>
        <v>6566472</v>
      </c>
      <c r="CA200" s="20">
        <f t="shared" si="219"/>
        <v>7493931</v>
      </c>
      <c r="CB200" s="20">
        <f t="shared" si="220"/>
        <v>8557926</v>
      </c>
      <c r="CC200" s="20">
        <f t="shared" si="221"/>
        <v>9772388</v>
      </c>
    </row>
    <row r="201" spans="37:81">
      <c r="AK201" s="20">
        <v>2949</v>
      </c>
      <c r="AL201" s="20">
        <f t="shared" si="222"/>
        <v>3159</v>
      </c>
      <c r="AM201" s="20">
        <v>3389</v>
      </c>
      <c r="AN201" s="20">
        <v>3639</v>
      </c>
      <c r="AO201" s="20">
        <v>3909</v>
      </c>
      <c r="BY201" s="20">
        <f t="shared" si="217"/>
        <v>5765383</v>
      </c>
      <c r="BZ201" s="20">
        <f t="shared" si="218"/>
        <v>6569591</v>
      </c>
      <c r="CA201" s="20">
        <f t="shared" si="219"/>
        <v>7497249</v>
      </c>
      <c r="CB201" s="20">
        <f t="shared" si="220"/>
        <v>8561455</v>
      </c>
      <c r="CC201" s="20">
        <f t="shared" si="221"/>
        <v>9776139</v>
      </c>
    </row>
    <row r="202" spans="37:81">
      <c r="AK202" s="20">
        <v>2950</v>
      </c>
      <c r="AL202" s="20">
        <f t="shared" si="222"/>
        <v>3160</v>
      </c>
      <c r="AM202" s="20">
        <v>3390</v>
      </c>
      <c r="AN202" s="20">
        <v>3640</v>
      </c>
      <c r="AO202" s="20">
        <v>3910</v>
      </c>
      <c r="BY202" s="20">
        <f t="shared" si="217"/>
        <v>5768316</v>
      </c>
      <c r="BZ202" s="20">
        <f t="shared" si="218"/>
        <v>6572711</v>
      </c>
      <c r="CA202" s="20">
        <f t="shared" si="219"/>
        <v>7500567</v>
      </c>
      <c r="CB202" s="20">
        <f t="shared" si="220"/>
        <v>8564984</v>
      </c>
      <c r="CC202" s="20">
        <f t="shared" si="221"/>
        <v>9779890</v>
      </c>
    </row>
    <row r="203" spans="37:81">
      <c r="AK203" s="20">
        <v>2951</v>
      </c>
      <c r="AL203" s="20">
        <f t="shared" si="222"/>
        <v>3161</v>
      </c>
      <c r="AM203" s="20">
        <v>3391</v>
      </c>
      <c r="AN203" s="20">
        <v>3641</v>
      </c>
      <c r="AO203" s="20">
        <v>3911</v>
      </c>
      <c r="BY203" s="20">
        <f t="shared" ref="BY203:BY209" si="223">INT(AK$1+BY$1*AK203^1.5)</f>
        <v>5771249</v>
      </c>
      <c r="BZ203" s="20">
        <f t="shared" ref="BZ203:BZ209" si="224">INT(AL$1+BZ$1*AL203^1.5)</f>
        <v>6575831</v>
      </c>
      <c r="CA203" s="20">
        <f t="shared" ref="CA203:CA209" si="225">INT(AM$1+CA$1*AM203^1.5)</f>
        <v>7503886</v>
      </c>
      <c r="CB203" s="20">
        <f t="shared" ref="CB203:CB209" si="226">INT(AN$1+CB$1*AN203^1.5)</f>
        <v>8568513</v>
      </c>
      <c r="CC203" s="20">
        <f t="shared" ref="CC203:CC209" si="227">INT(AO$1+CC$1*AO203^1.5)</f>
        <v>9783642</v>
      </c>
    </row>
    <row r="204" spans="37:81">
      <c r="AK204" s="20">
        <v>2952</v>
      </c>
      <c r="AL204" s="20">
        <f t="shared" si="222"/>
        <v>3162</v>
      </c>
      <c r="AM204" s="20">
        <v>3392</v>
      </c>
      <c r="AN204" s="20">
        <v>3642</v>
      </c>
      <c r="AO204" s="20">
        <v>3912</v>
      </c>
      <c r="BY204" s="20">
        <f t="shared" si="223"/>
        <v>5774183</v>
      </c>
      <c r="BZ204" s="20">
        <f t="shared" si="224"/>
        <v>6578952</v>
      </c>
      <c r="CA204" s="20">
        <f t="shared" si="225"/>
        <v>7507206</v>
      </c>
      <c r="CB204" s="20">
        <f t="shared" si="226"/>
        <v>8572044</v>
      </c>
      <c r="CC204" s="20">
        <f t="shared" si="227"/>
        <v>9787395</v>
      </c>
    </row>
    <row r="205" spans="37:81">
      <c r="AK205" s="20">
        <v>2953</v>
      </c>
      <c r="AL205" s="20">
        <f t="shared" si="222"/>
        <v>3163</v>
      </c>
      <c r="AM205" s="20">
        <v>3393</v>
      </c>
      <c r="AN205" s="20">
        <v>3643</v>
      </c>
      <c r="AO205" s="20">
        <v>3913</v>
      </c>
      <c r="BY205" s="20">
        <f t="shared" si="223"/>
        <v>5777117</v>
      </c>
      <c r="BZ205" s="20">
        <f t="shared" si="224"/>
        <v>6582073</v>
      </c>
      <c r="CA205" s="20">
        <f t="shared" si="225"/>
        <v>7510526</v>
      </c>
      <c r="CB205" s="20">
        <f t="shared" si="226"/>
        <v>8575574</v>
      </c>
      <c r="CC205" s="20">
        <f t="shared" si="227"/>
        <v>9791148</v>
      </c>
    </row>
    <row r="206" spans="37:81">
      <c r="AK206" s="20">
        <v>2954</v>
      </c>
      <c r="AL206" s="20">
        <f t="shared" si="222"/>
        <v>3164</v>
      </c>
      <c r="AM206" s="20">
        <v>3394</v>
      </c>
      <c r="AN206" s="20">
        <v>3644</v>
      </c>
      <c r="AO206" s="20">
        <v>3914</v>
      </c>
      <c r="BY206" s="20">
        <f t="shared" si="223"/>
        <v>5780052</v>
      </c>
      <c r="BZ206" s="20">
        <f t="shared" si="224"/>
        <v>6585194</v>
      </c>
      <c r="CA206" s="20">
        <f t="shared" si="225"/>
        <v>7513846</v>
      </c>
      <c r="CB206" s="20">
        <f t="shared" si="226"/>
        <v>8579105</v>
      </c>
      <c r="CC206" s="20">
        <f t="shared" si="227"/>
        <v>9794901</v>
      </c>
    </row>
    <row r="207" spans="37:81">
      <c r="AK207" s="20">
        <v>2955</v>
      </c>
      <c r="AL207" s="20">
        <f t="shared" si="222"/>
        <v>3165</v>
      </c>
      <c r="AM207" s="20">
        <v>3395</v>
      </c>
      <c r="AN207" s="20">
        <v>3645</v>
      </c>
      <c r="AO207" s="20">
        <v>3915</v>
      </c>
      <c r="BY207" s="20">
        <f t="shared" si="223"/>
        <v>5782987</v>
      </c>
      <c r="BZ207" s="20">
        <f t="shared" si="224"/>
        <v>6588317</v>
      </c>
      <c r="CA207" s="20">
        <f t="shared" si="225"/>
        <v>7517167</v>
      </c>
      <c r="CB207" s="20">
        <f t="shared" si="226"/>
        <v>8582637</v>
      </c>
      <c r="CC207" s="20">
        <f t="shared" si="227"/>
        <v>9798655</v>
      </c>
    </row>
    <row r="208" spans="37:81">
      <c r="AK208" s="20">
        <v>2956</v>
      </c>
      <c r="AL208" s="20">
        <f t="shared" si="222"/>
        <v>3166</v>
      </c>
      <c r="AM208" s="20">
        <v>3396</v>
      </c>
      <c r="AN208" s="20">
        <v>3646</v>
      </c>
      <c r="AO208" s="20">
        <v>3916</v>
      </c>
      <c r="BY208" s="20">
        <f t="shared" si="223"/>
        <v>5785923</v>
      </c>
      <c r="BZ208" s="20">
        <f t="shared" si="224"/>
        <v>6591439</v>
      </c>
      <c r="CA208" s="20">
        <f t="shared" si="225"/>
        <v>7520489</v>
      </c>
      <c r="CB208" s="20">
        <f t="shared" si="226"/>
        <v>8586169</v>
      </c>
      <c r="CC208" s="20">
        <f t="shared" si="227"/>
        <v>9802410</v>
      </c>
    </row>
    <row r="209" spans="37:81">
      <c r="AK209" s="20">
        <v>2957</v>
      </c>
      <c r="AL209" s="20">
        <f t="shared" si="222"/>
        <v>3167</v>
      </c>
      <c r="AM209" s="20">
        <v>3397</v>
      </c>
      <c r="AN209" s="20">
        <v>3647</v>
      </c>
      <c r="AO209" s="20">
        <v>3917</v>
      </c>
      <c r="BY209" s="20">
        <f t="shared" si="223"/>
        <v>5788859</v>
      </c>
      <c r="BZ209" s="20">
        <f t="shared" si="224"/>
        <v>6594562</v>
      </c>
      <c r="CA209" s="20">
        <f t="shared" si="225"/>
        <v>7523811</v>
      </c>
      <c r="CB209" s="20">
        <f t="shared" si="226"/>
        <v>8589702</v>
      </c>
      <c r="CC209" s="20">
        <f t="shared" si="227"/>
        <v>9806165</v>
      </c>
    </row>
    <row r="210" spans="37:81">
      <c r="AK210" s="20">
        <v>2958</v>
      </c>
      <c r="AL210" s="20">
        <f t="shared" si="222"/>
        <v>3168</v>
      </c>
      <c r="AM210" s="20">
        <v>3398</v>
      </c>
      <c r="AN210" s="20">
        <v>3648</v>
      </c>
      <c r="AO210" s="20">
        <v>3918</v>
      </c>
      <c r="BY210" s="20">
        <f>INT(AK$1+BY$1*AK210^1.5)</f>
        <v>5791795</v>
      </c>
      <c r="BZ210" s="20">
        <f>INT(AL$1+BZ$1*AL210^1.5)</f>
        <v>6597686</v>
      </c>
      <c r="CA210" s="20">
        <f>INT(AM$1+CA$1*AM210^1.5)</f>
        <v>7527133</v>
      </c>
      <c r="CB210" s="20">
        <f>INT(AN$1+CB$1*AN210^1.5)</f>
        <v>8593235</v>
      </c>
      <c r="CC210" s="20">
        <f>INT(AO$1+CC$1*AO210^1.5)</f>
        <v>9809920</v>
      </c>
    </row>
    <row r="211" spans="37:81">
      <c r="AK211" s="20">
        <v>2959</v>
      </c>
      <c r="AL211" s="20">
        <f t="shared" si="222"/>
        <v>3169</v>
      </c>
      <c r="AM211" s="20">
        <v>3399</v>
      </c>
      <c r="AN211" s="20">
        <v>3649</v>
      </c>
      <c r="AO211" s="20">
        <v>3919</v>
      </c>
      <c r="BY211" s="20">
        <f>INT(AK$1+BY$1*AK211^1.5)</f>
        <v>5794733</v>
      </c>
      <c r="BZ211" s="20">
        <f>INT(AL$1+BZ$1*AL211^1.5)</f>
        <v>6600810</v>
      </c>
      <c r="CA211" s="20">
        <f>INT(AM$1+CA$1*AM211^1.5)</f>
        <v>7530456</v>
      </c>
      <c r="CB211" s="20">
        <f>INT(AN$1+CB$1*AN211^1.5)</f>
        <v>8596768</v>
      </c>
      <c r="CC211" s="20">
        <f>INT(AO$1+CC$1*AO211^1.5)</f>
        <v>9813676</v>
      </c>
    </row>
    <row r="212" spans="38:81">
      <c r="AL212" s="20">
        <f t="shared" si="222"/>
        <v>210</v>
      </c>
      <c r="AM212" s="20">
        <v>3400</v>
      </c>
      <c r="AN212" s="20">
        <v>3650</v>
      </c>
      <c r="AO212" s="20">
        <v>3920</v>
      </c>
      <c r="BZ212" s="20">
        <f t="shared" ref="BZ212:BZ229" si="228">INT(AL$1+BZ$1*AL212^1.5)</f>
        <v>112782</v>
      </c>
      <c r="CA212" s="20">
        <f t="shared" ref="CA212:CA229" si="229">INT(AM$1+CA$1*AM212^1.5)</f>
        <v>7533779</v>
      </c>
      <c r="CB212" s="20">
        <f t="shared" ref="CB212:CB229" si="230">INT(AN$1+CB$1*AN212^1.5)</f>
        <v>8600302</v>
      </c>
      <c r="CC212" s="20">
        <f t="shared" ref="CC212:CC229" si="231">INT(AO$1+CC$1*AO212^1.5)</f>
        <v>9817432</v>
      </c>
    </row>
    <row r="213" spans="38:81">
      <c r="AL213" s="20">
        <f t="shared" si="222"/>
        <v>210</v>
      </c>
      <c r="AM213" s="20">
        <v>3401</v>
      </c>
      <c r="AN213" s="20">
        <v>3651</v>
      </c>
      <c r="AO213" s="20">
        <v>3921</v>
      </c>
      <c r="BZ213" s="20">
        <f t="shared" si="228"/>
        <v>112782</v>
      </c>
      <c r="CA213" s="20">
        <f t="shared" si="229"/>
        <v>7537103</v>
      </c>
      <c r="CB213" s="20">
        <f t="shared" si="230"/>
        <v>8603837</v>
      </c>
      <c r="CC213" s="20">
        <f t="shared" si="231"/>
        <v>9821189</v>
      </c>
    </row>
    <row r="214" spans="38:81">
      <c r="AL214" s="20">
        <f t="shared" si="222"/>
        <v>210</v>
      </c>
      <c r="AM214" s="20">
        <v>3402</v>
      </c>
      <c r="AN214" s="20">
        <v>3652</v>
      </c>
      <c r="AO214" s="20">
        <v>3922</v>
      </c>
      <c r="BZ214" s="20">
        <f t="shared" si="228"/>
        <v>112782</v>
      </c>
      <c r="CA214" s="20">
        <f t="shared" si="229"/>
        <v>7540428</v>
      </c>
      <c r="CB214" s="20">
        <f t="shared" si="230"/>
        <v>8607372</v>
      </c>
      <c r="CC214" s="20">
        <f t="shared" si="231"/>
        <v>9824946</v>
      </c>
    </row>
    <row r="215" spans="38:81">
      <c r="AL215" s="20">
        <f t="shared" si="222"/>
        <v>210</v>
      </c>
      <c r="AM215" s="20">
        <v>3403</v>
      </c>
      <c r="AN215" s="20">
        <v>3653</v>
      </c>
      <c r="AO215" s="20">
        <v>3923</v>
      </c>
      <c r="BZ215" s="20">
        <f t="shared" si="228"/>
        <v>112782</v>
      </c>
      <c r="CA215" s="20">
        <f t="shared" si="229"/>
        <v>7543752</v>
      </c>
      <c r="CB215" s="20">
        <f t="shared" si="230"/>
        <v>8610908</v>
      </c>
      <c r="CC215" s="20">
        <f t="shared" si="231"/>
        <v>9828704</v>
      </c>
    </row>
    <row r="216" spans="38:81">
      <c r="AL216" s="20">
        <f t="shared" si="222"/>
        <v>210</v>
      </c>
      <c r="AM216" s="20">
        <v>3404</v>
      </c>
      <c r="AN216" s="20">
        <v>3654</v>
      </c>
      <c r="AO216" s="20">
        <v>3924</v>
      </c>
      <c r="BZ216" s="20">
        <f t="shared" si="228"/>
        <v>112782</v>
      </c>
      <c r="CA216" s="20">
        <f t="shared" si="229"/>
        <v>7547078</v>
      </c>
      <c r="CB216" s="20">
        <f t="shared" si="230"/>
        <v>8614444</v>
      </c>
      <c r="CC216" s="20">
        <f t="shared" si="231"/>
        <v>9832463</v>
      </c>
    </row>
    <row r="217" spans="38:81">
      <c r="AL217" s="20">
        <f t="shared" si="222"/>
        <v>210</v>
      </c>
      <c r="AM217" s="20">
        <v>3405</v>
      </c>
      <c r="AN217" s="20">
        <v>3655</v>
      </c>
      <c r="AO217" s="20">
        <v>3925</v>
      </c>
      <c r="BZ217" s="20">
        <f t="shared" si="228"/>
        <v>112782</v>
      </c>
      <c r="CA217" s="20">
        <f t="shared" si="229"/>
        <v>7550404</v>
      </c>
      <c r="CB217" s="20">
        <f t="shared" si="230"/>
        <v>8617980</v>
      </c>
      <c r="CC217" s="20">
        <f t="shared" si="231"/>
        <v>9836221</v>
      </c>
    </row>
    <row r="218" spans="38:81">
      <c r="AL218" s="20">
        <f t="shared" si="222"/>
        <v>210</v>
      </c>
      <c r="AM218" s="20">
        <v>3406</v>
      </c>
      <c r="AN218" s="20">
        <v>3656</v>
      </c>
      <c r="AO218" s="20">
        <v>3926</v>
      </c>
      <c r="BZ218" s="20">
        <f t="shared" si="228"/>
        <v>112782</v>
      </c>
      <c r="CA218" s="20">
        <f t="shared" si="229"/>
        <v>7553730</v>
      </c>
      <c r="CB218" s="20">
        <f t="shared" si="230"/>
        <v>8621517</v>
      </c>
      <c r="CC218" s="20">
        <f t="shared" si="231"/>
        <v>9839981</v>
      </c>
    </row>
    <row r="219" spans="38:81">
      <c r="AL219" s="20">
        <f t="shared" si="222"/>
        <v>210</v>
      </c>
      <c r="AM219" s="20">
        <v>3407</v>
      </c>
      <c r="AN219" s="20">
        <v>3657</v>
      </c>
      <c r="AO219" s="20">
        <v>3927</v>
      </c>
      <c r="BZ219" s="20">
        <f t="shared" si="228"/>
        <v>112782</v>
      </c>
      <c r="CA219" s="20">
        <f t="shared" si="229"/>
        <v>7557057</v>
      </c>
      <c r="CB219" s="20">
        <f t="shared" si="230"/>
        <v>8625054</v>
      </c>
      <c r="CC219" s="20">
        <f t="shared" si="231"/>
        <v>9843740</v>
      </c>
    </row>
    <row r="220" spans="38:81">
      <c r="AL220" s="20">
        <f t="shared" si="222"/>
        <v>210</v>
      </c>
      <c r="AM220" s="20">
        <v>3408</v>
      </c>
      <c r="AN220" s="20">
        <v>3658</v>
      </c>
      <c r="AO220" s="20">
        <v>3928</v>
      </c>
      <c r="BZ220" s="20">
        <f t="shared" si="228"/>
        <v>112782</v>
      </c>
      <c r="CA220" s="20">
        <f t="shared" si="229"/>
        <v>7560384</v>
      </c>
      <c r="CB220" s="20">
        <f t="shared" si="230"/>
        <v>8628592</v>
      </c>
      <c r="CC220" s="20">
        <f t="shared" si="231"/>
        <v>9847500</v>
      </c>
    </row>
    <row r="221" spans="38:81">
      <c r="AL221" s="20">
        <f t="shared" si="222"/>
        <v>210</v>
      </c>
      <c r="AM221" s="20">
        <v>3409</v>
      </c>
      <c r="AN221" s="20">
        <v>3659</v>
      </c>
      <c r="AO221" s="20">
        <v>3929</v>
      </c>
      <c r="BZ221" s="20">
        <f t="shared" si="228"/>
        <v>112782</v>
      </c>
      <c r="CA221" s="20">
        <f t="shared" si="229"/>
        <v>7563712</v>
      </c>
      <c r="CB221" s="20">
        <f t="shared" si="230"/>
        <v>8632131</v>
      </c>
      <c r="CC221" s="20">
        <f t="shared" si="231"/>
        <v>9851261</v>
      </c>
    </row>
    <row r="222" spans="38:81">
      <c r="AL222" s="20">
        <f t="shared" si="222"/>
        <v>210</v>
      </c>
      <c r="AM222" s="20">
        <v>3410</v>
      </c>
      <c r="AN222" s="20">
        <v>3660</v>
      </c>
      <c r="AO222" s="20">
        <v>3930</v>
      </c>
      <c r="BZ222" s="20">
        <f t="shared" si="228"/>
        <v>112782</v>
      </c>
      <c r="CA222" s="20">
        <f t="shared" si="229"/>
        <v>7567040</v>
      </c>
      <c r="CB222" s="20">
        <f t="shared" si="230"/>
        <v>8635670</v>
      </c>
      <c r="CC222" s="20">
        <f t="shared" si="231"/>
        <v>9855022</v>
      </c>
    </row>
    <row r="223" spans="38:81">
      <c r="AL223" s="20">
        <f t="shared" si="222"/>
        <v>210</v>
      </c>
      <c r="AM223" s="20">
        <v>3411</v>
      </c>
      <c r="AN223" s="20">
        <v>3661</v>
      </c>
      <c r="AO223" s="20">
        <v>3931</v>
      </c>
      <c r="BZ223" s="20">
        <f t="shared" si="228"/>
        <v>112782</v>
      </c>
      <c r="CA223" s="20">
        <f t="shared" si="229"/>
        <v>7570369</v>
      </c>
      <c r="CB223" s="20">
        <f t="shared" si="230"/>
        <v>8639209</v>
      </c>
      <c r="CC223" s="20">
        <f t="shared" si="231"/>
        <v>9858784</v>
      </c>
    </row>
    <row r="224" spans="38:81">
      <c r="AL224" s="20">
        <f t="shared" si="222"/>
        <v>210</v>
      </c>
      <c r="AM224" s="20">
        <v>3412</v>
      </c>
      <c r="AN224" s="20">
        <v>3662</v>
      </c>
      <c r="AO224" s="20">
        <v>3932</v>
      </c>
      <c r="BZ224" s="20">
        <f t="shared" si="228"/>
        <v>112782</v>
      </c>
      <c r="CA224" s="20">
        <f t="shared" si="229"/>
        <v>7573698</v>
      </c>
      <c r="CB224" s="20">
        <f t="shared" si="230"/>
        <v>8642749</v>
      </c>
      <c r="CC224" s="20">
        <f t="shared" si="231"/>
        <v>9862546</v>
      </c>
    </row>
    <row r="225" spans="38:81">
      <c r="AL225" s="20">
        <f t="shared" si="222"/>
        <v>210</v>
      </c>
      <c r="AM225" s="20">
        <v>3413</v>
      </c>
      <c r="AN225" s="20">
        <v>3663</v>
      </c>
      <c r="AO225" s="20">
        <v>3933</v>
      </c>
      <c r="BZ225" s="20">
        <f t="shared" si="228"/>
        <v>112782</v>
      </c>
      <c r="CA225" s="20">
        <f t="shared" si="229"/>
        <v>7577028</v>
      </c>
      <c r="CB225" s="20">
        <f t="shared" si="230"/>
        <v>8646289</v>
      </c>
      <c r="CC225" s="20">
        <f t="shared" si="231"/>
        <v>9866309</v>
      </c>
    </row>
    <row r="226" spans="38:81">
      <c r="AL226" s="20">
        <f t="shared" si="222"/>
        <v>210</v>
      </c>
      <c r="AM226" s="20">
        <v>3414</v>
      </c>
      <c r="AN226" s="20">
        <v>3664</v>
      </c>
      <c r="AO226" s="20">
        <v>3934</v>
      </c>
      <c r="BZ226" s="20">
        <f t="shared" si="228"/>
        <v>112782</v>
      </c>
      <c r="CA226" s="20">
        <f t="shared" si="229"/>
        <v>7580358</v>
      </c>
      <c r="CB226" s="20">
        <f t="shared" si="230"/>
        <v>8649830</v>
      </c>
      <c r="CC226" s="20">
        <f t="shared" si="231"/>
        <v>9870072</v>
      </c>
    </row>
    <row r="227" spans="38:81">
      <c r="AL227" s="20">
        <f t="shared" si="222"/>
        <v>210</v>
      </c>
      <c r="AM227" s="20">
        <v>3415</v>
      </c>
      <c r="AN227" s="20">
        <v>3665</v>
      </c>
      <c r="AO227" s="20">
        <v>3935</v>
      </c>
      <c r="BZ227" s="20">
        <f t="shared" si="228"/>
        <v>112782</v>
      </c>
      <c r="CA227" s="20">
        <f t="shared" si="229"/>
        <v>7583689</v>
      </c>
      <c r="CB227" s="20">
        <f t="shared" si="230"/>
        <v>8653371</v>
      </c>
      <c r="CC227" s="20">
        <f t="shared" si="231"/>
        <v>9873835</v>
      </c>
    </row>
    <row r="228" spans="38:81">
      <c r="AL228" s="20">
        <f t="shared" si="222"/>
        <v>210</v>
      </c>
      <c r="AM228" s="20">
        <v>3416</v>
      </c>
      <c r="AN228" s="20">
        <v>3666</v>
      </c>
      <c r="AO228" s="20">
        <v>3936</v>
      </c>
      <c r="BZ228" s="20">
        <f t="shared" si="228"/>
        <v>112782</v>
      </c>
      <c r="CA228" s="20">
        <f t="shared" si="229"/>
        <v>7587020</v>
      </c>
      <c r="CB228" s="20">
        <f t="shared" si="230"/>
        <v>8656913</v>
      </c>
      <c r="CC228" s="20">
        <f t="shared" si="231"/>
        <v>9877599</v>
      </c>
    </row>
    <row r="229" spans="38:81">
      <c r="AL229" s="20">
        <f t="shared" si="222"/>
        <v>210</v>
      </c>
      <c r="AM229" s="20">
        <v>3417</v>
      </c>
      <c r="AN229" s="20">
        <v>3667</v>
      </c>
      <c r="AO229" s="20">
        <v>3937</v>
      </c>
      <c r="BZ229" s="20">
        <f t="shared" si="228"/>
        <v>112782</v>
      </c>
      <c r="CA229" s="20">
        <f t="shared" si="229"/>
        <v>7590352</v>
      </c>
      <c r="CB229" s="20">
        <f t="shared" si="230"/>
        <v>8660455</v>
      </c>
      <c r="CC229" s="20">
        <f t="shared" si="231"/>
        <v>9881364</v>
      </c>
    </row>
    <row r="230" spans="38:81">
      <c r="AL230" s="20">
        <f t="shared" si="222"/>
        <v>210</v>
      </c>
      <c r="AM230" s="20">
        <v>3418</v>
      </c>
      <c r="AN230" s="20">
        <v>3668</v>
      </c>
      <c r="AO230" s="20">
        <v>3938</v>
      </c>
      <c r="BZ230" s="20">
        <f>INT(AL$1+BZ$1*AL230^1.5)</f>
        <v>112782</v>
      </c>
      <c r="CA230" s="20">
        <f>INT(AM$1+CA$1*AM230^1.5)</f>
        <v>7593684</v>
      </c>
      <c r="CB230" s="20">
        <f>INT(AN$1+CB$1*AN230^1.5)</f>
        <v>8663998</v>
      </c>
      <c r="CC230" s="20">
        <f>INT(AO$1+CC$1*AO230^1.5)</f>
        <v>9885129</v>
      </c>
    </row>
    <row r="231" spans="38:81">
      <c r="AL231" s="20">
        <f t="shared" si="222"/>
        <v>210</v>
      </c>
      <c r="AM231" s="20">
        <v>3419</v>
      </c>
      <c r="AN231" s="20">
        <v>3669</v>
      </c>
      <c r="AO231" s="20">
        <v>3939</v>
      </c>
      <c r="BZ231" s="20">
        <f>INT(AL$1+BZ$1*AL231^1.5)</f>
        <v>112782</v>
      </c>
      <c r="CA231" s="20">
        <f>INT(AM$1+CA$1*AM231^1.5)</f>
        <v>7597017</v>
      </c>
      <c r="CB231" s="20">
        <f>INT(AN$1+CB$1*AN231^1.5)</f>
        <v>8667541</v>
      </c>
      <c r="CC231" s="20">
        <f>INT(AO$1+CC$1*AO231^1.5)</f>
        <v>9888894</v>
      </c>
    </row>
    <row r="232" spans="39:81">
      <c r="AM232" s="20">
        <v>3420</v>
      </c>
      <c r="AN232" s="20">
        <v>3670</v>
      </c>
      <c r="AO232" s="20">
        <v>3940</v>
      </c>
      <c r="BZ232" s="20"/>
      <c r="CA232" s="20">
        <f>INT(AM$1+CA$1*AM232^1.5)</f>
        <v>7600350</v>
      </c>
      <c r="CB232" s="20">
        <f>INT(AN$1+CB$1*AN232^1.5)</f>
        <v>8671085</v>
      </c>
      <c r="CC232" s="20">
        <f>INT(AO$1+CC$1*AO232^1.5)</f>
        <v>9892660</v>
      </c>
    </row>
    <row r="233" spans="39:81">
      <c r="AM233" s="20">
        <v>3421</v>
      </c>
      <c r="AN233" s="20">
        <v>3671</v>
      </c>
      <c r="AO233" s="20">
        <v>3941</v>
      </c>
      <c r="CA233" s="20">
        <f t="shared" ref="CA233:CA264" si="232">INT(AM$1+CA$1*AM233^1.5)</f>
        <v>7603684</v>
      </c>
      <c r="CB233" s="20">
        <f t="shared" ref="CB233:CB264" si="233">INT(AN$1+CB$1*AN233^1.5)</f>
        <v>8674629</v>
      </c>
      <c r="CC233" s="20">
        <f t="shared" ref="CC233:CC264" si="234">INT(AO$1+CC$1*AO233^1.5)</f>
        <v>9896426</v>
      </c>
    </row>
    <row r="234" spans="39:81">
      <c r="AM234" s="20">
        <v>3422</v>
      </c>
      <c r="AN234" s="20">
        <v>3672</v>
      </c>
      <c r="AO234" s="20">
        <v>3942</v>
      </c>
      <c r="CA234" s="20">
        <f t="shared" si="232"/>
        <v>7607018</v>
      </c>
      <c r="CB234" s="20">
        <f t="shared" si="233"/>
        <v>8678174</v>
      </c>
      <c r="CC234" s="20">
        <f t="shared" si="234"/>
        <v>9900193</v>
      </c>
    </row>
    <row r="235" spans="39:81">
      <c r="AM235" s="20">
        <v>3423</v>
      </c>
      <c r="AN235" s="20">
        <v>3673</v>
      </c>
      <c r="AO235" s="20">
        <v>3943</v>
      </c>
      <c r="CA235" s="20">
        <f t="shared" si="232"/>
        <v>7610352</v>
      </c>
      <c r="CB235" s="20">
        <f t="shared" si="233"/>
        <v>8681719</v>
      </c>
      <c r="CC235" s="20">
        <f t="shared" si="234"/>
        <v>9903961</v>
      </c>
    </row>
    <row r="236" spans="39:81">
      <c r="AM236" s="20">
        <v>3424</v>
      </c>
      <c r="AN236" s="20">
        <v>3674</v>
      </c>
      <c r="AO236" s="20">
        <v>3944</v>
      </c>
      <c r="CA236" s="20">
        <f t="shared" si="232"/>
        <v>7613687</v>
      </c>
      <c r="CB236" s="20">
        <f t="shared" si="233"/>
        <v>8685265</v>
      </c>
      <c r="CC236" s="20">
        <f t="shared" si="234"/>
        <v>9907728</v>
      </c>
    </row>
    <row r="237" spans="39:81">
      <c r="AM237" s="20">
        <v>3425</v>
      </c>
      <c r="AN237" s="20">
        <v>3675</v>
      </c>
      <c r="AO237" s="20">
        <v>3945</v>
      </c>
      <c r="CA237" s="20">
        <f t="shared" si="232"/>
        <v>7617023</v>
      </c>
      <c r="CB237" s="20">
        <f t="shared" si="233"/>
        <v>8688811</v>
      </c>
      <c r="CC237" s="20">
        <f t="shared" si="234"/>
        <v>9911497</v>
      </c>
    </row>
    <row r="238" spans="39:81">
      <c r="AM238" s="20">
        <v>3426</v>
      </c>
      <c r="AN238" s="20">
        <v>3676</v>
      </c>
      <c r="AO238" s="20">
        <v>3946</v>
      </c>
      <c r="CA238" s="20">
        <f t="shared" si="232"/>
        <v>7620359</v>
      </c>
      <c r="CB238" s="20">
        <f t="shared" si="233"/>
        <v>8692357</v>
      </c>
      <c r="CC238" s="20">
        <f t="shared" si="234"/>
        <v>9915266</v>
      </c>
    </row>
    <row r="239" spans="39:81">
      <c r="AM239" s="20">
        <v>3427</v>
      </c>
      <c r="AN239" s="20">
        <v>3677</v>
      </c>
      <c r="AO239" s="20">
        <v>3947</v>
      </c>
      <c r="CA239" s="20">
        <f t="shared" si="232"/>
        <v>7623696</v>
      </c>
      <c r="CB239" s="20">
        <f t="shared" si="233"/>
        <v>8695905</v>
      </c>
      <c r="CC239" s="20">
        <f t="shared" si="234"/>
        <v>9919035</v>
      </c>
    </row>
    <row r="240" spans="39:81">
      <c r="AM240" s="20">
        <v>3428</v>
      </c>
      <c r="AN240" s="20">
        <v>3678</v>
      </c>
      <c r="AO240" s="20">
        <v>3948</v>
      </c>
      <c r="CA240" s="20">
        <f t="shared" si="232"/>
        <v>7627033</v>
      </c>
      <c r="CB240" s="20">
        <f t="shared" si="233"/>
        <v>8699452</v>
      </c>
      <c r="CC240" s="20">
        <f t="shared" si="234"/>
        <v>9922805</v>
      </c>
    </row>
    <row r="241" spans="39:81">
      <c r="AM241" s="20">
        <v>3429</v>
      </c>
      <c r="AN241" s="20">
        <v>3679</v>
      </c>
      <c r="AO241" s="20">
        <v>3949</v>
      </c>
      <c r="CA241" s="20">
        <f t="shared" si="232"/>
        <v>7630370</v>
      </c>
      <c r="CB241" s="20">
        <f t="shared" si="233"/>
        <v>8703000</v>
      </c>
      <c r="CC241" s="20">
        <f t="shared" si="234"/>
        <v>9926575</v>
      </c>
    </row>
    <row r="242" spans="39:81">
      <c r="AM242" s="20">
        <v>3430</v>
      </c>
      <c r="AN242" s="20">
        <v>3680</v>
      </c>
      <c r="AO242" s="20">
        <v>3950</v>
      </c>
      <c r="CA242" s="20">
        <f t="shared" si="232"/>
        <v>7633708</v>
      </c>
      <c r="CB242" s="20">
        <f t="shared" si="233"/>
        <v>8706549</v>
      </c>
      <c r="CC242" s="20">
        <f t="shared" si="234"/>
        <v>9930346</v>
      </c>
    </row>
    <row r="243" spans="39:81">
      <c r="AM243" s="20">
        <v>3431</v>
      </c>
      <c r="AN243" s="20">
        <v>3681</v>
      </c>
      <c r="AO243" s="20">
        <v>3951</v>
      </c>
      <c r="CA243" s="20">
        <f t="shared" si="232"/>
        <v>7637047</v>
      </c>
      <c r="CB243" s="20">
        <f t="shared" si="233"/>
        <v>8710098</v>
      </c>
      <c r="CC243" s="20">
        <f t="shared" si="234"/>
        <v>9934117</v>
      </c>
    </row>
    <row r="244" spans="39:81">
      <c r="AM244" s="20">
        <v>3432</v>
      </c>
      <c r="AN244" s="20">
        <v>3682</v>
      </c>
      <c r="AO244" s="20">
        <v>3952</v>
      </c>
      <c r="CA244" s="20">
        <f t="shared" si="232"/>
        <v>7640386</v>
      </c>
      <c r="CB244" s="20">
        <f t="shared" si="233"/>
        <v>8713647</v>
      </c>
      <c r="CC244" s="20">
        <f t="shared" si="234"/>
        <v>9937888</v>
      </c>
    </row>
    <row r="245" spans="39:81">
      <c r="AM245" s="20">
        <v>3433</v>
      </c>
      <c r="AN245" s="20">
        <v>3683</v>
      </c>
      <c r="AO245" s="20">
        <v>3953</v>
      </c>
      <c r="CA245" s="20">
        <f t="shared" si="232"/>
        <v>7643725</v>
      </c>
      <c r="CB245" s="20">
        <f t="shared" si="233"/>
        <v>8717197</v>
      </c>
      <c r="CC245" s="20">
        <f t="shared" si="234"/>
        <v>9941660</v>
      </c>
    </row>
    <row r="246" spans="39:81">
      <c r="AM246" s="20">
        <v>3434</v>
      </c>
      <c r="AN246" s="20">
        <v>3684</v>
      </c>
      <c r="AO246" s="20">
        <v>3954</v>
      </c>
      <c r="CA246" s="20">
        <f t="shared" si="232"/>
        <v>7647065</v>
      </c>
      <c r="CB246" s="20">
        <f t="shared" si="233"/>
        <v>8720748</v>
      </c>
      <c r="CC246" s="20">
        <f t="shared" si="234"/>
        <v>9945433</v>
      </c>
    </row>
    <row r="247" spans="39:81">
      <c r="AM247" s="20">
        <v>3435</v>
      </c>
      <c r="AN247" s="20">
        <v>3685</v>
      </c>
      <c r="AO247" s="20">
        <v>3955</v>
      </c>
      <c r="CA247" s="20">
        <f t="shared" si="232"/>
        <v>7650406</v>
      </c>
      <c r="CB247" s="20">
        <f t="shared" si="233"/>
        <v>8724299</v>
      </c>
      <c r="CC247" s="20">
        <f t="shared" si="234"/>
        <v>9949206</v>
      </c>
    </row>
    <row r="248" spans="39:81">
      <c r="AM248" s="20">
        <v>3436</v>
      </c>
      <c r="AN248" s="20">
        <v>3686</v>
      </c>
      <c r="AO248" s="20">
        <v>3956</v>
      </c>
      <c r="CA248" s="20">
        <f t="shared" si="232"/>
        <v>7653747</v>
      </c>
      <c r="CB248" s="20">
        <f t="shared" si="233"/>
        <v>8727850</v>
      </c>
      <c r="CC248" s="20">
        <f t="shared" si="234"/>
        <v>9952980</v>
      </c>
    </row>
    <row r="249" spans="39:81">
      <c r="AM249" s="20">
        <v>3437</v>
      </c>
      <c r="AN249" s="20">
        <v>3687</v>
      </c>
      <c r="AO249" s="20">
        <v>3957</v>
      </c>
      <c r="CA249" s="20">
        <f t="shared" si="232"/>
        <v>7657088</v>
      </c>
      <c r="CB249" s="20">
        <f t="shared" si="233"/>
        <v>8731402</v>
      </c>
      <c r="CC249" s="20">
        <f t="shared" si="234"/>
        <v>9956754</v>
      </c>
    </row>
    <row r="250" spans="39:81">
      <c r="AM250" s="20">
        <v>3438</v>
      </c>
      <c r="AN250" s="20">
        <v>3688</v>
      </c>
      <c r="AO250" s="20">
        <v>3958</v>
      </c>
      <c r="CA250" s="20">
        <f t="shared" si="232"/>
        <v>7660430</v>
      </c>
      <c r="CB250" s="20">
        <f t="shared" si="233"/>
        <v>8734954</v>
      </c>
      <c r="CC250" s="20">
        <f t="shared" si="234"/>
        <v>9960528</v>
      </c>
    </row>
    <row r="251" spans="39:81">
      <c r="AM251" s="20">
        <v>3439</v>
      </c>
      <c r="AN251" s="20">
        <v>3689</v>
      </c>
      <c r="AO251" s="20">
        <v>3959</v>
      </c>
      <c r="CA251" s="20">
        <f t="shared" si="232"/>
        <v>7663772</v>
      </c>
      <c r="CB251" s="20">
        <f t="shared" si="233"/>
        <v>8738507</v>
      </c>
      <c r="CC251" s="20">
        <f t="shared" si="234"/>
        <v>9964303</v>
      </c>
    </row>
    <row r="252" spans="40:81">
      <c r="AN252" s="20">
        <v>3690</v>
      </c>
      <c r="AO252" s="20">
        <v>3960</v>
      </c>
      <c r="CA252" s="20"/>
      <c r="CB252" s="20">
        <f t="shared" si="233"/>
        <v>8742061</v>
      </c>
      <c r="CC252" s="20">
        <f t="shared" si="234"/>
        <v>9968079</v>
      </c>
    </row>
    <row r="253" spans="40:81">
      <c r="AN253" s="20">
        <v>3691</v>
      </c>
      <c r="AO253" s="20">
        <v>3961</v>
      </c>
      <c r="CA253" s="20"/>
      <c r="CB253" s="20">
        <f t="shared" si="233"/>
        <v>8745615</v>
      </c>
      <c r="CC253" s="20">
        <f t="shared" si="234"/>
        <v>9971855</v>
      </c>
    </row>
    <row r="254" spans="40:81">
      <c r="AN254" s="20">
        <v>3692</v>
      </c>
      <c r="AO254" s="20">
        <v>3962</v>
      </c>
      <c r="CA254" s="20"/>
      <c r="CB254" s="20">
        <f t="shared" si="233"/>
        <v>8749169</v>
      </c>
      <c r="CC254" s="20">
        <f t="shared" si="234"/>
        <v>9975631</v>
      </c>
    </row>
    <row r="255" spans="40:81">
      <c r="AN255" s="20">
        <v>3693</v>
      </c>
      <c r="AO255" s="20">
        <v>3963</v>
      </c>
      <c r="CA255" s="20"/>
      <c r="CB255" s="20">
        <f t="shared" si="233"/>
        <v>8752724</v>
      </c>
      <c r="CC255" s="20">
        <f t="shared" si="234"/>
        <v>9979408</v>
      </c>
    </row>
    <row r="256" spans="40:81">
      <c r="AN256" s="20">
        <v>3694</v>
      </c>
      <c r="AO256" s="20">
        <v>3964</v>
      </c>
      <c r="CA256" s="20"/>
      <c r="CB256" s="20">
        <f t="shared" si="233"/>
        <v>8756279</v>
      </c>
      <c r="CC256" s="20">
        <f t="shared" si="234"/>
        <v>9983185</v>
      </c>
    </row>
    <row r="257" spans="40:81">
      <c r="AN257" s="20">
        <v>3695</v>
      </c>
      <c r="AO257" s="20">
        <v>3965</v>
      </c>
      <c r="CA257" s="20"/>
      <c r="CB257" s="20">
        <f t="shared" si="233"/>
        <v>8759835</v>
      </c>
      <c r="CC257" s="20">
        <f t="shared" si="234"/>
        <v>9986963</v>
      </c>
    </row>
    <row r="258" spans="40:81">
      <c r="AN258" s="20">
        <v>3696</v>
      </c>
      <c r="AO258" s="20">
        <v>3966</v>
      </c>
      <c r="CA258" s="20"/>
      <c r="CB258" s="20">
        <f t="shared" si="233"/>
        <v>8763391</v>
      </c>
      <c r="CC258" s="20">
        <f t="shared" si="234"/>
        <v>9990742</v>
      </c>
    </row>
    <row r="259" spans="40:81">
      <c r="AN259" s="20">
        <v>3697</v>
      </c>
      <c r="AO259" s="20">
        <v>3967</v>
      </c>
      <c r="CA259" s="20"/>
      <c r="CB259" s="20">
        <f t="shared" si="233"/>
        <v>8766948</v>
      </c>
      <c r="CC259" s="20">
        <f t="shared" si="234"/>
        <v>9994520</v>
      </c>
    </row>
    <row r="260" spans="40:81">
      <c r="AN260" s="20">
        <v>3698</v>
      </c>
      <c r="AO260" s="20">
        <v>3968</v>
      </c>
      <c r="CA260" s="20"/>
      <c r="CB260" s="20">
        <f t="shared" si="233"/>
        <v>8770505</v>
      </c>
      <c r="CC260" s="20">
        <f t="shared" si="234"/>
        <v>9998300</v>
      </c>
    </row>
    <row r="261" spans="40:81">
      <c r="AN261" s="20">
        <v>3699</v>
      </c>
      <c r="AO261" s="20">
        <v>3969</v>
      </c>
      <c r="CA261" s="20"/>
      <c r="CB261" s="20">
        <f t="shared" si="233"/>
        <v>8774063</v>
      </c>
      <c r="CC261" s="20">
        <f t="shared" si="234"/>
        <v>10002080</v>
      </c>
    </row>
    <row r="262" spans="40:81">
      <c r="AN262" s="20">
        <v>3700</v>
      </c>
      <c r="AO262" s="20">
        <v>3970</v>
      </c>
      <c r="CA262" s="20"/>
      <c r="CB262" s="20">
        <f t="shared" si="233"/>
        <v>8777621</v>
      </c>
      <c r="CC262" s="20">
        <f t="shared" si="234"/>
        <v>10005860</v>
      </c>
    </row>
    <row r="263" spans="40:81">
      <c r="AN263" s="20">
        <v>3701</v>
      </c>
      <c r="AO263" s="20">
        <v>3971</v>
      </c>
      <c r="CA263" s="20"/>
      <c r="CB263" s="20">
        <f t="shared" si="233"/>
        <v>8781179</v>
      </c>
      <c r="CC263" s="20">
        <f t="shared" si="234"/>
        <v>10009640</v>
      </c>
    </row>
    <row r="264" spans="40:81">
      <c r="AN264" s="20">
        <v>3702</v>
      </c>
      <c r="AO264" s="20">
        <v>3972</v>
      </c>
      <c r="CA264" s="20"/>
      <c r="CB264" s="20">
        <f t="shared" si="233"/>
        <v>8784739</v>
      </c>
      <c r="CC264" s="20">
        <f t="shared" si="234"/>
        <v>10013422</v>
      </c>
    </row>
    <row r="265" spans="40:81">
      <c r="AN265" s="20">
        <v>3703</v>
      </c>
      <c r="AO265" s="20">
        <v>3973</v>
      </c>
      <c r="CA265" s="20"/>
      <c r="CB265" s="20">
        <f>INT(AN$1+CB$1*AN265^1.5)</f>
        <v>8788298</v>
      </c>
      <c r="CC265" s="20">
        <f t="shared" ref="CC265:CC288" si="235">INT(AO$1+CC$1*AO265^1.5)</f>
        <v>10017203</v>
      </c>
    </row>
    <row r="266" spans="40:81">
      <c r="AN266" s="20">
        <v>3704</v>
      </c>
      <c r="AO266" s="20">
        <v>3974</v>
      </c>
      <c r="CA266" s="20"/>
      <c r="CB266" s="20">
        <f>INT(AN$1+CB$1*AN266^1.5)</f>
        <v>8791858</v>
      </c>
      <c r="CC266" s="20">
        <f t="shared" si="235"/>
        <v>10020985</v>
      </c>
    </row>
    <row r="267" spans="40:81">
      <c r="AN267" s="20">
        <v>3705</v>
      </c>
      <c r="AO267" s="20">
        <v>3975</v>
      </c>
      <c r="CA267" s="20"/>
      <c r="CB267" s="20">
        <f>INT(AN$1+CB$1*AN267^1.5)</f>
        <v>8795419</v>
      </c>
      <c r="CC267" s="20">
        <f t="shared" si="235"/>
        <v>10024768</v>
      </c>
    </row>
    <row r="268" spans="40:81">
      <c r="AN268" s="20">
        <v>3706</v>
      </c>
      <c r="AO268" s="20">
        <v>3976</v>
      </c>
      <c r="CA268" s="20"/>
      <c r="CB268" s="20">
        <f>INT(AN$1+CB$1*AN268^1.5)</f>
        <v>8798980</v>
      </c>
      <c r="CC268" s="20">
        <f t="shared" si="235"/>
        <v>10028551</v>
      </c>
    </row>
    <row r="269" spans="40:81">
      <c r="AN269" s="20">
        <v>3707</v>
      </c>
      <c r="AO269" s="20">
        <v>3977</v>
      </c>
      <c r="CA269" s="20"/>
      <c r="CB269" s="20">
        <f>INT(AN$1+CB$1*AN269^1.5)</f>
        <v>8802542</v>
      </c>
      <c r="CC269" s="20">
        <f t="shared" si="235"/>
        <v>10032335</v>
      </c>
    </row>
    <row r="270" spans="40:81">
      <c r="AN270" s="20">
        <v>3708</v>
      </c>
      <c r="AO270" s="20">
        <v>3978</v>
      </c>
      <c r="CA270" s="20"/>
      <c r="CB270" s="20">
        <f>INT(AN$1+CB$1*AN270^1.5)</f>
        <v>8806104</v>
      </c>
      <c r="CC270" s="20">
        <f t="shared" si="235"/>
        <v>10036119</v>
      </c>
    </row>
    <row r="271" spans="40:81">
      <c r="AN271" s="20">
        <v>3709</v>
      </c>
      <c r="AO271" s="20">
        <v>3979</v>
      </c>
      <c r="CA271" s="20"/>
      <c r="CB271" s="20">
        <f>INT(AN$1+CB$1*AN271^1.5)</f>
        <v>8809666</v>
      </c>
      <c r="CC271" s="20">
        <f t="shared" si="235"/>
        <v>10039903</v>
      </c>
    </row>
    <row r="272" spans="41:81">
      <c r="AO272" s="20">
        <v>3980</v>
      </c>
      <c r="CA272" s="20"/>
      <c r="CB272" s="20"/>
      <c r="CC272" s="20">
        <f t="shared" si="235"/>
        <v>10043688</v>
      </c>
    </row>
    <row r="273" spans="41:81">
      <c r="AO273" s="20">
        <v>3981</v>
      </c>
      <c r="CA273" s="20"/>
      <c r="CB273" s="20"/>
      <c r="CC273" s="20">
        <f t="shared" si="235"/>
        <v>10047474</v>
      </c>
    </row>
    <row r="274" spans="41:81">
      <c r="AO274" s="20">
        <v>3982</v>
      </c>
      <c r="CA274" s="20"/>
      <c r="CB274" s="20"/>
      <c r="CC274" s="20">
        <f t="shared" si="235"/>
        <v>10051260</v>
      </c>
    </row>
    <row r="275" spans="41:81">
      <c r="AO275" s="20">
        <v>3983</v>
      </c>
      <c r="CA275" s="20"/>
      <c r="CB275" s="20"/>
      <c r="CC275" s="20">
        <f t="shared" si="235"/>
        <v>10055046</v>
      </c>
    </row>
    <row r="276" spans="41:81">
      <c r="AO276" s="20">
        <v>3984</v>
      </c>
      <c r="CA276" s="20"/>
      <c r="CB276" s="20"/>
      <c r="CC276" s="20">
        <f t="shared" si="235"/>
        <v>10058833</v>
      </c>
    </row>
    <row r="277" spans="41:81">
      <c r="AO277" s="20">
        <v>3985</v>
      </c>
      <c r="CA277" s="20"/>
      <c r="CB277" s="20"/>
      <c r="CC277" s="20">
        <f t="shared" si="235"/>
        <v>10062620</v>
      </c>
    </row>
    <row r="278" spans="41:81">
      <c r="AO278" s="20">
        <v>3986</v>
      </c>
      <c r="CA278" s="20"/>
      <c r="CB278" s="20"/>
      <c r="CC278" s="20">
        <f t="shared" si="235"/>
        <v>10066408</v>
      </c>
    </row>
    <row r="279" spans="41:81">
      <c r="AO279" s="20">
        <v>3987</v>
      </c>
      <c r="CA279" s="20"/>
      <c r="CB279" s="20"/>
      <c r="CC279" s="20">
        <f t="shared" si="235"/>
        <v>10070197</v>
      </c>
    </row>
    <row r="280" spans="41:81">
      <c r="AO280" s="20">
        <v>3988</v>
      </c>
      <c r="CA280" s="20"/>
      <c r="CB280" s="20"/>
      <c r="CC280" s="20">
        <f t="shared" si="235"/>
        <v>10073985</v>
      </c>
    </row>
    <row r="281" spans="41:81">
      <c r="AO281" s="20">
        <v>3989</v>
      </c>
      <c r="CA281" s="20"/>
      <c r="CB281" s="20"/>
      <c r="CC281" s="20">
        <f t="shared" si="235"/>
        <v>10077775</v>
      </c>
    </row>
    <row r="282" spans="41:81">
      <c r="AO282" s="20">
        <v>3990</v>
      </c>
      <c r="CA282" s="20"/>
      <c r="CB282" s="20"/>
      <c r="CC282" s="20">
        <f t="shared" si="235"/>
        <v>10081564</v>
      </c>
    </row>
    <row r="283" spans="41:81">
      <c r="AO283" s="20">
        <v>3991</v>
      </c>
      <c r="CA283" s="20"/>
      <c r="CB283" s="20"/>
      <c r="CC283" s="20">
        <f t="shared" si="235"/>
        <v>10085355</v>
      </c>
    </row>
    <row r="284" spans="41:81">
      <c r="AO284" s="20">
        <v>3992</v>
      </c>
      <c r="CA284" s="20"/>
      <c r="CB284" s="20"/>
      <c r="CC284" s="20">
        <f t="shared" si="235"/>
        <v>10089145</v>
      </c>
    </row>
    <row r="285" spans="41:81">
      <c r="AO285" s="20">
        <v>3993</v>
      </c>
      <c r="CA285" s="20"/>
      <c r="CB285" s="20"/>
      <c r="CC285" s="20">
        <f t="shared" si="235"/>
        <v>10092937</v>
      </c>
    </row>
    <row r="286" spans="41:81">
      <c r="AO286" s="20">
        <v>3994</v>
      </c>
      <c r="CA286" s="20"/>
      <c r="CB286" s="20"/>
      <c r="CC286" s="20">
        <f t="shared" si="235"/>
        <v>10096728</v>
      </c>
    </row>
    <row r="287" spans="41:81">
      <c r="AO287" s="20">
        <v>3995</v>
      </c>
      <c r="CA287" s="20"/>
      <c r="CB287" s="20"/>
      <c r="CC287" s="20">
        <f t="shared" si="235"/>
        <v>10100520</v>
      </c>
    </row>
    <row r="288" spans="41:81">
      <c r="AO288" s="20">
        <v>3996</v>
      </c>
      <c r="CA288" s="20"/>
      <c r="CB288" s="20"/>
      <c r="CC288" s="20">
        <f t="shared" si="235"/>
        <v>10104313</v>
      </c>
    </row>
    <row r="289" spans="41:81">
      <c r="AO289" s="20">
        <v>3997</v>
      </c>
      <c r="CA289" s="20"/>
      <c r="CB289" s="20"/>
      <c r="CC289" s="20">
        <f>INT(AO$1+CC$1*AO289^1.5)</f>
        <v>10108106</v>
      </c>
    </row>
    <row r="290" spans="41:81">
      <c r="AO290" s="20">
        <v>3998</v>
      </c>
      <c r="CA290" s="20"/>
      <c r="CB290" s="20"/>
      <c r="CC290" s="20">
        <f>INT(AO$1+CC$1*AO290^1.5)</f>
        <v>10111899</v>
      </c>
    </row>
    <row r="291" spans="41:81">
      <c r="AO291" s="20">
        <v>3999</v>
      </c>
      <c r="CA291" s="20"/>
      <c r="CB291" s="20"/>
      <c r="CC291" s="20">
        <f>INT(AO$1+CC$1*AO291^1.5)</f>
        <v>10115694</v>
      </c>
    </row>
    <row r="292" spans="79:81">
      <c r="CA292" s="20"/>
      <c r="CB292" s="20"/>
      <c r="CC292" s="20"/>
    </row>
    <row r="293" spans="42:82">
      <c r="AP293">
        <f t="shared" ref="AP293:CC293" si="236">SUM(AP2:AP292)</f>
        <v>158</v>
      </c>
      <c r="AQ293">
        <f t="shared" si="236"/>
        <v>1216</v>
      </c>
      <c r="AR293">
        <f t="shared" si="236"/>
        <v>3801</v>
      </c>
      <c r="AS293">
        <f t="shared" si="236"/>
        <v>8324</v>
      </c>
      <c r="AT293">
        <f t="shared" si="236"/>
        <v>43719</v>
      </c>
      <c r="AU293">
        <f t="shared" si="236"/>
        <v>94762</v>
      </c>
      <c r="AV293">
        <f t="shared" si="236"/>
        <v>512493</v>
      </c>
      <c r="AW293">
        <f t="shared" si="236"/>
        <v>988314</v>
      </c>
      <c r="AX293">
        <f t="shared" si="236"/>
        <v>520456</v>
      </c>
      <c r="AY293">
        <f t="shared" si="236"/>
        <v>2681445</v>
      </c>
      <c r="AZ293">
        <f t="shared" si="236"/>
        <v>1855659</v>
      </c>
      <c r="BA293">
        <f t="shared" si="236"/>
        <v>9252187</v>
      </c>
      <c r="BB293">
        <f t="shared" si="236"/>
        <v>12690670</v>
      </c>
      <c r="BC293">
        <f t="shared" si="236"/>
        <v>20482094</v>
      </c>
      <c r="BD293">
        <f t="shared" si="236"/>
        <v>6566175</v>
      </c>
      <c r="BE293">
        <f t="shared" si="236"/>
        <v>11957606</v>
      </c>
      <c r="BF293">
        <f t="shared" si="236"/>
        <v>15551806</v>
      </c>
      <c r="BG293">
        <f t="shared" si="236"/>
        <v>19677863</v>
      </c>
      <c r="BH293">
        <f t="shared" si="236"/>
        <v>24356556</v>
      </c>
      <c r="BI293">
        <f t="shared" si="236"/>
        <v>29608079</v>
      </c>
      <c r="BJ293">
        <f t="shared" si="236"/>
        <v>46409132</v>
      </c>
      <c r="BK293">
        <f t="shared" si="236"/>
        <v>56589477</v>
      </c>
      <c r="BL293">
        <f t="shared" si="236"/>
        <v>67906120</v>
      </c>
      <c r="BM293">
        <f t="shared" si="236"/>
        <v>80393413</v>
      </c>
      <c r="BN293">
        <f t="shared" si="236"/>
        <v>94084959</v>
      </c>
      <c r="BO293">
        <f t="shared" si="236"/>
        <v>161151997</v>
      </c>
      <c r="BP293">
        <f t="shared" si="236"/>
        <v>192767031</v>
      </c>
      <c r="BQ293">
        <f t="shared" si="236"/>
        <v>227479628</v>
      </c>
      <c r="BR293">
        <f t="shared" si="236"/>
        <v>265366776</v>
      </c>
      <c r="BS293">
        <f t="shared" si="236"/>
        <v>306504512</v>
      </c>
      <c r="BT293">
        <f t="shared" si="236"/>
        <v>466027278</v>
      </c>
      <c r="BU293">
        <f t="shared" si="236"/>
        <v>544157705</v>
      </c>
      <c r="BV293">
        <f t="shared" si="236"/>
        <v>628852931</v>
      </c>
      <c r="BW293">
        <f t="shared" si="236"/>
        <v>720250400</v>
      </c>
      <c r="BX293">
        <f t="shared" si="236"/>
        <v>818486532</v>
      </c>
      <c r="BY293">
        <f t="shared" si="236"/>
        <v>1153199685</v>
      </c>
      <c r="BZ293">
        <f t="shared" si="236"/>
        <v>1320624542</v>
      </c>
      <c r="CA293">
        <f t="shared" si="236"/>
        <v>1813172798</v>
      </c>
      <c r="CB293">
        <f t="shared" si="236"/>
        <v>2250810256</v>
      </c>
      <c r="CC293">
        <f t="shared" si="236"/>
        <v>2776488848</v>
      </c>
      <c r="CD293">
        <f>SUM(AP293:CC293)</f>
        <v>14147577403</v>
      </c>
    </row>
    <row r="294" spans="43:81">
      <c r="AQ294">
        <f>SUM($AP$293:AQ293)</f>
        <v>1374</v>
      </c>
      <c r="AR294">
        <f>SUM($AP$293:AR293)</f>
        <v>5175</v>
      </c>
      <c r="AS294">
        <f>SUM($AP$293:AS293)</f>
        <v>13499</v>
      </c>
      <c r="AT294">
        <f>SUM($AP$293:AT293)</f>
        <v>57218</v>
      </c>
      <c r="AU294">
        <f>SUM($AP$293:AU293)</f>
        <v>151980</v>
      </c>
      <c r="AV294">
        <f>SUM($AP$293:AV293)</f>
        <v>664473</v>
      </c>
      <c r="AW294">
        <f>SUM($AP$293:AW293)</f>
        <v>1652787</v>
      </c>
      <c r="AX294">
        <f>SUM($AP$293:AX293)</f>
        <v>2173243</v>
      </c>
      <c r="AY294">
        <f>SUM($AP$293:AY293)</f>
        <v>4854688</v>
      </c>
      <c r="AZ294">
        <f>SUM($AP$293:AZ293)</f>
        <v>6710347</v>
      </c>
      <c r="BA294">
        <f>SUM($AP$293:BA293)</f>
        <v>15962534</v>
      </c>
      <c r="BB294">
        <f>SUM($AP$293:BB293)</f>
        <v>28653204</v>
      </c>
      <c r="BC294">
        <f>SUM($AP$293:BC293)</f>
        <v>49135298</v>
      </c>
      <c r="BD294">
        <f>SUM($AP$293:BD293)</f>
        <v>55701473</v>
      </c>
      <c r="BE294">
        <f>SUM($AP$293:BE293)</f>
        <v>67659079</v>
      </c>
      <c r="BF294">
        <f>SUM($AP$293:BF293)</f>
        <v>83210885</v>
      </c>
      <c r="BG294">
        <f>SUM($AP$293:BG293)</f>
        <v>102888748</v>
      </c>
      <c r="BH294">
        <f>SUM($AP$293:BH293)</f>
        <v>127245304</v>
      </c>
      <c r="BI294">
        <f>SUM($AP$293:BI293)</f>
        <v>156853383</v>
      </c>
      <c r="BJ294">
        <f>SUM($AP$293:BJ293)</f>
        <v>203262515</v>
      </c>
      <c r="BK294">
        <f>SUM($AP$293:BK293)</f>
        <v>259851992</v>
      </c>
      <c r="BL294">
        <f>SUM($AP$293:BL293)</f>
        <v>327758112</v>
      </c>
      <c r="BM294">
        <f>SUM($AP$293:BM293)</f>
        <v>408151525</v>
      </c>
      <c r="BN294">
        <f>SUM($AP$293:BN293)</f>
        <v>502236484</v>
      </c>
      <c r="BO294">
        <f>SUM($AP$293:BO293)</f>
        <v>663388481</v>
      </c>
      <c r="BP294">
        <f>SUM($AP$293:BP293)</f>
        <v>856155512</v>
      </c>
      <c r="BQ294">
        <f>SUM($AP$293:BQ293)</f>
        <v>1083635140</v>
      </c>
      <c r="BR294">
        <f>SUM($AP$293:BR293)</f>
        <v>1349001916</v>
      </c>
      <c r="BS294">
        <f>SUM($AP$293:BS293)</f>
        <v>1655506428</v>
      </c>
      <c r="BT294">
        <f>SUM($AP$293:BT293)</f>
        <v>2121533706</v>
      </c>
      <c r="BU294">
        <f>SUM($AP$293:BU293)</f>
        <v>2665691411</v>
      </c>
      <c r="BV294">
        <f>SUM($AP$293:BV293)</f>
        <v>3294544342</v>
      </c>
      <c r="BW294">
        <f>SUM($AP$293:BW293)</f>
        <v>4014794742</v>
      </c>
      <c r="BX294">
        <f>SUM($AP$293:BX293)</f>
        <v>4833281274</v>
      </c>
      <c r="BY294">
        <f>SUM($AP$293:BY293)</f>
        <v>5986480959</v>
      </c>
      <c r="BZ294">
        <f>SUM($AP$293:BZ293)</f>
        <v>7307105501</v>
      </c>
      <c r="CA294">
        <f>SUM($AP$293:CA293)</f>
        <v>9120278299</v>
      </c>
      <c r="CB294">
        <f>SUM($AP$293:CB293)</f>
        <v>11371088555</v>
      </c>
      <c r="CC294">
        <f>SUM($AP$293:CC293)</f>
        <v>14147577403</v>
      </c>
    </row>
    <row r="295" spans="80:80">
      <c r="CB295" t="s">
        <v>459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293"/>
  <sheetViews>
    <sheetView zoomScale="55" zoomScaleNormal="55" topLeftCell="AN1" workbookViewId="0">
      <selection activeCell="BW3" sqref="BW3:CC3"/>
    </sheetView>
  </sheetViews>
  <sheetFormatPr defaultColWidth="9" defaultRowHeight="13.5"/>
  <cols>
    <col min="1" max="1" width="4.75" customWidth="1"/>
    <col min="2" max="2" width="2.5" customWidth="1"/>
    <col min="3" max="7" width="3.625" customWidth="1"/>
    <col min="8" max="20" width="4.375" customWidth="1"/>
    <col min="21" max="23" width="4.75" customWidth="1"/>
    <col min="24" max="41" width="5.375" customWidth="1"/>
    <col min="81" max="81" width="9.375"/>
  </cols>
  <sheetData>
    <row r="1" spans="42:81">
      <c r="AP1">
        <v>20</v>
      </c>
      <c r="AQ1">
        <v>20</v>
      </c>
      <c r="AR1">
        <v>20</v>
      </c>
      <c r="AS1">
        <v>20</v>
      </c>
      <c r="AT1">
        <v>20</v>
      </c>
      <c r="AU1">
        <v>30</v>
      </c>
      <c r="AV1">
        <v>30</v>
      </c>
      <c r="AW1">
        <v>30</v>
      </c>
      <c r="AX1">
        <v>30</v>
      </c>
      <c r="AY1">
        <v>30</v>
      </c>
      <c r="AZ1">
        <v>40</v>
      </c>
      <c r="BA1">
        <v>40</v>
      </c>
      <c r="BB1">
        <v>40</v>
      </c>
      <c r="BC1">
        <v>40</v>
      </c>
      <c r="BD1">
        <v>40</v>
      </c>
      <c r="BE1">
        <v>50</v>
      </c>
      <c r="BF1">
        <v>50</v>
      </c>
      <c r="BG1">
        <v>50</v>
      </c>
      <c r="BH1">
        <v>50</v>
      </c>
      <c r="BI1">
        <v>50</v>
      </c>
      <c r="BJ1">
        <v>60</v>
      </c>
      <c r="BK1">
        <v>60</v>
      </c>
      <c r="BL1">
        <v>60</v>
      </c>
      <c r="BM1">
        <v>60</v>
      </c>
      <c r="BN1">
        <v>60</v>
      </c>
      <c r="BO1">
        <v>60</v>
      </c>
      <c r="BP1">
        <v>70</v>
      </c>
      <c r="BQ1">
        <v>70</v>
      </c>
      <c r="BR1">
        <v>70</v>
      </c>
      <c r="BS1">
        <v>70</v>
      </c>
      <c r="BT1">
        <v>70</v>
      </c>
      <c r="BU1">
        <v>80</v>
      </c>
      <c r="BV1">
        <v>80</v>
      </c>
      <c r="BW1">
        <v>80</v>
      </c>
      <c r="BX1">
        <v>80</v>
      </c>
      <c r="BY1">
        <v>80</v>
      </c>
      <c r="BZ1">
        <v>80</v>
      </c>
      <c r="CA1">
        <v>90</v>
      </c>
      <c r="CB1">
        <v>90</v>
      </c>
      <c r="CC1">
        <v>90</v>
      </c>
    </row>
    <row r="2" ht="16.5" spans="1:81">
      <c r="A2" s="20"/>
      <c r="B2" s="21">
        <v>5</v>
      </c>
      <c r="C2" s="21">
        <f t="shared" ref="C2:AO2" si="0">B2+5</f>
        <v>10</v>
      </c>
      <c r="D2" s="21">
        <f t="shared" si="0"/>
        <v>15</v>
      </c>
      <c r="E2" s="21">
        <f t="shared" si="0"/>
        <v>20</v>
      </c>
      <c r="F2" s="21">
        <f t="shared" si="0"/>
        <v>25</v>
      </c>
      <c r="G2" s="21">
        <f t="shared" si="0"/>
        <v>30</v>
      </c>
      <c r="H2" s="21">
        <f t="shared" si="0"/>
        <v>35</v>
      </c>
      <c r="I2" s="21">
        <f t="shared" si="0"/>
        <v>40</v>
      </c>
      <c r="J2" s="21">
        <f t="shared" si="0"/>
        <v>45</v>
      </c>
      <c r="K2" s="21">
        <f t="shared" si="0"/>
        <v>50</v>
      </c>
      <c r="L2" s="21">
        <f t="shared" si="0"/>
        <v>55</v>
      </c>
      <c r="M2" s="21">
        <f t="shared" si="0"/>
        <v>60</v>
      </c>
      <c r="N2" s="21">
        <f t="shared" si="0"/>
        <v>65</v>
      </c>
      <c r="O2" s="21">
        <f t="shared" si="0"/>
        <v>70</v>
      </c>
      <c r="P2" s="21">
        <f t="shared" si="0"/>
        <v>75</v>
      </c>
      <c r="Q2" s="21">
        <f t="shared" si="0"/>
        <v>80</v>
      </c>
      <c r="R2" s="21">
        <f t="shared" si="0"/>
        <v>85</v>
      </c>
      <c r="S2" s="21">
        <f t="shared" si="0"/>
        <v>90</v>
      </c>
      <c r="T2" s="21">
        <f t="shared" si="0"/>
        <v>95</v>
      </c>
      <c r="U2" s="21">
        <f t="shared" si="0"/>
        <v>100</v>
      </c>
      <c r="V2" s="21">
        <f t="shared" si="0"/>
        <v>105</v>
      </c>
      <c r="W2" s="21">
        <f t="shared" si="0"/>
        <v>110</v>
      </c>
      <c r="X2" s="21">
        <f t="shared" si="0"/>
        <v>115</v>
      </c>
      <c r="Y2" s="21">
        <f t="shared" si="0"/>
        <v>120</v>
      </c>
      <c r="Z2" s="21">
        <f t="shared" si="0"/>
        <v>125</v>
      </c>
      <c r="AA2" s="21">
        <f t="shared" si="0"/>
        <v>130</v>
      </c>
      <c r="AB2" s="21">
        <f t="shared" si="0"/>
        <v>135</v>
      </c>
      <c r="AC2" s="21">
        <f t="shared" si="0"/>
        <v>140</v>
      </c>
      <c r="AD2" s="21">
        <f t="shared" si="0"/>
        <v>145</v>
      </c>
      <c r="AE2" s="21">
        <f t="shared" si="0"/>
        <v>150</v>
      </c>
      <c r="AF2" s="21">
        <f t="shared" si="0"/>
        <v>155</v>
      </c>
      <c r="AG2" s="21">
        <f t="shared" si="0"/>
        <v>160</v>
      </c>
      <c r="AH2" s="21">
        <f t="shared" si="0"/>
        <v>165</v>
      </c>
      <c r="AI2" s="21">
        <f t="shared" si="0"/>
        <v>170</v>
      </c>
      <c r="AJ2" s="21">
        <f t="shared" si="0"/>
        <v>175</v>
      </c>
      <c r="AK2" s="21">
        <f t="shared" si="0"/>
        <v>180</v>
      </c>
      <c r="AL2" s="21">
        <f t="shared" si="0"/>
        <v>185</v>
      </c>
      <c r="AM2" s="21">
        <f t="shared" si="0"/>
        <v>190</v>
      </c>
      <c r="AN2" s="21">
        <f t="shared" si="0"/>
        <v>195</v>
      </c>
      <c r="AO2" s="21">
        <f t="shared" si="0"/>
        <v>200</v>
      </c>
      <c r="AP2" s="21">
        <v>1</v>
      </c>
      <c r="AQ2" s="21">
        <f t="shared" ref="AQ2:CC2" si="1">AP2+1</f>
        <v>2</v>
      </c>
      <c r="AR2" s="21">
        <f t="shared" si="1"/>
        <v>3</v>
      </c>
      <c r="AS2" s="21">
        <f t="shared" si="1"/>
        <v>4</v>
      </c>
      <c r="AT2" s="21">
        <f t="shared" si="1"/>
        <v>5</v>
      </c>
      <c r="AU2" s="21">
        <f t="shared" si="1"/>
        <v>6</v>
      </c>
      <c r="AV2" s="21">
        <f t="shared" si="1"/>
        <v>7</v>
      </c>
      <c r="AW2" s="21">
        <f t="shared" si="1"/>
        <v>8</v>
      </c>
      <c r="AX2" s="21">
        <f t="shared" si="1"/>
        <v>9</v>
      </c>
      <c r="AY2" s="21">
        <f t="shared" si="1"/>
        <v>10</v>
      </c>
      <c r="AZ2" s="21">
        <f t="shared" si="1"/>
        <v>11</v>
      </c>
      <c r="BA2" s="21">
        <f t="shared" si="1"/>
        <v>12</v>
      </c>
      <c r="BB2" s="21">
        <f t="shared" si="1"/>
        <v>13</v>
      </c>
      <c r="BC2" s="21">
        <f t="shared" si="1"/>
        <v>14</v>
      </c>
      <c r="BD2" s="21">
        <f t="shared" si="1"/>
        <v>15</v>
      </c>
      <c r="BE2" s="21">
        <f t="shared" si="1"/>
        <v>16</v>
      </c>
      <c r="BF2" s="21">
        <f t="shared" si="1"/>
        <v>17</v>
      </c>
      <c r="BG2" s="21">
        <f t="shared" si="1"/>
        <v>18</v>
      </c>
      <c r="BH2" s="21">
        <f t="shared" si="1"/>
        <v>19</v>
      </c>
      <c r="BI2" s="21">
        <f t="shared" si="1"/>
        <v>20</v>
      </c>
      <c r="BJ2" s="21">
        <f t="shared" si="1"/>
        <v>21</v>
      </c>
      <c r="BK2" s="21">
        <f t="shared" si="1"/>
        <v>22</v>
      </c>
      <c r="BL2" s="21">
        <f t="shared" si="1"/>
        <v>23</v>
      </c>
      <c r="BM2" s="21">
        <f t="shared" si="1"/>
        <v>24</v>
      </c>
      <c r="BN2" s="21">
        <f t="shared" si="1"/>
        <v>25</v>
      </c>
      <c r="BO2" s="21">
        <f t="shared" si="1"/>
        <v>26</v>
      </c>
      <c r="BP2" s="21">
        <f t="shared" si="1"/>
        <v>27</v>
      </c>
      <c r="BQ2" s="21">
        <f t="shared" si="1"/>
        <v>28</v>
      </c>
      <c r="BR2" s="21">
        <f t="shared" si="1"/>
        <v>29</v>
      </c>
      <c r="BS2" s="21">
        <f t="shared" si="1"/>
        <v>30</v>
      </c>
      <c r="BT2" s="21">
        <f t="shared" si="1"/>
        <v>31</v>
      </c>
      <c r="BU2" s="21">
        <f t="shared" si="1"/>
        <v>32</v>
      </c>
      <c r="BV2" s="21">
        <f t="shared" si="1"/>
        <v>33</v>
      </c>
      <c r="BW2" s="21">
        <f t="shared" si="1"/>
        <v>34</v>
      </c>
      <c r="BX2" s="21">
        <f t="shared" si="1"/>
        <v>35</v>
      </c>
      <c r="BY2" s="21">
        <f t="shared" si="1"/>
        <v>36</v>
      </c>
      <c r="BZ2" s="21">
        <f t="shared" si="1"/>
        <v>37</v>
      </c>
      <c r="CA2" s="21">
        <f t="shared" si="1"/>
        <v>38</v>
      </c>
      <c r="CB2" s="21">
        <f t="shared" si="1"/>
        <v>39</v>
      </c>
      <c r="CC2" s="21">
        <f t="shared" si="1"/>
        <v>40</v>
      </c>
    </row>
    <row r="3" ht="16.5" spans="1:81">
      <c r="A3" s="10">
        <v>10</v>
      </c>
      <c r="B3" s="20">
        <v>0</v>
      </c>
      <c r="C3" s="20">
        <v>10</v>
      </c>
      <c r="D3" s="20">
        <v>20</v>
      </c>
      <c r="E3" s="20">
        <v>30</v>
      </c>
      <c r="F3" s="20">
        <v>40</v>
      </c>
      <c r="G3" s="20">
        <v>50</v>
      </c>
      <c r="H3" s="20">
        <v>80</v>
      </c>
      <c r="I3" s="20">
        <f t="shared" ref="I3:K3" si="2">H3+30</f>
        <v>110</v>
      </c>
      <c r="J3" s="20">
        <f t="shared" si="2"/>
        <v>140</v>
      </c>
      <c r="K3" s="20">
        <f t="shared" si="2"/>
        <v>170</v>
      </c>
      <c r="L3" s="20">
        <v>200</v>
      </c>
      <c r="M3" s="20">
        <f t="shared" ref="M3:P3" si="3">L3+50</f>
        <v>250</v>
      </c>
      <c r="N3" s="20">
        <f t="shared" si="3"/>
        <v>300</v>
      </c>
      <c r="O3" s="20">
        <f t="shared" si="3"/>
        <v>350</v>
      </c>
      <c r="P3" s="20">
        <f t="shared" si="3"/>
        <v>400</v>
      </c>
      <c r="Q3" s="20">
        <v>450</v>
      </c>
      <c r="R3" s="20">
        <f t="shared" ref="R3:U3" si="4">Q3+70</f>
        <v>520</v>
      </c>
      <c r="S3" s="20">
        <f t="shared" si="4"/>
        <v>590</v>
      </c>
      <c r="T3" s="20">
        <f t="shared" si="4"/>
        <v>660</v>
      </c>
      <c r="U3" s="20">
        <f t="shared" si="4"/>
        <v>730</v>
      </c>
      <c r="V3" s="20">
        <v>800</v>
      </c>
      <c r="W3" s="20">
        <f t="shared" ref="W3:Z3" si="5">V3+90</f>
        <v>890</v>
      </c>
      <c r="X3" s="20">
        <f t="shared" si="5"/>
        <v>980</v>
      </c>
      <c r="Y3" s="20">
        <f t="shared" si="5"/>
        <v>1070</v>
      </c>
      <c r="Z3" s="20">
        <f t="shared" si="5"/>
        <v>1160</v>
      </c>
      <c r="AA3" s="20">
        <v>1250</v>
      </c>
      <c r="AB3" s="20">
        <f t="shared" ref="AB3:AE3" si="6">AA3+130</f>
        <v>1380</v>
      </c>
      <c r="AC3" s="20">
        <f t="shared" si="6"/>
        <v>1510</v>
      </c>
      <c r="AD3" s="20">
        <f t="shared" si="6"/>
        <v>1640</v>
      </c>
      <c r="AE3" s="20">
        <f t="shared" si="6"/>
        <v>1770</v>
      </c>
      <c r="AF3" s="20">
        <v>1900</v>
      </c>
      <c r="AG3" s="20">
        <f t="shared" ref="AG3:AJ3" si="7">AF3+170</f>
        <v>2070</v>
      </c>
      <c r="AH3" s="20">
        <f t="shared" si="7"/>
        <v>2240</v>
      </c>
      <c r="AI3" s="20">
        <f t="shared" si="7"/>
        <v>2410</v>
      </c>
      <c r="AJ3" s="20">
        <f t="shared" si="7"/>
        <v>2580</v>
      </c>
      <c r="AK3" s="20">
        <v>2750</v>
      </c>
      <c r="AL3" s="20">
        <f t="shared" ref="AL3:AL66" si="8">AK3+210</f>
        <v>2960</v>
      </c>
      <c r="AM3" s="20">
        <v>3190</v>
      </c>
      <c r="AN3" s="20">
        <v>3440</v>
      </c>
      <c r="AO3" s="20">
        <v>3710</v>
      </c>
      <c r="AP3" s="20">
        <f>(B3+1)*AP$1*5</f>
        <v>100</v>
      </c>
      <c r="AQ3" s="20">
        <f t="shared" ref="AQ3:BD3" si="9">(C3+1)*AQ$1*5</f>
        <v>1100</v>
      </c>
      <c r="AR3" s="20">
        <f t="shared" si="9"/>
        <v>2100</v>
      </c>
      <c r="AS3" s="20">
        <f t="shared" si="9"/>
        <v>3100</v>
      </c>
      <c r="AT3" s="20">
        <f t="shared" si="9"/>
        <v>4100</v>
      </c>
      <c r="AU3" s="20">
        <f t="shared" si="9"/>
        <v>7650</v>
      </c>
      <c r="AV3" s="20">
        <f t="shared" si="9"/>
        <v>12150</v>
      </c>
      <c r="AW3" s="20">
        <f t="shared" si="9"/>
        <v>16650</v>
      </c>
      <c r="AX3" s="20">
        <f t="shared" si="9"/>
        <v>21150</v>
      </c>
      <c r="AY3" s="20">
        <f t="shared" si="9"/>
        <v>25650</v>
      </c>
      <c r="AZ3" s="20">
        <f t="shared" si="9"/>
        <v>40200</v>
      </c>
      <c r="BA3" s="20">
        <f t="shared" si="9"/>
        <v>50200</v>
      </c>
      <c r="BB3" s="20">
        <f t="shared" si="9"/>
        <v>60200</v>
      </c>
      <c r="BC3" s="20">
        <f t="shared" si="9"/>
        <v>70200</v>
      </c>
      <c r="BD3" s="20">
        <f t="shared" si="9"/>
        <v>80200</v>
      </c>
      <c r="BE3" s="20">
        <f t="shared" ref="BE3:BW3" si="10">(Q3+1)*BE$1*5</f>
        <v>112750</v>
      </c>
      <c r="BF3" s="20">
        <f t="shared" si="10"/>
        <v>130250</v>
      </c>
      <c r="BG3" s="20">
        <f t="shared" si="10"/>
        <v>147750</v>
      </c>
      <c r="BH3" s="20">
        <f t="shared" si="10"/>
        <v>165250</v>
      </c>
      <c r="BI3" s="20">
        <f t="shared" si="10"/>
        <v>182750</v>
      </c>
      <c r="BJ3" s="20">
        <f t="shared" si="10"/>
        <v>240300</v>
      </c>
      <c r="BK3" s="20">
        <f t="shared" si="10"/>
        <v>267300</v>
      </c>
      <c r="BL3" s="20">
        <f t="shared" si="10"/>
        <v>294300</v>
      </c>
      <c r="BM3" s="20">
        <f t="shared" si="10"/>
        <v>321300</v>
      </c>
      <c r="BN3" s="20">
        <f t="shared" si="10"/>
        <v>348300</v>
      </c>
      <c r="BO3" s="20">
        <f t="shared" si="10"/>
        <v>375300</v>
      </c>
      <c r="BP3" s="20">
        <f t="shared" si="10"/>
        <v>483350</v>
      </c>
      <c r="BQ3" s="20">
        <f t="shared" si="10"/>
        <v>528850</v>
      </c>
      <c r="BR3" s="20">
        <f t="shared" si="10"/>
        <v>574350</v>
      </c>
      <c r="BS3" s="20">
        <f t="shared" si="10"/>
        <v>619850</v>
      </c>
      <c r="BT3" s="20">
        <f t="shared" si="10"/>
        <v>665350</v>
      </c>
      <c r="BU3" s="20">
        <f t="shared" si="10"/>
        <v>828400</v>
      </c>
      <c r="BV3" s="20">
        <f t="shared" si="10"/>
        <v>896400</v>
      </c>
      <c r="BW3" s="20">
        <f t="shared" si="10"/>
        <v>964400</v>
      </c>
      <c r="BX3" s="20">
        <f t="shared" ref="BX3:CC3" si="11">(AJ3+1)*BX$1*5</f>
        <v>1032400</v>
      </c>
      <c r="BY3" s="20">
        <f t="shared" si="11"/>
        <v>1100400</v>
      </c>
      <c r="BZ3" s="20">
        <f t="shared" si="11"/>
        <v>1184400</v>
      </c>
      <c r="CA3" s="20">
        <f t="shared" si="11"/>
        <v>1435950</v>
      </c>
      <c r="CB3" s="20">
        <f t="shared" si="11"/>
        <v>1548450</v>
      </c>
      <c r="CC3" s="20">
        <f t="shared" si="11"/>
        <v>1669950</v>
      </c>
    </row>
    <row r="4" ht="16.5" spans="1:81">
      <c r="A4" s="10">
        <v>10</v>
      </c>
      <c r="B4" s="20">
        <v>1</v>
      </c>
      <c r="C4" s="20">
        <v>11</v>
      </c>
      <c r="D4" s="20">
        <v>21</v>
      </c>
      <c r="E4" s="20">
        <v>31</v>
      </c>
      <c r="F4" s="20">
        <v>41</v>
      </c>
      <c r="G4" s="20">
        <v>51</v>
      </c>
      <c r="H4" s="20">
        <f t="shared" ref="H4:K4" si="12">G4+30</f>
        <v>81</v>
      </c>
      <c r="I4" s="20">
        <f t="shared" si="12"/>
        <v>111</v>
      </c>
      <c r="J4" s="20">
        <f t="shared" si="12"/>
        <v>141</v>
      </c>
      <c r="K4" s="20">
        <f t="shared" si="12"/>
        <v>171</v>
      </c>
      <c r="L4" s="20">
        <v>201</v>
      </c>
      <c r="M4" s="20">
        <f t="shared" ref="M4:P4" si="13">L4+50</f>
        <v>251</v>
      </c>
      <c r="N4" s="20">
        <f t="shared" si="13"/>
        <v>301</v>
      </c>
      <c r="O4" s="20">
        <f t="shared" si="13"/>
        <v>351</v>
      </c>
      <c r="P4" s="20">
        <f t="shared" si="13"/>
        <v>401</v>
      </c>
      <c r="Q4" s="20">
        <v>451</v>
      </c>
      <c r="R4" s="20">
        <f t="shared" ref="R4:U4" si="14">Q4+70</f>
        <v>521</v>
      </c>
      <c r="S4" s="20">
        <f t="shared" si="14"/>
        <v>591</v>
      </c>
      <c r="T4" s="20">
        <f t="shared" si="14"/>
        <v>661</v>
      </c>
      <c r="U4" s="20">
        <f t="shared" si="14"/>
        <v>731</v>
      </c>
      <c r="V4" s="20">
        <v>801</v>
      </c>
      <c r="W4" s="20">
        <f t="shared" ref="W4:Z4" si="15">V4+90</f>
        <v>891</v>
      </c>
      <c r="X4" s="20">
        <f t="shared" si="15"/>
        <v>981</v>
      </c>
      <c r="Y4" s="20">
        <f t="shared" si="15"/>
        <v>1071</v>
      </c>
      <c r="Z4" s="20">
        <f t="shared" si="15"/>
        <v>1161</v>
      </c>
      <c r="AA4" s="20">
        <v>1251</v>
      </c>
      <c r="AB4" s="20">
        <f t="shared" ref="AB4:AE4" si="16">AA4+130</f>
        <v>1381</v>
      </c>
      <c r="AC4" s="20">
        <f t="shared" si="16"/>
        <v>1511</v>
      </c>
      <c r="AD4" s="20">
        <f t="shared" si="16"/>
        <v>1641</v>
      </c>
      <c r="AE4" s="20">
        <f t="shared" si="16"/>
        <v>1771</v>
      </c>
      <c r="AF4" s="20">
        <v>1901</v>
      </c>
      <c r="AG4" s="20">
        <f t="shared" ref="AG4:AJ4" si="17">AF4+170</f>
        <v>2071</v>
      </c>
      <c r="AH4" s="20">
        <f t="shared" si="17"/>
        <v>2241</v>
      </c>
      <c r="AI4" s="20">
        <f t="shared" si="17"/>
        <v>2411</v>
      </c>
      <c r="AJ4" s="20">
        <f t="shared" si="17"/>
        <v>2581</v>
      </c>
      <c r="AK4" s="20">
        <v>2751</v>
      </c>
      <c r="AL4" s="20">
        <f t="shared" si="8"/>
        <v>2961</v>
      </c>
      <c r="AM4" s="20">
        <v>3191</v>
      </c>
      <c r="AN4" s="20">
        <v>3441</v>
      </c>
      <c r="AO4" s="20">
        <v>3711</v>
      </c>
      <c r="AP4" s="20">
        <f t="shared" ref="AP4:AP12" si="18">(B4+1)*AP$293</f>
        <v>40</v>
      </c>
      <c r="AQ4" s="20">
        <f t="shared" ref="AQ4:AQ12" si="19">(C4+1)*AQ$293</f>
        <v>240</v>
      </c>
      <c r="AR4" s="20">
        <f t="shared" ref="AR4:AR12" si="20">(D4+1)*AR$293</f>
        <v>440</v>
      </c>
      <c r="AS4" s="20">
        <f t="shared" ref="AS4:AS12" si="21">(E4+1)*AS$293</f>
        <v>640</v>
      </c>
      <c r="AT4" s="20">
        <f t="shared" ref="AT4:AT12" si="22">(F4+1)*AT$293</f>
        <v>840</v>
      </c>
      <c r="AU4" s="20">
        <f t="shared" ref="AU4:AU32" si="23">(G4+1)*AU$293</f>
        <v>1560</v>
      </c>
      <c r="AV4" s="20">
        <f t="shared" ref="AV4:AV32" si="24">(H4+1)*AV$293</f>
        <v>2460</v>
      </c>
      <c r="AW4" s="20">
        <f t="shared" ref="AW4:AW32" si="25">(I4+1)*AW$293</f>
        <v>3360</v>
      </c>
      <c r="AX4" s="20">
        <f t="shared" ref="AX4:AX32" si="26">(J4+1)*AX$293</f>
        <v>4260</v>
      </c>
      <c r="AY4" s="20">
        <f t="shared" ref="AY4:AY32" si="27">(K4+1)*AY$293</f>
        <v>5160</v>
      </c>
      <c r="AZ4" s="20">
        <f t="shared" ref="AZ4:AZ32" si="28">(L4+1)*AZ$293</f>
        <v>8080</v>
      </c>
      <c r="BA4" s="20">
        <f t="shared" ref="BA4:BA32" si="29">(M4+1)*BA$293</f>
        <v>10080</v>
      </c>
      <c r="BB4" s="20">
        <f t="shared" ref="BB4:BB32" si="30">(N4+1)*BB$293</f>
        <v>12080</v>
      </c>
      <c r="BC4" s="20">
        <f t="shared" ref="BC4:BC32" si="31">(O4+1)*BC$293</f>
        <v>14080</v>
      </c>
      <c r="BD4" s="20">
        <f t="shared" ref="BD4:BD32" si="32">(P4+1)*BD$293</f>
        <v>16080</v>
      </c>
      <c r="BE4" s="20">
        <f t="shared" ref="BE4:BE32" si="33">(Q4+1)*BE$293</f>
        <v>22600</v>
      </c>
      <c r="BF4" s="20">
        <f t="shared" ref="BF4:BF32" si="34">(R4+1)*BF$293</f>
        <v>26100</v>
      </c>
      <c r="BG4" s="20">
        <f t="shared" ref="BG4:BG32" si="35">(S4+1)*BG$293</f>
        <v>29600</v>
      </c>
      <c r="BH4" s="20">
        <f t="shared" ref="BH4:BH32" si="36">(T4+1)*BH$293</f>
        <v>33100</v>
      </c>
      <c r="BI4" s="20">
        <f t="shared" ref="BI4:BI32" si="37">(U4+1)*BI$293</f>
        <v>36600</v>
      </c>
      <c r="BJ4" s="20">
        <f t="shared" ref="BJ4:BJ32" si="38">(V4+1)*BJ$293</f>
        <v>48120</v>
      </c>
      <c r="BK4" s="20">
        <f t="shared" ref="BK4:BK32" si="39">(W4+1)*BK$293</f>
        <v>53520</v>
      </c>
      <c r="BL4" s="20">
        <f t="shared" ref="BL4:BL32" si="40">(X4+1)*BL$293</f>
        <v>58920</v>
      </c>
      <c r="BM4" s="20">
        <f t="shared" ref="BM4:BM32" si="41">(Y4+1)*BM$293</f>
        <v>64320</v>
      </c>
      <c r="BN4" s="20">
        <f t="shared" ref="BN4:BN32" si="42">(Z4+1)*BN$293</f>
        <v>69720</v>
      </c>
      <c r="BO4" s="20">
        <f t="shared" ref="BO4:BO32" si="43">(AA4+1)*BO$293</f>
        <v>75120</v>
      </c>
      <c r="BP4" s="20">
        <f t="shared" ref="BP4:BP32" si="44">(AB4+1)*BP$293</f>
        <v>96740</v>
      </c>
      <c r="BQ4" s="20">
        <f t="shared" ref="BQ4:BQ32" si="45">(AC4+1)*BQ$293</f>
        <v>105840</v>
      </c>
      <c r="BR4" s="20">
        <f t="shared" ref="BR4:BR32" si="46">(AD4+1)*BR$293</f>
        <v>114940</v>
      </c>
      <c r="BS4" s="20">
        <f t="shared" ref="BS4:BS32" si="47">(AE4+1)*BS$293</f>
        <v>124040</v>
      </c>
      <c r="BT4" s="20">
        <f t="shared" ref="BT4:BT32" si="48">(AF4+1)*BT$293</f>
        <v>133140</v>
      </c>
      <c r="BU4" s="20">
        <f t="shared" ref="BU4:BU32" si="49">(AG4+1)*BU$293</f>
        <v>165760</v>
      </c>
      <c r="BV4" s="20">
        <f t="shared" ref="BV4:BV32" si="50">(AH4+1)*BV$293</f>
        <v>179360</v>
      </c>
      <c r="BW4" s="20">
        <f t="shared" ref="BW4:BW32" si="51">(AI4+1)*BW$293</f>
        <v>192960</v>
      </c>
      <c r="BX4" s="20">
        <f t="shared" ref="BX4:BX32" si="52">(AJ4+1)*BX$293</f>
        <v>206560</v>
      </c>
      <c r="BY4" s="20">
        <f t="shared" ref="BY4:BY32" si="53">(AK4+1)*BY$293</f>
        <v>220160</v>
      </c>
      <c r="BZ4" s="20">
        <f t="shared" ref="BZ4:BZ32" si="54">(AL4+1)*BZ$293</f>
        <v>236960</v>
      </c>
      <c r="CA4" s="20">
        <f t="shared" ref="CA4:CA32" si="55">(AM4+1)*CA$293</f>
        <v>287280</v>
      </c>
      <c r="CB4" s="20">
        <f t="shared" ref="CB4:CB32" si="56">(AN4+1)*CB$293</f>
        <v>309780</v>
      </c>
      <c r="CC4" s="20">
        <f t="shared" ref="CC4:CC32" si="57">(AO4+1)*CC$293</f>
        <v>334080</v>
      </c>
    </row>
    <row r="5" ht="16.5" spans="1:81">
      <c r="A5" s="10">
        <v>10</v>
      </c>
      <c r="B5" s="20">
        <v>2</v>
      </c>
      <c r="C5" s="20">
        <v>12</v>
      </c>
      <c r="D5" s="20">
        <v>22</v>
      </c>
      <c r="E5" s="20">
        <v>32</v>
      </c>
      <c r="F5" s="20">
        <v>42</v>
      </c>
      <c r="G5" s="20">
        <v>52</v>
      </c>
      <c r="H5" s="20">
        <f t="shared" ref="H5:K5" si="58">G5+30</f>
        <v>82</v>
      </c>
      <c r="I5" s="20">
        <f t="shared" si="58"/>
        <v>112</v>
      </c>
      <c r="J5" s="20">
        <f t="shared" si="58"/>
        <v>142</v>
      </c>
      <c r="K5" s="20">
        <f t="shared" si="58"/>
        <v>172</v>
      </c>
      <c r="L5" s="20">
        <v>202</v>
      </c>
      <c r="M5" s="20">
        <f t="shared" ref="M5:P5" si="59">L5+50</f>
        <v>252</v>
      </c>
      <c r="N5" s="20">
        <f t="shared" si="59"/>
        <v>302</v>
      </c>
      <c r="O5" s="20">
        <f t="shared" si="59"/>
        <v>352</v>
      </c>
      <c r="P5" s="20">
        <f t="shared" si="59"/>
        <v>402</v>
      </c>
      <c r="Q5" s="20">
        <v>452</v>
      </c>
      <c r="R5" s="20">
        <f t="shared" ref="R5:U5" si="60">Q5+70</f>
        <v>522</v>
      </c>
      <c r="S5" s="20">
        <f t="shared" si="60"/>
        <v>592</v>
      </c>
      <c r="T5" s="20">
        <f t="shared" si="60"/>
        <v>662</v>
      </c>
      <c r="U5" s="20">
        <f t="shared" si="60"/>
        <v>732</v>
      </c>
      <c r="V5" s="20">
        <v>802</v>
      </c>
      <c r="W5" s="20">
        <f t="shared" ref="W5:Z5" si="61">V5+90</f>
        <v>892</v>
      </c>
      <c r="X5" s="20">
        <f t="shared" si="61"/>
        <v>982</v>
      </c>
      <c r="Y5" s="20">
        <f t="shared" si="61"/>
        <v>1072</v>
      </c>
      <c r="Z5" s="20">
        <f t="shared" si="61"/>
        <v>1162</v>
      </c>
      <c r="AA5" s="20">
        <v>1252</v>
      </c>
      <c r="AB5" s="20">
        <f t="shared" ref="AB5:AE5" si="62">AA5+130</f>
        <v>1382</v>
      </c>
      <c r="AC5" s="20">
        <f t="shared" si="62"/>
        <v>1512</v>
      </c>
      <c r="AD5" s="20">
        <f t="shared" si="62"/>
        <v>1642</v>
      </c>
      <c r="AE5" s="20">
        <f t="shared" si="62"/>
        <v>1772</v>
      </c>
      <c r="AF5" s="20">
        <v>1902</v>
      </c>
      <c r="AG5" s="20">
        <f t="shared" ref="AG5:AJ5" si="63">AF5+170</f>
        <v>2072</v>
      </c>
      <c r="AH5" s="20">
        <f t="shared" si="63"/>
        <v>2242</v>
      </c>
      <c r="AI5" s="20">
        <f t="shared" si="63"/>
        <v>2412</v>
      </c>
      <c r="AJ5" s="20">
        <f t="shared" si="63"/>
        <v>2582</v>
      </c>
      <c r="AK5" s="20">
        <v>2752</v>
      </c>
      <c r="AL5" s="20">
        <f t="shared" si="8"/>
        <v>2962</v>
      </c>
      <c r="AM5" s="20">
        <v>3192</v>
      </c>
      <c r="AN5" s="20">
        <v>3442</v>
      </c>
      <c r="AO5" s="20">
        <v>3712</v>
      </c>
      <c r="AP5" s="20">
        <f t="shared" si="18"/>
        <v>60</v>
      </c>
      <c r="AQ5" s="20">
        <f t="shared" si="19"/>
        <v>260</v>
      </c>
      <c r="AR5" s="20">
        <f t="shared" si="20"/>
        <v>460</v>
      </c>
      <c r="AS5" s="20">
        <f t="shared" si="21"/>
        <v>660</v>
      </c>
      <c r="AT5" s="20">
        <f t="shared" si="22"/>
        <v>860</v>
      </c>
      <c r="AU5" s="20">
        <f t="shared" si="23"/>
        <v>1590</v>
      </c>
      <c r="AV5" s="20">
        <f t="shared" si="24"/>
        <v>2490</v>
      </c>
      <c r="AW5" s="20">
        <f t="shared" si="25"/>
        <v>3390</v>
      </c>
      <c r="AX5" s="20">
        <f t="shared" si="26"/>
        <v>4290</v>
      </c>
      <c r="AY5" s="20">
        <f t="shared" si="27"/>
        <v>5190</v>
      </c>
      <c r="AZ5" s="20">
        <f t="shared" si="28"/>
        <v>8120</v>
      </c>
      <c r="BA5" s="20">
        <f t="shared" si="29"/>
        <v>10120</v>
      </c>
      <c r="BB5" s="20">
        <f t="shared" si="30"/>
        <v>12120</v>
      </c>
      <c r="BC5" s="20">
        <f t="shared" si="31"/>
        <v>14120</v>
      </c>
      <c r="BD5" s="20">
        <f t="shared" si="32"/>
        <v>16120</v>
      </c>
      <c r="BE5" s="20">
        <f t="shared" si="33"/>
        <v>22650</v>
      </c>
      <c r="BF5" s="20">
        <f t="shared" si="34"/>
        <v>26150</v>
      </c>
      <c r="BG5" s="20">
        <f t="shared" si="35"/>
        <v>29650</v>
      </c>
      <c r="BH5" s="20">
        <f t="shared" si="36"/>
        <v>33150</v>
      </c>
      <c r="BI5" s="20">
        <f t="shared" si="37"/>
        <v>36650</v>
      </c>
      <c r="BJ5" s="20">
        <f t="shared" si="38"/>
        <v>48180</v>
      </c>
      <c r="BK5" s="20">
        <f t="shared" si="39"/>
        <v>53580</v>
      </c>
      <c r="BL5" s="20">
        <f t="shared" si="40"/>
        <v>58980</v>
      </c>
      <c r="BM5" s="20">
        <f t="shared" si="41"/>
        <v>64380</v>
      </c>
      <c r="BN5" s="20">
        <f t="shared" si="42"/>
        <v>69780</v>
      </c>
      <c r="BO5" s="20">
        <f t="shared" si="43"/>
        <v>75180</v>
      </c>
      <c r="BP5" s="20">
        <f t="shared" si="44"/>
        <v>96810</v>
      </c>
      <c r="BQ5" s="20">
        <f t="shared" si="45"/>
        <v>105910</v>
      </c>
      <c r="BR5" s="20">
        <f t="shared" si="46"/>
        <v>115010</v>
      </c>
      <c r="BS5" s="20">
        <f t="shared" si="47"/>
        <v>124110</v>
      </c>
      <c r="BT5" s="20">
        <f t="shared" si="48"/>
        <v>133210</v>
      </c>
      <c r="BU5" s="20">
        <f t="shared" si="49"/>
        <v>165840</v>
      </c>
      <c r="BV5" s="20">
        <f t="shared" si="50"/>
        <v>179440</v>
      </c>
      <c r="BW5" s="20">
        <f t="shared" si="51"/>
        <v>193040</v>
      </c>
      <c r="BX5" s="20">
        <f t="shared" si="52"/>
        <v>206640</v>
      </c>
      <c r="BY5" s="20">
        <f t="shared" si="53"/>
        <v>220240</v>
      </c>
      <c r="BZ5" s="20">
        <f t="shared" si="54"/>
        <v>237040</v>
      </c>
      <c r="CA5" s="20">
        <f t="shared" si="55"/>
        <v>287370</v>
      </c>
      <c r="CB5" s="20">
        <f t="shared" si="56"/>
        <v>309870</v>
      </c>
      <c r="CC5" s="20">
        <f t="shared" si="57"/>
        <v>334170</v>
      </c>
    </row>
    <row r="6" ht="16.5" spans="1:81">
      <c r="A6" s="10">
        <v>10</v>
      </c>
      <c r="B6" s="20">
        <v>3</v>
      </c>
      <c r="C6" s="20">
        <v>13</v>
      </c>
      <c r="D6" s="20">
        <v>23</v>
      </c>
      <c r="E6" s="20">
        <v>33</v>
      </c>
      <c r="F6" s="20">
        <v>43</v>
      </c>
      <c r="G6" s="20">
        <v>53</v>
      </c>
      <c r="H6" s="20">
        <f t="shared" ref="H6:K6" si="64">G6+30</f>
        <v>83</v>
      </c>
      <c r="I6" s="20">
        <f t="shared" si="64"/>
        <v>113</v>
      </c>
      <c r="J6" s="20">
        <f t="shared" si="64"/>
        <v>143</v>
      </c>
      <c r="K6" s="20">
        <f t="shared" si="64"/>
        <v>173</v>
      </c>
      <c r="L6" s="20">
        <v>203</v>
      </c>
      <c r="M6" s="20">
        <f t="shared" ref="M6:P6" si="65">L6+50</f>
        <v>253</v>
      </c>
      <c r="N6" s="20">
        <f t="shared" si="65"/>
        <v>303</v>
      </c>
      <c r="O6" s="20">
        <f t="shared" si="65"/>
        <v>353</v>
      </c>
      <c r="P6" s="20">
        <f t="shared" si="65"/>
        <v>403</v>
      </c>
      <c r="Q6" s="20">
        <v>453</v>
      </c>
      <c r="R6" s="20">
        <f t="shared" ref="R6:U6" si="66">Q6+70</f>
        <v>523</v>
      </c>
      <c r="S6" s="20">
        <f t="shared" si="66"/>
        <v>593</v>
      </c>
      <c r="T6" s="20">
        <f t="shared" si="66"/>
        <v>663</v>
      </c>
      <c r="U6" s="20">
        <f t="shared" si="66"/>
        <v>733</v>
      </c>
      <c r="V6" s="20">
        <v>803</v>
      </c>
      <c r="W6" s="20">
        <f t="shared" ref="W6:Z6" si="67">V6+90</f>
        <v>893</v>
      </c>
      <c r="X6" s="20">
        <f t="shared" si="67"/>
        <v>983</v>
      </c>
      <c r="Y6" s="20">
        <f t="shared" si="67"/>
        <v>1073</v>
      </c>
      <c r="Z6" s="20">
        <f t="shared" si="67"/>
        <v>1163</v>
      </c>
      <c r="AA6" s="20">
        <v>1253</v>
      </c>
      <c r="AB6" s="20">
        <f t="shared" ref="AB6:AE6" si="68">AA6+130</f>
        <v>1383</v>
      </c>
      <c r="AC6" s="20">
        <f t="shared" si="68"/>
        <v>1513</v>
      </c>
      <c r="AD6" s="20">
        <f t="shared" si="68"/>
        <v>1643</v>
      </c>
      <c r="AE6" s="20">
        <f t="shared" si="68"/>
        <v>1773</v>
      </c>
      <c r="AF6" s="20">
        <v>1903</v>
      </c>
      <c r="AG6" s="20">
        <f t="shared" ref="AG6:AJ6" si="69">AF6+170</f>
        <v>2073</v>
      </c>
      <c r="AH6" s="20">
        <f t="shared" si="69"/>
        <v>2243</v>
      </c>
      <c r="AI6" s="20">
        <f t="shared" si="69"/>
        <v>2413</v>
      </c>
      <c r="AJ6" s="20">
        <f t="shared" si="69"/>
        <v>2583</v>
      </c>
      <c r="AK6" s="20">
        <v>2753</v>
      </c>
      <c r="AL6" s="20">
        <f t="shared" si="8"/>
        <v>2963</v>
      </c>
      <c r="AM6" s="20">
        <v>3193</v>
      </c>
      <c r="AN6" s="20">
        <v>3443</v>
      </c>
      <c r="AO6" s="20">
        <v>3713</v>
      </c>
      <c r="AP6" s="20">
        <f t="shared" si="18"/>
        <v>80</v>
      </c>
      <c r="AQ6" s="20">
        <f t="shared" si="19"/>
        <v>280</v>
      </c>
      <c r="AR6" s="20">
        <f t="shared" si="20"/>
        <v>480</v>
      </c>
      <c r="AS6" s="20">
        <f t="shared" si="21"/>
        <v>680</v>
      </c>
      <c r="AT6" s="20">
        <f t="shared" si="22"/>
        <v>880</v>
      </c>
      <c r="AU6" s="20">
        <f t="shared" si="23"/>
        <v>1620</v>
      </c>
      <c r="AV6" s="20">
        <f t="shared" si="24"/>
        <v>2520</v>
      </c>
      <c r="AW6" s="20">
        <f t="shared" si="25"/>
        <v>3420</v>
      </c>
      <c r="AX6" s="20">
        <f t="shared" si="26"/>
        <v>4320</v>
      </c>
      <c r="AY6" s="20">
        <f t="shared" si="27"/>
        <v>5220</v>
      </c>
      <c r="AZ6" s="20">
        <f t="shared" si="28"/>
        <v>8160</v>
      </c>
      <c r="BA6" s="20">
        <f t="shared" si="29"/>
        <v>10160</v>
      </c>
      <c r="BB6" s="20">
        <f t="shared" si="30"/>
        <v>12160</v>
      </c>
      <c r="BC6" s="20">
        <f t="shared" si="31"/>
        <v>14160</v>
      </c>
      <c r="BD6" s="20">
        <f t="shared" si="32"/>
        <v>16160</v>
      </c>
      <c r="BE6" s="20">
        <f t="shared" si="33"/>
        <v>22700</v>
      </c>
      <c r="BF6" s="20">
        <f t="shared" si="34"/>
        <v>26200</v>
      </c>
      <c r="BG6" s="20">
        <f t="shared" si="35"/>
        <v>29700</v>
      </c>
      <c r="BH6" s="20">
        <f t="shared" si="36"/>
        <v>33200</v>
      </c>
      <c r="BI6" s="20">
        <f t="shared" si="37"/>
        <v>36700</v>
      </c>
      <c r="BJ6" s="20">
        <f t="shared" si="38"/>
        <v>48240</v>
      </c>
      <c r="BK6" s="20">
        <f t="shared" si="39"/>
        <v>53640</v>
      </c>
      <c r="BL6" s="20">
        <f t="shared" si="40"/>
        <v>59040</v>
      </c>
      <c r="BM6" s="20">
        <f t="shared" si="41"/>
        <v>64440</v>
      </c>
      <c r="BN6" s="20">
        <f t="shared" si="42"/>
        <v>69840</v>
      </c>
      <c r="BO6" s="20">
        <f t="shared" si="43"/>
        <v>75240</v>
      </c>
      <c r="BP6" s="20">
        <f t="shared" si="44"/>
        <v>96880</v>
      </c>
      <c r="BQ6" s="20">
        <f t="shared" si="45"/>
        <v>105980</v>
      </c>
      <c r="BR6" s="20">
        <f t="shared" si="46"/>
        <v>115080</v>
      </c>
      <c r="BS6" s="20">
        <f t="shared" si="47"/>
        <v>124180</v>
      </c>
      <c r="BT6" s="20">
        <f t="shared" si="48"/>
        <v>133280</v>
      </c>
      <c r="BU6" s="20">
        <f t="shared" si="49"/>
        <v>165920</v>
      </c>
      <c r="BV6" s="20">
        <f t="shared" si="50"/>
        <v>179520</v>
      </c>
      <c r="BW6" s="20">
        <f t="shared" si="51"/>
        <v>193120</v>
      </c>
      <c r="BX6" s="20">
        <f t="shared" si="52"/>
        <v>206720</v>
      </c>
      <c r="BY6" s="20">
        <f t="shared" si="53"/>
        <v>220320</v>
      </c>
      <c r="BZ6" s="20">
        <f t="shared" si="54"/>
        <v>237120</v>
      </c>
      <c r="CA6" s="20">
        <f t="shared" si="55"/>
        <v>287460</v>
      </c>
      <c r="CB6" s="20">
        <f t="shared" si="56"/>
        <v>309960</v>
      </c>
      <c r="CC6" s="20">
        <f t="shared" si="57"/>
        <v>334260</v>
      </c>
    </row>
    <row r="7" ht="16.5" spans="1:81">
      <c r="A7" s="10">
        <v>10</v>
      </c>
      <c r="B7" s="20">
        <v>4</v>
      </c>
      <c r="C7" s="20">
        <v>14</v>
      </c>
      <c r="D7" s="20">
        <v>24</v>
      </c>
      <c r="E7" s="20">
        <v>34</v>
      </c>
      <c r="F7" s="20">
        <v>44</v>
      </c>
      <c r="G7" s="20">
        <v>54</v>
      </c>
      <c r="H7" s="20">
        <f t="shared" ref="H7:K7" si="70">G7+30</f>
        <v>84</v>
      </c>
      <c r="I7" s="20">
        <f t="shared" si="70"/>
        <v>114</v>
      </c>
      <c r="J7" s="20">
        <f t="shared" si="70"/>
        <v>144</v>
      </c>
      <c r="K7" s="20">
        <f t="shared" si="70"/>
        <v>174</v>
      </c>
      <c r="L7" s="20">
        <v>204</v>
      </c>
      <c r="M7" s="20">
        <f t="shared" ref="M7:P7" si="71">L7+50</f>
        <v>254</v>
      </c>
      <c r="N7" s="20">
        <f t="shared" si="71"/>
        <v>304</v>
      </c>
      <c r="O7" s="20">
        <f t="shared" si="71"/>
        <v>354</v>
      </c>
      <c r="P7" s="20">
        <f t="shared" si="71"/>
        <v>404</v>
      </c>
      <c r="Q7" s="20">
        <v>454</v>
      </c>
      <c r="R7" s="20">
        <f t="shared" ref="R7:U7" si="72">Q7+70</f>
        <v>524</v>
      </c>
      <c r="S7" s="20">
        <f t="shared" si="72"/>
        <v>594</v>
      </c>
      <c r="T7" s="20">
        <f t="shared" si="72"/>
        <v>664</v>
      </c>
      <c r="U7" s="20">
        <f t="shared" si="72"/>
        <v>734</v>
      </c>
      <c r="V7" s="20">
        <v>804</v>
      </c>
      <c r="W7" s="20">
        <f t="shared" ref="W7:Z7" si="73">V7+90</f>
        <v>894</v>
      </c>
      <c r="X7" s="20">
        <f t="shared" si="73"/>
        <v>984</v>
      </c>
      <c r="Y7" s="20">
        <f t="shared" si="73"/>
        <v>1074</v>
      </c>
      <c r="Z7" s="20">
        <f t="shared" si="73"/>
        <v>1164</v>
      </c>
      <c r="AA7" s="20">
        <v>1254</v>
      </c>
      <c r="AB7" s="20">
        <f t="shared" ref="AB7:AE7" si="74">AA7+130</f>
        <v>1384</v>
      </c>
      <c r="AC7" s="20">
        <f t="shared" si="74"/>
        <v>1514</v>
      </c>
      <c r="AD7" s="20">
        <f t="shared" si="74"/>
        <v>1644</v>
      </c>
      <c r="AE7" s="20">
        <f t="shared" si="74"/>
        <v>1774</v>
      </c>
      <c r="AF7" s="20">
        <v>1904</v>
      </c>
      <c r="AG7" s="20">
        <f t="shared" ref="AG7:AJ7" si="75">AF7+170</f>
        <v>2074</v>
      </c>
      <c r="AH7" s="20">
        <f t="shared" si="75"/>
        <v>2244</v>
      </c>
      <c r="AI7" s="20">
        <f t="shared" si="75"/>
        <v>2414</v>
      </c>
      <c r="AJ7" s="20">
        <f t="shared" si="75"/>
        <v>2584</v>
      </c>
      <c r="AK7" s="20">
        <v>2754</v>
      </c>
      <c r="AL7" s="20">
        <f t="shared" si="8"/>
        <v>2964</v>
      </c>
      <c r="AM7" s="20">
        <v>3194</v>
      </c>
      <c r="AN7" s="20">
        <v>3444</v>
      </c>
      <c r="AO7" s="20">
        <v>3714</v>
      </c>
      <c r="AP7" s="20">
        <f t="shared" si="18"/>
        <v>100</v>
      </c>
      <c r="AQ7" s="20">
        <f t="shared" si="19"/>
        <v>300</v>
      </c>
      <c r="AR7" s="20">
        <f t="shared" si="20"/>
        <v>500</v>
      </c>
      <c r="AS7" s="20">
        <f t="shared" si="21"/>
        <v>700</v>
      </c>
      <c r="AT7" s="20">
        <f t="shared" si="22"/>
        <v>900</v>
      </c>
      <c r="AU7" s="20">
        <f t="shared" si="23"/>
        <v>1650</v>
      </c>
      <c r="AV7" s="20">
        <f t="shared" si="24"/>
        <v>2550</v>
      </c>
      <c r="AW7" s="20">
        <f t="shared" si="25"/>
        <v>3450</v>
      </c>
      <c r="AX7" s="20">
        <f t="shared" si="26"/>
        <v>4350</v>
      </c>
      <c r="AY7" s="20">
        <f t="shared" si="27"/>
        <v>5250</v>
      </c>
      <c r="AZ7" s="20">
        <f t="shared" si="28"/>
        <v>8200</v>
      </c>
      <c r="BA7" s="20">
        <f t="shared" si="29"/>
        <v>10200</v>
      </c>
      <c r="BB7" s="20">
        <f t="shared" si="30"/>
        <v>12200</v>
      </c>
      <c r="BC7" s="20">
        <f t="shared" si="31"/>
        <v>14200</v>
      </c>
      <c r="BD7" s="20">
        <f t="shared" si="32"/>
        <v>16200</v>
      </c>
      <c r="BE7" s="20">
        <f t="shared" si="33"/>
        <v>22750</v>
      </c>
      <c r="BF7" s="20">
        <f t="shared" si="34"/>
        <v>26250</v>
      </c>
      <c r="BG7" s="20">
        <f t="shared" si="35"/>
        <v>29750</v>
      </c>
      <c r="BH7" s="20">
        <f t="shared" si="36"/>
        <v>33250</v>
      </c>
      <c r="BI7" s="20">
        <f t="shared" si="37"/>
        <v>36750</v>
      </c>
      <c r="BJ7" s="20">
        <f t="shared" si="38"/>
        <v>48300</v>
      </c>
      <c r="BK7" s="20">
        <f t="shared" si="39"/>
        <v>53700</v>
      </c>
      <c r="BL7" s="20">
        <f t="shared" si="40"/>
        <v>59100</v>
      </c>
      <c r="BM7" s="20">
        <f t="shared" si="41"/>
        <v>64500</v>
      </c>
      <c r="BN7" s="20">
        <f t="shared" si="42"/>
        <v>69900</v>
      </c>
      <c r="BO7" s="20">
        <f t="shared" si="43"/>
        <v>75300</v>
      </c>
      <c r="BP7" s="20">
        <f t="shared" si="44"/>
        <v>96950</v>
      </c>
      <c r="BQ7" s="20">
        <f t="shared" si="45"/>
        <v>106050</v>
      </c>
      <c r="BR7" s="20">
        <f t="shared" si="46"/>
        <v>115150</v>
      </c>
      <c r="BS7" s="20">
        <f t="shared" si="47"/>
        <v>124250</v>
      </c>
      <c r="BT7" s="20">
        <f t="shared" si="48"/>
        <v>133350</v>
      </c>
      <c r="BU7" s="20">
        <f t="shared" si="49"/>
        <v>166000</v>
      </c>
      <c r="BV7" s="20">
        <f t="shared" si="50"/>
        <v>179600</v>
      </c>
      <c r="BW7" s="20">
        <f t="shared" si="51"/>
        <v>193200</v>
      </c>
      <c r="BX7" s="20">
        <f t="shared" si="52"/>
        <v>206800</v>
      </c>
      <c r="BY7" s="20">
        <f t="shared" si="53"/>
        <v>220400</v>
      </c>
      <c r="BZ7" s="20">
        <f t="shared" si="54"/>
        <v>237200</v>
      </c>
      <c r="CA7" s="20">
        <f t="shared" si="55"/>
        <v>287550</v>
      </c>
      <c r="CB7" s="20">
        <f t="shared" si="56"/>
        <v>310050</v>
      </c>
      <c r="CC7" s="20">
        <f t="shared" si="57"/>
        <v>334350</v>
      </c>
    </row>
    <row r="8" ht="16.5" spans="1:81">
      <c r="A8" s="10">
        <v>30</v>
      </c>
      <c r="B8" s="20">
        <v>5</v>
      </c>
      <c r="C8" s="20">
        <v>15</v>
      </c>
      <c r="D8" s="20">
        <v>25</v>
      </c>
      <c r="E8" s="20">
        <v>35</v>
      </c>
      <c r="F8" s="20">
        <v>45</v>
      </c>
      <c r="G8" s="20">
        <v>55</v>
      </c>
      <c r="H8" s="20">
        <f t="shared" ref="H8:K8" si="76">G8+30</f>
        <v>85</v>
      </c>
      <c r="I8" s="20">
        <f t="shared" si="76"/>
        <v>115</v>
      </c>
      <c r="J8" s="20">
        <f t="shared" si="76"/>
        <v>145</v>
      </c>
      <c r="K8" s="20">
        <f t="shared" si="76"/>
        <v>175</v>
      </c>
      <c r="L8" s="20">
        <v>205</v>
      </c>
      <c r="M8" s="20">
        <f t="shared" ref="M8:P8" si="77">L8+50</f>
        <v>255</v>
      </c>
      <c r="N8" s="20">
        <f t="shared" si="77"/>
        <v>305</v>
      </c>
      <c r="O8" s="20">
        <f t="shared" si="77"/>
        <v>355</v>
      </c>
      <c r="P8" s="20">
        <f t="shared" si="77"/>
        <v>405</v>
      </c>
      <c r="Q8" s="20">
        <v>455</v>
      </c>
      <c r="R8" s="20">
        <f t="shared" ref="R8:U8" si="78">Q8+70</f>
        <v>525</v>
      </c>
      <c r="S8" s="20">
        <f t="shared" si="78"/>
        <v>595</v>
      </c>
      <c r="T8" s="20">
        <f t="shared" si="78"/>
        <v>665</v>
      </c>
      <c r="U8" s="20">
        <f t="shared" si="78"/>
        <v>735</v>
      </c>
      <c r="V8" s="20">
        <v>805</v>
      </c>
      <c r="W8" s="20">
        <f t="shared" ref="W8:Z8" si="79">V8+90</f>
        <v>895</v>
      </c>
      <c r="X8" s="20">
        <f t="shared" si="79"/>
        <v>985</v>
      </c>
      <c r="Y8" s="20">
        <f t="shared" si="79"/>
        <v>1075</v>
      </c>
      <c r="Z8" s="20">
        <f t="shared" si="79"/>
        <v>1165</v>
      </c>
      <c r="AA8" s="20">
        <v>1255</v>
      </c>
      <c r="AB8" s="20">
        <f t="shared" ref="AB8:AE8" si="80">AA8+130</f>
        <v>1385</v>
      </c>
      <c r="AC8" s="20">
        <f t="shared" si="80"/>
        <v>1515</v>
      </c>
      <c r="AD8" s="20">
        <f t="shared" si="80"/>
        <v>1645</v>
      </c>
      <c r="AE8" s="20">
        <f t="shared" si="80"/>
        <v>1775</v>
      </c>
      <c r="AF8" s="20">
        <v>1905</v>
      </c>
      <c r="AG8" s="20">
        <f t="shared" ref="AG8:AJ8" si="81">AF8+170</f>
        <v>2075</v>
      </c>
      <c r="AH8" s="20">
        <f t="shared" si="81"/>
        <v>2245</v>
      </c>
      <c r="AI8" s="20">
        <f t="shared" si="81"/>
        <v>2415</v>
      </c>
      <c r="AJ8" s="20">
        <f t="shared" si="81"/>
        <v>2585</v>
      </c>
      <c r="AK8" s="20">
        <v>2755</v>
      </c>
      <c r="AL8" s="20">
        <f t="shared" si="8"/>
        <v>2965</v>
      </c>
      <c r="AM8" s="20">
        <v>3195</v>
      </c>
      <c r="AN8" s="20">
        <v>3445</v>
      </c>
      <c r="AO8" s="20">
        <v>3715</v>
      </c>
      <c r="AP8" s="20">
        <f t="shared" si="18"/>
        <v>120</v>
      </c>
      <c r="AQ8" s="20">
        <f t="shared" si="19"/>
        <v>320</v>
      </c>
      <c r="AR8" s="20">
        <f t="shared" si="20"/>
        <v>520</v>
      </c>
      <c r="AS8" s="20">
        <f t="shared" si="21"/>
        <v>720</v>
      </c>
      <c r="AT8" s="20">
        <f t="shared" si="22"/>
        <v>920</v>
      </c>
      <c r="AU8" s="20">
        <f t="shared" si="23"/>
        <v>1680</v>
      </c>
      <c r="AV8" s="20">
        <f t="shared" si="24"/>
        <v>2580</v>
      </c>
      <c r="AW8" s="20">
        <f t="shared" si="25"/>
        <v>3480</v>
      </c>
      <c r="AX8" s="20">
        <f t="shared" si="26"/>
        <v>4380</v>
      </c>
      <c r="AY8" s="20">
        <f t="shared" si="27"/>
        <v>5280</v>
      </c>
      <c r="AZ8" s="20">
        <f t="shared" si="28"/>
        <v>8240</v>
      </c>
      <c r="BA8" s="20">
        <f t="shared" si="29"/>
        <v>10240</v>
      </c>
      <c r="BB8" s="20">
        <f t="shared" si="30"/>
        <v>12240</v>
      </c>
      <c r="BC8" s="20">
        <f t="shared" si="31"/>
        <v>14240</v>
      </c>
      <c r="BD8" s="20">
        <f t="shared" si="32"/>
        <v>16240</v>
      </c>
      <c r="BE8" s="20">
        <f t="shared" si="33"/>
        <v>22800</v>
      </c>
      <c r="BF8" s="20">
        <f t="shared" si="34"/>
        <v>26300</v>
      </c>
      <c r="BG8" s="20">
        <f t="shared" si="35"/>
        <v>29800</v>
      </c>
      <c r="BH8" s="20">
        <f t="shared" si="36"/>
        <v>33300</v>
      </c>
      <c r="BI8" s="20">
        <f t="shared" si="37"/>
        <v>36800</v>
      </c>
      <c r="BJ8" s="20">
        <f t="shared" si="38"/>
        <v>48360</v>
      </c>
      <c r="BK8" s="20">
        <f t="shared" si="39"/>
        <v>53760</v>
      </c>
      <c r="BL8" s="20">
        <f t="shared" si="40"/>
        <v>59160</v>
      </c>
      <c r="BM8" s="20">
        <f t="shared" si="41"/>
        <v>64560</v>
      </c>
      <c r="BN8" s="20">
        <f t="shared" si="42"/>
        <v>69960</v>
      </c>
      <c r="BO8" s="20">
        <f t="shared" si="43"/>
        <v>75360</v>
      </c>
      <c r="BP8" s="20">
        <f t="shared" si="44"/>
        <v>97020</v>
      </c>
      <c r="BQ8" s="20">
        <f t="shared" si="45"/>
        <v>106120</v>
      </c>
      <c r="BR8" s="20">
        <f t="shared" si="46"/>
        <v>115220</v>
      </c>
      <c r="BS8" s="20">
        <f t="shared" si="47"/>
        <v>124320</v>
      </c>
      <c r="BT8" s="20">
        <f t="shared" si="48"/>
        <v>133420</v>
      </c>
      <c r="BU8" s="20">
        <f t="shared" si="49"/>
        <v>166080</v>
      </c>
      <c r="BV8" s="20">
        <f t="shared" si="50"/>
        <v>179680</v>
      </c>
      <c r="BW8" s="20">
        <f t="shared" si="51"/>
        <v>193280</v>
      </c>
      <c r="BX8" s="20">
        <f t="shared" si="52"/>
        <v>206880</v>
      </c>
      <c r="BY8" s="20">
        <f t="shared" si="53"/>
        <v>220480</v>
      </c>
      <c r="BZ8" s="20">
        <f t="shared" si="54"/>
        <v>237280</v>
      </c>
      <c r="CA8" s="20">
        <f t="shared" si="55"/>
        <v>287640</v>
      </c>
      <c r="CB8" s="20">
        <f t="shared" si="56"/>
        <v>310140</v>
      </c>
      <c r="CC8" s="20">
        <f t="shared" si="57"/>
        <v>334440</v>
      </c>
    </row>
    <row r="9" ht="16.5" spans="1:81">
      <c r="A9" s="10">
        <v>30</v>
      </c>
      <c r="B9" s="20">
        <v>6</v>
      </c>
      <c r="C9" s="20">
        <v>16</v>
      </c>
      <c r="D9" s="20">
        <v>26</v>
      </c>
      <c r="E9" s="20">
        <v>36</v>
      </c>
      <c r="F9" s="20">
        <v>46</v>
      </c>
      <c r="G9" s="20">
        <v>56</v>
      </c>
      <c r="H9" s="20">
        <f t="shared" ref="H9:K9" si="82">G9+30</f>
        <v>86</v>
      </c>
      <c r="I9" s="20">
        <f t="shared" si="82"/>
        <v>116</v>
      </c>
      <c r="J9" s="20">
        <f t="shared" si="82"/>
        <v>146</v>
      </c>
      <c r="K9" s="20">
        <f t="shared" si="82"/>
        <v>176</v>
      </c>
      <c r="L9" s="20">
        <v>206</v>
      </c>
      <c r="M9" s="20">
        <f t="shared" ref="M9:P9" si="83">L9+50</f>
        <v>256</v>
      </c>
      <c r="N9" s="20">
        <f t="shared" si="83"/>
        <v>306</v>
      </c>
      <c r="O9" s="20">
        <f t="shared" si="83"/>
        <v>356</v>
      </c>
      <c r="P9" s="20">
        <f t="shared" si="83"/>
        <v>406</v>
      </c>
      <c r="Q9" s="20">
        <v>456</v>
      </c>
      <c r="R9" s="20">
        <f t="shared" ref="R9:U9" si="84">Q9+70</f>
        <v>526</v>
      </c>
      <c r="S9" s="20">
        <f t="shared" si="84"/>
        <v>596</v>
      </c>
      <c r="T9" s="20">
        <f t="shared" si="84"/>
        <v>666</v>
      </c>
      <c r="U9" s="20">
        <f t="shared" si="84"/>
        <v>736</v>
      </c>
      <c r="V9" s="20">
        <v>806</v>
      </c>
      <c r="W9" s="20">
        <f t="shared" ref="W9:Z9" si="85">V9+90</f>
        <v>896</v>
      </c>
      <c r="X9" s="20">
        <f t="shared" si="85"/>
        <v>986</v>
      </c>
      <c r="Y9" s="20">
        <f t="shared" si="85"/>
        <v>1076</v>
      </c>
      <c r="Z9" s="20">
        <f t="shared" si="85"/>
        <v>1166</v>
      </c>
      <c r="AA9" s="20">
        <v>1256</v>
      </c>
      <c r="AB9" s="20">
        <f t="shared" ref="AB9:AE9" si="86">AA9+130</f>
        <v>1386</v>
      </c>
      <c r="AC9" s="20">
        <f t="shared" si="86"/>
        <v>1516</v>
      </c>
      <c r="AD9" s="20">
        <f t="shared" si="86"/>
        <v>1646</v>
      </c>
      <c r="AE9" s="20">
        <f t="shared" si="86"/>
        <v>1776</v>
      </c>
      <c r="AF9" s="20">
        <v>1906</v>
      </c>
      <c r="AG9" s="20">
        <f t="shared" ref="AG9:AJ9" si="87">AF9+170</f>
        <v>2076</v>
      </c>
      <c r="AH9" s="20">
        <f t="shared" si="87"/>
        <v>2246</v>
      </c>
      <c r="AI9" s="20">
        <f t="shared" si="87"/>
        <v>2416</v>
      </c>
      <c r="AJ9" s="20">
        <f t="shared" si="87"/>
        <v>2586</v>
      </c>
      <c r="AK9" s="20">
        <v>2756</v>
      </c>
      <c r="AL9" s="20">
        <f t="shared" si="8"/>
        <v>2966</v>
      </c>
      <c r="AM9" s="20">
        <v>3196</v>
      </c>
      <c r="AN9" s="20">
        <v>3446</v>
      </c>
      <c r="AO9" s="20">
        <v>3716</v>
      </c>
      <c r="AP9" s="20">
        <f t="shared" si="18"/>
        <v>140</v>
      </c>
      <c r="AQ9" s="20">
        <f t="shared" si="19"/>
        <v>340</v>
      </c>
      <c r="AR9" s="20">
        <f t="shared" si="20"/>
        <v>540</v>
      </c>
      <c r="AS9" s="20">
        <f t="shared" si="21"/>
        <v>740</v>
      </c>
      <c r="AT9" s="20">
        <f t="shared" si="22"/>
        <v>940</v>
      </c>
      <c r="AU9" s="20">
        <f t="shared" si="23"/>
        <v>1710</v>
      </c>
      <c r="AV9" s="20">
        <f t="shared" si="24"/>
        <v>2610</v>
      </c>
      <c r="AW9" s="20">
        <f t="shared" si="25"/>
        <v>3510</v>
      </c>
      <c r="AX9" s="20">
        <f t="shared" si="26"/>
        <v>4410</v>
      </c>
      <c r="AY9" s="20">
        <f t="shared" si="27"/>
        <v>5310</v>
      </c>
      <c r="AZ9" s="20">
        <f t="shared" si="28"/>
        <v>8280</v>
      </c>
      <c r="BA9" s="20">
        <f t="shared" si="29"/>
        <v>10280</v>
      </c>
      <c r="BB9" s="20">
        <f t="shared" si="30"/>
        <v>12280</v>
      </c>
      <c r="BC9" s="20">
        <f t="shared" si="31"/>
        <v>14280</v>
      </c>
      <c r="BD9" s="20">
        <f t="shared" si="32"/>
        <v>16280</v>
      </c>
      <c r="BE9" s="20">
        <f t="shared" si="33"/>
        <v>22850</v>
      </c>
      <c r="BF9" s="20">
        <f t="shared" si="34"/>
        <v>26350</v>
      </c>
      <c r="BG9" s="20">
        <f t="shared" si="35"/>
        <v>29850</v>
      </c>
      <c r="BH9" s="20">
        <f t="shared" si="36"/>
        <v>33350</v>
      </c>
      <c r="BI9" s="20">
        <f t="shared" si="37"/>
        <v>36850</v>
      </c>
      <c r="BJ9" s="20">
        <f t="shared" si="38"/>
        <v>48420</v>
      </c>
      <c r="BK9" s="20">
        <f t="shared" si="39"/>
        <v>53820</v>
      </c>
      <c r="BL9" s="20">
        <f t="shared" si="40"/>
        <v>59220</v>
      </c>
      <c r="BM9" s="20">
        <f t="shared" si="41"/>
        <v>64620</v>
      </c>
      <c r="BN9" s="20">
        <f t="shared" si="42"/>
        <v>70020</v>
      </c>
      <c r="BO9" s="20">
        <f t="shared" si="43"/>
        <v>75420</v>
      </c>
      <c r="BP9" s="20">
        <f t="shared" si="44"/>
        <v>97090</v>
      </c>
      <c r="BQ9" s="20">
        <f t="shared" si="45"/>
        <v>106190</v>
      </c>
      <c r="BR9" s="20">
        <f t="shared" si="46"/>
        <v>115290</v>
      </c>
      <c r="BS9" s="20">
        <f t="shared" si="47"/>
        <v>124390</v>
      </c>
      <c r="BT9" s="20">
        <f t="shared" si="48"/>
        <v>133490</v>
      </c>
      <c r="BU9" s="20">
        <f t="shared" si="49"/>
        <v>166160</v>
      </c>
      <c r="BV9" s="20">
        <f t="shared" si="50"/>
        <v>179760</v>
      </c>
      <c r="BW9" s="20">
        <f t="shared" si="51"/>
        <v>193360</v>
      </c>
      <c r="BX9" s="20">
        <f t="shared" si="52"/>
        <v>206960</v>
      </c>
      <c r="BY9" s="20">
        <f t="shared" si="53"/>
        <v>220560</v>
      </c>
      <c r="BZ9" s="20">
        <f t="shared" si="54"/>
        <v>237360</v>
      </c>
      <c r="CA9" s="20">
        <f t="shared" si="55"/>
        <v>287730</v>
      </c>
      <c r="CB9" s="20">
        <f t="shared" si="56"/>
        <v>310230</v>
      </c>
      <c r="CC9" s="20">
        <f t="shared" si="57"/>
        <v>334530</v>
      </c>
    </row>
    <row r="10" ht="16.5" spans="1:81">
      <c r="A10" s="10">
        <v>30</v>
      </c>
      <c r="B10" s="20">
        <v>7</v>
      </c>
      <c r="C10" s="20">
        <v>17</v>
      </c>
      <c r="D10" s="20">
        <v>27</v>
      </c>
      <c r="E10" s="20">
        <v>37</v>
      </c>
      <c r="F10" s="20">
        <v>47</v>
      </c>
      <c r="G10" s="20">
        <v>57</v>
      </c>
      <c r="H10" s="20">
        <f t="shared" ref="H10:K10" si="88">G10+30</f>
        <v>87</v>
      </c>
      <c r="I10" s="20">
        <f t="shared" si="88"/>
        <v>117</v>
      </c>
      <c r="J10" s="20">
        <f t="shared" si="88"/>
        <v>147</v>
      </c>
      <c r="K10" s="20">
        <f t="shared" si="88"/>
        <v>177</v>
      </c>
      <c r="L10" s="20">
        <v>207</v>
      </c>
      <c r="M10" s="20">
        <f t="shared" ref="M10:P10" si="89">L10+50</f>
        <v>257</v>
      </c>
      <c r="N10" s="20">
        <f t="shared" si="89"/>
        <v>307</v>
      </c>
      <c r="O10" s="20">
        <f t="shared" si="89"/>
        <v>357</v>
      </c>
      <c r="P10" s="20">
        <f t="shared" si="89"/>
        <v>407</v>
      </c>
      <c r="Q10" s="20">
        <v>457</v>
      </c>
      <c r="R10" s="20">
        <f t="shared" ref="R10:U10" si="90">Q10+70</f>
        <v>527</v>
      </c>
      <c r="S10" s="20">
        <f t="shared" si="90"/>
        <v>597</v>
      </c>
      <c r="T10" s="20">
        <f t="shared" si="90"/>
        <v>667</v>
      </c>
      <c r="U10" s="20">
        <f t="shared" si="90"/>
        <v>737</v>
      </c>
      <c r="V10" s="20">
        <v>807</v>
      </c>
      <c r="W10" s="20">
        <f t="shared" ref="W10:Z10" si="91">V10+90</f>
        <v>897</v>
      </c>
      <c r="X10" s="20">
        <f t="shared" si="91"/>
        <v>987</v>
      </c>
      <c r="Y10" s="20">
        <f t="shared" si="91"/>
        <v>1077</v>
      </c>
      <c r="Z10" s="20">
        <f t="shared" si="91"/>
        <v>1167</v>
      </c>
      <c r="AA10" s="20">
        <v>1257</v>
      </c>
      <c r="AB10" s="20">
        <f t="shared" ref="AB10:AE10" si="92">AA10+130</f>
        <v>1387</v>
      </c>
      <c r="AC10" s="20">
        <f t="shared" si="92"/>
        <v>1517</v>
      </c>
      <c r="AD10" s="20">
        <f t="shared" si="92"/>
        <v>1647</v>
      </c>
      <c r="AE10" s="20">
        <f t="shared" si="92"/>
        <v>1777</v>
      </c>
      <c r="AF10" s="20">
        <v>1907</v>
      </c>
      <c r="AG10" s="20">
        <f t="shared" ref="AG10:AJ10" si="93">AF10+170</f>
        <v>2077</v>
      </c>
      <c r="AH10" s="20">
        <f t="shared" si="93"/>
        <v>2247</v>
      </c>
      <c r="AI10" s="20">
        <f t="shared" si="93"/>
        <v>2417</v>
      </c>
      <c r="AJ10" s="20">
        <f t="shared" si="93"/>
        <v>2587</v>
      </c>
      <c r="AK10" s="20">
        <v>2757</v>
      </c>
      <c r="AL10" s="20">
        <f t="shared" si="8"/>
        <v>2967</v>
      </c>
      <c r="AM10" s="20">
        <v>3197</v>
      </c>
      <c r="AN10" s="20">
        <v>3447</v>
      </c>
      <c r="AO10" s="20">
        <v>3717</v>
      </c>
      <c r="AP10" s="20">
        <f t="shared" si="18"/>
        <v>160</v>
      </c>
      <c r="AQ10" s="20">
        <f t="shared" si="19"/>
        <v>360</v>
      </c>
      <c r="AR10" s="20">
        <f t="shared" si="20"/>
        <v>560</v>
      </c>
      <c r="AS10" s="20">
        <f t="shared" si="21"/>
        <v>760</v>
      </c>
      <c r="AT10" s="20">
        <f t="shared" si="22"/>
        <v>960</v>
      </c>
      <c r="AU10" s="20">
        <f t="shared" si="23"/>
        <v>1740</v>
      </c>
      <c r="AV10" s="20">
        <f t="shared" si="24"/>
        <v>2640</v>
      </c>
      <c r="AW10" s="20">
        <f t="shared" si="25"/>
        <v>3540</v>
      </c>
      <c r="AX10" s="20">
        <f t="shared" si="26"/>
        <v>4440</v>
      </c>
      <c r="AY10" s="20">
        <f t="shared" si="27"/>
        <v>5340</v>
      </c>
      <c r="AZ10" s="20">
        <f t="shared" si="28"/>
        <v>8320</v>
      </c>
      <c r="BA10" s="20">
        <f t="shared" si="29"/>
        <v>10320</v>
      </c>
      <c r="BB10" s="20">
        <f t="shared" si="30"/>
        <v>12320</v>
      </c>
      <c r="BC10" s="20">
        <f t="shared" si="31"/>
        <v>14320</v>
      </c>
      <c r="BD10" s="20">
        <f t="shared" si="32"/>
        <v>16320</v>
      </c>
      <c r="BE10" s="20">
        <f t="shared" si="33"/>
        <v>22900</v>
      </c>
      <c r="BF10" s="20">
        <f t="shared" si="34"/>
        <v>26400</v>
      </c>
      <c r="BG10" s="20">
        <f t="shared" si="35"/>
        <v>29900</v>
      </c>
      <c r="BH10" s="20">
        <f t="shared" si="36"/>
        <v>33400</v>
      </c>
      <c r="BI10" s="20">
        <f t="shared" si="37"/>
        <v>36900</v>
      </c>
      <c r="BJ10" s="20">
        <f t="shared" si="38"/>
        <v>48480</v>
      </c>
      <c r="BK10" s="20">
        <f t="shared" si="39"/>
        <v>53880</v>
      </c>
      <c r="BL10" s="20">
        <f t="shared" si="40"/>
        <v>59280</v>
      </c>
      <c r="BM10" s="20">
        <f t="shared" si="41"/>
        <v>64680</v>
      </c>
      <c r="BN10" s="20">
        <f t="shared" si="42"/>
        <v>70080</v>
      </c>
      <c r="BO10" s="20">
        <f t="shared" si="43"/>
        <v>75480</v>
      </c>
      <c r="BP10" s="20">
        <f t="shared" si="44"/>
        <v>97160</v>
      </c>
      <c r="BQ10" s="20">
        <f t="shared" si="45"/>
        <v>106260</v>
      </c>
      <c r="BR10" s="20">
        <f t="shared" si="46"/>
        <v>115360</v>
      </c>
      <c r="BS10" s="20">
        <f t="shared" si="47"/>
        <v>124460</v>
      </c>
      <c r="BT10" s="20">
        <f t="shared" si="48"/>
        <v>133560</v>
      </c>
      <c r="BU10" s="20">
        <f t="shared" si="49"/>
        <v>166240</v>
      </c>
      <c r="BV10" s="20">
        <f t="shared" si="50"/>
        <v>179840</v>
      </c>
      <c r="BW10" s="20">
        <f t="shared" si="51"/>
        <v>193440</v>
      </c>
      <c r="BX10" s="20">
        <f t="shared" si="52"/>
        <v>207040</v>
      </c>
      <c r="BY10" s="20">
        <f t="shared" si="53"/>
        <v>220640</v>
      </c>
      <c r="BZ10" s="20">
        <f t="shared" si="54"/>
        <v>237440</v>
      </c>
      <c r="CA10" s="20">
        <f t="shared" si="55"/>
        <v>287820</v>
      </c>
      <c r="CB10" s="20">
        <f t="shared" si="56"/>
        <v>310320</v>
      </c>
      <c r="CC10" s="20">
        <f t="shared" si="57"/>
        <v>334620</v>
      </c>
    </row>
    <row r="11" ht="16.5" spans="1:81">
      <c r="A11" s="10">
        <v>30</v>
      </c>
      <c r="B11" s="20">
        <v>8</v>
      </c>
      <c r="C11" s="20">
        <v>18</v>
      </c>
      <c r="D11" s="20">
        <v>28</v>
      </c>
      <c r="E11" s="20">
        <v>38</v>
      </c>
      <c r="F11" s="20">
        <v>48</v>
      </c>
      <c r="G11" s="20">
        <v>58</v>
      </c>
      <c r="H11" s="20">
        <f t="shared" ref="H11:K11" si="94">G11+30</f>
        <v>88</v>
      </c>
      <c r="I11" s="20">
        <f t="shared" si="94"/>
        <v>118</v>
      </c>
      <c r="J11" s="20">
        <f t="shared" si="94"/>
        <v>148</v>
      </c>
      <c r="K11" s="20">
        <f t="shared" si="94"/>
        <v>178</v>
      </c>
      <c r="L11" s="20">
        <v>208</v>
      </c>
      <c r="M11" s="20">
        <f t="shared" ref="M11:P11" si="95">L11+50</f>
        <v>258</v>
      </c>
      <c r="N11" s="20">
        <f t="shared" si="95"/>
        <v>308</v>
      </c>
      <c r="O11" s="20">
        <f t="shared" si="95"/>
        <v>358</v>
      </c>
      <c r="P11" s="20">
        <f t="shared" si="95"/>
        <v>408</v>
      </c>
      <c r="Q11" s="20">
        <v>458</v>
      </c>
      <c r="R11" s="20">
        <f t="shared" ref="R11:U11" si="96">Q11+70</f>
        <v>528</v>
      </c>
      <c r="S11" s="20">
        <f t="shared" si="96"/>
        <v>598</v>
      </c>
      <c r="T11" s="20">
        <f t="shared" si="96"/>
        <v>668</v>
      </c>
      <c r="U11" s="20">
        <f t="shared" si="96"/>
        <v>738</v>
      </c>
      <c r="V11" s="20">
        <v>808</v>
      </c>
      <c r="W11" s="20">
        <f t="shared" ref="W11:Z11" si="97">V11+90</f>
        <v>898</v>
      </c>
      <c r="X11" s="20">
        <f t="shared" si="97"/>
        <v>988</v>
      </c>
      <c r="Y11" s="20">
        <f t="shared" si="97"/>
        <v>1078</v>
      </c>
      <c r="Z11" s="20">
        <f t="shared" si="97"/>
        <v>1168</v>
      </c>
      <c r="AA11" s="20">
        <v>1258</v>
      </c>
      <c r="AB11" s="20">
        <f t="shared" ref="AB11:AE11" si="98">AA11+130</f>
        <v>1388</v>
      </c>
      <c r="AC11" s="20">
        <f t="shared" si="98"/>
        <v>1518</v>
      </c>
      <c r="AD11" s="20">
        <f t="shared" si="98"/>
        <v>1648</v>
      </c>
      <c r="AE11" s="20">
        <f t="shared" si="98"/>
        <v>1778</v>
      </c>
      <c r="AF11" s="20">
        <v>1908</v>
      </c>
      <c r="AG11" s="20">
        <f t="shared" ref="AG11:AJ11" si="99">AF11+170</f>
        <v>2078</v>
      </c>
      <c r="AH11" s="20">
        <f t="shared" si="99"/>
        <v>2248</v>
      </c>
      <c r="AI11" s="20">
        <f t="shared" si="99"/>
        <v>2418</v>
      </c>
      <c r="AJ11" s="20">
        <f t="shared" si="99"/>
        <v>2588</v>
      </c>
      <c r="AK11" s="20">
        <v>2758</v>
      </c>
      <c r="AL11" s="20">
        <f t="shared" si="8"/>
        <v>2968</v>
      </c>
      <c r="AM11" s="20">
        <v>3198</v>
      </c>
      <c r="AN11" s="20">
        <v>3448</v>
      </c>
      <c r="AO11" s="20">
        <v>3718</v>
      </c>
      <c r="AP11" s="20">
        <f t="shared" si="18"/>
        <v>180</v>
      </c>
      <c r="AQ11" s="20">
        <f t="shared" si="19"/>
        <v>380</v>
      </c>
      <c r="AR11" s="20">
        <f t="shared" si="20"/>
        <v>580</v>
      </c>
      <c r="AS11" s="20">
        <f t="shared" si="21"/>
        <v>780</v>
      </c>
      <c r="AT11" s="20">
        <f t="shared" si="22"/>
        <v>980</v>
      </c>
      <c r="AU11" s="20">
        <f t="shared" si="23"/>
        <v>1770</v>
      </c>
      <c r="AV11" s="20">
        <f t="shared" si="24"/>
        <v>2670</v>
      </c>
      <c r="AW11" s="20">
        <f t="shared" si="25"/>
        <v>3570</v>
      </c>
      <c r="AX11" s="20">
        <f t="shared" si="26"/>
        <v>4470</v>
      </c>
      <c r="AY11" s="20">
        <f t="shared" si="27"/>
        <v>5370</v>
      </c>
      <c r="AZ11" s="20">
        <f t="shared" si="28"/>
        <v>8360</v>
      </c>
      <c r="BA11" s="20">
        <f t="shared" si="29"/>
        <v>10360</v>
      </c>
      <c r="BB11" s="20">
        <f t="shared" si="30"/>
        <v>12360</v>
      </c>
      <c r="BC11" s="20">
        <f t="shared" si="31"/>
        <v>14360</v>
      </c>
      <c r="BD11" s="20">
        <f t="shared" si="32"/>
        <v>16360</v>
      </c>
      <c r="BE11" s="20">
        <f t="shared" si="33"/>
        <v>22950</v>
      </c>
      <c r="BF11" s="20">
        <f t="shared" si="34"/>
        <v>26450</v>
      </c>
      <c r="BG11" s="20">
        <f t="shared" si="35"/>
        <v>29950</v>
      </c>
      <c r="BH11" s="20">
        <f t="shared" si="36"/>
        <v>33450</v>
      </c>
      <c r="BI11" s="20">
        <f t="shared" si="37"/>
        <v>36950</v>
      </c>
      <c r="BJ11" s="20">
        <f t="shared" si="38"/>
        <v>48540</v>
      </c>
      <c r="BK11" s="20">
        <f t="shared" si="39"/>
        <v>53940</v>
      </c>
      <c r="BL11" s="20">
        <f t="shared" si="40"/>
        <v>59340</v>
      </c>
      <c r="BM11" s="20">
        <f t="shared" si="41"/>
        <v>64740</v>
      </c>
      <c r="BN11" s="20">
        <f t="shared" si="42"/>
        <v>70140</v>
      </c>
      <c r="BO11" s="20">
        <f t="shared" si="43"/>
        <v>75540</v>
      </c>
      <c r="BP11" s="20">
        <f t="shared" si="44"/>
        <v>97230</v>
      </c>
      <c r="BQ11" s="20">
        <f t="shared" si="45"/>
        <v>106330</v>
      </c>
      <c r="BR11" s="20">
        <f t="shared" si="46"/>
        <v>115430</v>
      </c>
      <c r="BS11" s="20">
        <f t="shared" si="47"/>
        <v>124530</v>
      </c>
      <c r="BT11" s="20">
        <f t="shared" si="48"/>
        <v>133630</v>
      </c>
      <c r="BU11" s="20">
        <f t="shared" si="49"/>
        <v>166320</v>
      </c>
      <c r="BV11" s="20">
        <f t="shared" si="50"/>
        <v>179920</v>
      </c>
      <c r="BW11" s="20">
        <f t="shared" si="51"/>
        <v>193520</v>
      </c>
      <c r="BX11" s="20">
        <f t="shared" si="52"/>
        <v>207120</v>
      </c>
      <c r="BY11" s="20">
        <f t="shared" si="53"/>
        <v>220720</v>
      </c>
      <c r="BZ11" s="20">
        <f t="shared" si="54"/>
        <v>237520</v>
      </c>
      <c r="CA11" s="20">
        <f t="shared" si="55"/>
        <v>287910</v>
      </c>
      <c r="CB11" s="20">
        <f t="shared" si="56"/>
        <v>310410</v>
      </c>
      <c r="CC11" s="20">
        <f t="shared" si="57"/>
        <v>334710</v>
      </c>
    </row>
    <row r="12" ht="16.5" spans="1:81">
      <c r="A12" s="10">
        <v>30</v>
      </c>
      <c r="B12" s="20">
        <v>9</v>
      </c>
      <c r="C12" s="20">
        <v>19</v>
      </c>
      <c r="D12" s="20">
        <v>29</v>
      </c>
      <c r="E12" s="20">
        <v>39</v>
      </c>
      <c r="F12" s="20">
        <v>49</v>
      </c>
      <c r="G12" s="20">
        <v>59</v>
      </c>
      <c r="H12" s="20">
        <f t="shared" ref="H12:K12" si="100">G12+30</f>
        <v>89</v>
      </c>
      <c r="I12" s="20">
        <f t="shared" si="100"/>
        <v>119</v>
      </c>
      <c r="J12" s="20">
        <f t="shared" si="100"/>
        <v>149</v>
      </c>
      <c r="K12" s="20">
        <f t="shared" si="100"/>
        <v>179</v>
      </c>
      <c r="L12" s="20">
        <v>209</v>
      </c>
      <c r="M12" s="20">
        <f t="shared" ref="M12:P12" si="101">L12+50</f>
        <v>259</v>
      </c>
      <c r="N12" s="20">
        <f t="shared" si="101"/>
        <v>309</v>
      </c>
      <c r="O12" s="20">
        <f t="shared" si="101"/>
        <v>359</v>
      </c>
      <c r="P12" s="20">
        <f t="shared" si="101"/>
        <v>409</v>
      </c>
      <c r="Q12" s="20">
        <v>459</v>
      </c>
      <c r="R12" s="20">
        <f t="shared" ref="R12:U12" si="102">Q12+70</f>
        <v>529</v>
      </c>
      <c r="S12" s="20">
        <f t="shared" si="102"/>
        <v>599</v>
      </c>
      <c r="T12" s="20">
        <f t="shared" si="102"/>
        <v>669</v>
      </c>
      <c r="U12" s="20">
        <f t="shared" si="102"/>
        <v>739</v>
      </c>
      <c r="V12" s="20">
        <v>809</v>
      </c>
      <c r="W12" s="20">
        <f t="shared" ref="W12:Z12" si="103">V12+90</f>
        <v>899</v>
      </c>
      <c r="X12" s="20">
        <f t="shared" si="103"/>
        <v>989</v>
      </c>
      <c r="Y12" s="20">
        <f t="shared" si="103"/>
        <v>1079</v>
      </c>
      <c r="Z12" s="20">
        <f t="shared" si="103"/>
        <v>1169</v>
      </c>
      <c r="AA12" s="20">
        <v>1259</v>
      </c>
      <c r="AB12" s="20">
        <f t="shared" ref="AB12:AE12" si="104">AA12+130</f>
        <v>1389</v>
      </c>
      <c r="AC12" s="20">
        <f t="shared" si="104"/>
        <v>1519</v>
      </c>
      <c r="AD12" s="20">
        <f t="shared" si="104"/>
        <v>1649</v>
      </c>
      <c r="AE12" s="20">
        <f t="shared" si="104"/>
        <v>1779</v>
      </c>
      <c r="AF12" s="20">
        <v>1909</v>
      </c>
      <c r="AG12" s="20">
        <f t="shared" ref="AG12:AJ12" si="105">AF12+170</f>
        <v>2079</v>
      </c>
      <c r="AH12" s="20">
        <f t="shared" si="105"/>
        <v>2249</v>
      </c>
      <c r="AI12" s="20">
        <f t="shared" si="105"/>
        <v>2419</v>
      </c>
      <c r="AJ12" s="20">
        <f t="shared" si="105"/>
        <v>2589</v>
      </c>
      <c r="AK12" s="20">
        <v>2759</v>
      </c>
      <c r="AL12" s="20">
        <f t="shared" si="8"/>
        <v>2969</v>
      </c>
      <c r="AM12" s="20">
        <v>3199</v>
      </c>
      <c r="AN12" s="20">
        <v>3449</v>
      </c>
      <c r="AO12" s="20">
        <v>3719</v>
      </c>
      <c r="AP12" s="20">
        <f t="shared" si="18"/>
        <v>200</v>
      </c>
      <c r="AQ12" s="20">
        <f t="shared" si="19"/>
        <v>400</v>
      </c>
      <c r="AR12" s="20">
        <f t="shared" si="20"/>
        <v>600</v>
      </c>
      <c r="AS12" s="20">
        <f t="shared" si="21"/>
        <v>800</v>
      </c>
      <c r="AT12" s="20">
        <f t="shared" si="22"/>
        <v>1000</v>
      </c>
      <c r="AU12" s="20">
        <f t="shared" si="23"/>
        <v>1800</v>
      </c>
      <c r="AV12" s="20">
        <f t="shared" si="24"/>
        <v>2700</v>
      </c>
      <c r="AW12" s="20">
        <f t="shared" si="25"/>
        <v>3600</v>
      </c>
      <c r="AX12" s="20">
        <f t="shared" si="26"/>
        <v>4500</v>
      </c>
      <c r="AY12" s="20">
        <f t="shared" si="27"/>
        <v>5400</v>
      </c>
      <c r="AZ12" s="20">
        <f t="shared" si="28"/>
        <v>8400</v>
      </c>
      <c r="BA12" s="20">
        <f t="shared" si="29"/>
        <v>10400</v>
      </c>
      <c r="BB12" s="20">
        <f t="shared" si="30"/>
        <v>12400</v>
      </c>
      <c r="BC12" s="20">
        <f t="shared" si="31"/>
        <v>14400</v>
      </c>
      <c r="BD12" s="20">
        <f t="shared" si="32"/>
        <v>16400</v>
      </c>
      <c r="BE12" s="20">
        <f t="shared" si="33"/>
        <v>23000</v>
      </c>
      <c r="BF12" s="20">
        <f t="shared" si="34"/>
        <v>26500</v>
      </c>
      <c r="BG12" s="20">
        <f t="shared" si="35"/>
        <v>30000</v>
      </c>
      <c r="BH12" s="20">
        <f t="shared" si="36"/>
        <v>33500</v>
      </c>
      <c r="BI12" s="20">
        <f t="shared" si="37"/>
        <v>37000</v>
      </c>
      <c r="BJ12" s="20">
        <f t="shared" si="38"/>
        <v>48600</v>
      </c>
      <c r="BK12" s="20">
        <f t="shared" si="39"/>
        <v>54000</v>
      </c>
      <c r="BL12" s="20">
        <f t="shared" si="40"/>
        <v>59400</v>
      </c>
      <c r="BM12" s="20">
        <f t="shared" si="41"/>
        <v>64800</v>
      </c>
      <c r="BN12" s="20">
        <f t="shared" si="42"/>
        <v>70200</v>
      </c>
      <c r="BO12" s="20">
        <f t="shared" si="43"/>
        <v>75600</v>
      </c>
      <c r="BP12" s="20">
        <f t="shared" si="44"/>
        <v>97300</v>
      </c>
      <c r="BQ12" s="20">
        <f t="shared" si="45"/>
        <v>106400</v>
      </c>
      <c r="BR12" s="20">
        <f t="shared" si="46"/>
        <v>115500</v>
      </c>
      <c r="BS12" s="20">
        <f t="shared" si="47"/>
        <v>124600</v>
      </c>
      <c r="BT12" s="20">
        <f t="shared" si="48"/>
        <v>133700</v>
      </c>
      <c r="BU12" s="20">
        <f t="shared" si="49"/>
        <v>166400</v>
      </c>
      <c r="BV12" s="20">
        <f t="shared" si="50"/>
        <v>180000</v>
      </c>
      <c r="BW12" s="20">
        <f t="shared" si="51"/>
        <v>193600</v>
      </c>
      <c r="BX12" s="20">
        <f t="shared" si="52"/>
        <v>207200</v>
      </c>
      <c r="BY12" s="20">
        <f t="shared" si="53"/>
        <v>220800</v>
      </c>
      <c r="BZ12" s="20">
        <f t="shared" si="54"/>
        <v>237600</v>
      </c>
      <c r="CA12" s="20">
        <f t="shared" si="55"/>
        <v>288000</v>
      </c>
      <c r="CB12" s="20">
        <f t="shared" si="56"/>
        <v>310500</v>
      </c>
      <c r="CC12" s="20">
        <f t="shared" si="57"/>
        <v>334800</v>
      </c>
    </row>
    <row r="13" ht="16.5" spans="1:81">
      <c r="A13" s="10">
        <v>50</v>
      </c>
      <c r="B13" s="20"/>
      <c r="C13" s="20"/>
      <c r="D13" s="20"/>
      <c r="E13" s="20"/>
      <c r="F13" s="20"/>
      <c r="G13" s="20">
        <v>60</v>
      </c>
      <c r="H13" s="20">
        <f t="shared" ref="H13:K13" si="106">G13+30</f>
        <v>90</v>
      </c>
      <c r="I13" s="20">
        <f t="shared" si="106"/>
        <v>120</v>
      </c>
      <c r="J13" s="20">
        <f t="shared" si="106"/>
        <v>150</v>
      </c>
      <c r="K13" s="20">
        <f t="shared" si="106"/>
        <v>180</v>
      </c>
      <c r="L13" s="20">
        <v>210</v>
      </c>
      <c r="M13" s="20">
        <f t="shared" ref="M13:P13" si="107">L13+50</f>
        <v>260</v>
      </c>
      <c r="N13" s="20">
        <f t="shared" si="107"/>
        <v>310</v>
      </c>
      <c r="O13" s="20">
        <f t="shared" si="107"/>
        <v>360</v>
      </c>
      <c r="P13" s="20">
        <f t="shared" si="107"/>
        <v>410</v>
      </c>
      <c r="Q13" s="20">
        <v>460</v>
      </c>
      <c r="R13" s="20">
        <f t="shared" ref="R13:U13" si="108">Q13+70</f>
        <v>530</v>
      </c>
      <c r="S13" s="20">
        <f t="shared" si="108"/>
        <v>600</v>
      </c>
      <c r="T13" s="20">
        <f t="shared" si="108"/>
        <v>670</v>
      </c>
      <c r="U13" s="20">
        <f t="shared" si="108"/>
        <v>740</v>
      </c>
      <c r="V13" s="20">
        <v>810</v>
      </c>
      <c r="W13" s="20">
        <f t="shared" ref="W13:Z13" si="109">V13+90</f>
        <v>900</v>
      </c>
      <c r="X13" s="20">
        <f t="shared" si="109"/>
        <v>990</v>
      </c>
      <c r="Y13" s="20">
        <f t="shared" si="109"/>
        <v>1080</v>
      </c>
      <c r="Z13" s="20">
        <f t="shared" si="109"/>
        <v>1170</v>
      </c>
      <c r="AA13" s="20">
        <v>1260</v>
      </c>
      <c r="AB13" s="20">
        <f t="shared" ref="AB13:AE13" si="110">AA13+130</f>
        <v>1390</v>
      </c>
      <c r="AC13" s="20">
        <f t="shared" si="110"/>
        <v>1520</v>
      </c>
      <c r="AD13" s="20">
        <f t="shared" si="110"/>
        <v>1650</v>
      </c>
      <c r="AE13" s="20">
        <f t="shared" si="110"/>
        <v>1780</v>
      </c>
      <c r="AF13" s="20">
        <v>1910</v>
      </c>
      <c r="AG13" s="20">
        <f t="shared" ref="AG13:AJ13" si="111">AF13+170</f>
        <v>2080</v>
      </c>
      <c r="AH13" s="20">
        <f t="shared" si="111"/>
        <v>2250</v>
      </c>
      <c r="AI13" s="20">
        <f t="shared" si="111"/>
        <v>2420</v>
      </c>
      <c r="AJ13" s="20">
        <f t="shared" si="111"/>
        <v>2590</v>
      </c>
      <c r="AK13" s="20">
        <v>2760</v>
      </c>
      <c r="AL13" s="20">
        <f t="shared" si="8"/>
        <v>2970</v>
      </c>
      <c r="AM13" s="20">
        <v>3200</v>
      </c>
      <c r="AN13" s="20">
        <v>3450</v>
      </c>
      <c r="AO13" s="20">
        <v>3720</v>
      </c>
      <c r="AU13" s="20">
        <f t="shared" si="23"/>
        <v>1830</v>
      </c>
      <c r="AV13" s="20">
        <f t="shared" si="24"/>
        <v>2730</v>
      </c>
      <c r="AW13" s="20">
        <f t="shared" si="25"/>
        <v>3630</v>
      </c>
      <c r="AX13" s="20">
        <f t="shared" si="26"/>
        <v>4530</v>
      </c>
      <c r="AY13" s="20">
        <f t="shared" si="27"/>
        <v>5430</v>
      </c>
      <c r="AZ13" s="20">
        <f t="shared" si="28"/>
        <v>8440</v>
      </c>
      <c r="BA13" s="20">
        <f t="shared" si="29"/>
        <v>10440</v>
      </c>
      <c r="BB13" s="20">
        <f t="shared" si="30"/>
        <v>12440</v>
      </c>
      <c r="BC13" s="20">
        <f t="shared" si="31"/>
        <v>14440</v>
      </c>
      <c r="BD13" s="20">
        <f t="shared" si="32"/>
        <v>16440</v>
      </c>
      <c r="BE13" s="20">
        <f t="shared" si="33"/>
        <v>23050</v>
      </c>
      <c r="BF13" s="20">
        <f t="shared" si="34"/>
        <v>26550</v>
      </c>
      <c r="BG13" s="20">
        <f t="shared" si="35"/>
        <v>30050</v>
      </c>
      <c r="BH13" s="20">
        <f t="shared" si="36"/>
        <v>33550</v>
      </c>
      <c r="BI13" s="20">
        <f t="shared" si="37"/>
        <v>37050</v>
      </c>
      <c r="BJ13" s="20">
        <f t="shared" si="38"/>
        <v>48660</v>
      </c>
      <c r="BK13" s="20">
        <f t="shared" si="39"/>
        <v>54060</v>
      </c>
      <c r="BL13" s="20">
        <f t="shared" si="40"/>
        <v>59460</v>
      </c>
      <c r="BM13" s="20">
        <f t="shared" si="41"/>
        <v>64860</v>
      </c>
      <c r="BN13" s="20">
        <f t="shared" si="42"/>
        <v>70260</v>
      </c>
      <c r="BO13" s="20">
        <f t="shared" si="43"/>
        <v>75660</v>
      </c>
      <c r="BP13" s="20">
        <f t="shared" si="44"/>
        <v>97370</v>
      </c>
      <c r="BQ13" s="20">
        <f t="shared" si="45"/>
        <v>106470</v>
      </c>
      <c r="BR13" s="20">
        <f t="shared" si="46"/>
        <v>115570</v>
      </c>
      <c r="BS13" s="20">
        <f t="shared" si="47"/>
        <v>124670</v>
      </c>
      <c r="BT13" s="20">
        <f t="shared" si="48"/>
        <v>133770</v>
      </c>
      <c r="BU13" s="20">
        <f t="shared" si="49"/>
        <v>166480</v>
      </c>
      <c r="BV13" s="20">
        <f t="shared" si="50"/>
        <v>180080</v>
      </c>
      <c r="BW13" s="20">
        <f t="shared" si="51"/>
        <v>193680</v>
      </c>
      <c r="BX13" s="20">
        <f t="shared" si="52"/>
        <v>207280</v>
      </c>
      <c r="BY13" s="20">
        <f t="shared" si="53"/>
        <v>220880</v>
      </c>
      <c r="BZ13" s="20">
        <f t="shared" si="54"/>
        <v>237680</v>
      </c>
      <c r="CA13" s="20">
        <f t="shared" si="55"/>
        <v>288090</v>
      </c>
      <c r="CB13" s="20">
        <f t="shared" si="56"/>
        <v>310590</v>
      </c>
      <c r="CC13" s="20">
        <f t="shared" si="57"/>
        <v>334890</v>
      </c>
    </row>
    <row r="14" ht="16.5" spans="1:81">
      <c r="A14" s="10">
        <v>50</v>
      </c>
      <c r="B14" s="20"/>
      <c r="C14" s="20"/>
      <c r="D14" s="20"/>
      <c r="E14" s="20"/>
      <c r="F14" s="20"/>
      <c r="G14" s="20">
        <v>61</v>
      </c>
      <c r="H14" s="20">
        <f t="shared" ref="H14:K14" si="112">G14+30</f>
        <v>91</v>
      </c>
      <c r="I14" s="20">
        <f t="shared" si="112"/>
        <v>121</v>
      </c>
      <c r="J14" s="20">
        <f t="shared" si="112"/>
        <v>151</v>
      </c>
      <c r="K14" s="20">
        <f t="shared" si="112"/>
        <v>181</v>
      </c>
      <c r="L14" s="20">
        <v>211</v>
      </c>
      <c r="M14" s="20">
        <f t="shared" ref="M14:P14" si="113">L14+50</f>
        <v>261</v>
      </c>
      <c r="N14" s="20">
        <f t="shared" si="113"/>
        <v>311</v>
      </c>
      <c r="O14" s="20">
        <f t="shared" si="113"/>
        <v>361</v>
      </c>
      <c r="P14" s="20">
        <f t="shared" si="113"/>
        <v>411</v>
      </c>
      <c r="Q14" s="20">
        <v>461</v>
      </c>
      <c r="R14" s="20">
        <f t="shared" ref="R14:U14" si="114">Q14+70</f>
        <v>531</v>
      </c>
      <c r="S14" s="20">
        <f t="shared" si="114"/>
        <v>601</v>
      </c>
      <c r="T14" s="20">
        <f t="shared" si="114"/>
        <v>671</v>
      </c>
      <c r="U14" s="20">
        <f t="shared" si="114"/>
        <v>741</v>
      </c>
      <c r="V14" s="20">
        <v>811</v>
      </c>
      <c r="W14" s="20">
        <f t="shared" ref="W14:Z14" si="115">V14+90</f>
        <v>901</v>
      </c>
      <c r="X14" s="20">
        <f t="shared" si="115"/>
        <v>991</v>
      </c>
      <c r="Y14" s="20">
        <f t="shared" si="115"/>
        <v>1081</v>
      </c>
      <c r="Z14" s="20">
        <f t="shared" si="115"/>
        <v>1171</v>
      </c>
      <c r="AA14" s="20">
        <v>1261</v>
      </c>
      <c r="AB14" s="20">
        <f t="shared" ref="AB14:AE14" si="116">AA14+130</f>
        <v>1391</v>
      </c>
      <c r="AC14" s="20">
        <f t="shared" si="116"/>
        <v>1521</v>
      </c>
      <c r="AD14" s="20">
        <f t="shared" si="116"/>
        <v>1651</v>
      </c>
      <c r="AE14" s="20">
        <f t="shared" si="116"/>
        <v>1781</v>
      </c>
      <c r="AF14" s="20">
        <v>1911</v>
      </c>
      <c r="AG14" s="20">
        <f t="shared" ref="AG14:AJ14" si="117">AF14+170</f>
        <v>2081</v>
      </c>
      <c r="AH14" s="20">
        <f t="shared" si="117"/>
        <v>2251</v>
      </c>
      <c r="AI14" s="20">
        <f t="shared" si="117"/>
        <v>2421</v>
      </c>
      <c r="AJ14" s="20">
        <f t="shared" si="117"/>
        <v>2591</v>
      </c>
      <c r="AK14" s="20">
        <v>2761</v>
      </c>
      <c r="AL14" s="20">
        <f t="shared" si="8"/>
        <v>2971</v>
      </c>
      <c r="AM14" s="20">
        <v>3201</v>
      </c>
      <c r="AN14" s="20">
        <v>3451</v>
      </c>
      <c r="AO14" s="20">
        <v>3721</v>
      </c>
      <c r="AU14" s="20">
        <f t="shared" si="23"/>
        <v>1860</v>
      </c>
      <c r="AV14" s="20">
        <f t="shared" si="24"/>
        <v>2760</v>
      </c>
      <c r="AW14" s="20">
        <f t="shared" si="25"/>
        <v>3660</v>
      </c>
      <c r="AX14" s="20">
        <f t="shared" si="26"/>
        <v>4560</v>
      </c>
      <c r="AY14" s="20">
        <f t="shared" si="27"/>
        <v>5460</v>
      </c>
      <c r="AZ14" s="20">
        <f t="shared" si="28"/>
        <v>8480</v>
      </c>
      <c r="BA14" s="20">
        <f t="shared" si="29"/>
        <v>10480</v>
      </c>
      <c r="BB14" s="20">
        <f t="shared" si="30"/>
        <v>12480</v>
      </c>
      <c r="BC14" s="20">
        <f t="shared" si="31"/>
        <v>14480</v>
      </c>
      <c r="BD14" s="20">
        <f t="shared" si="32"/>
        <v>16480</v>
      </c>
      <c r="BE14" s="20">
        <f t="shared" si="33"/>
        <v>23100</v>
      </c>
      <c r="BF14" s="20">
        <f t="shared" si="34"/>
        <v>26600</v>
      </c>
      <c r="BG14" s="20">
        <f t="shared" si="35"/>
        <v>30100</v>
      </c>
      <c r="BH14" s="20">
        <f t="shared" si="36"/>
        <v>33600</v>
      </c>
      <c r="BI14" s="20">
        <f t="shared" si="37"/>
        <v>37100</v>
      </c>
      <c r="BJ14" s="20">
        <f t="shared" si="38"/>
        <v>48720</v>
      </c>
      <c r="BK14" s="20">
        <f t="shared" si="39"/>
        <v>54120</v>
      </c>
      <c r="BL14" s="20">
        <f t="shared" si="40"/>
        <v>59520</v>
      </c>
      <c r="BM14" s="20">
        <f t="shared" si="41"/>
        <v>64920</v>
      </c>
      <c r="BN14" s="20">
        <f t="shared" si="42"/>
        <v>70320</v>
      </c>
      <c r="BO14" s="20">
        <f t="shared" si="43"/>
        <v>75720</v>
      </c>
      <c r="BP14" s="20">
        <f t="shared" si="44"/>
        <v>97440</v>
      </c>
      <c r="BQ14" s="20">
        <f t="shared" si="45"/>
        <v>106540</v>
      </c>
      <c r="BR14" s="20">
        <f t="shared" si="46"/>
        <v>115640</v>
      </c>
      <c r="BS14" s="20">
        <f t="shared" si="47"/>
        <v>124740</v>
      </c>
      <c r="BT14" s="20">
        <f t="shared" si="48"/>
        <v>133840</v>
      </c>
      <c r="BU14" s="20">
        <f t="shared" si="49"/>
        <v>166560</v>
      </c>
      <c r="BV14" s="20">
        <f t="shared" si="50"/>
        <v>180160</v>
      </c>
      <c r="BW14" s="20">
        <f t="shared" si="51"/>
        <v>193760</v>
      </c>
      <c r="BX14" s="20">
        <f t="shared" si="52"/>
        <v>207360</v>
      </c>
      <c r="BY14" s="20">
        <f t="shared" si="53"/>
        <v>220960</v>
      </c>
      <c r="BZ14" s="20">
        <f t="shared" si="54"/>
        <v>237760</v>
      </c>
      <c r="CA14" s="20">
        <f t="shared" si="55"/>
        <v>288180</v>
      </c>
      <c r="CB14" s="20">
        <f t="shared" si="56"/>
        <v>310680</v>
      </c>
      <c r="CC14" s="20">
        <f t="shared" si="57"/>
        <v>334980</v>
      </c>
    </row>
    <row r="15" ht="16.5" spans="1:81">
      <c r="A15" s="10">
        <v>50</v>
      </c>
      <c r="B15" s="20"/>
      <c r="C15" s="20"/>
      <c r="D15" s="20"/>
      <c r="E15" s="20"/>
      <c r="F15" s="20"/>
      <c r="G15" s="20">
        <v>62</v>
      </c>
      <c r="H15" s="20">
        <f t="shared" ref="H15:K15" si="118">G15+30</f>
        <v>92</v>
      </c>
      <c r="I15" s="20">
        <f t="shared" si="118"/>
        <v>122</v>
      </c>
      <c r="J15" s="20">
        <f t="shared" si="118"/>
        <v>152</v>
      </c>
      <c r="K15" s="20">
        <f t="shared" si="118"/>
        <v>182</v>
      </c>
      <c r="L15" s="20">
        <v>212</v>
      </c>
      <c r="M15" s="20">
        <f t="shared" ref="M15:P15" si="119">L15+50</f>
        <v>262</v>
      </c>
      <c r="N15" s="20">
        <f t="shared" si="119"/>
        <v>312</v>
      </c>
      <c r="O15" s="20">
        <f t="shared" si="119"/>
        <v>362</v>
      </c>
      <c r="P15" s="20">
        <f t="shared" si="119"/>
        <v>412</v>
      </c>
      <c r="Q15" s="20">
        <v>462</v>
      </c>
      <c r="R15" s="20">
        <f t="shared" ref="R15:U15" si="120">Q15+70</f>
        <v>532</v>
      </c>
      <c r="S15" s="20">
        <f t="shared" si="120"/>
        <v>602</v>
      </c>
      <c r="T15" s="20">
        <f t="shared" si="120"/>
        <v>672</v>
      </c>
      <c r="U15" s="20">
        <f t="shared" si="120"/>
        <v>742</v>
      </c>
      <c r="V15" s="20">
        <v>812</v>
      </c>
      <c r="W15" s="20">
        <f t="shared" ref="W15:Z15" si="121">V15+90</f>
        <v>902</v>
      </c>
      <c r="X15" s="20">
        <f t="shared" si="121"/>
        <v>992</v>
      </c>
      <c r="Y15" s="20">
        <f t="shared" si="121"/>
        <v>1082</v>
      </c>
      <c r="Z15" s="20">
        <f t="shared" si="121"/>
        <v>1172</v>
      </c>
      <c r="AA15" s="20">
        <v>1262</v>
      </c>
      <c r="AB15" s="20">
        <f t="shared" ref="AB15:AE15" si="122">AA15+130</f>
        <v>1392</v>
      </c>
      <c r="AC15" s="20">
        <f t="shared" si="122"/>
        <v>1522</v>
      </c>
      <c r="AD15" s="20">
        <f t="shared" si="122"/>
        <v>1652</v>
      </c>
      <c r="AE15" s="20">
        <f t="shared" si="122"/>
        <v>1782</v>
      </c>
      <c r="AF15" s="20">
        <v>1912</v>
      </c>
      <c r="AG15" s="20">
        <f t="shared" ref="AG15:AJ15" si="123">AF15+170</f>
        <v>2082</v>
      </c>
      <c r="AH15" s="20">
        <f t="shared" si="123"/>
        <v>2252</v>
      </c>
      <c r="AI15" s="20">
        <f t="shared" si="123"/>
        <v>2422</v>
      </c>
      <c r="AJ15" s="20">
        <f t="shared" si="123"/>
        <v>2592</v>
      </c>
      <c r="AK15" s="20">
        <v>2762</v>
      </c>
      <c r="AL15" s="20">
        <f t="shared" si="8"/>
        <v>2972</v>
      </c>
      <c r="AM15" s="20">
        <v>3202</v>
      </c>
      <c r="AN15" s="20">
        <v>3452</v>
      </c>
      <c r="AO15" s="20">
        <v>3722</v>
      </c>
      <c r="AU15" s="20">
        <f t="shared" si="23"/>
        <v>1890</v>
      </c>
      <c r="AV15" s="20">
        <f t="shared" si="24"/>
        <v>2790</v>
      </c>
      <c r="AW15" s="20">
        <f t="shared" si="25"/>
        <v>3690</v>
      </c>
      <c r="AX15" s="20">
        <f t="shared" si="26"/>
        <v>4590</v>
      </c>
      <c r="AY15" s="20">
        <f t="shared" si="27"/>
        <v>5490</v>
      </c>
      <c r="AZ15" s="20">
        <f t="shared" si="28"/>
        <v>8520</v>
      </c>
      <c r="BA15" s="20">
        <f t="shared" si="29"/>
        <v>10520</v>
      </c>
      <c r="BB15" s="20">
        <f t="shared" si="30"/>
        <v>12520</v>
      </c>
      <c r="BC15" s="20">
        <f t="shared" si="31"/>
        <v>14520</v>
      </c>
      <c r="BD15" s="20">
        <f t="shared" si="32"/>
        <v>16520</v>
      </c>
      <c r="BE15" s="20">
        <f t="shared" si="33"/>
        <v>23150</v>
      </c>
      <c r="BF15" s="20">
        <f t="shared" si="34"/>
        <v>26650</v>
      </c>
      <c r="BG15" s="20">
        <f t="shared" si="35"/>
        <v>30150</v>
      </c>
      <c r="BH15" s="20">
        <f t="shared" si="36"/>
        <v>33650</v>
      </c>
      <c r="BI15" s="20">
        <f t="shared" si="37"/>
        <v>37150</v>
      </c>
      <c r="BJ15" s="20">
        <f t="shared" si="38"/>
        <v>48780</v>
      </c>
      <c r="BK15" s="20">
        <f t="shared" si="39"/>
        <v>54180</v>
      </c>
      <c r="BL15" s="20">
        <f t="shared" si="40"/>
        <v>59580</v>
      </c>
      <c r="BM15" s="20">
        <f t="shared" si="41"/>
        <v>64980</v>
      </c>
      <c r="BN15" s="20">
        <f t="shared" si="42"/>
        <v>70380</v>
      </c>
      <c r="BO15" s="20">
        <f t="shared" si="43"/>
        <v>75780</v>
      </c>
      <c r="BP15" s="20">
        <f t="shared" si="44"/>
        <v>97510</v>
      </c>
      <c r="BQ15" s="20">
        <f t="shared" si="45"/>
        <v>106610</v>
      </c>
      <c r="BR15" s="20">
        <f t="shared" si="46"/>
        <v>115710</v>
      </c>
      <c r="BS15" s="20">
        <f t="shared" si="47"/>
        <v>124810</v>
      </c>
      <c r="BT15" s="20">
        <f t="shared" si="48"/>
        <v>133910</v>
      </c>
      <c r="BU15" s="20">
        <f t="shared" si="49"/>
        <v>166640</v>
      </c>
      <c r="BV15" s="20">
        <f t="shared" si="50"/>
        <v>180240</v>
      </c>
      <c r="BW15" s="20">
        <f t="shared" si="51"/>
        <v>193840</v>
      </c>
      <c r="BX15" s="20">
        <f t="shared" si="52"/>
        <v>207440</v>
      </c>
      <c r="BY15" s="20">
        <f t="shared" si="53"/>
        <v>221040</v>
      </c>
      <c r="BZ15" s="20">
        <f t="shared" si="54"/>
        <v>237840</v>
      </c>
      <c r="CA15" s="20">
        <f t="shared" si="55"/>
        <v>288270</v>
      </c>
      <c r="CB15" s="20">
        <f t="shared" si="56"/>
        <v>310770</v>
      </c>
      <c r="CC15" s="20">
        <f t="shared" si="57"/>
        <v>335070</v>
      </c>
    </row>
    <row r="16" ht="16.5" spans="1:81">
      <c r="A16" s="10">
        <v>50</v>
      </c>
      <c r="B16" s="20"/>
      <c r="C16" s="20"/>
      <c r="D16" s="20"/>
      <c r="E16" s="20"/>
      <c r="F16" s="20"/>
      <c r="G16" s="20">
        <v>63</v>
      </c>
      <c r="H16" s="20">
        <f t="shared" ref="H16:K16" si="124">G16+30</f>
        <v>93</v>
      </c>
      <c r="I16" s="20">
        <f t="shared" si="124"/>
        <v>123</v>
      </c>
      <c r="J16" s="20">
        <f t="shared" si="124"/>
        <v>153</v>
      </c>
      <c r="K16" s="20">
        <f t="shared" si="124"/>
        <v>183</v>
      </c>
      <c r="L16" s="20">
        <v>213</v>
      </c>
      <c r="M16" s="20">
        <f t="shared" ref="M16:P16" si="125">L16+50</f>
        <v>263</v>
      </c>
      <c r="N16" s="20">
        <f t="shared" si="125"/>
        <v>313</v>
      </c>
      <c r="O16" s="20">
        <f t="shared" si="125"/>
        <v>363</v>
      </c>
      <c r="P16" s="20">
        <f t="shared" si="125"/>
        <v>413</v>
      </c>
      <c r="Q16" s="20">
        <v>463</v>
      </c>
      <c r="R16" s="20">
        <f t="shared" ref="R16:U16" si="126">Q16+70</f>
        <v>533</v>
      </c>
      <c r="S16" s="20">
        <f t="shared" si="126"/>
        <v>603</v>
      </c>
      <c r="T16" s="20">
        <f t="shared" si="126"/>
        <v>673</v>
      </c>
      <c r="U16" s="20">
        <f t="shared" si="126"/>
        <v>743</v>
      </c>
      <c r="V16" s="20">
        <v>813</v>
      </c>
      <c r="W16" s="20">
        <f t="shared" ref="W16:Z16" si="127">V16+90</f>
        <v>903</v>
      </c>
      <c r="X16" s="20">
        <f t="shared" si="127"/>
        <v>993</v>
      </c>
      <c r="Y16" s="20">
        <f t="shared" si="127"/>
        <v>1083</v>
      </c>
      <c r="Z16" s="20">
        <f t="shared" si="127"/>
        <v>1173</v>
      </c>
      <c r="AA16" s="20">
        <v>1263</v>
      </c>
      <c r="AB16" s="20">
        <f t="shared" ref="AB16:AE16" si="128">AA16+130</f>
        <v>1393</v>
      </c>
      <c r="AC16" s="20">
        <f t="shared" si="128"/>
        <v>1523</v>
      </c>
      <c r="AD16" s="20">
        <f t="shared" si="128"/>
        <v>1653</v>
      </c>
      <c r="AE16" s="20">
        <f t="shared" si="128"/>
        <v>1783</v>
      </c>
      <c r="AF16" s="20">
        <v>1913</v>
      </c>
      <c r="AG16" s="20">
        <f t="shared" ref="AG16:AJ16" si="129">AF16+170</f>
        <v>2083</v>
      </c>
      <c r="AH16" s="20">
        <f t="shared" si="129"/>
        <v>2253</v>
      </c>
      <c r="AI16" s="20">
        <f t="shared" si="129"/>
        <v>2423</v>
      </c>
      <c r="AJ16" s="20">
        <f t="shared" si="129"/>
        <v>2593</v>
      </c>
      <c r="AK16" s="20">
        <v>2763</v>
      </c>
      <c r="AL16" s="20">
        <f t="shared" si="8"/>
        <v>2973</v>
      </c>
      <c r="AM16" s="20">
        <v>3203</v>
      </c>
      <c r="AN16" s="20">
        <v>3453</v>
      </c>
      <c r="AO16" s="20">
        <v>3723</v>
      </c>
      <c r="AU16" s="20">
        <f t="shared" si="23"/>
        <v>1920</v>
      </c>
      <c r="AV16" s="20">
        <f t="shared" si="24"/>
        <v>2820</v>
      </c>
      <c r="AW16" s="20">
        <f t="shared" si="25"/>
        <v>3720</v>
      </c>
      <c r="AX16" s="20">
        <f t="shared" si="26"/>
        <v>4620</v>
      </c>
      <c r="AY16" s="20">
        <f t="shared" si="27"/>
        <v>5520</v>
      </c>
      <c r="AZ16" s="20">
        <f t="shared" si="28"/>
        <v>8560</v>
      </c>
      <c r="BA16" s="20">
        <f t="shared" si="29"/>
        <v>10560</v>
      </c>
      <c r="BB16" s="20">
        <f t="shared" si="30"/>
        <v>12560</v>
      </c>
      <c r="BC16" s="20">
        <f t="shared" si="31"/>
        <v>14560</v>
      </c>
      <c r="BD16" s="20">
        <f t="shared" si="32"/>
        <v>16560</v>
      </c>
      <c r="BE16" s="20">
        <f t="shared" si="33"/>
        <v>23200</v>
      </c>
      <c r="BF16" s="20">
        <f t="shared" si="34"/>
        <v>26700</v>
      </c>
      <c r="BG16" s="20">
        <f t="shared" si="35"/>
        <v>30200</v>
      </c>
      <c r="BH16" s="20">
        <f t="shared" si="36"/>
        <v>33700</v>
      </c>
      <c r="BI16" s="20">
        <f t="shared" si="37"/>
        <v>37200</v>
      </c>
      <c r="BJ16" s="20">
        <f t="shared" si="38"/>
        <v>48840</v>
      </c>
      <c r="BK16" s="20">
        <f t="shared" si="39"/>
        <v>54240</v>
      </c>
      <c r="BL16" s="20">
        <f t="shared" si="40"/>
        <v>59640</v>
      </c>
      <c r="BM16" s="20">
        <f t="shared" si="41"/>
        <v>65040</v>
      </c>
      <c r="BN16" s="20">
        <f t="shared" si="42"/>
        <v>70440</v>
      </c>
      <c r="BO16" s="20">
        <f t="shared" si="43"/>
        <v>75840</v>
      </c>
      <c r="BP16" s="20">
        <f t="shared" si="44"/>
        <v>97580</v>
      </c>
      <c r="BQ16" s="20">
        <f t="shared" si="45"/>
        <v>106680</v>
      </c>
      <c r="BR16" s="20">
        <f t="shared" si="46"/>
        <v>115780</v>
      </c>
      <c r="BS16" s="20">
        <f t="shared" si="47"/>
        <v>124880</v>
      </c>
      <c r="BT16" s="20">
        <f t="shared" si="48"/>
        <v>133980</v>
      </c>
      <c r="BU16" s="20">
        <f t="shared" si="49"/>
        <v>166720</v>
      </c>
      <c r="BV16" s="20">
        <f t="shared" si="50"/>
        <v>180320</v>
      </c>
      <c r="BW16" s="20">
        <f t="shared" si="51"/>
        <v>193920</v>
      </c>
      <c r="BX16" s="20">
        <f t="shared" si="52"/>
        <v>207520</v>
      </c>
      <c r="BY16" s="20">
        <f t="shared" si="53"/>
        <v>221120</v>
      </c>
      <c r="BZ16" s="20">
        <f t="shared" si="54"/>
        <v>237920</v>
      </c>
      <c r="CA16" s="20">
        <f t="shared" si="55"/>
        <v>288360</v>
      </c>
      <c r="CB16" s="20">
        <f t="shared" si="56"/>
        <v>310860</v>
      </c>
      <c r="CC16" s="20">
        <f t="shared" si="57"/>
        <v>335160</v>
      </c>
    </row>
    <row r="17" ht="16.5" spans="1:81">
      <c r="A17" s="10">
        <v>50</v>
      </c>
      <c r="B17" s="20"/>
      <c r="C17" s="20"/>
      <c r="D17" s="20"/>
      <c r="E17" s="20"/>
      <c r="F17" s="20"/>
      <c r="G17" s="20">
        <v>64</v>
      </c>
      <c r="H17" s="20">
        <f t="shared" ref="H17:K17" si="130">G17+30</f>
        <v>94</v>
      </c>
      <c r="I17" s="20">
        <f t="shared" si="130"/>
        <v>124</v>
      </c>
      <c r="J17" s="20">
        <f t="shared" si="130"/>
        <v>154</v>
      </c>
      <c r="K17" s="20">
        <f t="shared" si="130"/>
        <v>184</v>
      </c>
      <c r="L17" s="20">
        <v>214</v>
      </c>
      <c r="M17" s="20">
        <f t="shared" ref="M17:P17" si="131">L17+50</f>
        <v>264</v>
      </c>
      <c r="N17" s="20">
        <f t="shared" si="131"/>
        <v>314</v>
      </c>
      <c r="O17" s="20">
        <f t="shared" si="131"/>
        <v>364</v>
      </c>
      <c r="P17" s="20">
        <f t="shared" si="131"/>
        <v>414</v>
      </c>
      <c r="Q17" s="20">
        <v>464</v>
      </c>
      <c r="R17" s="20">
        <f t="shared" ref="R17:U17" si="132">Q17+70</f>
        <v>534</v>
      </c>
      <c r="S17" s="20">
        <f t="shared" si="132"/>
        <v>604</v>
      </c>
      <c r="T17" s="20">
        <f t="shared" si="132"/>
        <v>674</v>
      </c>
      <c r="U17" s="20">
        <f t="shared" si="132"/>
        <v>744</v>
      </c>
      <c r="V17" s="20">
        <v>814</v>
      </c>
      <c r="W17" s="20">
        <f t="shared" ref="W17:Z17" si="133">V17+90</f>
        <v>904</v>
      </c>
      <c r="X17" s="20">
        <f t="shared" si="133"/>
        <v>994</v>
      </c>
      <c r="Y17" s="20">
        <f t="shared" si="133"/>
        <v>1084</v>
      </c>
      <c r="Z17" s="20">
        <f t="shared" si="133"/>
        <v>1174</v>
      </c>
      <c r="AA17" s="20">
        <v>1264</v>
      </c>
      <c r="AB17" s="20">
        <f t="shared" ref="AB17:AE17" si="134">AA17+130</f>
        <v>1394</v>
      </c>
      <c r="AC17" s="20">
        <f t="shared" si="134"/>
        <v>1524</v>
      </c>
      <c r="AD17" s="20">
        <f t="shared" si="134"/>
        <v>1654</v>
      </c>
      <c r="AE17" s="20">
        <f t="shared" si="134"/>
        <v>1784</v>
      </c>
      <c r="AF17" s="20">
        <v>1914</v>
      </c>
      <c r="AG17" s="20">
        <f t="shared" ref="AG17:AJ17" si="135">AF17+170</f>
        <v>2084</v>
      </c>
      <c r="AH17" s="20">
        <f t="shared" si="135"/>
        <v>2254</v>
      </c>
      <c r="AI17" s="20">
        <f t="shared" si="135"/>
        <v>2424</v>
      </c>
      <c r="AJ17" s="20">
        <f t="shared" si="135"/>
        <v>2594</v>
      </c>
      <c r="AK17" s="20">
        <v>2764</v>
      </c>
      <c r="AL17" s="20">
        <f t="shared" si="8"/>
        <v>2974</v>
      </c>
      <c r="AM17" s="20">
        <v>3204</v>
      </c>
      <c r="AN17" s="20">
        <v>3454</v>
      </c>
      <c r="AO17" s="20">
        <v>3724</v>
      </c>
      <c r="AU17" s="20">
        <f t="shared" si="23"/>
        <v>1950</v>
      </c>
      <c r="AV17" s="20">
        <f t="shared" si="24"/>
        <v>2850</v>
      </c>
      <c r="AW17" s="20">
        <f t="shared" si="25"/>
        <v>3750</v>
      </c>
      <c r="AX17" s="20">
        <f t="shared" si="26"/>
        <v>4650</v>
      </c>
      <c r="AY17" s="20">
        <f t="shared" si="27"/>
        <v>5550</v>
      </c>
      <c r="AZ17" s="20">
        <f t="shared" si="28"/>
        <v>8600</v>
      </c>
      <c r="BA17" s="20">
        <f t="shared" si="29"/>
        <v>10600</v>
      </c>
      <c r="BB17" s="20">
        <f t="shared" si="30"/>
        <v>12600</v>
      </c>
      <c r="BC17" s="20">
        <f t="shared" si="31"/>
        <v>14600</v>
      </c>
      <c r="BD17" s="20">
        <f t="shared" si="32"/>
        <v>16600</v>
      </c>
      <c r="BE17" s="20">
        <f t="shared" si="33"/>
        <v>23250</v>
      </c>
      <c r="BF17" s="20">
        <f t="shared" si="34"/>
        <v>26750</v>
      </c>
      <c r="BG17" s="20">
        <f t="shared" si="35"/>
        <v>30250</v>
      </c>
      <c r="BH17" s="20">
        <f t="shared" si="36"/>
        <v>33750</v>
      </c>
      <c r="BI17" s="20">
        <f t="shared" si="37"/>
        <v>37250</v>
      </c>
      <c r="BJ17" s="20">
        <f t="shared" si="38"/>
        <v>48900</v>
      </c>
      <c r="BK17" s="20">
        <f t="shared" si="39"/>
        <v>54300</v>
      </c>
      <c r="BL17" s="20">
        <f t="shared" si="40"/>
        <v>59700</v>
      </c>
      <c r="BM17" s="20">
        <f t="shared" si="41"/>
        <v>65100</v>
      </c>
      <c r="BN17" s="20">
        <f t="shared" si="42"/>
        <v>70500</v>
      </c>
      <c r="BO17" s="20">
        <f t="shared" si="43"/>
        <v>75900</v>
      </c>
      <c r="BP17" s="20">
        <f t="shared" si="44"/>
        <v>97650</v>
      </c>
      <c r="BQ17" s="20">
        <f t="shared" si="45"/>
        <v>106750</v>
      </c>
      <c r="BR17" s="20">
        <f t="shared" si="46"/>
        <v>115850</v>
      </c>
      <c r="BS17" s="20">
        <f t="shared" si="47"/>
        <v>124950</v>
      </c>
      <c r="BT17" s="20">
        <f t="shared" si="48"/>
        <v>134050</v>
      </c>
      <c r="BU17" s="20">
        <f t="shared" si="49"/>
        <v>166800</v>
      </c>
      <c r="BV17" s="20">
        <f t="shared" si="50"/>
        <v>180400</v>
      </c>
      <c r="BW17" s="20">
        <f t="shared" si="51"/>
        <v>194000</v>
      </c>
      <c r="BX17" s="20">
        <f t="shared" si="52"/>
        <v>207600</v>
      </c>
      <c r="BY17" s="20">
        <f t="shared" si="53"/>
        <v>221200</v>
      </c>
      <c r="BZ17" s="20">
        <f t="shared" si="54"/>
        <v>238000</v>
      </c>
      <c r="CA17" s="20">
        <f t="shared" si="55"/>
        <v>288450</v>
      </c>
      <c r="CB17" s="20">
        <f t="shared" si="56"/>
        <v>310950</v>
      </c>
      <c r="CC17" s="20">
        <f t="shared" si="57"/>
        <v>335250</v>
      </c>
    </row>
    <row r="18" ht="16.5" spans="1:81">
      <c r="A18" s="10">
        <v>70</v>
      </c>
      <c r="B18" s="20"/>
      <c r="C18" s="20"/>
      <c r="D18" s="20"/>
      <c r="E18" s="20"/>
      <c r="F18" s="20"/>
      <c r="G18" s="20">
        <v>65</v>
      </c>
      <c r="H18" s="20">
        <f t="shared" ref="H18:K18" si="136">G18+30</f>
        <v>95</v>
      </c>
      <c r="I18" s="20">
        <f t="shared" si="136"/>
        <v>125</v>
      </c>
      <c r="J18" s="20">
        <f t="shared" si="136"/>
        <v>155</v>
      </c>
      <c r="K18" s="20">
        <f t="shared" si="136"/>
        <v>185</v>
      </c>
      <c r="L18" s="20">
        <v>215</v>
      </c>
      <c r="M18" s="20">
        <f t="shared" ref="M18:P18" si="137">L18+50</f>
        <v>265</v>
      </c>
      <c r="N18" s="20">
        <f t="shared" si="137"/>
        <v>315</v>
      </c>
      <c r="O18" s="20">
        <f t="shared" si="137"/>
        <v>365</v>
      </c>
      <c r="P18" s="20">
        <f t="shared" si="137"/>
        <v>415</v>
      </c>
      <c r="Q18" s="20">
        <v>465</v>
      </c>
      <c r="R18" s="20">
        <f t="shared" ref="R18:U18" si="138">Q18+70</f>
        <v>535</v>
      </c>
      <c r="S18" s="20">
        <f t="shared" si="138"/>
        <v>605</v>
      </c>
      <c r="T18" s="20">
        <f t="shared" si="138"/>
        <v>675</v>
      </c>
      <c r="U18" s="20">
        <f t="shared" si="138"/>
        <v>745</v>
      </c>
      <c r="V18" s="20">
        <v>815</v>
      </c>
      <c r="W18" s="20">
        <f t="shared" ref="W18:Z18" si="139">V18+90</f>
        <v>905</v>
      </c>
      <c r="X18" s="20">
        <f t="shared" si="139"/>
        <v>995</v>
      </c>
      <c r="Y18" s="20">
        <f t="shared" si="139"/>
        <v>1085</v>
      </c>
      <c r="Z18" s="20">
        <f t="shared" si="139"/>
        <v>1175</v>
      </c>
      <c r="AA18" s="20">
        <v>1265</v>
      </c>
      <c r="AB18" s="20">
        <f t="shared" ref="AB18:AE18" si="140">AA18+130</f>
        <v>1395</v>
      </c>
      <c r="AC18" s="20">
        <f t="shared" si="140"/>
        <v>1525</v>
      </c>
      <c r="AD18" s="20">
        <f t="shared" si="140"/>
        <v>1655</v>
      </c>
      <c r="AE18" s="20">
        <f t="shared" si="140"/>
        <v>1785</v>
      </c>
      <c r="AF18" s="20">
        <v>1915</v>
      </c>
      <c r="AG18" s="20">
        <f t="shared" ref="AG18:AJ18" si="141">AF18+170</f>
        <v>2085</v>
      </c>
      <c r="AH18" s="20">
        <f t="shared" si="141"/>
        <v>2255</v>
      </c>
      <c r="AI18" s="20">
        <f t="shared" si="141"/>
        <v>2425</v>
      </c>
      <c r="AJ18" s="20">
        <f t="shared" si="141"/>
        <v>2595</v>
      </c>
      <c r="AK18" s="20">
        <v>2765</v>
      </c>
      <c r="AL18" s="20">
        <f t="shared" si="8"/>
        <v>2975</v>
      </c>
      <c r="AM18" s="20">
        <v>3205</v>
      </c>
      <c r="AN18" s="20">
        <v>3455</v>
      </c>
      <c r="AO18" s="20">
        <v>3725</v>
      </c>
      <c r="AU18" s="20">
        <f t="shared" si="23"/>
        <v>1980</v>
      </c>
      <c r="AV18" s="20">
        <f t="shared" si="24"/>
        <v>2880</v>
      </c>
      <c r="AW18" s="20">
        <f t="shared" si="25"/>
        <v>3780</v>
      </c>
      <c r="AX18" s="20">
        <f t="shared" si="26"/>
        <v>4680</v>
      </c>
      <c r="AY18" s="20">
        <f t="shared" si="27"/>
        <v>5580</v>
      </c>
      <c r="AZ18" s="20">
        <f t="shared" si="28"/>
        <v>8640</v>
      </c>
      <c r="BA18" s="20">
        <f t="shared" si="29"/>
        <v>10640</v>
      </c>
      <c r="BB18" s="20">
        <f t="shared" si="30"/>
        <v>12640</v>
      </c>
      <c r="BC18" s="20">
        <f t="shared" si="31"/>
        <v>14640</v>
      </c>
      <c r="BD18" s="20">
        <f t="shared" si="32"/>
        <v>16640</v>
      </c>
      <c r="BE18" s="20">
        <f t="shared" si="33"/>
        <v>23300</v>
      </c>
      <c r="BF18" s="20">
        <f t="shared" si="34"/>
        <v>26800</v>
      </c>
      <c r="BG18" s="20">
        <f t="shared" si="35"/>
        <v>30300</v>
      </c>
      <c r="BH18" s="20">
        <f t="shared" si="36"/>
        <v>33800</v>
      </c>
      <c r="BI18" s="20">
        <f t="shared" si="37"/>
        <v>37300</v>
      </c>
      <c r="BJ18" s="20">
        <f t="shared" si="38"/>
        <v>48960</v>
      </c>
      <c r="BK18" s="20">
        <f t="shared" si="39"/>
        <v>54360</v>
      </c>
      <c r="BL18" s="20">
        <f t="shared" si="40"/>
        <v>59760</v>
      </c>
      <c r="BM18" s="20">
        <f t="shared" si="41"/>
        <v>65160</v>
      </c>
      <c r="BN18" s="20">
        <f t="shared" si="42"/>
        <v>70560</v>
      </c>
      <c r="BO18" s="20">
        <f t="shared" si="43"/>
        <v>75960</v>
      </c>
      <c r="BP18" s="20">
        <f t="shared" si="44"/>
        <v>97720</v>
      </c>
      <c r="BQ18" s="20">
        <f t="shared" si="45"/>
        <v>106820</v>
      </c>
      <c r="BR18" s="20">
        <f t="shared" si="46"/>
        <v>115920</v>
      </c>
      <c r="BS18" s="20">
        <f t="shared" si="47"/>
        <v>125020</v>
      </c>
      <c r="BT18" s="20">
        <f t="shared" si="48"/>
        <v>134120</v>
      </c>
      <c r="BU18" s="20">
        <f t="shared" si="49"/>
        <v>166880</v>
      </c>
      <c r="BV18" s="20">
        <f t="shared" si="50"/>
        <v>180480</v>
      </c>
      <c r="BW18" s="20">
        <f t="shared" si="51"/>
        <v>194080</v>
      </c>
      <c r="BX18" s="20">
        <f t="shared" si="52"/>
        <v>207680</v>
      </c>
      <c r="BY18" s="20">
        <f t="shared" si="53"/>
        <v>221280</v>
      </c>
      <c r="BZ18" s="20">
        <f t="shared" si="54"/>
        <v>238080</v>
      </c>
      <c r="CA18" s="20">
        <f t="shared" si="55"/>
        <v>288540</v>
      </c>
      <c r="CB18" s="20">
        <f t="shared" si="56"/>
        <v>311040</v>
      </c>
      <c r="CC18" s="20">
        <f t="shared" si="57"/>
        <v>335340</v>
      </c>
    </row>
    <row r="19" ht="16.5" spans="1:81">
      <c r="A19" s="10">
        <v>70</v>
      </c>
      <c r="B19" s="20"/>
      <c r="C19" s="20"/>
      <c r="D19" s="20"/>
      <c r="E19" s="20"/>
      <c r="F19" s="20"/>
      <c r="G19" s="20">
        <v>66</v>
      </c>
      <c r="H19" s="20">
        <f t="shared" ref="H19:K19" si="142">G19+30</f>
        <v>96</v>
      </c>
      <c r="I19" s="20">
        <f t="shared" si="142"/>
        <v>126</v>
      </c>
      <c r="J19" s="20">
        <f t="shared" si="142"/>
        <v>156</v>
      </c>
      <c r="K19" s="20">
        <f t="shared" si="142"/>
        <v>186</v>
      </c>
      <c r="L19" s="20">
        <v>216</v>
      </c>
      <c r="M19" s="20">
        <f t="shared" ref="M19:P19" si="143">L19+50</f>
        <v>266</v>
      </c>
      <c r="N19" s="20">
        <f t="shared" si="143"/>
        <v>316</v>
      </c>
      <c r="O19" s="20">
        <f t="shared" si="143"/>
        <v>366</v>
      </c>
      <c r="P19" s="20">
        <f t="shared" si="143"/>
        <v>416</v>
      </c>
      <c r="Q19" s="20">
        <v>466</v>
      </c>
      <c r="R19" s="20">
        <f t="shared" ref="R19:U19" si="144">Q19+70</f>
        <v>536</v>
      </c>
      <c r="S19" s="20">
        <f t="shared" si="144"/>
        <v>606</v>
      </c>
      <c r="T19" s="20">
        <f t="shared" si="144"/>
        <v>676</v>
      </c>
      <c r="U19" s="20">
        <f t="shared" si="144"/>
        <v>746</v>
      </c>
      <c r="V19" s="20">
        <v>816</v>
      </c>
      <c r="W19" s="20">
        <f t="shared" ref="W19:Z19" si="145">V19+90</f>
        <v>906</v>
      </c>
      <c r="X19" s="20">
        <f t="shared" si="145"/>
        <v>996</v>
      </c>
      <c r="Y19" s="20">
        <f t="shared" si="145"/>
        <v>1086</v>
      </c>
      <c r="Z19" s="20">
        <f t="shared" si="145"/>
        <v>1176</v>
      </c>
      <c r="AA19" s="20">
        <v>1266</v>
      </c>
      <c r="AB19" s="20">
        <f t="shared" ref="AB19:AE19" si="146">AA19+130</f>
        <v>1396</v>
      </c>
      <c r="AC19" s="20">
        <f t="shared" si="146"/>
        <v>1526</v>
      </c>
      <c r="AD19" s="20">
        <f t="shared" si="146"/>
        <v>1656</v>
      </c>
      <c r="AE19" s="20">
        <f t="shared" si="146"/>
        <v>1786</v>
      </c>
      <c r="AF19" s="20">
        <v>1916</v>
      </c>
      <c r="AG19" s="20">
        <f t="shared" ref="AG19:AJ19" si="147">AF19+170</f>
        <v>2086</v>
      </c>
      <c r="AH19" s="20">
        <f t="shared" si="147"/>
        <v>2256</v>
      </c>
      <c r="AI19" s="20">
        <f t="shared" si="147"/>
        <v>2426</v>
      </c>
      <c r="AJ19" s="20">
        <f t="shared" si="147"/>
        <v>2596</v>
      </c>
      <c r="AK19" s="20">
        <v>2766</v>
      </c>
      <c r="AL19" s="20">
        <f t="shared" si="8"/>
        <v>2976</v>
      </c>
      <c r="AM19" s="20">
        <v>3206</v>
      </c>
      <c r="AN19" s="20">
        <v>3456</v>
      </c>
      <c r="AO19" s="20">
        <v>3726</v>
      </c>
      <c r="AU19" s="20">
        <f t="shared" si="23"/>
        <v>2010</v>
      </c>
      <c r="AV19" s="20">
        <f t="shared" si="24"/>
        <v>2910</v>
      </c>
      <c r="AW19" s="20">
        <f t="shared" si="25"/>
        <v>3810</v>
      </c>
      <c r="AX19" s="20">
        <f t="shared" si="26"/>
        <v>4710</v>
      </c>
      <c r="AY19" s="20">
        <f t="shared" si="27"/>
        <v>5610</v>
      </c>
      <c r="AZ19" s="20">
        <f t="shared" si="28"/>
        <v>8680</v>
      </c>
      <c r="BA19" s="20">
        <f t="shared" si="29"/>
        <v>10680</v>
      </c>
      <c r="BB19" s="20">
        <f t="shared" si="30"/>
        <v>12680</v>
      </c>
      <c r="BC19" s="20">
        <f t="shared" si="31"/>
        <v>14680</v>
      </c>
      <c r="BD19" s="20">
        <f t="shared" si="32"/>
        <v>16680</v>
      </c>
      <c r="BE19" s="20">
        <f t="shared" si="33"/>
        <v>23350</v>
      </c>
      <c r="BF19" s="20">
        <f t="shared" si="34"/>
        <v>26850</v>
      </c>
      <c r="BG19" s="20">
        <f t="shared" si="35"/>
        <v>30350</v>
      </c>
      <c r="BH19" s="20">
        <f t="shared" si="36"/>
        <v>33850</v>
      </c>
      <c r="BI19" s="20">
        <f t="shared" si="37"/>
        <v>37350</v>
      </c>
      <c r="BJ19" s="20">
        <f t="shared" si="38"/>
        <v>49020</v>
      </c>
      <c r="BK19" s="20">
        <f t="shared" si="39"/>
        <v>54420</v>
      </c>
      <c r="BL19" s="20">
        <f t="shared" si="40"/>
        <v>59820</v>
      </c>
      <c r="BM19" s="20">
        <f t="shared" si="41"/>
        <v>65220</v>
      </c>
      <c r="BN19" s="20">
        <f t="shared" si="42"/>
        <v>70620</v>
      </c>
      <c r="BO19" s="20">
        <f t="shared" si="43"/>
        <v>76020</v>
      </c>
      <c r="BP19" s="20">
        <f t="shared" si="44"/>
        <v>97790</v>
      </c>
      <c r="BQ19" s="20">
        <f t="shared" si="45"/>
        <v>106890</v>
      </c>
      <c r="BR19" s="20">
        <f t="shared" si="46"/>
        <v>115990</v>
      </c>
      <c r="BS19" s="20">
        <f t="shared" si="47"/>
        <v>125090</v>
      </c>
      <c r="BT19" s="20">
        <f t="shared" si="48"/>
        <v>134190</v>
      </c>
      <c r="BU19" s="20">
        <f t="shared" si="49"/>
        <v>166960</v>
      </c>
      <c r="BV19" s="20">
        <f t="shared" si="50"/>
        <v>180560</v>
      </c>
      <c r="BW19" s="20">
        <f t="shared" si="51"/>
        <v>194160</v>
      </c>
      <c r="BX19" s="20">
        <f t="shared" si="52"/>
        <v>207760</v>
      </c>
      <c r="BY19" s="20">
        <f t="shared" si="53"/>
        <v>221360</v>
      </c>
      <c r="BZ19" s="20">
        <f t="shared" si="54"/>
        <v>238160</v>
      </c>
      <c r="CA19" s="20">
        <f t="shared" si="55"/>
        <v>288630</v>
      </c>
      <c r="CB19" s="20">
        <f t="shared" si="56"/>
        <v>311130</v>
      </c>
      <c r="CC19" s="20">
        <f t="shared" si="57"/>
        <v>335430</v>
      </c>
    </row>
    <row r="20" ht="16.5" spans="1:81">
      <c r="A20" s="10">
        <v>70</v>
      </c>
      <c r="B20" s="20"/>
      <c r="C20" s="20"/>
      <c r="D20" s="20"/>
      <c r="E20" s="20"/>
      <c r="F20" s="20"/>
      <c r="G20" s="20">
        <v>67</v>
      </c>
      <c r="H20" s="20">
        <f t="shared" ref="H20:K20" si="148">G20+30</f>
        <v>97</v>
      </c>
      <c r="I20" s="20">
        <f t="shared" si="148"/>
        <v>127</v>
      </c>
      <c r="J20" s="20">
        <f t="shared" si="148"/>
        <v>157</v>
      </c>
      <c r="K20" s="20">
        <f t="shared" si="148"/>
        <v>187</v>
      </c>
      <c r="L20" s="20">
        <v>217</v>
      </c>
      <c r="M20" s="20">
        <f t="shared" ref="M20:P20" si="149">L20+50</f>
        <v>267</v>
      </c>
      <c r="N20" s="20">
        <f t="shared" si="149"/>
        <v>317</v>
      </c>
      <c r="O20" s="20">
        <f t="shared" si="149"/>
        <v>367</v>
      </c>
      <c r="P20" s="20">
        <f t="shared" si="149"/>
        <v>417</v>
      </c>
      <c r="Q20" s="20">
        <v>467</v>
      </c>
      <c r="R20" s="20">
        <f t="shared" ref="R20:U20" si="150">Q20+70</f>
        <v>537</v>
      </c>
      <c r="S20" s="20">
        <f t="shared" si="150"/>
        <v>607</v>
      </c>
      <c r="T20" s="20">
        <f t="shared" si="150"/>
        <v>677</v>
      </c>
      <c r="U20" s="20">
        <f t="shared" si="150"/>
        <v>747</v>
      </c>
      <c r="V20" s="20">
        <v>817</v>
      </c>
      <c r="W20" s="20">
        <f t="shared" ref="W20:Z20" si="151">V20+90</f>
        <v>907</v>
      </c>
      <c r="X20" s="20">
        <f t="shared" si="151"/>
        <v>997</v>
      </c>
      <c r="Y20" s="20">
        <f t="shared" si="151"/>
        <v>1087</v>
      </c>
      <c r="Z20" s="20">
        <f t="shared" si="151"/>
        <v>1177</v>
      </c>
      <c r="AA20" s="20">
        <v>1267</v>
      </c>
      <c r="AB20" s="20">
        <f t="shared" ref="AB20:AE20" si="152">AA20+130</f>
        <v>1397</v>
      </c>
      <c r="AC20" s="20">
        <f t="shared" si="152"/>
        <v>1527</v>
      </c>
      <c r="AD20" s="20">
        <f t="shared" si="152"/>
        <v>1657</v>
      </c>
      <c r="AE20" s="20">
        <f t="shared" si="152"/>
        <v>1787</v>
      </c>
      <c r="AF20" s="20">
        <v>1917</v>
      </c>
      <c r="AG20" s="20">
        <f t="shared" ref="AG20:AJ20" si="153">AF20+170</f>
        <v>2087</v>
      </c>
      <c r="AH20" s="20">
        <f t="shared" si="153"/>
        <v>2257</v>
      </c>
      <c r="AI20" s="20">
        <f t="shared" si="153"/>
        <v>2427</v>
      </c>
      <c r="AJ20" s="20">
        <f t="shared" si="153"/>
        <v>2597</v>
      </c>
      <c r="AK20" s="20">
        <v>2767</v>
      </c>
      <c r="AL20" s="20">
        <f t="shared" si="8"/>
        <v>2977</v>
      </c>
      <c r="AM20" s="20">
        <v>3207</v>
      </c>
      <c r="AN20" s="20">
        <v>3457</v>
      </c>
      <c r="AO20" s="20">
        <v>3727</v>
      </c>
      <c r="AU20" s="20">
        <f t="shared" si="23"/>
        <v>2040</v>
      </c>
      <c r="AV20" s="20">
        <f t="shared" si="24"/>
        <v>2940</v>
      </c>
      <c r="AW20" s="20">
        <f t="shared" si="25"/>
        <v>3840</v>
      </c>
      <c r="AX20" s="20">
        <f t="shared" si="26"/>
        <v>4740</v>
      </c>
      <c r="AY20" s="20">
        <f t="shared" si="27"/>
        <v>5640</v>
      </c>
      <c r="AZ20" s="20">
        <f t="shared" si="28"/>
        <v>8720</v>
      </c>
      <c r="BA20" s="20">
        <f t="shared" si="29"/>
        <v>10720</v>
      </c>
      <c r="BB20" s="20">
        <f t="shared" si="30"/>
        <v>12720</v>
      </c>
      <c r="BC20" s="20">
        <f t="shared" si="31"/>
        <v>14720</v>
      </c>
      <c r="BD20" s="20">
        <f t="shared" si="32"/>
        <v>16720</v>
      </c>
      <c r="BE20" s="20">
        <f t="shared" si="33"/>
        <v>23400</v>
      </c>
      <c r="BF20" s="20">
        <f t="shared" si="34"/>
        <v>26900</v>
      </c>
      <c r="BG20" s="20">
        <f t="shared" si="35"/>
        <v>30400</v>
      </c>
      <c r="BH20" s="20">
        <f t="shared" si="36"/>
        <v>33900</v>
      </c>
      <c r="BI20" s="20">
        <f t="shared" si="37"/>
        <v>37400</v>
      </c>
      <c r="BJ20" s="20">
        <f t="shared" si="38"/>
        <v>49080</v>
      </c>
      <c r="BK20" s="20">
        <f t="shared" si="39"/>
        <v>54480</v>
      </c>
      <c r="BL20" s="20">
        <f t="shared" si="40"/>
        <v>59880</v>
      </c>
      <c r="BM20" s="20">
        <f t="shared" si="41"/>
        <v>65280</v>
      </c>
      <c r="BN20" s="20">
        <f t="shared" si="42"/>
        <v>70680</v>
      </c>
      <c r="BO20" s="20">
        <f t="shared" si="43"/>
        <v>76080</v>
      </c>
      <c r="BP20" s="20">
        <f t="shared" si="44"/>
        <v>97860</v>
      </c>
      <c r="BQ20" s="20">
        <f t="shared" si="45"/>
        <v>106960</v>
      </c>
      <c r="BR20" s="20">
        <f t="shared" si="46"/>
        <v>116060</v>
      </c>
      <c r="BS20" s="20">
        <f t="shared" si="47"/>
        <v>125160</v>
      </c>
      <c r="BT20" s="20">
        <f t="shared" si="48"/>
        <v>134260</v>
      </c>
      <c r="BU20" s="20">
        <f t="shared" si="49"/>
        <v>167040</v>
      </c>
      <c r="BV20" s="20">
        <f t="shared" si="50"/>
        <v>180640</v>
      </c>
      <c r="BW20" s="20">
        <f t="shared" si="51"/>
        <v>194240</v>
      </c>
      <c r="BX20" s="20">
        <f t="shared" si="52"/>
        <v>207840</v>
      </c>
      <c r="BY20" s="20">
        <f t="shared" si="53"/>
        <v>221440</v>
      </c>
      <c r="BZ20" s="20">
        <f t="shared" si="54"/>
        <v>238240</v>
      </c>
      <c r="CA20" s="20">
        <f t="shared" si="55"/>
        <v>288720</v>
      </c>
      <c r="CB20" s="20">
        <f t="shared" si="56"/>
        <v>311220</v>
      </c>
      <c r="CC20" s="20">
        <f t="shared" si="57"/>
        <v>335520</v>
      </c>
    </row>
    <row r="21" ht="16.5" spans="1:81">
      <c r="A21" s="10">
        <v>70</v>
      </c>
      <c r="B21" s="20"/>
      <c r="C21" s="20"/>
      <c r="D21" s="20"/>
      <c r="E21" s="20"/>
      <c r="F21" s="20"/>
      <c r="G21" s="20">
        <v>68</v>
      </c>
      <c r="H21" s="20">
        <f t="shared" ref="H21:K21" si="154">G21+30</f>
        <v>98</v>
      </c>
      <c r="I21" s="20">
        <f t="shared" si="154"/>
        <v>128</v>
      </c>
      <c r="J21" s="20">
        <f t="shared" si="154"/>
        <v>158</v>
      </c>
      <c r="K21" s="20">
        <f t="shared" si="154"/>
        <v>188</v>
      </c>
      <c r="L21" s="20">
        <v>218</v>
      </c>
      <c r="M21" s="20">
        <f t="shared" ref="M21:P21" si="155">L21+50</f>
        <v>268</v>
      </c>
      <c r="N21" s="20">
        <f t="shared" si="155"/>
        <v>318</v>
      </c>
      <c r="O21" s="20">
        <f t="shared" si="155"/>
        <v>368</v>
      </c>
      <c r="P21" s="20">
        <f t="shared" si="155"/>
        <v>418</v>
      </c>
      <c r="Q21" s="20">
        <v>468</v>
      </c>
      <c r="R21" s="20">
        <f t="shared" ref="R21:U21" si="156">Q21+70</f>
        <v>538</v>
      </c>
      <c r="S21" s="20">
        <f t="shared" si="156"/>
        <v>608</v>
      </c>
      <c r="T21" s="20">
        <f t="shared" si="156"/>
        <v>678</v>
      </c>
      <c r="U21" s="20">
        <f t="shared" si="156"/>
        <v>748</v>
      </c>
      <c r="V21" s="20">
        <v>818</v>
      </c>
      <c r="W21" s="20">
        <f t="shared" ref="W21:Z21" si="157">V21+90</f>
        <v>908</v>
      </c>
      <c r="X21" s="20">
        <f t="shared" si="157"/>
        <v>998</v>
      </c>
      <c r="Y21" s="20">
        <f t="shared" si="157"/>
        <v>1088</v>
      </c>
      <c r="Z21" s="20">
        <f t="shared" si="157"/>
        <v>1178</v>
      </c>
      <c r="AA21" s="20">
        <v>1268</v>
      </c>
      <c r="AB21" s="20">
        <f t="shared" ref="AB21:AE21" si="158">AA21+130</f>
        <v>1398</v>
      </c>
      <c r="AC21" s="20">
        <f t="shared" si="158"/>
        <v>1528</v>
      </c>
      <c r="AD21" s="20">
        <f t="shared" si="158"/>
        <v>1658</v>
      </c>
      <c r="AE21" s="20">
        <f t="shared" si="158"/>
        <v>1788</v>
      </c>
      <c r="AF21" s="20">
        <v>1918</v>
      </c>
      <c r="AG21" s="20">
        <f t="shared" ref="AG21:AJ21" si="159">AF21+170</f>
        <v>2088</v>
      </c>
      <c r="AH21" s="20">
        <f t="shared" si="159"/>
        <v>2258</v>
      </c>
      <c r="AI21" s="20">
        <f t="shared" si="159"/>
        <v>2428</v>
      </c>
      <c r="AJ21" s="20">
        <f t="shared" si="159"/>
        <v>2598</v>
      </c>
      <c r="AK21" s="20">
        <v>2768</v>
      </c>
      <c r="AL21" s="20">
        <f t="shared" si="8"/>
        <v>2978</v>
      </c>
      <c r="AM21" s="20">
        <v>3208</v>
      </c>
      <c r="AN21" s="20">
        <v>3458</v>
      </c>
      <c r="AO21" s="20">
        <v>3728</v>
      </c>
      <c r="AU21" s="20">
        <f t="shared" si="23"/>
        <v>2070</v>
      </c>
      <c r="AV21" s="20">
        <f t="shared" si="24"/>
        <v>2970</v>
      </c>
      <c r="AW21" s="20">
        <f t="shared" si="25"/>
        <v>3870</v>
      </c>
      <c r="AX21" s="20">
        <f t="shared" si="26"/>
        <v>4770</v>
      </c>
      <c r="AY21" s="20">
        <f t="shared" si="27"/>
        <v>5670</v>
      </c>
      <c r="AZ21" s="20">
        <f t="shared" si="28"/>
        <v>8760</v>
      </c>
      <c r="BA21" s="20">
        <f t="shared" si="29"/>
        <v>10760</v>
      </c>
      <c r="BB21" s="20">
        <f t="shared" si="30"/>
        <v>12760</v>
      </c>
      <c r="BC21" s="20">
        <f t="shared" si="31"/>
        <v>14760</v>
      </c>
      <c r="BD21" s="20">
        <f t="shared" si="32"/>
        <v>16760</v>
      </c>
      <c r="BE21" s="20">
        <f t="shared" si="33"/>
        <v>23450</v>
      </c>
      <c r="BF21" s="20">
        <f t="shared" si="34"/>
        <v>26950</v>
      </c>
      <c r="BG21" s="20">
        <f t="shared" si="35"/>
        <v>30450</v>
      </c>
      <c r="BH21" s="20">
        <f t="shared" si="36"/>
        <v>33950</v>
      </c>
      <c r="BI21" s="20">
        <f t="shared" si="37"/>
        <v>37450</v>
      </c>
      <c r="BJ21" s="20">
        <f t="shared" si="38"/>
        <v>49140</v>
      </c>
      <c r="BK21" s="20">
        <f t="shared" si="39"/>
        <v>54540</v>
      </c>
      <c r="BL21" s="20">
        <f t="shared" si="40"/>
        <v>59940</v>
      </c>
      <c r="BM21" s="20">
        <f t="shared" si="41"/>
        <v>65340</v>
      </c>
      <c r="BN21" s="20">
        <f t="shared" si="42"/>
        <v>70740</v>
      </c>
      <c r="BO21" s="20">
        <f t="shared" si="43"/>
        <v>76140</v>
      </c>
      <c r="BP21" s="20">
        <f t="shared" si="44"/>
        <v>97930</v>
      </c>
      <c r="BQ21" s="20">
        <f t="shared" si="45"/>
        <v>107030</v>
      </c>
      <c r="BR21" s="20">
        <f t="shared" si="46"/>
        <v>116130</v>
      </c>
      <c r="BS21" s="20">
        <f t="shared" si="47"/>
        <v>125230</v>
      </c>
      <c r="BT21" s="20">
        <f t="shared" si="48"/>
        <v>134330</v>
      </c>
      <c r="BU21" s="20">
        <f t="shared" si="49"/>
        <v>167120</v>
      </c>
      <c r="BV21" s="20">
        <f t="shared" si="50"/>
        <v>180720</v>
      </c>
      <c r="BW21" s="20">
        <f t="shared" si="51"/>
        <v>194320</v>
      </c>
      <c r="BX21" s="20">
        <f t="shared" si="52"/>
        <v>207920</v>
      </c>
      <c r="BY21" s="20">
        <f t="shared" si="53"/>
        <v>221520</v>
      </c>
      <c r="BZ21" s="20">
        <f t="shared" si="54"/>
        <v>238320</v>
      </c>
      <c r="CA21" s="20">
        <f t="shared" si="55"/>
        <v>288810</v>
      </c>
      <c r="CB21" s="20">
        <f t="shared" si="56"/>
        <v>311310</v>
      </c>
      <c r="CC21" s="20">
        <f t="shared" si="57"/>
        <v>335610</v>
      </c>
    </row>
    <row r="22" ht="16.5" spans="1:81">
      <c r="A22" s="10">
        <v>70</v>
      </c>
      <c r="B22" s="20"/>
      <c r="C22" s="20"/>
      <c r="D22" s="20"/>
      <c r="E22" s="20"/>
      <c r="F22" s="20"/>
      <c r="G22" s="20">
        <v>69</v>
      </c>
      <c r="H22" s="20">
        <f t="shared" ref="H22:K22" si="160">G22+30</f>
        <v>99</v>
      </c>
      <c r="I22" s="20">
        <f t="shared" si="160"/>
        <v>129</v>
      </c>
      <c r="J22" s="20">
        <f t="shared" si="160"/>
        <v>159</v>
      </c>
      <c r="K22" s="20">
        <f t="shared" si="160"/>
        <v>189</v>
      </c>
      <c r="L22" s="20">
        <v>219</v>
      </c>
      <c r="M22" s="20">
        <f t="shared" ref="M22:P22" si="161">L22+50</f>
        <v>269</v>
      </c>
      <c r="N22" s="20">
        <f t="shared" si="161"/>
        <v>319</v>
      </c>
      <c r="O22" s="20">
        <f t="shared" si="161"/>
        <v>369</v>
      </c>
      <c r="P22" s="20">
        <f t="shared" si="161"/>
        <v>419</v>
      </c>
      <c r="Q22" s="20">
        <v>469</v>
      </c>
      <c r="R22" s="20">
        <f t="shared" ref="R22:U22" si="162">Q22+70</f>
        <v>539</v>
      </c>
      <c r="S22" s="20">
        <f t="shared" si="162"/>
        <v>609</v>
      </c>
      <c r="T22" s="20">
        <f t="shared" si="162"/>
        <v>679</v>
      </c>
      <c r="U22" s="20">
        <f t="shared" si="162"/>
        <v>749</v>
      </c>
      <c r="V22" s="20">
        <v>819</v>
      </c>
      <c r="W22" s="20">
        <f t="shared" ref="W22:Z22" si="163">V22+90</f>
        <v>909</v>
      </c>
      <c r="X22" s="20">
        <f t="shared" si="163"/>
        <v>999</v>
      </c>
      <c r="Y22" s="20">
        <f t="shared" si="163"/>
        <v>1089</v>
      </c>
      <c r="Z22" s="20">
        <f t="shared" si="163"/>
        <v>1179</v>
      </c>
      <c r="AA22" s="20">
        <v>1269</v>
      </c>
      <c r="AB22" s="20">
        <f t="shared" ref="AB22:AE22" si="164">AA22+130</f>
        <v>1399</v>
      </c>
      <c r="AC22" s="20">
        <f t="shared" si="164"/>
        <v>1529</v>
      </c>
      <c r="AD22" s="20">
        <f t="shared" si="164"/>
        <v>1659</v>
      </c>
      <c r="AE22" s="20">
        <f t="shared" si="164"/>
        <v>1789</v>
      </c>
      <c r="AF22" s="20">
        <v>1919</v>
      </c>
      <c r="AG22" s="20">
        <f t="shared" ref="AG22:AJ22" si="165">AF22+170</f>
        <v>2089</v>
      </c>
      <c r="AH22" s="20">
        <f t="shared" si="165"/>
        <v>2259</v>
      </c>
      <c r="AI22" s="20">
        <f t="shared" si="165"/>
        <v>2429</v>
      </c>
      <c r="AJ22" s="20">
        <f t="shared" si="165"/>
        <v>2599</v>
      </c>
      <c r="AK22" s="20">
        <v>2769</v>
      </c>
      <c r="AL22" s="20">
        <f t="shared" si="8"/>
        <v>2979</v>
      </c>
      <c r="AM22" s="20">
        <v>3209</v>
      </c>
      <c r="AN22" s="20">
        <v>3459</v>
      </c>
      <c r="AO22" s="20">
        <v>3729</v>
      </c>
      <c r="AU22" s="20">
        <f t="shared" si="23"/>
        <v>2100</v>
      </c>
      <c r="AV22" s="20">
        <f t="shared" si="24"/>
        <v>3000</v>
      </c>
      <c r="AW22" s="20">
        <f t="shared" si="25"/>
        <v>3900</v>
      </c>
      <c r="AX22" s="20">
        <f t="shared" si="26"/>
        <v>4800</v>
      </c>
      <c r="AY22" s="20">
        <f t="shared" si="27"/>
        <v>5700</v>
      </c>
      <c r="AZ22" s="20">
        <f t="shared" si="28"/>
        <v>8800</v>
      </c>
      <c r="BA22" s="20">
        <f t="shared" si="29"/>
        <v>10800</v>
      </c>
      <c r="BB22" s="20">
        <f t="shared" si="30"/>
        <v>12800</v>
      </c>
      <c r="BC22" s="20">
        <f t="shared" si="31"/>
        <v>14800</v>
      </c>
      <c r="BD22" s="20">
        <f t="shared" si="32"/>
        <v>16800</v>
      </c>
      <c r="BE22" s="20">
        <f t="shared" si="33"/>
        <v>23500</v>
      </c>
      <c r="BF22" s="20">
        <f t="shared" si="34"/>
        <v>27000</v>
      </c>
      <c r="BG22" s="20">
        <f t="shared" si="35"/>
        <v>30500</v>
      </c>
      <c r="BH22" s="20">
        <f t="shared" si="36"/>
        <v>34000</v>
      </c>
      <c r="BI22" s="20">
        <f t="shared" si="37"/>
        <v>37500</v>
      </c>
      <c r="BJ22" s="20">
        <f t="shared" si="38"/>
        <v>49200</v>
      </c>
      <c r="BK22" s="20">
        <f t="shared" si="39"/>
        <v>54600</v>
      </c>
      <c r="BL22" s="20">
        <f t="shared" si="40"/>
        <v>60000</v>
      </c>
      <c r="BM22" s="20">
        <f t="shared" si="41"/>
        <v>65400</v>
      </c>
      <c r="BN22" s="20">
        <f t="shared" si="42"/>
        <v>70800</v>
      </c>
      <c r="BO22" s="20">
        <f t="shared" si="43"/>
        <v>76200</v>
      </c>
      <c r="BP22" s="20">
        <f t="shared" si="44"/>
        <v>98000</v>
      </c>
      <c r="BQ22" s="20">
        <f t="shared" si="45"/>
        <v>107100</v>
      </c>
      <c r="BR22" s="20">
        <f t="shared" si="46"/>
        <v>116200</v>
      </c>
      <c r="BS22" s="20">
        <f t="shared" si="47"/>
        <v>125300</v>
      </c>
      <c r="BT22" s="20">
        <f t="shared" si="48"/>
        <v>134400</v>
      </c>
      <c r="BU22" s="20">
        <f t="shared" si="49"/>
        <v>167200</v>
      </c>
      <c r="BV22" s="20">
        <f t="shared" si="50"/>
        <v>180800</v>
      </c>
      <c r="BW22" s="20">
        <f t="shared" si="51"/>
        <v>194400</v>
      </c>
      <c r="BX22" s="20">
        <f t="shared" si="52"/>
        <v>208000</v>
      </c>
      <c r="BY22" s="20">
        <f t="shared" si="53"/>
        <v>221600</v>
      </c>
      <c r="BZ22" s="20">
        <f t="shared" si="54"/>
        <v>238400</v>
      </c>
      <c r="CA22" s="20">
        <f t="shared" si="55"/>
        <v>288900</v>
      </c>
      <c r="CB22" s="20">
        <f t="shared" si="56"/>
        <v>311400</v>
      </c>
      <c r="CC22" s="20">
        <f t="shared" si="57"/>
        <v>335700</v>
      </c>
    </row>
    <row r="23" ht="16.5" spans="1:81">
      <c r="A23" s="10">
        <v>90</v>
      </c>
      <c r="B23" s="20"/>
      <c r="C23" s="20"/>
      <c r="D23" s="20"/>
      <c r="E23" s="20"/>
      <c r="F23" s="20"/>
      <c r="G23" s="20">
        <v>70</v>
      </c>
      <c r="H23" s="20">
        <f t="shared" ref="H23:K23" si="166">G23+30</f>
        <v>100</v>
      </c>
      <c r="I23" s="20">
        <f t="shared" si="166"/>
        <v>130</v>
      </c>
      <c r="J23" s="20">
        <f t="shared" si="166"/>
        <v>160</v>
      </c>
      <c r="K23" s="20">
        <f t="shared" si="166"/>
        <v>190</v>
      </c>
      <c r="L23" s="20">
        <v>220</v>
      </c>
      <c r="M23" s="20">
        <f t="shared" ref="M23:P23" si="167">L23+50</f>
        <v>270</v>
      </c>
      <c r="N23" s="20">
        <f t="shared" si="167"/>
        <v>320</v>
      </c>
      <c r="O23" s="20">
        <f t="shared" si="167"/>
        <v>370</v>
      </c>
      <c r="P23" s="20">
        <f t="shared" si="167"/>
        <v>420</v>
      </c>
      <c r="Q23" s="20">
        <v>470</v>
      </c>
      <c r="R23" s="20">
        <f t="shared" ref="R23:U23" si="168">Q23+70</f>
        <v>540</v>
      </c>
      <c r="S23" s="20">
        <f t="shared" si="168"/>
        <v>610</v>
      </c>
      <c r="T23" s="20">
        <f t="shared" si="168"/>
        <v>680</v>
      </c>
      <c r="U23" s="20">
        <f t="shared" si="168"/>
        <v>750</v>
      </c>
      <c r="V23" s="20">
        <v>820</v>
      </c>
      <c r="W23" s="20">
        <f t="shared" ref="W23:Z23" si="169">V23+90</f>
        <v>910</v>
      </c>
      <c r="X23" s="20">
        <f t="shared" si="169"/>
        <v>1000</v>
      </c>
      <c r="Y23" s="20">
        <f t="shared" si="169"/>
        <v>1090</v>
      </c>
      <c r="Z23" s="20">
        <f t="shared" si="169"/>
        <v>1180</v>
      </c>
      <c r="AA23" s="20">
        <v>1270</v>
      </c>
      <c r="AB23" s="20">
        <f t="shared" ref="AB23:AE23" si="170">AA23+130</f>
        <v>1400</v>
      </c>
      <c r="AC23" s="20">
        <f t="shared" si="170"/>
        <v>1530</v>
      </c>
      <c r="AD23" s="20">
        <f t="shared" si="170"/>
        <v>1660</v>
      </c>
      <c r="AE23" s="20">
        <f t="shared" si="170"/>
        <v>1790</v>
      </c>
      <c r="AF23" s="20">
        <v>1920</v>
      </c>
      <c r="AG23" s="20">
        <f t="shared" ref="AG23:AJ23" si="171">AF23+170</f>
        <v>2090</v>
      </c>
      <c r="AH23" s="20">
        <f t="shared" si="171"/>
        <v>2260</v>
      </c>
      <c r="AI23" s="20">
        <f t="shared" si="171"/>
        <v>2430</v>
      </c>
      <c r="AJ23" s="20">
        <f t="shared" si="171"/>
        <v>2600</v>
      </c>
      <c r="AK23" s="20">
        <v>2770</v>
      </c>
      <c r="AL23" s="20">
        <f t="shared" si="8"/>
        <v>2980</v>
      </c>
      <c r="AM23" s="20">
        <v>3210</v>
      </c>
      <c r="AN23" s="20">
        <v>3460</v>
      </c>
      <c r="AO23" s="20">
        <v>3730</v>
      </c>
      <c r="AU23" s="20">
        <f t="shared" si="23"/>
        <v>2130</v>
      </c>
      <c r="AV23" s="20">
        <f t="shared" si="24"/>
        <v>3030</v>
      </c>
      <c r="AW23" s="20">
        <f t="shared" si="25"/>
        <v>3930</v>
      </c>
      <c r="AX23" s="20">
        <f t="shared" si="26"/>
        <v>4830</v>
      </c>
      <c r="AY23" s="20">
        <f t="shared" si="27"/>
        <v>5730</v>
      </c>
      <c r="AZ23" s="20">
        <f t="shared" si="28"/>
        <v>8840</v>
      </c>
      <c r="BA23" s="20">
        <f t="shared" si="29"/>
        <v>10840</v>
      </c>
      <c r="BB23" s="20">
        <f t="shared" si="30"/>
        <v>12840</v>
      </c>
      <c r="BC23" s="20">
        <f t="shared" si="31"/>
        <v>14840</v>
      </c>
      <c r="BD23" s="20">
        <f t="shared" si="32"/>
        <v>16840</v>
      </c>
      <c r="BE23" s="20">
        <f t="shared" si="33"/>
        <v>23550</v>
      </c>
      <c r="BF23" s="20">
        <f t="shared" si="34"/>
        <v>27050</v>
      </c>
      <c r="BG23" s="20">
        <f t="shared" si="35"/>
        <v>30550</v>
      </c>
      <c r="BH23" s="20">
        <f t="shared" si="36"/>
        <v>34050</v>
      </c>
      <c r="BI23" s="20">
        <f t="shared" si="37"/>
        <v>37550</v>
      </c>
      <c r="BJ23" s="20">
        <f t="shared" si="38"/>
        <v>49260</v>
      </c>
      <c r="BK23" s="20">
        <f t="shared" si="39"/>
        <v>54660</v>
      </c>
      <c r="BL23" s="20">
        <f t="shared" si="40"/>
        <v>60060</v>
      </c>
      <c r="BM23" s="20">
        <f t="shared" si="41"/>
        <v>65460</v>
      </c>
      <c r="BN23" s="20">
        <f t="shared" si="42"/>
        <v>70860</v>
      </c>
      <c r="BO23" s="20">
        <f t="shared" si="43"/>
        <v>76260</v>
      </c>
      <c r="BP23" s="20">
        <f t="shared" si="44"/>
        <v>98070</v>
      </c>
      <c r="BQ23" s="20">
        <f t="shared" si="45"/>
        <v>107170</v>
      </c>
      <c r="BR23" s="20">
        <f t="shared" si="46"/>
        <v>116270</v>
      </c>
      <c r="BS23" s="20">
        <f t="shared" si="47"/>
        <v>125370</v>
      </c>
      <c r="BT23" s="20">
        <f t="shared" si="48"/>
        <v>134470</v>
      </c>
      <c r="BU23" s="20">
        <f t="shared" si="49"/>
        <v>167280</v>
      </c>
      <c r="BV23" s="20">
        <f t="shared" si="50"/>
        <v>180880</v>
      </c>
      <c r="BW23" s="20">
        <f t="shared" si="51"/>
        <v>194480</v>
      </c>
      <c r="BX23" s="20">
        <f t="shared" si="52"/>
        <v>208080</v>
      </c>
      <c r="BY23" s="20">
        <f t="shared" si="53"/>
        <v>221680</v>
      </c>
      <c r="BZ23" s="20">
        <f t="shared" si="54"/>
        <v>238480</v>
      </c>
      <c r="CA23" s="20">
        <f t="shared" si="55"/>
        <v>288990</v>
      </c>
      <c r="CB23" s="20">
        <f t="shared" si="56"/>
        <v>311490</v>
      </c>
      <c r="CC23" s="20">
        <f t="shared" si="57"/>
        <v>335790</v>
      </c>
    </row>
    <row r="24" ht="16.5" spans="1:81">
      <c r="A24" s="10">
        <v>90</v>
      </c>
      <c r="B24" s="20"/>
      <c r="C24" s="20"/>
      <c r="D24" s="20"/>
      <c r="E24" s="20"/>
      <c r="F24" s="20"/>
      <c r="G24" s="20">
        <v>71</v>
      </c>
      <c r="H24" s="20">
        <f t="shared" ref="H24:K24" si="172">G24+30</f>
        <v>101</v>
      </c>
      <c r="I24" s="20">
        <f t="shared" si="172"/>
        <v>131</v>
      </c>
      <c r="J24" s="20">
        <f t="shared" si="172"/>
        <v>161</v>
      </c>
      <c r="K24" s="20">
        <f t="shared" si="172"/>
        <v>191</v>
      </c>
      <c r="L24" s="20">
        <v>221</v>
      </c>
      <c r="M24" s="20">
        <f t="shared" ref="M24:P24" si="173">L24+50</f>
        <v>271</v>
      </c>
      <c r="N24" s="20">
        <f t="shared" si="173"/>
        <v>321</v>
      </c>
      <c r="O24" s="20">
        <f t="shared" si="173"/>
        <v>371</v>
      </c>
      <c r="P24" s="20">
        <f t="shared" si="173"/>
        <v>421</v>
      </c>
      <c r="Q24" s="20">
        <v>471</v>
      </c>
      <c r="R24" s="20">
        <f t="shared" ref="R24:U24" si="174">Q24+70</f>
        <v>541</v>
      </c>
      <c r="S24" s="20">
        <f t="shared" si="174"/>
        <v>611</v>
      </c>
      <c r="T24" s="20">
        <f t="shared" si="174"/>
        <v>681</v>
      </c>
      <c r="U24" s="20">
        <f t="shared" si="174"/>
        <v>751</v>
      </c>
      <c r="V24" s="20">
        <v>821</v>
      </c>
      <c r="W24" s="20">
        <f t="shared" ref="W24:Z24" si="175">V24+90</f>
        <v>911</v>
      </c>
      <c r="X24" s="20">
        <f t="shared" si="175"/>
        <v>1001</v>
      </c>
      <c r="Y24" s="20">
        <f t="shared" si="175"/>
        <v>1091</v>
      </c>
      <c r="Z24" s="20">
        <f t="shared" si="175"/>
        <v>1181</v>
      </c>
      <c r="AA24" s="20">
        <v>1271</v>
      </c>
      <c r="AB24" s="20">
        <f t="shared" ref="AB24:AE24" si="176">AA24+130</f>
        <v>1401</v>
      </c>
      <c r="AC24" s="20">
        <f t="shared" si="176"/>
        <v>1531</v>
      </c>
      <c r="AD24" s="20">
        <f t="shared" si="176"/>
        <v>1661</v>
      </c>
      <c r="AE24" s="20">
        <f t="shared" si="176"/>
        <v>1791</v>
      </c>
      <c r="AF24" s="20">
        <v>1921</v>
      </c>
      <c r="AG24" s="20">
        <f t="shared" ref="AG24:AJ24" si="177">AF24+170</f>
        <v>2091</v>
      </c>
      <c r="AH24" s="20">
        <f t="shared" si="177"/>
        <v>2261</v>
      </c>
      <c r="AI24" s="20">
        <f t="shared" si="177"/>
        <v>2431</v>
      </c>
      <c r="AJ24" s="20">
        <f t="shared" si="177"/>
        <v>2601</v>
      </c>
      <c r="AK24" s="20">
        <v>2771</v>
      </c>
      <c r="AL24" s="20">
        <f t="shared" si="8"/>
        <v>2981</v>
      </c>
      <c r="AM24" s="20">
        <v>3211</v>
      </c>
      <c r="AN24" s="20">
        <v>3461</v>
      </c>
      <c r="AO24" s="20">
        <v>3731</v>
      </c>
      <c r="AU24" s="20">
        <f t="shared" si="23"/>
        <v>2160</v>
      </c>
      <c r="AV24" s="20">
        <f t="shared" si="24"/>
        <v>3060</v>
      </c>
      <c r="AW24" s="20">
        <f t="shared" si="25"/>
        <v>3960</v>
      </c>
      <c r="AX24" s="20">
        <f t="shared" si="26"/>
        <v>4860</v>
      </c>
      <c r="AY24" s="20">
        <f t="shared" si="27"/>
        <v>5760</v>
      </c>
      <c r="AZ24" s="20">
        <f t="shared" si="28"/>
        <v>8880</v>
      </c>
      <c r="BA24" s="20">
        <f t="shared" si="29"/>
        <v>10880</v>
      </c>
      <c r="BB24" s="20">
        <f t="shared" si="30"/>
        <v>12880</v>
      </c>
      <c r="BC24" s="20">
        <f t="shared" si="31"/>
        <v>14880</v>
      </c>
      <c r="BD24" s="20">
        <f t="shared" si="32"/>
        <v>16880</v>
      </c>
      <c r="BE24" s="20">
        <f t="shared" si="33"/>
        <v>23600</v>
      </c>
      <c r="BF24" s="20">
        <f t="shared" si="34"/>
        <v>27100</v>
      </c>
      <c r="BG24" s="20">
        <f t="shared" si="35"/>
        <v>30600</v>
      </c>
      <c r="BH24" s="20">
        <f t="shared" si="36"/>
        <v>34100</v>
      </c>
      <c r="BI24" s="20">
        <f t="shared" si="37"/>
        <v>37600</v>
      </c>
      <c r="BJ24" s="20">
        <f t="shared" si="38"/>
        <v>49320</v>
      </c>
      <c r="BK24" s="20">
        <f t="shared" si="39"/>
        <v>54720</v>
      </c>
      <c r="BL24" s="20">
        <f t="shared" si="40"/>
        <v>60120</v>
      </c>
      <c r="BM24" s="20">
        <f t="shared" si="41"/>
        <v>65520</v>
      </c>
      <c r="BN24" s="20">
        <f t="shared" si="42"/>
        <v>70920</v>
      </c>
      <c r="BO24" s="20">
        <f t="shared" si="43"/>
        <v>76320</v>
      </c>
      <c r="BP24" s="20">
        <f t="shared" si="44"/>
        <v>98140</v>
      </c>
      <c r="BQ24" s="20">
        <f t="shared" si="45"/>
        <v>107240</v>
      </c>
      <c r="BR24" s="20">
        <f t="shared" si="46"/>
        <v>116340</v>
      </c>
      <c r="BS24" s="20">
        <f t="shared" si="47"/>
        <v>125440</v>
      </c>
      <c r="BT24" s="20">
        <f t="shared" si="48"/>
        <v>134540</v>
      </c>
      <c r="BU24" s="20">
        <f t="shared" si="49"/>
        <v>167360</v>
      </c>
      <c r="BV24" s="20">
        <f t="shared" si="50"/>
        <v>180960</v>
      </c>
      <c r="BW24" s="20">
        <f t="shared" si="51"/>
        <v>194560</v>
      </c>
      <c r="BX24" s="20">
        <f t="shared" si="52"/>
        <v>208160</v>
      </c>
      <c r="BY24" s="20">
        <f t="shared" si="53"/>
        <v>221760</v>
      </c>
      <c r="BZ24" s="20">
        <f t="shared" si="54"/>
        <v>238560</v>
      </c>
      <c r="CA24" s="20">
        <f t="shared" si="55"/>
        <v>289080</v>
      </c>
      <c r="CB24" s="20">
        <f t="shared" si="56"/>
        <v>311580</v>
      </c>
      <c r="CC24" s="20">
        <f t="shared" si="57"/>
        <v>335880</v>
      </c>
    </row>
    <row r="25" ht="16.5" spans="1:81">
      <c r="A25" s="10">
        <v>90</v>
      </c>
      <c r="B25" s="20"/>
      <c r="C25" s="20"/>
      <c r="D25" s="20"/>
      <c r="E25" s="20"/>
      <c r="F25" s="20"/>
      <c r="G25" s="20">
        <v>72</v>
      </c>
      <c r="H25" s="20">
        <f t="shared" ref="H25:K25" si="178">G25+30</f>
        <v>102</v>
      </c>
      <c r="I25" s="20">
        <f t="shared" si="178"/>
        <v>132</v>
      </c>
      <c r="J25" s="20">
        <f t="shared" si="178"/>
        <v>162</v>
      </c>
      <c r="K25" s="20">
        <f t="shared" si="178"/>
        <v>192</v>
      </c>
      <c r="L25" s="20">
        <v>222</v>
      </c>
      <c r="M25" s="20">
        <f t="shared" ref="M25:P25" si="179">L25+50</f>
        <v>272</v>
      </c>
      <c r="N25" s="20">
        <f t="shared" si="179"/>
        <v>322</v>
      </c>
      <c r="O25" s="20">
        <f t="shared" si="179"/>
        <v>372</v>
      </c>
      <c r="P25" s="20">
        <f t="shared" si="179"/>
        <v>422</v>
      </c>
      <c r="Q25" s="20">
        <v>472</v>
      </c>
      <c r="R25" s="20">
        <f t="shared" ref="R25:U25" si="180">Q25+70</f>
        <v>542</v>
      </c>
      <c r="S25" s="20">
        <f t="shared" si="180"/>
        <v>612</v>
      </c>
      <c r="T25" s="20">
        <f t="shared" si="180"/>
        <v>682</v>
      </c>
      <c r="U25" s="20">
        <f t="shared" si="180"/>
        <v>752</v>
      </c>
      <c r="V25" s="20">
        <v>822</v>
      </c>
      <c r="W25" s="20">
        <f t="shared" ref="W25:Z25" si="181">V25+90</f>
        <v>912</v>
      </c>
      <c r="X25" s="20">
        <f t="shared" si="181"/>
        <v>1002</v>
      </c>
      <c r="Y25" s="20">
        <f t="shared" si="181"/>
        <v>1092</v>
      </c>
      <c r="Z25" s="20">
        <f t="shared" si="181"/>
        <v>1182</v>
      </c>
      <c r="AA25" s="20">
        <v>1272</v>
      </c>
      <c r="AB25" s="20">
        <f t="shared" ref="AB25:AE25" si="182">AA25+130</f>
        <v>1402</v>
      </c>
      <c r="AC25" s="20">
        <f t="shared" si="182"/>
        <v>1532</v>
      </c>
      <c r="AD25" s="20">
        <f t="shared" si="182"/>
        <v>1662</v>
      </c>
      <c r="AE25" s="20">
        <f t="shared" si="182"/>
        <v>1792</v>
      </c>
      <c r="AF25" s="20">
        <v>1922</v>
      </c>
      <c r="AG25" s="20">
        <f t="shared" ref="AG25:AJ25" si="183">AF25+170</f>
        <v>2092</v>
      </c>
      <c r="AH25" s="20">
        <f t="shared" si="183"/>
        <v>2262</v>
      </c>
      <c r="AI25" s="20">
        <f t="shared" si="183"/>
        <v>2432</v>
      </c>
      <c r="AJ25" s="20">
        <f t="shared" si="183"/>
        <v>2602</v>
      </c>
      <c r="AK25" s="20">
        <v>2772</v>
      </c>
      <c r="AL25" s="20">
        <f t="shared" si="8"/>
        <v>2982</v>
      </c>
      <c r="AM25" s="20">
        <v>3212</v>
      </c>
      <c r="AN25" s="20">
        <v>3462</v>
      </c>
      <c r="AO25" s="20">
        <v>3732</v>
      </c>
      <c r="AU25" s="20">
        <f t="shared" si="23"/>
        <v>2190</v>
      </c>
      <c r="AV25" s="20">
        <f t="shared" si="24"/>
        <v>3090</v>
      </c>
      <c r="AW25" s="20">
        <f t="shared" si="25"/>
        <v>3990</v>
      </c>
      <c r="AX25" s="20">
        <f t="shared" si="26"/>
        <v>4890</v>
      </c>
      <c r="AY25" s="20">
        <f t="shared" si="27"/>
        <v>5790</v>
      </c>
      <c r="AZ25" s="20">
        <f t="shared" si="28"/>
        <v>8920</v>
      </c>
      <c r="BA25" s="20">
        <f t="shared" si="29"/>
        <v>10920</v>
      </c>
      <c r="BB25" s="20">
        <f t="shared" si="30"/>
        <v>12920</v>
      </c>
      <c r="BC25" s="20">
        <f t="shared" si="31"/>
        <v>14920</v>
      </c>
      <c r="BD25" s="20">
        <f t="shared" si="32"/>
        <v>16920</v>
      </c>
      <c r="BE25" s="20">
        <f t="shared" si="33"/>
        <v>23650</v>
      </c>
      <c r="BF25" s="20">
        <f t="shared" si="34"/>
        <v>27150</v>
      </c>
      <c r="BG25" s="20">
        <f t="shared" si="35"/>
        <v>30650</v>
      </c>
      <c r="BH25" s="20">
        <f t="shared" si="36"/>
        <v>34150</v>
      </c>
      <c r="BI25" s="20">
        <f t="shared" si="37"/>
        <v>37650</v>
      </c>
      <c r="BJ25" s="20">
        <f t="shared" si="38"/>
        <v>49380</v>
      </c>
      <c r="BK25" s="20">
        <f t="shared" si="39"/>
        <v>54780</v>
      </c>
      <c r="BL25" s="20">
        <f t="shared" si="40"/>
        <v>60180</v>
      </c>
      <c r="BM25" s="20">
        <f t="shared" si="41"/>
        <v>65580</v>
      </c>
      <c r="BN25" s="20">
        <f t="shared" si="42"/>
        <v>70980</v>
      </c>
      <c r="BO25" s="20">
        <f t="shared" si="43"/>
        <v>76380</v>
      </c>
      <c r="BP25" s="20">
        <f t="shared" si="44"/>
        <v>98210</v>
      </c>
      <c r="BQ25" s="20">
        <f t="shared" si="45"/>
        <v>107310</v>
      </c>
      <c r="BR25" s="20">
        <f t="shared" si="46"/>
        <v>116410</v>
      </c>
      <c r="BS25" s="20">
        <f t="shared" si="47"/>
        <v>125510</v>
      </c>
      <c r="BT25" s="20">
        <f t="shared" si="48"/>
        <v>134610</v>
      </c>
      <c r="BU25" s="20">
        <f t="shared" si="49"/>
        <v>167440</v>
      </c>
      <c r="BV25" s="20">
        <f t="shared" si="50"/>
        <v>181040</v>
      </c>
      <c r="BW25" s="20">
        <f t="shared" si="51"/>
        <v>194640</v>
      </c>
      <c r="BX25" s="20">
        <f t="shared" si="52"/>
        <v>208240</v>
      </c>
      <c r="BY25" s="20">
        <f t="shared" si="53"/>
        <v>221840</v>
      </c>
      <c r="BZ25" s="20">
        <f t="shared" si="54"/>
        <v>238640</v>
      </c>
      <c r="CA25" s="20">
        <f t="shared" si="55"/>
        <v>289170</v>
      </c>
      <c r="CB25" s="20">
        <f t="shared" si="56"/>
        <v>311670</v>
      </c>
      <c r="CC25" s="20">
        <f t="shared" si="57"/>
        <v>335970</v>
      </c>
    </row>
    <row r="26" ht="16.5" spans="1:81">
      <c r="A26" s="10">
        <v>90</v>
      </c>
      <c r="B26" s="20"/>
      <c r="C26" s="20"/>
      <c r="D26" s="20"/>
      <c r="E26" s="20"/>
      <c r="F26" s="20"/>
      <c r="G26" s="20">
        <v>73</v>
      </c>
      <c r="H26" s="20">
        <f t="shared" ref="H26:K26" si="184">G26+30</f>
        <v>103</v>
      </c>
      <c r="I26" s="20">
        <f t="shared" si="184"/>
        <v>133</v>
      </c>
      <c r="J26" s="20">
        <f t="shared" si="184"/>
        <v>163</v>
      </c>
      <c r="K26" s="20">
        <f t="shared" si="184"/>
        <v>193</v>
      </c>
      <c r="L26" s="20">
        <v>223</v>
      </c>
      <c r="M26" s="20">
        <f t="shared" ref="M26:P26" si="185">L26+50</f>
        <v>273</v>
      </c>
      <c r="N26" s="20">
        <f t="shared" si="185"/>
        <v>323</v>
      </c>
      <c r="O26" s="20">
        <f t="shared" si="185"/>
        <v>373</v>
      </c>
      <c r="P26" s="20">
        <f t="shared" si="185"/>
        <v>423</v>
      </c>
      <c r="Q26" s="20">
        <v>473</v>
      </c>
      <c r="R26" s="20">
        <f t="shared" ref="R26:U26" si="186">Q26+70</f>
        <v>543</v>
      </c>
      <c r="S26" s="20">
        <f t="shared" si="186"/>
        <v>613</v>
      </c>
      <c r="T26" s="20">
        <f t="shared" si="186"/>
        <v>683</v>
      </c>
      <c r="U26" s="20">
        <f t="shared" si="186"/>
        <v>753</v>
      </c>
      <c r="V26" s="20">
        <v>823</v>
      </c>
      <c r="W26" s="20">
        <f t="shared" ref="W26:Z26" si="187">V26+90</f>
        <v>913</v>
      </c>
      <c r="X26" s="20">
        <f t="shared" si="187"/>
        <v>1003</v>
      </c>
      <c r="Y26" s="20">
        <f t="shared" si="187"/>
        <v>1093</v>
      </c>
      <c r="Z26" s="20">
        <f t="shared" si="187"/>
        <v>1183</v>
      </c>
      <c r="AA26" s="20">
        <v>1273</v>
      </c>
      <c r="AB26" s="20">
        <f t="shared" ref="AB26:AE26" si="188">AA26+130</f>
        <v>1403</v>
      </c>
      <c r="AC26" s="20">
        <f t="shared" si="188"/>
        <v>1533</v>
      </c>
      <c r="AD26" s="20">
        <f t="shared" si="188"/>
        <v>1663</v>
      </c>
      <c r="AE26" s="20">
        <f t="shared" si="188"/>
        <v>1793</v>
      </c>
      <c r="AF26" s="20">
        <v>1923</v>
      </c>
      <c r="AG26" s="20">
        <f t="shared" ref="AG26:AJ26" si="189">AF26+170</f>
        <v>2093</v>
      </c>
      <c r="AH26" s="20">
        <f t="shared" si="189"/>
        <v>2263</v>
      </c>
      <c r="AI26" s="20">
        <f t="shared" si="189"/>
        <v>2433</v>
      </c>
      <c r="AJ26" s="20">
        <f t="shared" si="189"/>
        <v>2603</v>
      </c>
      <c r="AK26" s="20">
        <v>2773</v>
      </c>
      <c r="AL26" s="20">
        <f t="shared" si="8"/>
        <v>2983</v>
      </c>
      <c r="AM26" s="20">
        <v>3213</v>
      </c>
      <c r="AN26" s="20">
        <v>3463</v>
      </c>
      <c r="AO26" s="20">
        <v>3733</v>
      </c>
      <c r="AU26" s="20">
        <f t="shared" si="23"/>
        <v>2220</v>
      </c>
      <c r="AV26" s="20">
        <f t="shared" si="24"/>
        <v>3120</v>
      </c>
      <c r="AW26" s="20">
        <f t="shared" si="25"/>
        <v>4020</v>
      </c>
      <c r="AX26" s="20">
        <f t="shared" si="26"/>
        <v>4920</v>
      </c>
      <c r="AY26" s="20">
        <f t="shared" si="27"/>
        <v>5820</v>
      </c>
      <c r="AZ26" s="20">
        <f t="shared" si="28"/>
        <v>8960</v>
      </c>
      <c r="BA26" s="20">
        <f t="shared" si="29"/>
        <v>10960</v>
      </c>
      <c r="BB26" s="20">
        <f t="shared" si="30"/>
        <v>12960</v>
      </c>
      <c r="BC26" s="20">
        <f t="shared" si="31"/>
        <v>14960</v>
      </c>
      <c r="BD26" s="20">
        <f t="shared" si="32"/>
        <v>16960</v>
      </c>
      <c r="BE26" s="20">
        <f t="shared" si="33"/>
        <v>23700</v>
      </c>
      <c r="BF26" s="20">
        <f t="shared" si="34"/>
        <v>27200</v>
      </c>
      <c r="BG26" s="20">
        <f t="shared" si="35"/>
        <v>30700</v>
      </c>
      <c r="BH26" s="20">
        <f t="shared" si="36"/>
        <v>34200</v>
      </c>
      <c r="BI26" s="20">
        <f t="shared" si="37"/>
        <v>37700</v>
      </c>
      <c r="BJ26" s="20">
        <f t="shared" si="38"/>
        <v>49440</v>
      </c>
      <c r="BK26" s="20">
        <f t="shared" si="39"/>
        <v>54840</v>
      </c>
      <c r="BL26" s="20">
        <f t="shared" si="40"/>
        <v>60240</v>
      </c>
      <c r="BM26" s="20">
        <f t="shared" si="41"/>
        <v>65640</v>
      </c>
      <c r="BN26" s="20">
        <f t="shared" si="42"/>
        <v>71040</v>
      </c>
      <c r="BO26" s="20">
        <f t="shared" si="43"/>
        <v>76440</v>
      </c>
      <c r="BP26" s="20">
        <f t="shared" si="44"/>
        <v>98280</v>
      </c>
      <c r="BQ26" s="20">
        <f t="shared" si="45"/>
        <v>107380</v>
      </c>
      <c r="BR26" s="20">
        <f t="shared" si="46"/>
        <v>116480</v>
      </c>
      <c r="BS26" s="20">
        <f t="shared" si="47"/>
        <v>125580</v>
      </c>
      <c r="BT26" s="20">
        <f t="shared" si="48"/>
        <v>134680</v>
      </c>
      <c r="BU26" s="20">
        <f t="shared" si="49"/>
        <v>167520</v>
      </c>
      <c r="BV26" s="20">
        <f t="shared" si="50"/>
        <v>181120</v>
      </c>
      <c r="BW26" s="20">
        <f t="shared" si="51"/>
        <v>194720</v>
      </c>
      <c r="BX26" s="20">
        <f t="shared" si="52"/>
        <v>208320</v>
      </c>
      <c r="BY26" s="20">
        <f t="shared" si="53"/>
        <v>221920</v>
      </c>
      <c r="BZ26" s="20">
        <f t="shared" si="54"/>
        <v>238720</v>
      </c>
      <c r="CA26" s="20">
        <f t="shared" si="55"/>
        <v>289260</v>
      </c>
      <c r="CB26" s="20">
        <f t="shared" si="56"/>
        <v>311760</v>
      </c>
      <c r="CC26" s="20">
        <f t="shared" si="57"/>
        <v>336060</v>
      </c>
    </row>
    <row r="27" ht="16.5" spans="1:81">
      <c r="A27" s="10">
        <v>90</v>
      </c>
      <c r="B27" s="20"/>
      <c r="C27" s="20"/>
      <c r="D27" s="20"/>
      <c r="E27" s="20"/>
      <c r="F27" s="20"/>
      <c r="G27" s="20">
        <v>74</v>
      </c>
      <c r="H27" s="20">
        <f t="shared" ref="H27:K27" si="190">G27+30</f>
        <v>104</v>
      </c>
      <c r="I27" s="20">
        <f t="shared" si="190"/>
        <v>134</v>
      </c>
      <c r="J27" s="20">
        <f t="shared" si="190"/>
        <v>164</v>
      </c>
      <c r="K27" s="20">
        <f t="shared" si="190"/>
        <v>194</v>
      </c>
      <c r="L27" s="20">
        <v>224</v>
      </c>
      <c r="M27" s="20">
        <f t="shared" ref="M27:P27" si="191">L27+50</f>
        <v>274</v>
      </c>
      <c r="N27" s="20">
        <f t="shared" si="191"/>
        <v>324</v>
      </c>
      <c r="O27" s="20">
        <f t="shared" si="191"/>
        <v>374</v>
      </c>
      <c r="P27" s="20">
        <f t="shared" si="191"/>
        <v>424</v>
      </c>
      <c r="Q27" s="20">
        <v>474</v>
      </c>
      <c r="R27" s="20">
        <f t="shared" ref="R27:U27" si="192">Q27+70</f>
        <v>544</v>
      </c>
      <c r="S27" s="20">
        <f t="shared" si="192"/>
        <v>614</v>
      </c>
      <c r="T27" s="20">
        <f t="shared" si="192"/>
        <v>684</v>
      </c>
      <c r="U27" s="20">
        <f t="shared" si="192"/>
        <v>754</v>
      </c>
      <c r="V27" s="20">
        <v>824</v>
      </c>
      <c r="W27" s="20">
        <f t="shared" ref="W27:Z27" si="193">V27+90</f>
        <v>914</v>
      </c>
      <c r="X27" s="20">
        <f t="shared" si="193"/>
        <v>1004</v>
      </c>
      <c r="Y27" s="20">
        <f t="shared" si="193"/>
        <v>1094</v>
      </c>
      <c r="Z27" s="20">
        <f t="shared" si="193"/>
        <v>1184</v>
      </c>
      <c r="AA27" s="20">
        <v>1274</v>
      </c>
      <c r="AB27" s="20">
        <f t="shared" ref="AB27:AE27" si="194">AA27+130</f>
        <v>1404</v>
      </c>
      <c r="AC27" s="20">
        <f t="shared" si="194"/>
        <v>1534</v>
      </c>
      <c r="AD27" s="20">
        <f t="shared" si="194"/>
        <v>1664</v>
      </c>
      <c r="AE27" s="20">
        <f t="shared" si="194"/>
        <v>1794</v>
      </c>
      <c r="AF27" s="20">
        <v>1924</v>
      </c>
      <c r="AG27" s="20">
        <f t="shared" ref="AG27:AJ27" si="195">AF27+170</f>
        <v>2094</v>
      </c>
      <c r="AH27" s="20">
        <f t="shared" si="195"/>
        <v>2264</v>
      </c>
      <c r="AI27" s="20">
        <f t="shared" si="195"/>
        <v>2434</v>
      </c>
      <c r="AJ27" s="20">
        <f t="shared" si="195"/>
        <v>2604</v>
      </c>
      <c r="AK27" s="20">
        <v>2774</v>
      </c>
      <c r="AL27" s="20">
        <f t="shared" si="8"/>
        <v>2984</v>
      </c>
      <c r="AM27" s="20">
        <v>3214</v>
      </c>
      <c r="AN27" s="20">
        <v>3464</v>
      </c>
      <c r="AO27" s="20">
        <v>3734</v>
      </c>
      <c r="AU27" s="20">
        <f t="shared" si="23"/>
        <v>2250</v>
      </c>
      <c r="AV27" s="20">
        <f t="shared" si="24"/>
        <v>3150</v>
      </c>
      <c r="AW27" s="20">
        <f t="shared" si="25"/>
        <v>4050</v>
      </c>
      <c r="AX27" s="20">
        <f t="shared" si="26"/>
        <v>4950</v>
      </c>
      <c r="AY27" s="20">
        <f t="shared" si="27"/>
        <v>5850</v>
      </c>
      <c r="AZ27" s="20">
        <f t="shared" si="28"/>
        <v>9000</v>
      </c>
      <c r="BA27" s="20">
        <f t="shared" si="29"/>
        <v>11000</v>
      </c>
      <c r="BB27" s="20">
        <f t="shared" si="30"/>
        <v>13000</v>
      </c>
      <c r="BC27" s="20">
        <f t="shared" si="31"/>
        <v>15000</v>
      </c>
      <c r="BD27" s="20">
        <f t="shared" si="32"/>
        <v>17000</v>
      </c>
      <c r="BE27" s="20">
        <f t="shared" si="33"/>
        <v>23750</v>
      </c>
      <c r="BF27" s="20">
        <f t="shared" si="34"/>
        <v>27250</v>
      </c>
      <c r="BG27" s="20">
        <f t="shared" si="35"/>
        <v>30750</v>
      </c>
      <c r="BH27" s="20">
        <f t="shared" si="36"/>
        <v>34250</v>
      </c>
      <c r="BI27" s="20">
        <f t="shared" si="37"/>
        <v>37750</v>
      </c>
      <c r="BJ27" s="20">
        <f t="shared" si="38"/>
        <v>49500</v>
      </c>
      <c r="BK27" s="20">
        <f t="shared" si="39"/>
        <v>54900</v>
      </c>
      <c r="BL27" s="20">
        <f t="shared" si="40"/>
        <v>60300</v>
      </c>
      <c r="BM27" s="20">
        <f t="shared" si="41"/>
        <v>65700</v>
      </c>
      <c r="BN27" s="20">
        <f t="shared" si="42"/>
        <v>71100</v>
      </c>
      <c r="BO27" s="20">
        <f t="shared" si="43"/>
        <v>76500</v>
      </c>
      <c r="BP27" s="20">
        <f t="shared" si="44"/>
        <v>98350</v>
      </c>
      <c r="BQ27" s="20">
        <f t="shared" si="45"/>
        <v>107450</v>
      </c>
      <c r="BR27" s="20">
        <f t="shared" si="46"/>
        <v>116550</v>
      </c>
      <c r="BS27" s="20">
        <f t="shared" si="47"/>
        <v>125650</v>
      </c>
      <c r="BT27" s="20">
        <f t="shared" si="48"/>
        <v>134750</v>
      </c>
      <c r="BU27" s="20">
        <f t="shared" si="49"/>
        <v>167600</v>
      </c>
      <c r="BV27" s="20">
        <f t="shared" si="50"/>
        <v>181200</v>
      </c>
      <c r="BW27" s="20">
        <f t="shared" si="51"/>
        <v>194800</v>
      </c>
      <c r="BX27" s="20">
        <f t="shared" si="52"/>
        <v>208400</v>
      </c>
      <c r="BY27" s="20">
        <f t="shared" si="53"/>
        <v>222000</v>
      </c>
      <c r="BZ27" s="20">
        <f t="shared" si="54"/>
        <v>238800</v>
      </c>
      <c r="CA27" s="20">
        <f t="shared" si="55"/>
        <v>289350</v>
      </c>
      <c r="CB27" s="20">
        <f t="shared" si="56"/>
        <v>311850</v>
      </c>
      <c r="CC27" s="20">
        <f t="shared" si="57"/>
        <v>336150</v>
      </c>
    </row>
    <row r="28" ht="16.5" spans="1:81">
      <c r="A28" s="10">
        <v>130</v>
      </c>
      <c r="B28" s="20"/>
      <c r="C28" s="20"/>
      <c r="D28" s="20"/>
      <c r="E28" s="20"/>
      <c r="F28" s="20"/>
      <c r="G28" s="20">
        <v>75</v>
      </c>
      <c r="H28" s="20">
        <f t="shared" ref="H28:K28" si="196">G28+30</f>
        <v>105</v>
      </c>
      <c r="I28" s="20">
        <f t="shared" si="196"/>
        <v>135</v>
      </c>
      <c r="J28" s="20">
        <f t="shared" si="196"/>
        <v>165</v>
      </c>
      <c r="K28" s="20">
        <f t="shared" si="196"/>
        <v>195</v>
      </c>
      <c r="L28" s="20">
        <v>225</v>
      </c>
      <c r="M28" s="20">
        <f t="shared" ref="M28:P28" si="197">L28+50</f>
        <v>275</v>
      </c>
      <c r="N28" s="20">
        <f t="shared" si="197"/>
        <v>325</v>
      </c>
      <c r="O28" s="20">
        <f t="shared" si="197"/>
        <v>375</v>
      </c>
      <c r="P28" s="20">
        <f t="shared" si="197"/>
        <v>425</v>
      </c>
      <c r="Q28" s="20">
        <v>475</v>
      </c>
      <c r="R28" s="20">
        <f t="shared" ref="R28:U28" si="198">Q28+70</f>
        <v>545</v>
      </c>
      <c r="S28" s="20">
        <f t="shared" si="198"/>
        <v>615</v>
      </c>
      <c r="T28" s="20">
        <f t="shared" si="198"/>
        <v>685</v>
      </c>
      <c r="U28" s="20">
        <f t="shared" si="198"/>
        <v>755</v>
      </c>
      <c r="V28" s="20">
        <v>825</v>
      </c>
      <c r="W28" s="20">
        <f t="shared" ref="W28:Z28" si="199">V28+90</f>
        <v>915</v>
      </c>
      <c r="X28" s="20">
        <f t="shared" si="199"/>
        <v>1005</v>
      </c>
      <c r="Y28" s="20">
        <f t="shared" si="199"/>
        <v>1095</v>
      </c>
      <c r="Z28" s="20">
        <f t="shared" si="199"/>
        <v>1185</v>
      </c>
      <c r="AA28" s="20">
        <v>1275</v>
      </c>
      <c r="AB28" s="20">
        <f t="shared" ref="AB28:AE28" si="200">AA28+130</f>
        <v>1405</v>
      </c>
      <c r="AC28" s="20">
        <f t="shared" si="200"/>
        <v>1535</v>
      </c>
      <c r="AD28" s="20">
        <f t="shared" si="200"/>
        <v>1665</v>
      </c>
      <c r="AE28" s="20">
        <f t="shared" si="200"/>
        <v>1795</v>
      </c>
      <c r="AF28" s="20">
        <v>1925</v>
      </c>
      <c r="AG28" s="20">
        <f t="shared" ref="AG28:AJ28" si="201">AF28+170</f>
        <v>2095</v>
      </c>
      <c r="AH28" s="20">
        <f t="shared" si="201"/>
        <v>2265</v>
      </c>
      <c r="AI28" s="20">
        <f t="shared" si="201"/>
        <v>2435</v>
      </c>
      <c r="AJ28" s="20">
        <f t="shared" si="201"/>
        <v>2605</v>
      </c>
      <c r="AK28" s="20">
        <v>2775</v>
      </c>
      <c r="AL28" s="20">
        <f t="shared" si="8"/>
        <v>2985</v>
      </c>
      <c r="AM28" s="20">
        <v>3215</v>
      </c>
      <c r="AN28" s="20">
        <v>3465</v>
      </c>
      <c r="AO28" s="20">
        <v>3735</v>
      </c>
      <c r="AU28" s="20">
        <f t="shared" si="23"/>
        <v>2280</v>
      </c>
      <c r="AV28" s="20">
        <f t="shared" si="24"/>
        <v>3180</v>
      </c>
      <c r="AW28" s="20">
        <f t="shared" si="25"/>
        <v>4080</v>
      </c>
      <c r="AX28" s="20">
        <f t="shared" si="26"/>
        <v>4980</v>
      </c>
      <c r="AY28" s="20">
        <f t="shared" si="27"/>
        <v>5880</v>
      </c>
      <c r="AZ28" s="20">
        <f t="shared" si="28"/>
        <v>9040</v>
      </c>
      <c r="BA28" s="20">
        <f t="shared" si="29"/>
        <v>11040</v>
      </c>
      <c r="BB28" s="20">
        <f t="shared" si="30"/>
        <v>13040</v>
      </c>
      <c r="BC28" s="20">
        <f t="shared" si="31"/>
        <v>15040</v>
      </c>
      <c r="BD28" s="20">
        <f t="shared" si="32"/>
        <v>17040</v>
      </c>
      <c r="BE28" s="20">
        <f t="shared" si="33"/>
        <v>23800</v>
      </c>
      <c r="BF28" s="20">
        <f t="shared" si="34"/>
        <v>27300</v>
      </c>
      <c r="BG28" s="20">
        <f t="shared" si="35"/>
        <v>30800</v>
      </c>
      <c r="BH28" s="20">
        <f t="shared" si="36"/>
        <v>34300</v>
      </c>
      <c r="BI28" s="20">
        <f t="shared" si="37"/>
        <v>37800</v>
      </c>
      <c r="BJ28" s="20">
        <f t="shared" si="38"/>
        <v>49560</v>
      </c>
      <c r="BK28" s="20">
        <f t="shared" si="39"/>
        <v>54960</v>
      </c>
      <c r="BL28" s="20">
        <f t="shared" si="40"/>
        <v>60360</v>
      </c>
      <c r="BM28" s="20">
        <f t="shared" si="41"/>
        <v>65760</v>
      </c>
      <c r="BN28" s="20">
        <f t="shared" si="42"/>
        <v>71160</v>
      </c>
      <c r="BO28" s="20">
        <f t="shared" si="43"/>
        <v>76560</v>
      </c>
      <c r="BP28" s="20">
        <f t="shared" si="44"/>
        <v>98420</v>
      </c>
      <c r="BQ28" s="20">
        <f t="shared" si="45"/>
        <v>107520</v>
      </c>
      <c r="BR28" s="20">
        <f t="shared" si="46"/>
        <v>116620</v>
      </c>
      <c r="BS28" s="20">
        <f t="shared" si="47"/>
        <v>125720</v>
      </c>
      <c r="BT28" s="20">
        <f t="shared" si="48"/>
        <v>134820</v>
      </c>
      <c r="BU28" s="20">
        <f t="shared" si="49"/>
        <v>167680</v>
      </c>
      <c r="BV28" s="20">
        <f t="shared" si="50"/>
        <v>181280</v>
      </c>
      <c r="BW28" s="20">
        <f t="shared" si="51"/>
        <v>194880</v>
      </c>
      <c r="BX28" s="20">
        <f t="shared" si="52"/>
        <v>208480</v>
      </c>
      <c r="BY28" s="20">
        <f t="shared" si="53"/>
        <v>222080</v>
      </c>
      <c r="BZ28" s="20">
        <f t="shared" si="54"/>
        <v>238880</v>
      </c>
      <c r="CA28" s="20">
        <f t="shared" si="55"/>
        <v>289440</v>
      </c>
      <c r="CB28" s="20">
        <f t="shared" si="56"/>
        <v>311940</v>
      </c>
      <c r="CC28" s="20">
        <f t="shared" si="57"/>
        <v>336240</v>
      </c>
    </row>
    <row r="29" ht="16.5" spans="1:81">
      <c r="A29" s="10">
        <v>130</v>
      </c>
      <c r="B29" s="20"/>
      <c r="C29" s="20"/>
      <c r="D29" s="20"/>
      <c r="E29" s="20"/>
      <c r="F29" s="20"/>
      <c r="G29" s="20">
        <v>76</v>
      </c>
      <c r="H29" s="20">
        <f t="shared" ref="H29:K29" si="202">G29+30</f>
        <v>106</v>
      </c>
      <c r="I29" s="20">
        <f t="shared" si="202"/>
        <v>136</v>
      </c>
      <c r="J29" s="20">
        <f t="shared" si="202"/>
        <v>166</v>
      </c>
      <c r="K29" s="20">
        <f t="shared" si="202"/>
        <v>196</v>
      </c>
      <c r="L29" s="20">
        <v>226</v>
      </c>
      <c r="M29" s="20">
        <f t="shared" ref="M29:P29" si="203">L29+50</f>
        <v>276</v>
      </c>
      <c r="N29" s="20">
        <f t="shared" si="203"/>
        <v>326</v>
      </c>
      <c r="O29" s="20">
        <f t="shared" si="203"/>
        <v>376</v>
      </c>
      <c r="P29" s="20">
        <f t="shared" si="203"/>
        <v>426</v>
      </c>
      <c r="Q29" s="20">
        <v>476</v>
      </c>
      <c r="R29" s="20">
        <f t="shared" ref="R29:U29" si="204">Q29+70</f>
        <v>546</v>
      </c>
      <c r="S29" s="20">
        <f t="shared" si="204"/>
        <v>616</v>
      </c>
      <c r="T29" s="20">
        <f t="shared" si="204"/>
        <v>686</v>
      </c>
      <c r="U29" s="20">
        <f t="shared" si="204"/>
        <v>756</v>
      </c>
      <c r="V29" s="20">
        <v>826</v>
      </c>
      <c r="W29" s="20">
        <f t="shared" ref="W29:Z29" si="205">V29+90</f>
        <v>916</v>
      </c>
      <c r="X29" s="20">
        <f t="shared" si="205"/>
        <v>1006</v>
      </c>
      <c r="Y29" s="20">
        <f t="shared" si="205"/>
        <v>1096</v>
      </c>
      <c r="Z29" s="20">
        <f t="shared" si="205"/>
        <v>1186</v>
      </c>
      <c r="AA29" s="20">
        <v>1276</v>
      </c>
      <c r="AB29" s="20">
        <f t="shared" ref="AB29:AE29" si="206">AA29+130</f>
        <v>1406</v>
      </c>
      <c r="AC29" s="20">
        <f t="shared" si="206"/>
        <v>1536</v>
      </c>
      <c r="AD29" s="20">
        <f t="shared" si="206"/>
        <v>1666</v>
      </c>
      <c r="AE29" s="20">
        <f t="shared" si="206"/>
        <v>1796</v>
      </c>
      <c r="AF29" s="20">
        <v>1926</v>
      </c>
      <c r="AG29" s="20">
        <f t="shared" ref="AG29:AJ29" si="207">AF29+170</f>
        <v>2096</v>
      </c>
      <c r="AH29" s="20">
        <f t="shared" si="207"/>
        <v>2266</v>
      </c>
      <c r="AI29" s="20">
        <f t="shared" si="207"/>
        <v>2436</v>
      </c>
      <c r="AJ29" s="20">
        <f t="shared" si="207"/>
        <v>2606</v>
      </c>
      <c r="AK29" s="20">
        <v>2776</v>
      </c>
      <c r="AL29" s="20">
        <f t="shared" si="8"/>
        <v>2986</v>
      </c>
      <c r="AM29" s="20">
        <v>3216</v>
      </c>
      <c r="AN29" s="20">
        <v>3466</v>
      </c>
      <c r="AO29" s="20">
        <v>3736</v>
      </c>
      <c r="AU29" s="20">
        <f t="shared" si="23"/>
        <v>2310</v>
      </c>
      <c r="AV29" s="20">
        <f t="shared" si="24"/>
        <v>3210</v>
      </c>
      <c r="AW29" s="20">
        <f t="shared" si="25"/>
        <v>4110</v>
      </c>
      <c r="AX29" s="20">
        <f t="shared" si="26"/>
        <v>5010</v>
      </c>
      <c r="AY29" s="20">
        <f t="shared" si="27"/>
        <v>5910</v>
      </c>
      <c r="AZ29" s="20">
        <f t="shared" si="28"/>
        <v>9080</v>
      </c>
      <c r="BA29" s="20">
        <f t="shared" si="29"/>
        <v>11080</v>
      </c>
      <c r="BB29" s="20">
        <f t="shared" si="30"/>
        <v>13080</v>
      </c>
      <c r="BC29" s="20">
        <f t="shared" si="31"/>
        <v>15080</v>
      </c>
      <c r="BD29" s="20">
        <f t="shared" si="32"/>
        <v>17080</v>
      </c>
      <c r="BE29" s="20">
        <f t="shared" si="33"/>
        <v>23850</v>
      </c>
      <c r="BF29" s="20">
        <f t="shared" si="34"/>
        <v>27350</v>
      </c>
      <c r="BG29" s="20">
        <f t="shared" si="35"/>
        <v>30850</v>
      </c>
      <c r="BH29" s="20">
        <f t="shared" si="36"/>
        <v>34350</v>
      </c>
      <c r="BI29" s="20">
        <f t="shared" si="37"/>
        <v>37850</v>
      </c>
      <c r="BJ29" s="20">
        <f t="shared" si="38"/>
        <v>49620</v>
      </c>
      <c r="BK29" s="20">
        <f t="shared" si="39"/>
        <v>55020</v>
      </c>
      <c r="BL29" s="20">
        <f t="shared" si="40"/>
        <v>60420</v>
      </c>
      <c r="BM29" s="20">
        <f t="shared" si="41"/>
        <v>65820</v>
      </c>
      <c r="BN29" s="20">
        <f t="shared" si="42"/>
        <v>71220</v>
      </c>
      <c r="BO29" s="20">
        <f t="shared" si="43"/>
        <v>76620</v>
      </c>
      <c r="BP29" s="20">
        <f t="shared" si="44"/>
        <v>98490</v>
      </c>
      <c r="BQ29" s="20">
        <f t="shared" si="45"/>
        <v>107590</v>
      </c>
      <c r="BR29" s="20">
        <f t="shared" si="46"/>
        <v>116690</v>
      </c>
      <c r="BS29" s="20">
        <f t="shared" si="47"/>
        <v>125790</v>
      </c>
      <c r="BT29" s="20">
        <f t="shared" si="48"/>
        <v>134890</v>
      </c>
      <c r="BU29" s="20">
        <f t="shared" si="49"/>
        <v>167760</v>
      </c>
      <c r="BV29" s="20">
        <f t="shared" si="50"/>
        <v>181360</v>
      </c>
      <c r="BW29" s="20">
        <f t="shared" si="51"/>
        <v>194960</v>
      </c>
      <c r="BX29" s="20">
        <f t="shared" si="52"/>
        <v>208560</v>
      </c>
      <c r="BY29" s="20">
        <f t="shared" si="53"/>
        <v>222160</v>
      </c>
      <c r="BZ29" s="20">
        <f t="shared" si="54"/>
        <v>238960</v>
      </c>
      <c r="CA29" s="20">
        <f t="shared" si="55"/>
        <v>289530</v>
      </c>
      <c r="CB29" s="20">
        <f t="shared" si="56"/>
        <v>312030</v>
      </c>
      <c r="CC29" s="20">
        <f t="shared" si="57"/>
        <v>336330</v>
      </c>
    </row>
    <row r="30" ht="16.5" spans="1:81">
      <c r="A30" s="10">
        <v>130</v>
      </c>
      <c r="B30" s="20"/>
      <c r="C30" s="20"/>
      <c r="D30" s="20"/>
      <c r="E30" s="20"/>
      <c r="F30" s="20"/>
      <c r="G30" s="20">
        <v>77</v>
      </c>
      <c r="H30" s="20">
        <f t="shared" ref="H30:K30" si="208">G30+30</f>
        <v>107</v>
      </c>
      <c r="I30" s="20">
        <f t="shared" si="208"/>
        <v>137</v>
      </c>
      <c r="J30" s="20">
        <f t="shared" si="208"/>
        <v>167</v>
      </c>
      <c r="K30" s="20">
        <f t="shared" si="208"/>
        <v>197</v>
      </c>
      <c r="L30" s="20">
        <v>227</v>
      </c>
      <c r="M30" s="20">
        <f t="shared" ref="M30:P30" si="209">L30+50</f>
        <v>277</v>
      </c>
      <c r="N30" s="20">
        <f t="shared" si="209"/>
        <v>327</v>
      </c>
      <c r="O30" s="20">
        <f t="shared" si="209"/>
        <v>377</v>
      </c>
      <c r="P30" s="20">
        <f t="shared" si="209"/>
        <v>427</v>
      </c>
      <c r="Q30" s="20">
        <v>477</v>
      </c>
      <c r="R30" s="20">
        <f t="shared" ref="R30:U30" si="210">Q30+70</f>
        <v>547</v>
      </c>
      <c r="S30" s="20">
        <f t="shared" si="210"/>
        <v>617</v>
      </c>
      <c r="T30" s="20">
        <f t="shared" si="210"/>
        <v>687</v>
      </c>
      <c r="U30" s="20">
        <f t="shared" si="210"/>
        <v>757</v>
      </c>
      <c r="V30" s="20">
        <v>827</v>
      </c>
      <c r="W30" s="20">
        <f t="shared" ref="W30:Z30" si="211">V30+90</f>
        <v>917</v>
      </c>
      <c r="X30" s="20">
        <f t="shared" si="211"/>
        <v>1007</v>
      </c>
      <c r="Y30" s="20">
        <f t="shared" si="211"/>
        <v>1097</v>
      </c>
      <c r="Z30" s="20">
        <f t="shared" si="211"/>
        <v>1187</v>
      </c>
      <c r="AA30" s="20">
        <v>1277</v>
      </c>
      <c r="AB30" s="20">
        <f t="shared" ref="AB30:AE30" si="212">AA30+130</f>
        <v>1407</v>
      </c>
      <c r="AC30" s="20">
        <f t="shared" si="212"/>
        <v>1537</v>
      </c>
      <c r="AD30" s="20">
        <f t="shared" si="212"/>
        <v>1667</v>
      </c>
      <c r="AE30" s="20">
        <f t="shared" si="212"/>
        <v>1797</v>
      </c>
      <c r="AF30" s="20">
        <v>1927</v>
      </c>
      <c r="AG30" s="20">
        <f t="shared" ref="AG30:AJ30" si="213">AF30+170</f>
        <v>2097</v>
      </c>
      <c r="AH30" s="20">
        <f t="shared" si="213"/>
        <v>2267</v>
      </c>
      <c r="AI30" s="20">
        <f t="shared" si="213"/>
        <v>2437</v>
      </c>
      <c r="AJ30" s="20">
        <f t="shared" si="213"/>
        <v>2607</v>
      </c>
      <c r="AK30" s="20">
        <v>2777</v>
      </c>
      <c r="AL30" s="20">
        <f t="shared" si="8"/>
        <v>2987</v>
      </c>
      <c r="AM30" s="20">
        <v>3217</v>
      </c>
      <c r="AN30" s="20">
        <v>3467</v>
      </c>
      <c r="AO30" s="20">
        <v>3737</v>
      </c>
      <c r="AU30" s="20">
        <f t="shared" si="23"/>
        <v>2340</v>
      </c>
      <c r="AV30" s="20">
        <f t="shared" si="24"/>
        <v>3240</v>
      </c>
      <c r="AW30" s="20">
        <f t="shared" si="25"/>
        <v>4140</v>
      </c>
      <c r="AX30" s="20">
        <f t="shared" si="26"/>
        <v>5040</v>
      </c>
      <c r="AY30" s="20">
        <f t="shared" si="27"/>
        <v>5940</v>
      </c>
      <c r="AZ30" s="20">
        <f t="shared" si="28"/>
        <v>9120</v>
      </c>
      <c r="BA30" s="20">
        <f t="shared" si="29"/>
        <v>11120</v>
      </c>
      <c r="BB30" s="20">
        <f t="shared" si="30"/>
        <v>13120</v>
      </c>
      <c r="BC30" s="20">
        <f t="shared" si="31"/>
        <v>15120</v>
      </c>
      <c r="BD30" s="20">
        <f t="shared" si="32"/>
        <v>17120</v>
      </c>
      <c r="BE30" s="20">
        <f t="shared" si="33"/>
        <v>23900</v>
      </c>
      <c r="BF30" s="20">
        <f t="shared" si="34"/>
        <v>27400</v>
      </c>
      <c r="BG30" s="20">
        <f t="shared" si="35"/>
        <v>30900</v>
      </c>
      <c r="BH30" s="20">
        <f t="shared" si="36"/>
        <v>34400</v>
      </c>
      <c r="BI30" s="20">
        <f t="shared" si="37"/>
        <v>37900</v>
      </c>
      <c r="BJ30" s="20">
        <f t="shared" si="38"/>
        <v>49680</v>
      </c>
      <c r="BK30" s="20">
        <f t="shared" si="39"/>
        <v>55080</v>
      </c>
      <c r="BL30" s="20">
        <f t="shared" si="40"/>
        <v>60480</v>
      </c>
      <c r="BM30" s="20">
        <f t="shared" si="41"/>
        <v>65880</v>
      </c>
      <c r="BN30" s="20">
        <f t="shared" si="42"/>
        <v>71280</v>
      </c>
      <c r="BO30" s="20">
        <f t="shared" si="43"/>
        <v>76680</v>
      </c>
      <c r="BP30" s="20">
        <f t="shared" si="44"/>
        <v>98560</v>
      </c>
      <c r="BQ30" s="20">
        <f t="shared" si="45"/>
        <v>107660</v>
      </c>
      <c r="BR30" s="20">
        <f t="shared" si="46"/>
        <v>116760</v>
      </c>
      <c r="BS30" s="20">
        <f t="shared" si="47"/>
        <v>125860</v>
      </c>
      <c r="BT30" s="20">
        <f t="shared" si="48"/>
        <v>134960</v>
      </c>
      <c r="BU30" s="20">
        <f t="shared" si="49"/>
        <v>167840</v>
      </c>
      <c r="BV30" s="20">
        <f t="shared" si="50"/>
        <v>181440</v>
      </c>
      <c r="BW30" s="20">
        <f t="shared" si="51"/>
        <v>195040</v>
      </c>
      <c r="BX30" s="20">
        <f t="shared" si="52"/>
        <v>208640</v>
      </c>
      <c r="BY30" s="20">
        <f t="shared" si="53"/>
        <v>222240</v>
      </c>
      <c r="BZ30" s="20">
        <f t="shared" si="54"/>
        <v>239040</v>
      </c>
      <c r="CA30" s="20">
        <f t="shared" si="55"/>
        <v>289620</v>
      </c>
      <c r="CB30" s="20">
        <f t="shared" si="56"/>
        <v>312120</v>
      </c>
      <c r="CC30" s="20">
        <f t="shared" si="57"/>
        <v>336420</v>
      </c>
    </row>
    <row r="31" ht="16.5" spans="1:81">
      <c r="A31" s="10">
        <v>130</v>
      </c>
      <c r="B31" s="20"/>
      <c r="C31" s="20"/>
      <c r="D31" s="20"/>
      <c r="E31" s="20"/>
      <c r="F31" s="20"/>
      <c r="G31" s="20">
        <v>78</v>
      </c>
      <c r="H31" s="20">
        <f t="shared" ref="H31:K31" si="214">G31+30</f>
        <v>108</v>
      </c>
      <c r="I31" s="20">
        <f t="shared" si="214"/>
        <v>138</v>
      </c>
      <c r="J31" s="20">
        <f t="shared" si="214"/>
        <v>168</v>
      </c>
      <c r="K31" s="20">
        <f t="shared" si="214"/>
        <v>198</v>
      </c>
      <c r="L31" s="20">
        <v>228</v>
      </c>
      <c r="M31" s="20">
        <f t="shared" ref="M31:P31" si="215">L31+50</f>
        <v>278</v>
      </c>
      <c r="N31" s="20">
        <f t="shared" si="215"/>
        <v>328</v>
      </c>
      <c r="O31" s="20">
        <f t="shared" si="215"/>
        <v>378</v>
      </c>
      <c r="P31" s="20">
        <f t="shared" si="215"/>
        <v>428</v>
      </c>
      <c r="Q31" s="20">
        <v>478</v>
      </c>
      <c r="R31" s="20">
        <f t="shared" ref="R31:U31" si="216">Q31+70</f>
        <v>548</v>
      </c>
      <c r="S31" s="20">
        <f t="shared" si="216"/>
        <v>618</v>
      </c>
      <c r="T31" s="20">
        <f t="shared" si="216"/>
        <v>688</v>
      </c>
      <c r="U31" s="20">
        <f t="shared" si="216"/>
        <v>758</v>
      </c>
      <c r="V31" s="20">
        <v>828</v>
      </c>
      <c r="W31" s="20">
        <f t="shared" ref="W31:Z31" si="217">V31+90</f>
        <v>918</v>
      </c>
      <c r="X31" s="20">
        <f t="shared" si="217"/>
        <v>1008</v>
      </c>
      <c r="Y31" s="20">
        <f t="shared" si="217"/>
        <v>1098</v>
      </c>
      <c r="Z31" s="20">
        <f t="shared" si="217"/>
        <v>1188</v>
      </c>
      <c r="AA31" s="20">
        <v>1278</v>
      </c>
      <c r="AB31" s="20">
        <f t="shared" ref="AB31:AE31" si="218">AA31+130</f>
        <v>1408</v>
      </c>
      <c r="AC31" s="20">
        <f t="shared" si="218"/>
        <v>1538</v>
      </c>
      <c r="AD31" s="20">
        <f t="shared" si="218"/>
        <v>1668</v>
      </c>
      <c r="AE31" s="20">
        <f t="shared" si="218"/>
        <v>1798</v>
      </c>
      <c r="AF31" s="20">
        <v>1928</v>
      </c>
      <c r="AG31" s="20">
        <f t="shared" ref="AG31:AJ31" si="219">AF31+170</f>
        <v>2098</v>
      </c>
      <c r="AH31" s="20">
        <f t="shared" si="219"/>
        <v>2268</v>
      </c>
      <c r="AI31" s="20">
        <f t="shared" si="219"/>
        <v>2438</v>
      </c>
      <c r="AJ31" s="20">
        <f t="shared" si="219"/>
        <v>2608</v>
      </c>
      <c r="AK31" s="20">
        <v>2778</v>
      </c>
      <c r="AL31" s="20">
        <f t="shared" si="8"/>
        <v>2988</v>
      </c>
      <c r="AM31" s="20">
        <v>3218</v>
      </c>
      <c r="AN31" s="20">
        <v>3468</v>
      </c>
      <c r="AO31" s="20">
        <v>3738</v>
      </c>
      <c r="AU31" s="20">
        <f t="shared" si="23"/>
        <v>2370</v>
      </c>
      <c r="AV31" s="20">
        <f t="shared" si="24"/>
        <v>3270</v>
      </c>
      <c r="AW31" s="20">
        <f t="shared" si="25"/>
        <v>4170</v>
      </c>
      <c r="AX31" s="20">
        <f t="shared" si="26"/>
        <v>5070</v>
      </c>
      <c r="AY31" s="20">
        <f t="shared" si="27"/>
        <v>5970</v>
      </c>
      <c r="AZ31" s="20">
        <f t="shared" si="28"/>
        <v>9160</v>
      </c>
      <c r="BA31" s="20">
        <f t="shared" si="29"/>
        <v>11160</v>
      </c>
      <c r="BB31" s="20">
        <f t="shared" si="30"/>
        <v>13160</v>
      </c>
      <c r="BC31" s="20">
        <f t="shared" si="31"/>
        <v>15160</v>
      </c>
      <c r="BD31" s="20">
        <f t="shared" si="32"/>
        <v>17160</v>
      </c>
      <c r="BE31" s="20">
        <f t="shared" si="33"/>
        <v>23950</v>
      </c>
      <c r="BF31" s="20">
        <f t="shared" si="34"/>
        <v>27450</v>
      </c>
      <c r="BG31" s="20">
        <f t="shared" si="35"/>
        <v>30950</v>
      </c>
      <c r="BH31" s="20">
        <f t="shared" si="36"/>
        <v>34450</v>
      </c>
      <c r="BI31" s="20">
        <f t="shared" si="37"/>
        <v>37950</v>
      </c>
      <c r="BJ31" s="20">
        <f t="shared" si="38"/>
        <v>49740</v>
      </c>
      <c r="BK31" s="20">
        <f t="shared" si="39"/>
        <v>55140</v>
      </c>
      <c r="BL31" s="20">
        <f t="shared" si="40"/>
        <v>60540</v>
      </c>
      <c r="BM31" s="20">
        <f t="shared" si="41"/>
        <v>65940</v>
      </c>
      <c r="BN31" s="20">
        <f t="shared" si="42"/>
        <v>71340</v>
      </c>
      <c r="BO31" s="20">
        <f t="shared" si="43"/>
        <v>76740</v>
      </c>
      <c r="BP31" s="20">
        <f t="shared" si="44"/>
        <v>98630</v>
      </c>
      <c r="BQ31" s="20">
        <f t="shared" si="45"/>
        <v>107730</v>
      </c>
      <c r="BR31" s="20">
        <f t="shared" si="46"/>
        <v>116830</v>
      </c>
      <c r="BS31" s="20">
        <f t="shared" si="47"/>
        <v>125930</v>
      </c>
      <c r="BT31" s="20">
        <f t="shared" si="48"/>
        <v>135030</v>
      </c>
      <c r="BU31" s="20">
        <f t="shared" si="49"/>
        <v>167920</v>
      </c>
      <c r="BV31" s="20">
        <f t="shared" si="50"/>
        <v>181520</v>
      </c>
      <c r="BW31" s="20">
        <f t="shared" si="51"/>
        <v>195120</v>
      </c>
      <c r="BX31" s="20">
        <f t="shared" si="52"/>
        <v>208720</v>
      </c>
      <c r="BY31" s="20">
        <f t="shared" si="53"/>
        <v>222320</v>
      </c>
      <c r="BZ31" s="20">
        <f t="shared" si="54"/>
        <v>239120</v>
      </c>
      <c r="CA31" s="20">
        <f t="shared" si="55"/>
        <v>289710</v>
      </c>
      <c r="CB31" s="20">
        <f t="shared" si="56"/>
        <v>312210</v>
      </c>
      <c r="CC31" s="20">
        <f t="shared" si="57"/>
        <v>336510</v>
      </c>
    </row>
    <row r="32" ht="16.5" spans="1:81">
      <c r="A32" s="10">
        <v>130</v>
      </c>
      <c r="B32" s="20"/>
      <c r="C32" s="20"/>
      <c r="D32" s="20"/>
      <c r="E32" s="20"/>
      <c r="F32" s="20"/>
      <c r="G32" s="20">
        <v>79</v>
      </c>
      <c r="H32" s="20">
        <f t="shared" ref="H32:K32" si="220">G32+30</f>
        <v>109</v>
      </c>
      <c r="I32" s="20">
        <f t="shared" si="220"/>
        <v>139</v>
      </c>
      <c r="J32" s="20">
        <f t="shared" si="220"/>
        <v>169</v>
      </c>
      <c r="K32" s="20">
        <f t="shared" si="220"/>
        <v>199</v>
      </c>
      <c r="L32" s="20">
        <v>229</v>
      </c>
      <c r="M32" s="20">
        <f t="shared" ref="M32:P32" si="221">L32+50</f>
        <v>279</v>
      </c>
      <c r="N32" s="20">
        <f t="shared" si="221"/>
        <v>329</v>
      </c>
      <c r="O32" s="20">
        <f t="shared" si="221"/>
        <v>379</v>
      </c>
      <c r="P32" s="20">
        <f t="shared" si="221"/>
        <v>429</v>
      </c>
      <c r="Q32" s="20">
        <v>479</v>
      </c>
      <c r="R32" s="20">
        <f t="shared" ref="R32:U32" si="222">Q32+70</f>
        <v>549</v>
      </c>
      <c r="S32" s="20">
        <f t="shared" si="222"/>
        <v>619</v>
      </c>
      <c r="T32" s="20">
        <f t="shared" si="222"/>
        <v>689</v>
      </c>
      <c r="U32" s="20">
        <f t="shared" si="222"/>
        <v>759</v>
      </c>
      <c r="V32" s="20">
        <v>829</v>
      </c>
      <c r="W32" s="20">
        <f t="shared" ref="W32:Z32" si="223">V32+90</f>
        <v>919</v>
      </c>
      <c r="X32" s="20">
        <f t="shared" si="223"/>
        <v>1009</v>
      </c>
      <c r="Y32" s="20">
        <f t="shared" si="223"/>
        <v>1099</v>
      </c>
      <c r="Z32" s="20">
        <f t="shared" si="223"/>
        <v>1189</v>
      </c>
      <c r="AA32" s="20">
        <v>1279</v>
      </c>
      <c r="AB32" s="20">
        <f t="shared" ref="AB32:AE32" si="224">AA32+130</f>
        <v>1409</v>
      </c>
      <c r="AC32" s="20">
        <f t="shared" si="224"/>
        <v>1539</v>
      </c>
      <c r="AD32" s="20">
        <f t="shared" si="224"/>
        <v>1669</v>
      </c>
      <c r="AE32" s="20">
        <f t="shared" si="224"/>
        <v>1799</v>
      </c>
      <c r="AF32" s="20">
        <v>1929</v>
      </c>
      <c r="AG32" s="20">
        <f t="shared" ref="AG32:AJ32" si="225">AF32+170</f>
        <v>2099</v>
      </c>
      <c r="AH32" s="20">
        <f t="shared" si="225"/>
        <v>2269</v>
      </c>
      <c r="AI32" s="20">
        <f t="shared" si="225"/>
        <v>2439</v>
      </c>
      <c r="AJ32" s="20">
        <f t="shared" si="225"/>
        <v>2609</v>
      </c>
      <c r="AK32" s="20">
        <v>2779</v>
      </c>
      <c r="AL32" s="20">
        <f t="shared" si="8"/>
        <v>2989</v>
      </c>
      <c r="AM32" s="20">
        <v>3219</v>
      </c>
      <c r="AN32" s="20">
        <v>3469</v>
      </c>
      <c r="AO32" s="20">
        <v>3739</v>
      </c>
      <c r="AU32" s="20">
        <f t="shared" si="23"/>
        <v>2400</v>
      </c>
      <c r="AV32" s="20">
        <f t="shared" si="24"/>
        <v>3300</v>
      </c>
      <c r="AW32" s="20">
        <f t="shared" si="25"/>
        <v>4200</v>
      </c>
      <c r="AX32" s="20">
        <f t="shared" si="26"/>
        <v>5100</v>
      </c>
      <c r="AY32" s="20">
        <f t="shared" si="27"/>
        <v>6000</v>
      </c>
      <c r="AZ32" s="20">
        <f t="shared" si="28"/>
        <v>9200</v>
      </c>
      <c r="BA32" s="20">
        <f t="shared" si="29"/>
        <v>11200</v>
      </c>
      <c r="BB32" s="20">
        <f t="shared" si="30"/>
        <v>13200</v>
      </c>
      <c r="BC32" s="20">
        <f t="shared" si="31"/>
        <v>15200</v>
      </c>
      <c r="BD32" s="20">
        <f t="shared" si="32"/>
        <v>17200</v>
      </c>
      <c r="BE32" s="20">
        <f t="shared" si="33"/>
        <v>24000</v>
      </c>
      <c r="BF32" s="20">
        <f t="shared" si="34"/>
        <v>27500</v>
      </c>
      <c r="BG32" s="20">
        <f t="shared" si="35"/>
        <v>31000</v>
      </c>
      <c r="BH32" s="20">
        <f t="shared" si="36"/>
        <v>34500</v>
      </c>
      <c r="BI32" s="20">
        <f t="shared" si="37"/>
        <v>38000</v>
      </c>
      <c r="BJ32" s="20">
        <f t="shared" si="38"/>
        <v>49800</v>
      </c>
      <c r="BK32" s="20">
        <f t="shared" si="39"/>
        <v>55200</v>
      </c>
      <c r="BL32" s="20">
        <f t="shared" si="40"/>
        <v>60600</v>
      </c>
      <c r="BM32" s="20">
        <f t="shared" si="41"/>
        <v>66000</v>
      </c>
      <c r="BN32" s="20">
        <f t="shared" si="42"/>
        <v>71400</v>
      </c>
      <c r="BO32" s="20">
        <f t="shared" si="43"/>
        <v>76800</v>
      </c>
      <c r="BP32" s="20">
        <f t="shared" si="44"/>
        <v>98700</v>
      </c>
      <c r="BQ32" s="20">
        <f t="shared" si="45"/>
        <v>107800</v>
      </c>
      <c r="BR32" s="20">
        <f t="shared" si="46"/>
        <v>116900</v>
      </c>
      <c r="BS32" s="20">
        <f t="shared" si="47"/>
        <v>126000</v>
      </c>
      <c r="BT32" s="20">
        <f t="shared" si="48"/>
        <v>135100</v>
      </c>
      <c r="BU32" s="20">
        <f t="shared" si="49"/>
        <v>168000</v>
      </c>
      <c r="BV32" s="20">
        <f t="shared" si="50"/>
        <v>181600</v>
      </c>
      <c r="BW32" s="20">
        <f t="shared" si="51"/>
        <v>195200</v>
      </c>
      <c r="BX32" s="20">
        <f t="shared" si="52"/>
        <v>208800</v>
      </c>
      <c r="BY32" s="20">
        <f t="shared" si="53"/>
        <v>222400</v>
      </c>
      <c r="BZ32" s="20">
        <f t="shared" si="54"/>
        <v>239200</v>
      </c>
      <c r="CA32" s="20">
        <f t="shared" si="55"/>
        <v>289800</v>
      </c>
      <c r="CB32" s="20">
        <f t="shared" si="56"/>
        <v>312300</v>
      </c>
      <c r="CC32" s="20">
        <f t="shared" si="57"/>
        <v>336600</v>
      </c>
    </row>
    <row r="33" ht="16.5" spans="1:81">
      <c r="A33" s="10">
        <v>170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>
        <v>230</v>
      </c>
      <c r="M33" s="20">
        <f t="shared" ref="M33:P33" si="226">L33+50</f>
        <v>280</v>
      </c>
      <c r="N33" s="20">
        <f t="shared" si="226"/>
        <v>330</v>
      </c>
      <c r="O33" s="20">
        <f t="shared" si="226"/>
        <v>380</v>
      </c>
      <c r="P33" s="20">
        <f t="shared" si="226"/>
        <v>430</v>
      </c>
      <c r="Q33" s="20">
        <v>480</v>
      </c>
      <c r="R33" s="20">
        <f t="shared" ref="R33:U33" si="227">Q33+70</f>
        <v>550</v>
      </c>
      <c r="S33" s="20">
        <f t="shared" si="227"/>
        <v>620</v>
      </c>
      <c r="T33" s="20">
        <f t="shared" si="227"/>
        <v>690</v>
      </c>
      <c r="U33" s="20">
        <f t="shared" si="227"/>
        <v>760</v>
      </c>
      <c r="V33" s="20">
        <v>830</v>
      </c>
      <c r="W33" s="20">
        <f t="shared" ref="W33:Z33" si="228">V33+90</f>
        <v>920</v>
      </c>
      <c r="X33" s="20">
        <f t="shared" si="228"/>
        <v>1010</v>
      </c>
      <c r="Y33" s="20">
        <f t="shared" si="228"/>
        <v>1100</v>
      </c>
      <c r="Z33" s="20">
        <f t="shared" si="228"/>
        <v>1190</v>
      </c>
      <c r="AA33" s="20">
        <v>1280</v>
      </c>
      <c r="AB33" s="20">
        <f t="shared" ref="AB33:AE33" si="229">AA33+130</f>
        <v>1410</v>
      </c>
      <c r="AC33" s="20">
        <f t="shared" si="229"/>
        <v>1540</v>
      </c>
      <c r="AD33" s="20">
        <f t="shared" si="229"/>
        <v>1670</v>
      </c>
      <c r="AE33" s="20">
        <f t="shared" si="229"/>
        <v>1800</v>
      </c>
      <c r="AF33" s="20">
        <v>1930</v>
      </c>
      <c r="AG33" s="20">
        <f t="shared" ref="AG33:AJ33" si="230">AF33+170</f>
        <v>2100</v>
      </c>
      <c r="AH33" s="20">
        <f t="shared" si="230"/>
        <v>2270</v>
      </c>
      <c r="AI33" s="20">
        <f t="shared" si="230"/>
        <v>2440</v>
      </c>
      <c r="AJ33" s="20">
        <f t="shared" si="230"/>
        <v>2610</v>
      </c>
      <c r="AK33" s="20">
        <v>2780</v>
      </c>
      <c r="AL33" s="20">
        <f t="shared" si="8"/>
        <v>2990</v>
      </c>
      <c r="AM33" s="20">
        <v>3220</v>
      </c>
      <c r="AN33" s="20">
        <v>3470</v>
      </c>
      <c r="AO33" s="20">
        <v>3740</v>
      </c>
      <c r="AZ33" s="20">
        <f t="shared" ref="AZ33:AZ52" si="231">(L33+1)*AZ$293</f>
        <v>9240</v>
      </c>
      <c r="BA33" s="20">
        <f t="shared" ref="BA33:BA52" si="232">(M33+1)*BA$293</f>
        <v>11240</v>
      </c>
      <c r="BB33" s="20">
        <f t="shared" ref="BB33:BB52" si="233">(N33+1)*BB$293</f>
        <v>13240</v>
      </c>
      <c r="BC33" s="20">
        <f t="shared" ref="BC33:BC52" si="234">(O33+1)*BC$293</f>
        <v>15240</v>
      </c>
      <c r="BD33" s="20">
        <f t="shared" ref="BD33:BD52" si="235">(P33+1)*BD$293</f>
        <v>17240</v>
      </c>
      <c r="BE33" s="20">
        <f t="shared" ref="BE33:BE52" si="236">(Q33+1)*BE$293</f>
        <v>24050</v>
      </c>
      <c r="BF33" s="20">
        <f t="shared" ref="BF33:BF52" si="237">(R33+1)*BF$293</f>
        <v>27550</v>
      </c>
      <c r="BG33" s="20">
        <f t="shared" ref="BG33:BG52" si="238">(S33+1)*BG$293</f>
        <v>31050</v>
      </c>
      <c r="BH33" s="20">
        <f t="shared" ref="BH33:BH52" si="239">(T33+1)*BH$293</f>
        <v>34550</v>
      </c>
      <c r="BI33" s="20">
        <f t="shared" ref="BI33:BI52" si="240">(U33+1)*BI$293</f>
        <v>38050</v>
      </c>
      <c r="BJ33" s="20">
        <f t="shared" ref="BJ33:BJ52" si="241">(V33+1)*BJ$293</f>
        <v>49860</v>
      </c>
      <c r="BK33" s="20">
        <f t="shared" ref="BK33:BK52" si="242">(W33+1)*BK$293</f>
        <v>55260</v>
      </c>
      <c r="BL33" s="20">
        <f t="shared" ref="BL33:BL52" si="243">(X33+1)*BL$293</f>
        <v>60660</v>
      </c>
      <c r="BM33" s="20">
        <f t="shared" ref="BM33:BM52" si="244">(Y33+1)*BM$293</f>
        <v>66060</v>
      </c>
      <c r="BN33" s="20">
        <f t="shared" ref="BN33:BN52" si="245">(Z33+1)*BN$293</f>
        <v>71460</v>
      </c>
      <c r="BO33" s="20">
        <f t="shared" ref="BO33:BO52" si="246">(AA33+1)*BO$293</f>
        <v>76860</v>
      </c>
      <c r="BP33" s="20">
        <f t="shared" ref="BP33:BP52" si="247">(AB33+1)*BP$293</f>
        <v>98770</v>
      </c>
      <c r="BQ33" s="20">
        <f t="shared" ref="BQ33:BQ52" si="248">(AC33+1)*BQ$293</f>
        <v>107870</v>
      </c>
      <c r="BR33" s="20">
        <f t="shared" ref="BR33:BR52" si="249">(AD33+1)*BR$293</f>
        <v>116970</v>
      </c>
      <c r="BS33" s="20">
        <f t="shared" ref="BS33:BS52" si="250">(AE33+1)*BS$293</f>
        <v>126070</v>
      </c>
      <c r="BT33" s="20">
        <f t="shared" ref="BT33:BT52" si="251">(AF33+1)*BT$293</f>
        <v>135170</v>
      </c>
      <c r="BU33" s="20">
        <f t="shared" ref="BU33:BU52" si="252">(AG33+1)*BU$293</f>
        <v>168080</v>
      </c>
      <c r="BV33" s="20">
        <f t="shared" ref="BV33:BV52" si="253">(AH33+1)*BV$293</f>
        <v>181680</v>
      </c>
      <c r="BW33" s="20">
        <f t="shared" ref="BW33:BW52" si="254">(AI33+1)*BW$293</f>
        <v>195280</v>
      </c>
      <c r="BX33" s="20">
        <f t="shared" ref="BX33:BX52" si="255">(AJ33+1)*BX$293</f>
        <v>208880</v>
      </c>
      <c r="BY33" s="20">
        <f t="shared" ref="BY33:BY52" si="256">(AK33+1)*BY$293</f>
        <v>222480</v>
      </c>
      <c r="BZ33" s="20">
        <f t="shared" ref="BZ33:BZ52" si="257">(AL33+1)*BZ$293</f>
        <v>239280</v>
      </c>
      <c r="CA33" s="20">
        <f t="shared" ref="CA33:CA52" si="258">(AM33+1)*CA$293</f>
        <v>289890</v>
      </c>
      <c r="CB33" s="20">
        <f t="shared" ref="CB33:CB52" si="259">(AN33+1)*CB$293</f>
        <v>312390</v>
      </c>
      <c r="CC33" s="20">
        <f t="shared" ref="CC33:CC52" si="260">(AO33+1)*CC$293</f>
        <v>336690</v>
      </c>
    </row>
    <row r="34" ht="16.5" spans="1:81">
      <c r="A34" s="10">
        <v>170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>
        <v>231</v>
      </c>
      <c r="M34" s="20">
        <f t="shared" ref="M34:P34" si="261">L34+50</f>
        <v>281</v>
      </c>
      <c r="N34" s="20">
        <f t="shared" si="261"/>
        <v>331</v>
      </c>
      <c r="O34" s="20">
        <f t="shared" si="261"/>
        <v>381</v>
      </c>
      <c r="P34" s="20">
        <f t="shared" si="261"/>
        <v>431</v>
      </c>
      <c r="Q34" s="20">
        <v>481</v>
      </c>
      <c r="R34" s="20">
        <f t="shared" ref="R34:U34" si="262">Q34+70</f>
        <v>551</v>
      </c>
      <c r="S34" s="20">
        <f t="shared" si="262"/>
        <v>621</v>
      </c>
      <c r="T34" s="20">
        <f t="shared" si="262"/>
        <v>691</v>
      </c>
      <c r="U34" s="20">
        <f t="shared" si="262"/>
        <v>761</v>
      </c>
      <c r="V34" s="20">
        <v>831</v>
      </c>
      <c r="W34" s="20">
        <f t="shared" ref="W34:Z34" si="263">V34+90</f>
        <v>921</v>
      </c>
      <c r="X34" s="20">
        <f t="shared" si="263"/>
        <v>1011</v>
      </c>
      <c r="Y34" s="20">
        <f t="shared" si="263"/>
        <v>1101</v>
      </c>
      <c r="Z34" s="20">
        <f t="shared" si="263"/>
        <v>1191</v>
      </c>
      <c r="AA34" s="20">
        <v>1281</v>
      </c>
      <c r="AB34" s="20">
        <f t="shared" ref="AB34:AE34" si="264">AA34+130</f>
        <v>1411</v>
      </c>
      <c r="AC34" s="20">
        <f t="shared" si="264"/>
        <v>1541</v>
      </c>
      <c r="AD34" s="20">
        <f t="shared" si="264"/>
        <v>1671</v>
      </c>
      <c r="AE34" s="20">
        <f t="shared" si="264"/>
        <v>1801</v>
      </c>
      <c r="AF34" s="20">
        <v>1931</v>
      </c>
      <c r="AG34" s="20">
        <f t="shared" ref="AG34:AJ34" si="265">AF34+170</f>
        <v>2101</v>
      </c>
      <c r="AH34" s="20">
        <f t="shared" si="265"/>
        <v>2271</v>
      </c>
      <c r="AI34" s="20">
        <f t="shared" si="265"/>
        <v>2441</v>
      </c>
      <c r="AJ34" s="20">
        <f t="shared" si="265"/>
        <v>2611</v>
      </c>
      <c r="AK34" s="20">
        <v>2781</v>
      </c>
      <c r="AL34" s="20">
        <f t="shared" si="8"/>
        <v>2991</v>
      </c>
      <c r="AM34" s="20">
        <v>3221</v>
      </c>
      <c r="AN34" s="20">
        <v>3471</v>
      </c>
      <c r="AO34" s="20">
        <v>3741</v>
      </c>
      <c r="AZ34" s="20">
        <f t="shared" si="231"/>
        <v>9280</v>
      </c>
      <c r="BA34" s="20">
        <f t="shared" si="232"/>
        <v>11280</v>
      </c>
      <c r="BB34" s="20">
        <f t="shared" si="233"/>
        <v>13280</v>
      </c>
      <c r="BC34" s="20">
        <f t="shared" si="234"/>
        <v>15280</v>
      </c>
      <c r="BD34" s="20">
        <f t="shared" si="235"/>
        <v>17280</v>
      </c>
      <c r="BE34" s="20">
        <f t="shared" si="236"/>
        <v>24100</v>
      </c>
      <c r="BF34" s="20">
        <f t="shared" si="237"/>
        <v>27600</v>
      </c>
      <c r="BG34" s="20">
        <f t="shared" si="238"/>
        <v>31100</v>
      </c>
      <c r="BH34" s="20">
        <f t="shared" si="239"/>
        <v>34600</v>
      </c>
      <c r="BI34" s="20">
        <f t="shared" si="240"/>
        <v>38100</v>
      </c>
      <c r="BJ34" s="20">
        <f t="shared" si="241"/>
        <v>49920</v>
      </c>
      <c r="BK34" s="20">
        <f t="shared" si="242"/>
        <v>55320</v>
      </c>
      <c r="BL34" s="20">
        <f t="shared" si="243"/>
        <v>60720</v>
      </c>
      <c r="BM34" s="20">
        <f t="shared" si="244"/>
        <v>66120</v>
      </c>
      <c r="BN34" s="20">
        <f t="shared" si="245"/>
        <v>71520</v>
      </c>
      <c r="BO34" s="20">
        <f t="shared" si="246"/>
        <v>76920</v>
      </c>
      <c r="BP34" s="20">
        <f t="shared" si="247"/>
        <v>98840</v>
      </c>
      <c r="BQ34" s="20">
        <f t="shared" si="248"/>
        <v>107940</v>
      </c>
      <c r="BR34" s="20">
        <f t="shared" si="249"/>
        <v>117040</v>
      </c>
      <c r="BS34" s="20">
        <f t="shared" si="250"/>
        <v>126140</v>
      </c>
      <c r="BT34" s="20">
        <f t="shared" si="251"/>
        <v>135240</v>
      </c>
      <c r="BU34" s="20">
        <f t="shared" si="252"/>
        <v>168160</v>
      </c>
      <c r="BV34" s="20">
        <f t="shared" si="253"/>
        <v>181760</v>
      </c>
      <c r="BW34" s="20">
        <f t="shared" si="254"/>
        <v>195360</v>
      </c>
      <c r="BX34" s="20">
        <f t="shared" si="255"/>
        <v>208960</v>
      </c>
      <c r="BY34" s="20">
        <f t="shared" si="256"/>
        <v>222560</v>
      </c>
      <c r="BZ34" s="20">
        <f t="shared" si="257"/>
        <v>239360</v>
      </c>
      <c r="CA34" s="20">
        <f t="shared" si="258"/>
        <v>289980</v>
      </c>
      <c r="CB34" s="20">
        <f t="shared" si="259"/>
        <v>312480</v>
      </c>
      <c r="CC34" s="20">
        <f t="shared" si="260"/>
        <v>336780</v>
      </c>
    </row>
    <row r="35" ht="16.5" spans="1:81">
      <c r="A35" s="10">
        <v>170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>
        <v>232</v>
      </c>
      <c r="M35" s="20">
        <f t="shared" ref="M35:P35" si="266">L35+50</f>
        <v>282</v>
      </c>
      <c r="N35" s="20">
        <f t="shared" si="266"/>
        <v>332</v>
      </c>
      <c r="O35" s="20">
        <f t="shared" si="266"/>
        <v>382</v>
      </c>
      <c r="P35" s="20">
        <f t="shared" si="266"/>
        <v>432</v>
      </c>
      <c r="Q35" s="20">
        <v>482</v>
      </c>
      <c r="R35" s="20">
        <f t="shared" ref="R35:U35" si="267">Q35+70</f>
        <v>552</v>
      </c>
      <c r="S35" s="20">
        <f t="shared" si="267"/>
        <v>622</v>
      </c>
      <c r="T35" s="20">
        <f t="shared" si="267"/>
        <v>692</v>
      </c>
      <c r="U35" s="20">
        <f t="shared" si="267"/>
        <v>762</v>
      </c>
      <c r="V35" s="20">
        <v>832</v>
      </c>
      <c r="W35" s="20">
        <f t="shared" ref="W35:Z35" si="268">V35+90</f>
        <v>922</v>
      </c>
      <c r="X35" s="20">
        <f t="shared" si="268"/>
        <v>1012</v>
      </c>
      <c r="Y35" s="20">
        <f t="shared" si="268"/>
        <v>1102</v>
      </c>
      <c r="Z35" s="20">
        <f t="shared" si="268"/>
        <v>1192</v>
      </c>
      <c r="AA35" s="20">
        <v>1282</v>
      </c>
      <c r="AB35" s="20">
        <f t="shared" ref="AB35:AE35" si="269">AA35+130</f>
        <v>1412</v>
      </c>
      <c r="AC35" s="20">
        <f t="shared" si="269"/>
        <v>1542</v>
      </c>
      <c r="AD35" s="20">
        <f t="shared" si="269"/>
        <v>1672</v>
      </c>
      <c r="AE35" s="20">
        <f t="shared" si="269"/>
        <v>1802</v>
      </c>
      <c r="AF35" s="20">
        <v>1932</v>
      </c>
      <c r="AG35" s="20">
        <f t="shared" ref="AG35:AJ35" si="270">AF35+170</f>
        <v>2102</v>
      </c>
      <c r="AH35" s="20">
        <f t="shared" si="270"/>
        <v>2272</v>
      </c>
      <c r="AI35" s="20">
        <f t="shared" si="270"/>
        <v>2442</v>
      </c>
      <c r="AJ35" s="20">
        <f t="shared" si="270"/>
        <v>2612</v>
      </c>
      <c r="AK35" s="20">
        <v>2782</v>
      </c>
      <c r="AL35" s="20">
        <f t="shared" si="8"/>
        <v>2992</v>
      </c>
      <c r="AM35" s="20">
        <v>3222</v>
      </c>
      <c r="AN35" s="20">
        <v>3472</v>
      </c>
      <c r="AO35" s="20">
        <v>3742</v>
      </c>
      <c r="AZ35" s="20">
        <f t="shared" si="231"/>
        <v>9320</v>
      </c>
      <c r="BA35" s="20">
        <f t="shared" si="232"/>
        <v>11320</v>
      </c>
      <c r="BB35" s="20">
        <f t="shared" si="233"/>
        <v>13320</v>
      </c>
      <c r="BC35" s="20">
        <f t="shared" si="234"/>
        <v>15320</v>
      </c>
      <c r="BD35" s="20">
        <f t="shared" si="235"/>
        <v>17320</v>
      </c>
      <c r="BE35" s="20">
        <f t="shared" si="236"/>
        <v>24150</v>
      </c>
      <c r="BF35" s="20">
        <f t="shared" si="237"/>
        <v>27650</v>
      </c>
      <c r="BG35" s="20">
        <f t="shared" si="238"/>
        <v>31150</v>
      </c>
      <c r="BH35" s="20">
        <f t="shared" si="239"/>
        <v>34650</v>
      </c>
      <c r="BI35" s="20">
        <f t="shared" si="240"/>
        <v>38150</v>
      </c>
      <c r="BJ35" s="20">
        <f t="shared" si="241"/>
        <v>49980</v>
      </c>
      <c r="BK35" s="20">
        <f t="shared" si="242"/>
        <v>55380</v>
      </c>
      <c r="BL35" s="20">
        <f t="shared" si="243"/>
        <v>60780</v>
      </c>
      <c r="BM35" s="20">
        <f t="shared" si="244"/>
        <v>66180</v>
      </c>
      <c r="BN35" s="20">
        <f t="shared" si="245"/>
        <v>71580</v>
      </c>
      <c r="BO35" s="20">
        <f t="shared" si="246"/>
        <v>76980</v>
      </c>
      <c r="BP35" s="20">
        <f t="shared" si="247"/>
        <v>98910</v>
      </c>
      <c r="BQ35" s="20">
        <f t="shared" si="248"/>
        <v>108010</v>
      </c>
      <c r="BR35" s="20">
        <f t="shared" si="249"/>
        <v>117110</v>
      </c>
      <c r="BS35" s="20">
        <f t="shared" si="250"/>
        <v>126210</v>
      </c>
      <c r="BT35" s="20">
        <f t="shared" si="251"/>
        <v>135310</v>
      </c>
      <c r="BU35" s="20">
        <f t="shared" si="252"/>
        <v>168240</v>
      </c>
      <c r="BV35" s="20">
        <f t="shared" si="253"/>
        <v>181840</v>
      </c>
      <c r="BW35" s="20">
        <f t="shared" si="254"/>
        <v>195440</v>
      </c>
      <c r="BX35" s="20">
        <f t="shared" si="255"/>
        <v>209040</v>
      </c>
      <c r="BY35" s="20">
        <f t="shared" si="256"/>
        <v>222640</v>
      </c>
      <c r="BZ35" s="20">
        <f t="shared" si="257"/>
        <v>239440</v>
      </c>
      <c r="CA35" s="20">
        <f t="shared" si="258"/>
        <v>290070</v>
      </c>
      <c r="CB35" s="20">
        <f t="shared" si="259"/>
        <v>312570</v>
      </c>
      <c r="CC35" s="20">
        <f t="shared" si="260"/>
        <v>336870</v>
      </c>
    </row>
    <row r="36" ht="16.5" spans="1:81">
      <c r="A36" s="10">
        <v>170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>
        <v>233</v>
      </c>
      <c r="M36" s="20">
        <f t="shared" ref="M36:P36" si="271">L36+50</f>
        <v>283</v>
      </c>
      <c r="N36" s="20">
        <f t="shared" si="271"/>
        <v>333</v>
      </c>
      <c r="O36" s="20">
        <f t="shared" si="271"/>
        <v>383</v>
      </c>
      <c r="P36" s="20">
        <f t="shared" si="271"/>
        <v>433</v>
      </c>
      <c r="Q36" s="20">
        <v>483</v>
      </c>
      <c r="R36" s="20">
        <f t="shared" ref="R36:U36" si="272">Q36+70</f>
        <v>553</v>
      </c>
      <c r="S36" s="20">
        <f t="shared" si="272"/>
        <v>623</v>
      </c>
      <c r="T36" s="20">
        <f t="shared" si="272"/>
        <v>693</v>
      </c>
      <c r="U36" s="20">
        <f t="shared" si="272"/>
        <v>763</v>
      </c>
      <c r="V36" s="20">
        <v>833</v>
      </c>
      <c r="W36" s="20">
        <f t="shared" ref="W36:Z36" si="273">V36+90</f>
        <v>923</v>
      </c>
      <c r="X36" s="20">
        <f t="shared" si="273"/>
        <v>1013</v>
      </c>
      <c r="Y36" s="20">
        <f t="shared" si="273"/>
        <v>1103</v>
      </c>
      <c r="Z36" s="20">
        <f t="shared" si="273"/>
        <v>1193</v>
      </c>
      <c r="AA36" s="20">
        <v>1283</v>
      </c>
      <c r="AB36" s="20">
        <f t="shared" ref="AB36:AE36" si="274">AA36+130</f>
        <v>1413</v>
      </c>
      <c r="AC36" s="20">
        <f t="shared" si="274"/>
        <v>1543</v>
      </c>
      <c r="AD36" s="20">
        <f t="shared" si="274"/>
        <v>1673</v>
      </c>
      <c r="AE36" s="20">
        <f t="shared" si="274"/>
        <v>1803</v>
      </c>
      <c r="AF36" s="20">
        <v>1933</v>
      </c>
      <c r="AG36" s="20">
        <f t="shared" ref="AG36:AJ36" si="275">AF36+170</f>
        <v>2103</v>
      </c>
      <c r="AH36" s="20">
        <f t="shared" si="275"/>
        <v>2273</v>
      </c>
      <c r="AI36" s="20">
        <f t="shared" si="275"/>
        <v>2443</v>
      </c>
      <c r="AJ36" s="20">
        <f t="shared" si="275"/>
        <v>2613</v>
      </c>
      <c r="AK36" s="20">
        <v>2783</v>
      </c>
      <c r="AL36" s="20">
        <f t="shared" si="8"/>
        <v>2993</v>
      </c>
      <c r="AM36" s="20">
        <v>3223</v>
      </c>
      <c r="AN36" s="20">
        <v>3473</v>
      </c>
      <c r="AO36" s="20">
        <v>3743</v>
      </c>
      <c r="AZ36" s="20">
        <f t="shared" si="231"/>
        <v>9360</v>
      </c>
      <c r="BA36" s="20">
        <f t="shared" si="232"/>
        <v>11360</v>
      </c>
      <c r="BB36" s="20">
        <f t="shared" si="233"/>
        <v>13360</v>
      </c>
      <c r="BC36" s="20">
        <f t="shared" si="234"/>
        <v>15360</v>
      </c>
      <c r="BD36" s="20">
        <f t="shared" si="235"/>
        <v>17360</v>
      </c>
      <c r="BE36" s="20">
        <f t="shared" si="236"/>
        <v>24200</v>
      </c>
      <c r="BF36" s="20">
        <f t="shared" si="237"/>
        <v>27700</v>
      </c>
      <c r="BG36" s="20">
        <f t="shared" si="238"/>
        <v>31200</v>
      </c>
      <c r="BH36" s="20">
        <f t="shared" si="239"/>
        <v>34700</v>
      </c>
      <c r="BI36" s="20">
        <f t="shared" si="240"/>
        <v>38200</v>
      </c>
      <c r="BJ36" s="20">
        <f t="shared" si="241"/>
        <v>50040</v>
      </c>
      <c r="BK36" s="20">
        <f t="shared" si="242"/>
        <v>55440</v>
      </c>
      <c r="BL36" s="20">
        <f t="shared" si="243"/>
        <v>60840</v>
      </c>
      <c r="BM36" s="20">
        <f t="shared" si="244"/>
        <v>66240</v>
      </c>
      <c r="BN36" s="20">
        <f t="shared" si="245"/>
        <v>71640</v>
      </c>
      <c r="BO36" s="20">
        <f t="shared" si="246"/>
        <v>77040</v>
      </c>
      <c r="BP36" s="20">
        <f t="shared" si="247"/>
        <v>98980</v>
      </c>
      <c r="BQ36" s="20">
        <f t="shared" si="248"/>
        <v>108080</v>
      </c>
      <c r="BR36" s="20">
        <f t="shared" si="249"/>
        <v>117180</v>
      </c>
      <c r="BS36" s="20">
        <f t="shared" si="250"/>
        <v>126280</v>
      </c>
      <c r="BT36" s="20">
        <f t="shared" si="251"/>
        <v>135380</v>
      </c>
      <c r="BU36" s="20">
        <f t="shared" si="252"/>
        <v>168320</v>
      </c>
      <c r="BV36" s="20">
        <f t="shared" si="253"/>
        <v>181920</v>
      </c>
      <c r="BW36" s="20">
        <f t="shared" si="254"/>
        <v>195520</v>
      </c>
      <c r="BX36" s="20">
        <f t="shared" si="255"/>
        <v>209120</v>
      </c>
      <c r="BY36" s="20">
        <f t="shared" si="256"/>
        <v>222720</v>
      </c>
      <c r="BZ36" s="20">
        <f t="shared" si="257"/>
        <v>239520</v>
      </c>
      <c r="CA36" s="20">
        <f t="shared" si="258"/>
        <v>290160</v>
      </c>
      <c r="CB36" s="20">
        <f t="shared" si="259"/>
        <v>312660</v>
      </c>
      <c r="CC36" s="20">
        <f t="shared" si="260"/>
        <v>336960</v>
      </c>
    </row>
    <row r="37" ht="16.5" spans="1:81">
      <c r="A37" s="10">
        <v>170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>
        <v>234</v>
      </c>
      <c r="M37" s="20">
        <f t="shared" ref="M37:P37" si="276">L37+50</f>
        <v>284</v>
      </c>
      <c r="N37" s="20">
        <f t="shared" si="276"/>
        <v>334</v>
      </c>
      <c r="O37" s="20">
        <f t="shared" si="276"/>
        <v>384</v>
      </c>
      <c r="P37" s="20">
        <f t="shared" si="276"/>
        <v>434</v>
      </c>
      <c r="Q37" s="20">
        <v>484</v>
      </c>
      <c r="R37" s="20">
        <f t="shared" ref="R37:U37" si="277">Q37+70</f>
        <v>554</v>
      </c>
      <c r="S37" s="20">
        <f t="shared" si="277"/>
        <v>624</v>
      </c>
      <c r="T37" s="20">
        <f t="shared" si="277"/>
        <v>694</v>
      </c>
      <c r="U37" s="20">
        <f t="shared" si="277"/>
        <v>764</v>
      </c>
      <c r="V37" s="20">
        <v>834</v>
      </c>
      <c r="W37" s="20">
        <f t="shared" ref="W37:Z37" si="278">V37+90</f>
        <v>924</v>
      </c>
      <c r="X37" s="20">
        <f t="shared" si="278"/>
        <v>1014</v>
      </c>
      <c r="Y37" s="20">
        <f t="shared" si="278"/>
        <v>1104</v>
      </c>
      <c r="Z37" s="20">
        <f t="shared" si="278"/>
        <v>1194</v>
      </c>
      <c r="AA37" s="20">
        <v>1284</v>
      </c>
      <c r="AB37" s="20">
        <f t="shared" ref="AB37:AE37" si="279">AA37+130</f>
        <v>1414</v>
      </c>
      <c r="AC37" s="20">
        <f t="shared" si="279"/>
        <v>1544</v>
      </c>
      <c r="AD37" s="20">
        <f t="shared" si="279"/>
        <v>1674</v>
      </c>
      <c r="AE37" s="20">
        <f t="shared" si="279"/>
        <v>1804</v>
      </c>
      <c r="AF37" s="20">
        <v>1934</v>
      </c>
      <c r="AG37" s="20">
        <f t="shared" ref="AG37:AJ37" si="280">AF37+170</f>
        <v>2104</v>
      </c>
      <c r="AH37" s="20">
        <f t="shared" si="280"/>
        <v>2274</v>
      </c>
      <c r="AI37" s="20">
        <f t="shared" si="280"/>
        <v>2444</v>
      </c>
      <c r="AJ37" s="20">
        <f t="shared" si="280"/>
        <v>2614</v>
      </c>
      <c r="AK37" s="20">
        <v>2784</v>
      </c>
      <c r="AL37" s="20">
        <f t="shared" si="8"/>
        <v>2994</v>
      </c>
      <c r="AM37" s="20">
        <v>3224</v>
      </c>
      <c r="AN37" s="20">
        <v>3474</v>
      </c>
      <c r="AO37" s="20">
        <v>3744</v>
      </c>
      <c r="AZ37" s="20">
        <f t="shared" si="231"/>
        <v>9400</v>
      </c>
      <c r="BA37" s="20">
        <f t="shared" si="232"/>
        <v>11400</v>
      </c>
      <c r="BB37" s="20">
        <f t="shared" si="233"/>
        <v>13400</v>
      </c>
      <c r="BC37" s="20">
        <f t="shared" si="234"/>
        <v>15400</v>
      </c>
      <c r="BD37" s="20">
        <f t="shared" si="235"/>
        <v>17400</v>
      </c>
      <c r="BE37" s="20">
        <f t="shared" si="236"/>
        <v>24250</v>
      </c>
      <c r="BF37" s="20">
        <f t="shared" si="237"/>
        <v>27750</v>
      </c>
      <c r="BG37" s="20">
        <f t="shared" si="238"/>
        <v>31250</v>
      </c>
      <c r="BH37" s="20">
        <f t="shared" si="239"/>
        <v>34750</v>
      </c>
      <c r="BI37" s="20">
        <f t="shared" si="240"/>
        <v>38250</v>
      </c>
      <c r="BJ37" s="20">
        <f t="shared" si="241"/>
        <v>50100</v>
      </c>
      <c r="BK37" s="20">
        <f t="shared" si="242"/>
        <v>55500</v>
      </c>
      <c r="BL37" s="20">
        <f t="shared" si="243"/>
        <v>60900</v>
      </c>
      <c r="BM37" s="20">
        <f t="shared" si="244"/>
        <v>66300</v>
      </c>
      <c r="BN37" s="20">
        <f t="shared" si="245"/>
        <v>71700</v>
      </c>
      <c r="BO37" s="20">
        <f t="shared" si="246"/>
        <v>77100</v>
      </c>
      <c r="BP37" s="20">
        <f t="shared" si="247"/>
        <v>99050</v>
      </c>
      <c r="BQ37" s="20">
        <f t="shared" si="248"/>
        <v>108150</v>
      </c>
      <c r="BR37" s="20">
        <f t="shared" si="249"/>
        <v>117250</v>
      </c>
      <c r="BS37" s="20">
        <f t="shared" si="250"/>
        <v>126350</v>
      </c>
      <c r="BT37" s="20">
        <f t="shared" si="251"/>
        <v>135450</v>
      </c>
      <c r="BU37" s="20">
        <f t="shared" si="252"/>
        <v>168400</v>
      </c>
      <c r="BV37" s="20">
        <f t="shared" si="253"/>
        <v>182000</v>
      </c>
      <c r="BW37" s="20">
        <f t="shared" si="254"/>
        <v>195600</v>
      </c>
      <c r="BX37" s="20">
        <f t="shared" si="255"/>
        <v>209200</v>
      </c>
      <c r="BY37" s="20">
        <f t="shared" si="256"/>
        <v>222800</v>
      </c>
      <c r="BZ37" s="20">
        <f t="shared" si="257"/>
        <v>239600</v>
      </c>
      <c r="CA37" s="20">
        <f t="shared" si="258"/>
        <v>290250</v>
      </c>
      <c r="CB37" s="20">
        <f t="shared" si="259"/>
        <v>312750</v>
      </c>
      <c r="CC37" s="20">
        <f t="shared" si="260"/>
        <v>337050</v>
      </c>
    </row>
    <row r="38" ht="16.5" spans="1:81">
      <c r="A38" s="10">
        <v>210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>
        <v>235</v>
      </c>
      <c r="M38" s="20">
        <f t="shared" ref="M38:P38" si="281">L38+50</f>
        <v>285</v>
      </c>
      <c r="N38" s="20">
        <f t="shared" si="281"/>
        <v>335</v>
      </c>
      <c r="O38" s="20">
        <f t="shared" si="281"/>
        <v>385</v>
      </c>
      <c r="P38" s="20">
        <f t="shared" si="281"/>
        <v>435</v>
      </c>
      <c r="Q38" s="20">
        <v>485</v>
      </c>
      <c r="R38" s="20">
        <f t="shared" ref="R38:U38" si="282">Q38+70</f>
        <v>555</v>
      </c>
      <c r="S38" s="20">
        <f t="shared" si="282"/>
        <v>625</v>
      </c>
      <c r="T38" s="20">
        <f t="shared" si="282"/>
        <v>695</v>
      </c>
      <c r="U38" s="20">
        <f t="shared" si="282"/>
        <v>765</v>
      </c>
      <c r="V38" s="20">
        <v>835</v>
      </c>
      <c r="W38" s="20">
        <f t="shared" ref="W38:Z38" si="283">V38+90</f>
        <v>925</v>
      </c>
      <c r="X38" s="20">
        <f t="shared" si="283"/>
        <v>1015</v>
      </c>
      <c r="Y38" s="20">
        <f t="shared" si="283"/>
        <v>1105</v>
      </c>
      <c r="Z38" s="20">
        <f t="shared" si="283"/>
        <v>1195</v>
      </c>
      <c r="AA38" s="20">
        <v>1285</v>
      </c>
      <c r="AB38" s="20">
        <f t="shared" ref="AB38:AE38" si="284">AA38+130</f>
        <v>1415</v>
      </c>
      <c r="AC38" s="20">
        <f t="shared" si="284"/>
        <v>1545</v>
      </c>
      <c r="AD38" s="20">
        <f t="shared" si="284"/>
        <v>1675</v>
      </c>
      <c r="AE38" s="20">
        <f t="shared" si="284"/>
        <v>1805</v>
      </c>
      <c r="AF38" s="20">
        <v>1935</v>
      </c>
      <c r="AG38" s="20">
        <f t="shared" ref="AG38:AJ38" si="285">AF38+170</f>
        <v>2105</v>
      </c>
      <c r="AH38" s="20">
        <f t="shared" si="285"/>
        <v>2275</v>
      </c>
      <c r="AI38" s="20">
        <f t="shared" si="285"/>
        <v>2445</v>
      </c>
      <c r="AJ38" s="20">
        <f t="shared" si="285"/>
        <v>2615</v>
      </c>
      <c r="AK38" s="20">
        <v>2785</v>
      </c>
      <c r="AL38" s="20">
        <f t="shared" si="8"/>
        <v>2995</v>
      </c>
      <c r="AM38" s="20">
        <v>3225</v>
      </c>
      <c r="AN38" s="20">
        <v>3475</v>
      </c>
      <c r="AO38" s="20">
        <v>3745</v>
      </c>
      <c r="AZ38" s="20">
        <f t="shared" si="231"/>
        <v>9440</v>
      </c>
      <c r="BA38" s="20">
        <f t="shared" si="232"/>
        <v>11440</v>
      </c>
      <c r="BB38" s="20">
        <f t="shared" si="233"/>
        <v>13440</v>
      </c>
      <c r="BC38" s="20">
        <f t="shared" si="234"/>
        <v>15440</v>
      </c>
      <c r="BD38" s="20">
        <f t="shared" si="235"/>
        <v>17440</v>
      </c>
      <c r="BE38" s="20">
        <f t="shared" si="236"/>
        <v>24300</v>
      </c>
      <c r="BF38" s="20">
        <f t="shared" si="237"/>
        <v>27800</v>
      </c>
      <c r="BG38" s="20">
        <f t="shared" si="238"/>
        <v>31300</v>
      </c>
      <c r="BH38" s="20">
        <f t="shared" si="239"/>
        <v>34800</v>
      </c>
      <c r="BI38" s="20">
        <f t="shared" si="240"/>
        <v>38300</v>
      </c>
      <c r="BJ38" s="20">
        <f t="shared" si="241"/>
        <v>50160</v>
      </c>
      <c r="BK38" s="20">
        <f t="shared" si="242"/>
        <v>55560</v>
      </c>
      <c r="BL38" s="20">
        <f t="shared" si="243"/>
        <v>60960</v>
      </c>
      <c r="BM38" s="20">
        <f t="shared" si="244"/>
        <v>66360</v>
      </c>
      <c r="BN38" s="20">
        <f t="shared" si="245"/>
        <v>71760</v>
      </c>
      <c r="BO38" s="20">
        <f t="shared" si="246"/>
        <v>77160</v>
      </c>
      <c r="BP38" s="20">
        <f t="shared" si="247"/>
        <v>99120</v>
      </c>
      <c r="BQ38" s="20">
        <f t="shared" si="248"/>
        <v>108220</v>
      </c>
      <c r="BR38" s="20">
        <f t="shared" si="249"/>
        <v>117320</v>
      </c>
      <c r="BS38" s="20">
        <f t="shared" si="250"/>
        <v>126420</v>
      </c>
      <c r="BT38" s="20">
        <f t="shared" si="251"/>
        <v>135520</v>
      </c>
      <c r="BU38" s="20">
        <f t="shared" si="252"/>
        <v>168480</v>
      </c>
      <c r="BV38" s="20">
        <f t="shared" si="253"/>
        <v>182080</v>
      </c>
      <c r="BW38" s="20">
        <f t="shared" si="254"/>
        <v>195680</v>
      </c>
      <c r="BX38" s="20">
        <f t="shared" si="255"/>
        <v>209280</v>
      </c>
      <c r="BY38" s="20">
        <f t="shared" si="256"/>
        <v>222880</v>
      </c>
      <c r="BZ38" s="20">
        <f t="shared" si="257"/>
        <v>239680</v>
      </c>
      <c r="CA38" s="20">
        <f t="shared" si="258"/>
        <v>290340</v>
      </c>
      <c r="CB38" s="20">
        <f t="shared" si="259"/>
        <v>312840</v>
      </c>
      <c r="CC38" s="20">
        <f t="shared" si="260"/>
        <v>337140</v>
      </c>
    </row>
    <row r="39" ht="16.5" spans="1:81">
      <c r="A39" s="10">
        <v>230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>
        <v>236</v>
      </c>
      <c r="M39" s="20">
        <f t="shared" ref="M39:P39" si="286">L39+50</f>
        <v>286</v>
      </c>
      <c r="N39" s="20">
        <f t="shared" si="286"/>
        <v>336</v>
      </c>
      <c r="O39" s="20">
        <f t="shared" si="286"/>
        <v>386</v>
      </c>
      <c r="P39" s="20">
        <f t="shared" si="286"/>
        <v>436</v>
      </c>
      <c r="Q39" s="20">
        <v>486</v>
      </c>
      <c r="R39" s="20">
        <f t="shared" ref="R39:U39" si="287">Q39+70</f>
        <v>556</v>
      </c>
      <c r="S39" s="20">
        <f t="shared" si="287"/>
        <v>626</v>
      </c>
      <c r="T39" s="20">
        <f t="shared" si="287"/>
        <v>696</v>
      </c>
      <c r="U39" s="20">
        <f t="shared" si="287"/>
        <v>766</v>
      </c>
      <c r="V39" s="20">
        <v>836</v>
      </c>
      <c r="W39" s="20">
        <f t="shared" ref="W39:Z39" si="288">V39+90</f>
        <v>926</v>
      </c>
      <c r="X39" s="20">
        <f t="shared" si="288"/>
        <v>1016</v>
      </c>
      <c r="Y39" s="20">
        <f t="shared" si="288"/>
        <v>1106</v>
      </c>
      <c r="Z39" s="20">
        <f t="shared" si="288"/>
        <v>1196</v>
      </c>
      <c r="AA39" s="20">
        <v>1286</v>
      </c>
      <c r="AB39" s="20">
        <f t="shared" ref="AB39:AE39" si="289">AA39+130</f>
        <v>1416</v>
      </c>
      <c r="AC39" s="20">
        <f t="shared" si="289"/>
        <v>1546</v>
      </c>
      <c r="AD39" s="20">
        <f t="shared" si="289"/>
        <v>1676</v>
      </c>
      <c r="AE39" s="20">
        <f t="shared" si="289"/>
        <v>1806</v>
      </c>
      <c r="AF39" s="20">
        <v>1936</v>
      </c>
      <c r="AG39" s="20">
        <f t="shared" ref="AG39:AJ39" si="290">AF39+170</f>
        <v>2106</v>
      </c>
      <c r="AH39" s="20">
        <f t="shared" si="290"/>
        <v>2276</v>
      </c>
      <c r="AI39" s="20">
        <f t="shared" si="290"/>
        <v>2446</v>
      </c>
      <c r="AJ39" s="20">
        <f t="shared" si="290"/>
        <v>2616</v>
      </c>
      <c r="AK39" s="20">
        <v>2786</v>
      </c>
      <c r="AL39" s="20">
        <f t="shared" si="8"/>
        <v>2996</v>
      </c>
      <c r="AM39" s="20">
        <v>3226</v>
      </c>
      <c r="AN39" s="20">
        <v>3476</v>
      </c>
      <c r="AO39" s="20">
        <v>3746</v>
      </c>
      <c r="AZ39" s="20">
        <f t="shared" si="231"/>
        <v>9480</v>
      </c>
      <c r="BA39" s="20">
        <f t="shared" si="232"/>
        <v>11480</v>
      </c>
      <c r="BB39" s="20">
        <f t="shared" si="233"/>
        <v>13480</v>
      </c>
      <c r="BC39" s="20">
        <f t="shared" si="234"/>
        <v>15480</v>
      </c>
      <c r="BD39" s="20">
        <f t="shared" si="235"/>
        <v>17480</v>
      </c>
      <c r="BE39" s="20">
        <f t="shared" si="236"/>
        <v>24350</v>
      </c>
      <c r="BF39" s="20">
        <f t="shared" si="237"/>
        <v>27850</v>
      </c>
      <c r="BG39" s="20">
        <f t="shared" si="238"/>
        <v>31350</v>
      </c>
      <c r="BH39" s="20">
        <f t="shared" si="239"/>
        <v>34850</v>
      </c>
      <c r="BI39" s="20">
        <f t="shared" si="240"/>
        <v>38350</v>
      </c>
      <c r="BJ39" s="20">
        <f t="shared" si="241"/>
        <v>50220</v>
      </c>
      <c r="BK39" s="20">
        <f t="shared" si="242"/>
        <v>55620</v>
      </c>
      <c r="BL39" s="20">
        <f t="shared" si="243"/>
        <v>61020</v>
      </c>
      <c r="BM39" s="20">
        <f t="shared" si="244"/>
        <v>66420</v>
      </c>
      <c r="BN39" s="20">
        <f t="shared" si="245"/>
        <v>71820</v>
      </c>
      <c r="BO39" s="20">
        <f t="shared" si="246"/>
        <v>77220</v>
      </c>
      <c r="BP39" s="20">
        <f t="shared" si="247"/>
        <v>99190</v>
      </c>
      <c r="BQ39" s="20">
        <f t="shared" si="248"/>
        <v>108290</v>
      </c>
      <c r="BR39" s="20">
        <f t="shared" si="249"/>
        <v>117390</v>
      </c>
      <c r="BS39" s="20">
        <f t="shared" si="250"/>
        <v>126490</v>
      </c>
      <c r="BT39" s="20">
        <f t="shared" si="251"/>
        <v>135590</v>
      </c>
      <c r="BU39" s="20">
        <f t="shared" si="252"/>
        <v>168560</v>
      </c>
      <c r="BV39" s="20">
        <f t="shared" si="253"/>
        <v>182160</v>
      </c>
      <c r="BW39" s="20">
        <f t="shared" si="254"/>
        <v>195760</v>
      </c>
      <c r="BX39" s="20">
        <f t="shared" si="255"/>
        <v>209360</v>
      </c>
      <c r="BY39" s="20">
        <f t="shared" si="256"/>
        <v>222960</v>
      </c>
      <c r="BZ39" s="20">
        <f t="shared" si="257"/>
        <v>239760</v>
      </c>
      <c r="CA39" s="20">
        <f t="shared" si="258"/>
        <v>290430</v>
      </c>
      <c r="CB39" s="20">
        <f t="shared" si="259"/>
        <v>312930</v>
      </c>
      <c r="CC39" s="20">
        <f t="shared" si="260"/>
        <v>337230</v>
      </c>
    </row>
    <row r="40" ht="16.5" spans="1:81">
      <c r="A40" s="10">
        <v>250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>
        <v>237</v>
      </c>
      <c r="M40" s="20">
        <f t="shared" ref="M40:P40" si="291">L40+50</f>
        <v>287</v>
      </c>
      <c r="N40" s="20">
        <f t="shared" si="291"/>
        <v>337</v>
      </c>
      <c r="O40" s="20">
        <f t="shared" si="291"/>
        <v>387</v>
      </c>
      <c r="P40" s="20">
        <f t="shared" si="291"/>
        <v>437</v>
      </c>
      <c r="Q40" s="20">
        <v>487</v>
      </c>
      <c r="R40" s="20">
        <f t="shared" ref="R40:U40" si="292">Q40+70</f>
        <v>557</v>
      </c>
      <c r="S40" s="20">
        <f t="shared" si="292"/>
        <v>627</v>
      </c>
      <c r="T40" s="20">
        <f t="shared" si="292"/>
        <v>697</v>
      </c>
      <c r="U40" s="20">
        <f t="shared" si="292"/>
        <v>767</v>
      </c>
      <c r="V40" s="20">
        <v>837</v>
      </c>
      <c r="W40" s="20">
        <f t="shared" ref="W40:Z40" si="293">V40+90</f>
        <v>927</v>
      </c>
      <c r="X40" s="20">
        <f t="shared" si="293"/>
        <v>1017</v>
      </c>
      <c r="Y40" s="20">
        <f t="shared" si="293"/>
        <v>1107</v>
      </c>
      <c r="Z40" s="20">
        <f t="shared" si="293"/>
        <v>1197</v>
      </c>
      <c r="AA40" s="20">
        <v>1287</v>
      </c>
      <c r="AB40" s="20">
        <f t="shared" ref="AB40:AE40" si="294">AA40+130</f>
        <v>1417</v>
      </c>
      <c r="AC40" s="20">
        <f t="shared" si="294"/>
        <v>1547</v>
      </c>
      <c r="AD40" s="20">
        <f t="shared" si="294"/>
        <v>1677</v>
      </c>
      <c r="AE40" s="20">
        <f t="shared" si="294"/>
        <v>1807</v>
      </c>
      <c r="AF40" s="20">
        <v>1937</v>
      </c>
      <c r="AG40" s="20">
        <f t="shared" ref="AG40:AJ40" si="295">AF40+170</f>
        <v>2107</v>
      </c>
      <c r="AH40" s="20">
        <f t="shared" si="295"/>
        <v>2277</v>
      </c>
      <c r="AI40" s="20">
        <f t="shared" si="295"/>
        <v>2447</v>
      </c>
      <c r="AJ40" s="20">
        <f t="shared" si="295"/>
        <v>2617</v>
      </c>
      <c r="AK40" s="20">
        <v>2787</v>
      </c>
      <c r="AL40" s="20">
        <f t="shared" si="8"/>
        <v>2997</v>
      </c>
      <c r="AM40" s="20">
        <v>3227</v>
      </c>
      <c r="AN40" s="20">
        <v>3477</v>
      </c>
      <c r="AO40" s="20">
        <v>3747</v>
      </c>
      <c r="AZ40" s="20">
        <f t="shared" si="231"/>
        <v>9520</v>
      </c>
      <c r="BA40" s="20">
        <f t="shared" si="232"/>
        <v>11520</v>
      </c>
      <c r="BB40" s="20">
        <f t="shared" si="233"/>
        <v>13520</v>
      </c>
      <c r="BC40" s="20">
        <f t="shared" si="234"/>
        <v>15520</v>
      </c>
      <c r="BD40" s="20">
        <f t="shared" si="235"/>
        <v>17520</v>
      </c>
      <c r="BE40" s="20">
        <f t="shared" si="236"/>
        <v>24400</v>
      </c>
      <c r="BF40" s="20">
        <f t="shared" si="237"/>
        <v>27900</v>
      </c>
      <c r="BG40" s="20">
        <f t="shared" si="238"/>
        <v>31400</v>
      </c>
      <c r="BH40" s="20">
        <f t="shared" si="239"/>
        <v>34900</v>
      </c>
      <c r="BI40" s="20">
        <f t="shared" si="240"/>
        <v>38400</v>
      </c>
      <c r="BJ40" s="20">
        <f t="shared" si="241"/>
        <v>50280</v>
      </c>
      <c r="BK40" s="20">
        <f t="shared" si="242"/>
        <v>55680</v>
      </c>
      <c r="BL40" s="20">
        <f t="shared" si="243"/>
        <v>61080</v>
      </c>
      <c r="BM40" s="20">
        <f t="shared" si="244"/>
        <v>66480</v>
      </c>
      <c r="BN40" s="20">
        <f t="shared" si="245"/>
        <v>71880</v>
      </c>
      <c r="BO40" s="20">
        <f t="shared" si="246"/>
        <v>77280</v>
      </c>
      <c r="BP40" s="20">
        <f t="shared" si="247"/>
        <v>99260</v>
      </c>
      <c r="BQ40" s="20">
        <f t="shared" si="248"/>
        <v>108360</v>
      </c>
      <c r="BR40" s="20">
        <f t="shared" si="249"/>
        <v>117460</v>
      </c>
      <c r="BS40" s="20">
        <f t="shared" si="250"/>
        <v>126560</v>
      </c>
      <c r="BT40" s="20">
        <f t="shared" si="251"/>
        <v>135660</v>
      </c>
      <c r="BU40" s="20">
        <f t="shared" si="252"/>
        <v>168640</v>
      </c>
      <c r="BV40" s="20">
        <f t="shared" si="253"/>
        <v>182240</v>
      </c>
      <c r="BW40" s="20">
        <f t="shared" si="254"/>
        <v>195840</v>
      </c>
      <c r="BX40" s="20">
        <f t="shared" si="255"/>
        <v>209440</v>
      </c>
      <c r="BY40" s="20">
        <f t="shared" si="256"/>
        <v>223040</v>
      </c>
      <c r="BZ40" s="20">
        <f t="shared" si="257"/>
        <v>239840</v>
      </c>
      <c r="CA40" s="20">
        <f t="shared" si="258"/>
        <v>290520</v>
      </c>
      <c r="CB40" s="20">
        <f t="shared" si="259"/>
        <v>313020</v>
      </c>
      <c r="CC40" s="20">
        <f t="shared" si="260"/>
        <v>337320</v>
      </c>
    </row>
    <row r="41" ht="16.5" spans="1:81">
      <c r="A41" s="10">
        <v>270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>
        <v>238</v>
      </c>
      <c r="M41" s="20">
        <f t="shared" ref="M41:P41" si="296">L41+50</f>
        <v>288</v>
      </c>
      <c r="N41" s="20">
        <f t="shared" si="296"/>
        <v>338</v>
      </c>
      <c r="O41" s="20">
        <f t="shared" si="296"/>
        <v>388</v>
      </c>
      <c r="P41" s="20">
        <f t="shared" si="296"/>
        <v>438</v>
      </c>
      <c r="Q41" s="20">
        <v>488</v>
      </c>
      <c r="R41" s="20">
        <f t="shared" ref="R41:U41" si="297">Q41+70</f>
        <v>558</v>
      </c>
      <c r="S41" s="20">
        <f t="shared" si="297"/>
        <v>628</v>
      </c>
      <c r="T41" s="20">
        <f t="shared" si="297"/>
        <v>698</v>
      </c>
      <c r="U41" s="20">
        <f t="shared" si="297"/>
        <v>768</v>
      </c>
      <c r="V41" s="20">
        <v>838</v>
      </c>
      <c r="W41" s="20">
        <f t="shared" ref="W41:Z41" si="298">V41+90</f>
        <v>928</v>
      </c>
      <c r="X41" s="20">
        <f t="shared" si="298"/>
        <v>1018</v>
      </c>
      <c r="Y41" s="20">
        <f t="shared" si="298"/>
        <v>1108</v>
      </c>
      <c r="Z41" s="20">
        <f t="shared" si="298"/>
        <v>1198</v>
      </c>
      <c r="AA41" s="20">
        <v>1288</v>
      </c>
      <c r="AB41" s="20">
        <f t="shared" ref="AB41:AE41" si="299">AA41+130</f>
        <v>1418</v>
      </c>
      <c r="AC41" s="20">
        <f t="shared" si="299"/>
        <v>1548</v>
      </c>
      <c r="AD41" s="20">
        <f t="shared" si="299"/>
        <v>1678</v>
      </c>
      <c r="AE41" s="20">
        <f t="shared" si="299"/>
        <v>1808</v>
      </c>
      <c r="AF41" s="20">
        <v>1938</v>
      </c>
      <c r="AG41" s="20">
        <f t="shared" ref="AG41:AJ41" si="300">AF41+170</f>
        <v>2108</v>
      </c>
      <c r="AH41" s="20">
        <f t="shared" si="300"/>
        <v>2278</v>
      </c>
      <c r="AI41" s="20">
        <f t="shared" si="300"/>
        <v>2448</v>
      </c>
      <c r="AJ41" s="20">
        <f t="shared" si="300"/>
        <v>2618</v>
      </c>
      <c r="AK41" s="20">
        <v>2788</v>
      </c>
      <c r="AL41" s="20">
        <f t="shared" si="8"/>
        <v>2998</v>
      </c>
      <c r="AM41" s="20">
        <v>3228</v>
      </c>
      <c r="AN41" s="20">
        <v>3478</v>
      </c>
      <c r="AO41" s="20">
        <v>3748</v>
      </c>
      <c r="AZ41" s="20">
        <f t="shared" si="231"/>
        <v>9560</v>
      </c>
      <c r="BA41" s="20">
        <f t="shared" si="232"/>
        <v>11560</v>
      </c>
      <c r="BB41" s="20">
        <f t="shared" si="233"/>
        <v>13560</v>
      </c>
      <c r="BC41" s="20">
        <f t="shared" si="234"/>
        <v>15560</v>
      </c>
      <c r="BD41" s="20">
        <f t="shared" si="235"/>
        <v>17560</v>
      </c>
      <c r="BE41" s="20">
        <f t="shared" si="236"/>
        <v>24450</v>
      </c>
      <c r="BF41" s="20">
        <f t="shared" si="237"/>
        <v>27950</v>
      </c>
      <c r="BG41" s="20">
        <f t="shared" si="238"/>
        <v>31450</v>
      </c>
      <c r="BH41" s="20">
        <f t="shared" si="239"/>
        <v>34950</v>
      </c>
      <c r="BI41" s="20">
        <f t="shared" si="240"/>
        <v>38450</v>
      </c>
      <c r="BJ41" s="20">
        <f t="shared" si="241"/>
        <v>50340</v>
      </c>
      <c r="BK41" s="20">
        <f t="shared" si="242"/>
        <v>55740</v>
      </c>
      <c r="BL41" s="20">
        <f t="shared" si="243"/>
        <v>61140</v>
      </c>
      <c r="BM41" s="20">
        <f t="shared" si="244"/>
        <v>66540</v>
      </c>
      <c r="BN41" s="20">
        <f t="shared" si="245"/>
        <v>71940</v>
      </c>
      <c r="BO41" s="20">
        <f t="shared" si="246"/>
        <v>77340</v>
      </c>
      <c r="BP41" s="20">
        <f t="shared" si="247"/>
        <v>99330</v>
      </c>
      <c r="BQ41" s="20">
        <f t="shared" si="248"/>
        <v>108430</v>
      </c>
      <c r="BR41" s="20">
        <f t="shared" si="249"/>
        <v>117530</v>
      </c>
      <c r="BS41" s="20">
        <f t="shared" si="250"/>
        <v>126630</v>
      </c>
      <c r="BT41" s="20">
        <f t="shared" si="251"/>
        <v>135730</v>
      </c>
      <c r="BU41" s="20">
        <f t="shared" si="252"/>
        <v>168720</v>
      </c>
      <c r="BV41" s="20">
        <f t="shared" si="253"/>
        <v>182320</v>
      </c>
      <c r="BW41" s="20">
        <f t="shared" si="254"/>
        <v>195920</v>
      </c>
      <c r="BX41" s="20">
        <f t="shared" si="255"/>
        <v>209520</v>
      </c>
      <c r="BY41" s="20">
        <f t="shared" si="256"/>
        <v>223120</v>
      </c>
      <c r="BZ41" s="20">
        <f t="shared" si="257"/>
        <v>239920</v>
      </c>
      <c r="CA41" s="20">
        <f t="shared" si="258"/>
        <v>290610</v>
      </c>
      <c r="CB41" s="20">
        <f t="shared" si="259"/>
        <v>313110</v>
      </c>
      <c r="CC41" s="20">
        <f t="shared" si="260"/>
        <v>337410</v>
      </c>
    </row>
    <row r="42" ht="16.5" spans="1:81">
      <c r="A42" s="10">
        <v>290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>
        <v>239</v>
      </c>
      <c r="M42" s="20">
        <f t="shared" ref="M42:P42" si="301">L42+50</f>
        <v>289</v>
      </c>
      <c r="N42" s="20">
        <f t="shared" si="301"/>
        <v>339</v>
      </c>
      <c r="O42" s="20">
        <f t="shared" si="301"/>
        <v>389</v>
      </c>
      <c r="P42" s="20">
        <f t="shared" si="301"/>
        <v>439</v>
      </c>
      <c r="Q42" s="20">
        <v>489</v>
      </c>
      <c r="R42" s="20">
        <f t="shared" ref="R42:U42" si="302">Q42+70</f>
        <v>559</v>
      </c>
      <c r="S42" s="20">
        <f t="shared" si="302"/>
        <v>629</v>
      </c>
      <c r="T42" s="20">
        <f t="shared" si="302"/>
        <v>699</v>
      </c>
      <c r="U42" s="20">
        <f t="shared" si="302"/>
        <v>769</v>
      </c>
      <c r="V42" s="20">
        <v>839</v>
      </c>
      <c r="W42" s="20">
        <f t="shared" ref="W42:Z42" si="303">V42+90</f>
        <v>929</v>
      </c>
      <c r="X42" s="20">
        <f t="shared" si="303"/>
        <v>1019</v>
      </c>
      <c r="Y42" s="20">
        <f t="shared" si="303"/>
        <v>1109</v>
      </c>
      <c r="Z42" s="20">
        <f t="shared" si="303"/>
        <v>1199</v>
      </c>
      <c r="AA42" s="20">
        <v>1289</v>
      </c>
      <c r="AB42" s="20">
        <f t="shared" ref="AB42:AE42" si="304">AA42+130</f>
        <v>1419</v>
      </c>
      <c r="AC42" s="20">
        <f t="shared" si="304"/>
        <v>1549</v>
      </c>
      <c r="AD42" s="20">
        <f t="shared" si="304"/>
        <v>1679</v>
      </c>
      <c r="AE42" s="20">
        <f t="shared" si="304"/>
        <v>1809</v>
      </c>
      <c r="AF42" s="20">
        <v>1939</v>
      </c>
      <c r="AG42" s="20">
        <f t="shared" ref="AG42:AJ42" si="305">AF42+170</f>
        <v>2109</v>
      </c>
      <c r="AH42" s="20">
        <f t="shared" si="305"/>
        <v>2279</v>
      </c>
      <c r="AI42" s="20">
        <f t="shared" si="305"/>
        <v>2449</v>
      </c>
      <c r="AJ42" s="20">
        <f t="shared" si="305"/>
        <v>2619</v>
      </c>
      <c r="AK42" s="20">
        <v>2789</v>
      </c>
      <c r="AL42" s="20">
        <f t="shared" si="8"/>
        <v>2999</v>
      </c>
      <c r="AM42" s="20">
        <v>3229</v>
      </c>
      <c r="AN42" s="20">
        <v>3479</v>
      </c>
      <c r="AO42" s="20">
        <v>3749</v>
      </c>
      <c r="AZ42" s="20">
        <f t="shared" si="231"/>
        <v>9600</v>
      </c>
      <c r="BA42" s="20">
        <f t="shared" si="232"/>
        <v>11600</v>
      </c>
      <c r="BB42" s="20">
        <f t="shared" si="233"/>
        <v>13600</v>
      </c>
      <c r="BC42" s="20">
        <f t="shared" si="234"/>
        <v>15600</v>
      </c>
      <c r="BD42" s="20">
        <f t="shared" si="235"/>
        <v>17600</v>
      </c>
      <c r="BE42" s="20">
        <f t="shared" si="236"/>
        <v>24500</v>
      </c>
      <c r="BF42" s="20">
        <f t="shared" si="237"/>
        <v>28000</v>
      </c>
      <c r="BG42" s="20">
        <f t="shared" si="238"/>
        <v>31500</v>
      </c>
      <c r="BH42" s="20">
        <f t="shared" si="239"/>
        <v>35000</v>
      </c>
      <c r="BI42" s="20">
        <f t="shared" si="240"/>
        <v>38500</v>
      </c>
      <c r="BJ42" s="20">
        <f t="shared" si="241"/>
        <v>50400</v>
      </c>
      <c r="BK42" s="20">
        <f t="shared" si="242"/>
        <v>55800</v>
      </c>
      <c r="BL42" s="20">
        <f t="shared" si="243"/>
        <v>61200</v>
      </c>
      <c r="BM42" s="20">
        <f t="shared" si="244"/>
        <v>66600</v>
      </c>
      <c r="BN42" s="20">
        <f t="shared" si="245"/>
        <v>72000</v>
      </c>
      <c r="BO42" s="20">
        <f t="shared" si="246"/>
        <v>77400</v>
      </c>
      <c r="BP42" s="20">
        <f t="shared" si="247"/>
        <v>99400</v>
      </c>
      <c r="BQ42" s="20">
        <f t="shared" si="248"/>
        <v>108500</v>
      </c>
      <c r="BR42" s="20">
        <f t="shared" si="249"/>
        <v>117600</v>
      </c>
      <c r="BS42" s="20">
        <f t="shared" si="250"/>
        <v>126700</v>
      </c>
      <c r="BT42" s="20">
        <f t="shared" si="251"/>
        <v>135800</v>
      </c>
      <c r="BU42" s="20">
        <f t="shared" si="252"/>
        <v>168800</v>
      </c>
      <c r="BV42" s="20">
        <f t="shared" si="253"/>
        <v>182400</v>
      </c>
      <c r="BW42" s="20">
        <f t="shared" si="254"/>
        <v>196000</v>
      </c>
      <c r="BX42" s="20">
        <f t="shared" si="255"/>
        <v>209600</v>
      </c>
      <c r="BY42" s="20">
        <f t="shared" si="256"/>
        <v>223200</v>
      </c>
      <c r="BZ42" s="20">
        <f t="shared" si="257"/>
        <v>240000</v>
      </c>
      <c r="CA42" s="20">
        <f t="shared" si="258"/>
        <v>290700</v>
      </c>
      <c r="CB42" s="20">
        <f t="shared" si="259"/>
        <v>313200</v>
      </c>
      <c r="CC42" s="20">
        <f t="shared" si="260"/>
        <v>337500</v>
      </c>
    </row>
    <row r="43" spans="12:81">
      <c r="L43" s="20">
        <v>240</v>
      </c>
      <c r="M43" s="20">
        <f t="shared" ref="M43:P43" si="306">L43+50</f>
        <v>290</v>
      </c>
      <c r="N43" s="20">
        <f t="shared" si="306"/>
        <v>340</v>
      </c>
      <c r="O43" s="20">
        <f t="shared" si="306"/>
        <v>390</v>
      </c>
      <c r="P43" s="20">
        <f t="shared" si="306"/>
        <v>440</v>
      </c>
      <c r="Q43" s="20">
        <v>490</v>
      </c>
      <c r="R43" s="20">
        <f t="shared" ref="R43:U43" si="307">Q43+70</f>
        <v>560</v>
      </c>
      <c r="S43" s="20">
        <f t="shared" si="307"/>
        <v>630</v>
      </c>
      <c r="T43" s="20">
        <f t="shared" si="307"/>
        <v>700</v>
      </c>
      <c r="U43" s="20">
        <f t="shared" si="307"/>
        <v>770</v>
      </c>
      <c r="V43" s="20">
        <v>840</v>
      </c>
      <c r="W43" s="20">
        <f t="shared" ref="W43:Z43" si="308">V43+90</f>
        <v>930</v>
      </c>
      <c r="X43" s="20">
        <f t="shared" si="308"/>
        <v>1020</v>
      </c>
      <c r="Y43" s="20">
        <f t="shared" si="308"/>
        <v>1110</v>
      </c>
      <c r="Z43" s="20">
        <f t="shared" si="308"/>
        <v>1200</v>
      </c>
      <c r="AA43" s="20">
        <v>1290</v>
      </c>
      <c r="AB43" s="20">
        <f t="shared" ref="AB43:AE43" si="309">AA43+130</f>
        <v>1420</v>
      </c>
      <c r="AC43" s="20">
        <f t="shared" si="309"/>
        <v>1550</v>
      </c>
      <c r="AD43" s="20">
        <f t="shared" si="309"/>
        <v>1680</v>
      </c>
      <c r="AE43" s="20">
        <f t="shared" si="309"/>
        <v>1810</v>
      </c>
      <c r="AF43" s="20">
        <v>1940</v>
      </c>
      <c r="AG43" s="20">
        <f t="shared" ref="AG43:AJ43" si="310">AF43+170</f>
        <v>2110</v>
      </c>
      <c r="AH43" s="20">
        <f t="shared" si="310"/>
        <v>2280</v>
      </c>
      <c r="AI43" s="20">
        <f t="shared" si="310"/>
        <v>2450</v>
      </c>
      <c r="AJ43" s="20">
        <f t="shared" si="310"/>
        <v>2620</v>
      </c>
      <c r="AK43" s="20">
        <v>2790</v>
      </c>
      <c r="AL43" s="20">
        <f t="shared" si="8"/>
        <v>3000</v>
      </c>
      <c r="AM43" s="20">
        <v>3230</v>
      </c>
      <c r="AN43" s="20">
        <v>3480</v>
      </c>
      <c r="AO43" s="20">
        <v>3750</v>
      </c>
      <c r="AZ43" s="20">
        <f t="shared" si="231"/>
        <v>9640</v>
      </c>
      <c r="BA43" s="20">
        <f t="shared" si="232"/>
        <v>11640</v>
      </c>
      <c r="BB43" s="20">
        <f t="shared" si="233"/>
        <v>13640</v>
      </c>
      <c r="BC43" s="20">
        <f t="shared" si="234"/>
        <v>15640</v>
      </c>
      <c r="BD43" s="20">
        <f t="shared" si="235"/>
        <v>17640</v>
      </c>
      <c r="BE43" s="20">
        <f t="shared" si="236"/>
        <v>24550</v>
      </c>
      <c r="BF43" s="20">
        <f t="shared" si="237"/>
        <v>28050</v>
      </c>
      <c r="BG43" s="20">
        <f t="shared" si="238"/>
        <v>31550</v>
      </c>
      <c r="BH43" s="20">
        <f t="shared" si="239"/>
        <v>35050</v>
      </c>
      <c r="BI43" s="20">
        <f t="shared" si="240"/>
        <v>38550</v>
      </c>
      <c r="BJ43" s="20">
        <f t="shared" si="241"/>
        <v>50460</v>
      </c>
      <c r="BK43" s="20">
        <f t="shared" si="242"/>
        <v>55860</v>
      </c>
      <c r="BL43" s="20">
        <f t="shared" si="243"/>
        <v>61260</v>
      </c>
      <c r="BM43" s="20">
        <f t="shared" si="244"/>
        <v>66660</v>
      </c>
      <c r="BN43" s="20">
        <f t="shared" si="245"/>
        <v>72060</v>
      </c>
      <c r="BO43" s="20">
        <f t="shared" si="246"/>
        <v>77460</v>
      </c>
      <c r="BP43" s="20">
        <f t="shared" si="247"/>
        <v>99470</v>
      </c>
      <c r="BQ43" s="20">
        <f t="shared" si="248"/>
        <v>108570</v>
      </c>
      <c r="BR43" s="20">
        <f t="shared" si="249"/>
        <v>117670</v>
      </c>
      <c r="BS43" s="20">
        <f t="shared" si="250"/>
        <v>126770</v>
      </c>
      <c r="BT43" s="20">
        <f t="shared" si="251"/>
        <v>135870</v>
      </c>
      <c r="BU43" s="20">
        <f t="shared" si="252"/>
        <v>168880</v>
      </c>
      <c r="BV43" s="20">
        <f t="shared" si="253"/>
        <v>182480</v>
      </c>
      <c r="BW43" s="20">
        <f t="shared" si="254"/>
        <v>196080</v>
      </c>
      <c r="BX43" s="20">
        <f t="shared" si="255"/>
        <v>209680</v>
      </c>
      <c r="BY43" s="20">
        <f t="shared" si="256"/>
        <v>223280</v>
      </c>
      <c r="BZ43" s="20">
        <f t="shared" si="257"/>
        <v>240080</v>
      </c>
      <c r="CA43" s="20">
        <f t="shared" si="258"/>
        <v>290790</v>
      </c>
      <c r="CB43" s="20">
        <f t="shared" si="259"/>
        <v>313290</v>
      </c>
      <c r="CC43" s="20">
        <f t="shared" si="260"/>
        <v>337590</v>
      </c>
    </row>
    <row r="44" spans="12:81">
      <c r="L44" s="20">
        <v>241</v>
      </c>
      <c r="M44" s="20">
        <f t="shared" ref="M44:P44" si="311">L44+50</f>
        <v>291</v>
      </c>
      <c r="N44" s="20">
        <f t="shared" si="311"/>
        <v>341</v>
      </c>
      <c r="O44" s="20">
        <f t="shared" si="311"/>
        <v>391</v>
      </c>
      <c r="P44" s="20">
        <f t="shared" si="311"/>
        <v>441</v>
      </c>
      <c r="Q44" s="20">
        <v>491</v>
      </c>
      <c r="R44" s="20">
        <f t="shared" ref="R44:U44" si="312">Q44+70</f>
        <v>561</v>
      </c>
      <c r="S44" s="20">
        <f t="shared" si="312"/>
        <v>631</v>
      </c>
      <c r="T44" s="20">
        <f t="shared" si="312"/>
        <v>701</v>
      </c>
      <c r="U44" s="20">
        <f t="shared" si="312"/>
        <v>771</v>
      </c>
      <c r="V44" s="20">
        <v>841</v>
      </c>
      <c r="W44" s="20">
        <f t="shared" ref="W44:Z44" si="313">V44+90</f>
        <v>931</v>
      </c>
      <c r="X44" s="20">
        <f t="shared" si="313"/>
        <v>1021</v>
      </c>
      <c r="Y44" s="20">
        <f t="shared" si="313"/>
        <v>1111</v>
      </c>
      <c r="Z44" s="20">
        <f t="shared" si="313"/>
        <v>1201</v>
      </c>
      <c r="AA44" s="20">
        <v>1291</v>
      </c>
      <c r="AB44" s="20">
        <f t="shared" ref="AB44:AE44" si="314">AA44+130</f>
        <v>1421</v>
      </c>
      <c r="AC44" s="20">
        <f t="shared" si="314"/>
        <v>1551</v>
      </c>
      <c r="AD44" s="20">
        <f t="shared" si="314"/>
        <v>1681</v>
      </c>
      <c r="AE44" s="20">
        <f t="shared" si="314"/>
        <v>1811</v>
      </c>
      <c r="AF44" s="20">
        <v>1941</v>
      </c>
      <c r="AG44" s="20">
        <f t="shared" ref="AG44:AJ44" si="315">AF44+170</f>
        <v>2111</v>
      </c>
      <c r="AH44" s="20">
        <f t="shared" si="315"/>
        <v>2281</v>
      </c>
      <c r="AI44" s="20">
        <f t="shared" si="315"/>
        <v>2451</v>
      </c>
      <c r="AJ44" s="20">
        <f t="shared" si="315"/>
        <v>2621</v>
      </c>
      <c r="AK44" s="20">
        <v>2791</v>
      </c>
      <c r="AL44" s="20">
        <f t="shared" si="8"/>
        <v>3001</v>
      </c>
      <c r="AM44" s="20">
        <v>3231</v>
      </c>
      <c r="AN44" s="20">
        <v>3481</v>
      </c>
      <c r="AO44" s="20">
        <v>3751</v>
      </c>
      <c r="AZ44" s="20">
        <f t="shared" si="231"/>
        <v>9680</v>
      </c>
      <c r="BA44" s="20">
        <f t="shared" si="232"/>
        <v>11680</v>
      </c>
      <c r="BB44" s="20">
        <f t="shared" si="233"/>
        <v>13680</v>
      </c>
      <c r="BC44" s="20">
        <f t="shared" si="234"/>
        <v>15680</v>
      </c>
      <c r="BD44" s="20">
        <f t="shared" si="235"/>
        <v>17680</v>
      </c>
      <c r="BE44" s="20">
        <f t="shared" si="236"/>
        <v>24600</v>
      </c>
      <c r="BF44" s="20">
        <f t="shared" si="237"/>
        <v>28100</v>
      </c>
      <c r="BG44" s="20">
        <f t="shared" si="238"/>
        <v>31600</v>
      </c>
      <c r="BH44" s="20">
        <f t="shared" si="239"/>
        <v>35100</v>
      </c>
      <c r="BI44" s="20">
        <f t="shared" si="240"/>
        <v>38600</v>
      </c>
      <c r="BJ44" s="20">
        <f t="shared" si="241"/>
        <v>50520</v>
      </c>
      <c r="BK44" s="20">
        <f t="shared" si="242"/>
        <v>55920</v>
      </c>
      <c r="BL44" s="20">
        <f t="shared" si="243"/>
        <v>61320</v>
      </c>
      <c r="BM44" s="20">
        <f t="shared" si="244"/>
        <v>66720</v>
      </c>
      <c r="BN44" s="20">
        <f t="shared" si="245"/>
        <v>72120</v>
      </c>
      <c r="BO44" s="20">
        <f t="shared" si="246"/>
        <v>77520</v>
      </c>
      <c r="BP44" s="20">
        <f t="shared" si="247"/>
        <v>99540</v>
      </c>
      <c r="BQ44" s="20">
        <f t="shared" si="248"/>
        <v>108640</v>
      </c>
      <c r="BR44" s="20">
        <f t="shared" si="249"/>
        <v>117740</v>
      </c>
      <c r="BS44" s="20">
        <f t="shared" si="250"/>
        <v>126840</v>
      </c>
      <c r="BT44" s="20">
        <f t="shared" si="251"/>
        <v>135940</v>
      </c>
      <c r="BU44" s="20">
        <f t="shared" si="252"/>
        <v>168960</v>
      </c>
      <c r="BV44" s="20">
        <f t="shared" si="253"/>
        <v>182560</v>
      </c>
      <c r="BW44" s="20">
        <f t="shared" si="254"/>
        <v>196160</v>
      </c>
      <c r="BX44" s="20">
        <f t="shared" si="255"/>
        <v>209760</v>
      </c>
      <c r="BY44" s="20">
        <f t="shared" si="256"/>
        <v>223360</v>
      </c>
      <c r="BZ44" s="20">
        <f t="shared" si="257"/>
        <v>240160</v>
      </c>
      <c r="CA44" s="20">
        <f t="shared" si="258"/>
        <v>290880</v>
      </c>
      <c r="CB44" s="20">
        <f t="shared" si="259"/>
        <v>313380</v>
      </c>
      <c r="CC44" s="20">
        <f t="shared" si="260"/>
        <v>337680</v>
      </c>
    </row>
    <row r="45" spans="12:81">
      <c r="L45" s="20">
        <v>242</v>
      </c>
      <c r="M45" s="20">
        <f t="shared" ref="M45:P45" si="316">L45+50</f>
        <v>292</v>
      </c>
      <c r="N45" s="20">
        <f t="shared" si="316"/>
        <v>342</v>
      </c>
      <c r="O45" s="20">
        <f t="shared" si="316"/>
        <v>392</v>
      </c>
      <c r="P45" s="20">
        <f t="shared" si="316"/>
        <v>442</v>
      </c>
      <c r="Q45" s="20">
        <v>492</v>
      </c>
      <c r="R45" s="20">
        <f t="shared" ref="R45:U45" si="317">Q45+70</f>
        <v>562</v>
      </c>
      <c r="S45" s="20">
        <f t="shared" si="317"/>
        <v>632</v>
      </c>
      <c r="T45" s="20">
        <f t="shared" si="317"/>
        <v>702</v>
      </c>
      <c r="U45" s="20">
        <f t="shared" si="317"/>
        <v>772</v>
      </c>
      <c r="V45" s="20">
        <v>842</v>
      </c>
      <c r="W45" s="20">
        <f t="shared" ref="W45:Z45" si="318">V45+90</f>
        <v>932</v>
      </c>
      <c r="X45" s="20">
        <f t="shared" si="318"/>
        <v>1022</v>
      </c>
      <c r="Y45" s="20">
        <f t="shared" si="318"/>
        <v>1112</v>
      </c>
      <c r="Z45" s="20">
        <f t="shared" si="318"/>
        <v>1202</v>
      </c>
      <c r="AA45" s="20">
        <v>1292</v>
      </c>
      <c r="AB45" s="20">
        <f t="shared" ref="AB45:AE45" si="319">AA45+130</f>
        <v>1422</v>
      </c>
      <c r="AC45" s="20">
        <f t="shared" si="319"/>
        <v>1552</v>
      </c>
      <c r="AD45" s="20">
        <f t="shared" si="319"/>
        <v>1682</v>
      </c>
      <c r="AE45" s="20">
        <f t="shared" si="319"/>
        <v>1812</v>
      </c>
      <c r="AF45" s="20">
        <v>1942</v>
      </c>
      <c r="AG45" s="20">
        <f t="shared" ref="AG45:AJ45" si="320">AF45+170</f>
        <v>2112</v>
      </c>
      <c r="AH45" s="20">
        <f t="shared" si="320"/>
        <v>2282</v>
      </c>
      <c r="AI45" s="20">
        <f t="shared" si="320"/>
        <v>2452</v>
      </c>
      <c r="AJ45" s="20">
        <f t="shared" si="320"/>
        <v>2622</v>
      </c>
      <c r="AK45" s="20">
        <v>2792</v>
      </c>
      <c r="AL45" s="20">
        <f t="shared" si="8"/>
        <v>3002</v>
      </c>
      <c r="AM45" s="20">
        <v>3232</v>
      </c>
      <c r="AN45" s="20">
        <v>3482</v>
      </c>
      <c r="AO45" s="20">
        <v>3752</v>
      </c>
      <c r="AZ45" s="20">
        <f t="shared" si="231"/>
        <v>9720</v>
      </c>
      <c r="BA45" s="20">
        <f t="shared" si="232"/>
        <v>11720</v>
      </c>
      <c r="BB45" s="20">
        <f t="shared" si="233"/>
        <v>13720</v>
      </c>
      <c r="BC45" s="20">
        <f t="shared" si="234"/>
        <v>15720</v>
      </c>
      <c r="BD45" s="20">
        <f t="shared" si="235"/>
        <v>17720</v>
      </c>
      <c r="BE45" s="20">
        <f t="shared" si="236"/>
        <v>24650</v>
      </c>
      <c r="BF45" s="20">
        <f t="shared" si="237"/>
        <v>28150</v>
      </c>
      <c r="BG45" s="20">
        <f t="shared" si="238"/>
        <v>31650</v>
      </c>
      <c r="BH45" s="20">
        <f t="shared" si="239"/>
        <v>35150</v>
      </c>
      <c r="BI45" s="20">
        <f t="shared" si="240"/>
        <v>38650</v>
      </c>
      <c r="BJ45" s="20">
        <f t="shared" si="241"/>
        <v>50580</v>
      </c>
      <c r="BK45" s="20">
        <f t="shared" si="242"/>
        <v>55980</v>
      </c>
      <c r="BL45" s="20">
        <f t="shared" si="243"/>
        <v>61380</v>
      </c>
      <c r="BM45" s="20">
        <f t="shared" si="244"/>
        <v>66780</v>
      </c>
      <c r="BN45" s="20">
        <f t="shared" si="245"/>
        <v>72180</v>
      </c>
      <c r="BO45" s="20">
        <f t="shared" si="246"/>
        <v>77580</v>
      </c>
      <c r="BP45" s="20">
        <f t="shared" si="247"/>
        <v>99610</v>
      </c>
      <c r="BQ45" s="20">
        <f t="shared" si="248"/>
        <v>108710</v>
      </c>
      <c r="BR45" s="20">
        <f t="shared" si="249"/>
        <v>117810</v>
      </c>
      <c r="BS45" s="20">
        <f t="shared" si="250"/>
        <v>126910</v>
      </c>
      <c r="BT45" s="20">
        <f t="shared" si="251"/>
        <v>136010</v>
      </c>
      <c r="BU45" s="20">
        <f t="shared" si="252"/>
        <v>169040</v>
      </c>
      <c r="BV45" s="20">
        <f t="shared" si="253"/>
        <v>182640</v>
      </c>
      <c r="BW45" s="20">
        <f t="shared" si="254"/>
        <v>196240</v>
      </c>
      <c r="BX45" s="20">
        <f t="shared" si="255"/>
        <v>209840</v>
      </c>
      <c r="BY45" s="20">
        <f t="shared" si="256"/>
        <v>223440</v>
      </c>
      <c r="BZ45" s="20">
        <f t="shared" si="257"/>
        <v>240240</v>
      </c>
      <c r="CA45" s="20">
        <f t="shared" si="258"/>
        <v>290970</v>
      </c>
      <c r="CB45" s="20">
        <f t="shared" si="259"/>
        <v>313470</v>
      </c>
      <c r="CC45" s="20">
        <f t="shared" si="260"/>
        <v>337770</v>
      </c>
    </row>
    <row r="46" spans="12:81">
      <c r="L46" s="20">
        <v>243</v>
      </c>
      <c r="M46" s="20">
        <f t="shared" ref="M46:P46" si="321">L46+50</f>
        <v>293</v>
      </c>
      <c r="N46" s="20">
        <f t="shared" si="321"/>
        <v>343</v>
      </c>
      <c r="O46" s="20">
        <f t="shared" si="321"/>
        <v>393</v>
      </c>
      <c r="P46" s="20">
        <f t="shared" si="321"/>
        <v>443</v>
      </c>
      <c r="Q46" s="20">
        <v>493</v>
      </c>
      <c r="R46" s="20">
        <f t="shared" ref="R46:U46" si="322">Q46+70</f>
        <v>563</v>
      </c>
      <c r="S46" s="20">
        <f t="shared" si="322"/>
        <v>633</v>
      </c>
      <c r="T46" s="20">
        <f t="shared" si="322"/>
        <v>703</v>
      </c>
      <c r="U46" s="20">
        <f t="shared" si="322"/>
        <v>773</v>
      </c>
      <c r="V46" s="20">
        <v>843</v>
      </c>
      <c r="W46" s="20">
        <f t="shared" ref="W46:Z46" si="323">V46+90</f>
        <v>933</v>
      </c>
      <c r="X46" s="20">
        <f t="shared" si="323"/>
        <v>1023</v>
      </c>
      <c r="Y46" s="20">
        <f t="shared" si="323"/>
        <v>1113</v>
      </c>
      <c r="Z46" s="20">
        <f t="shared" si="323"/>
        <v>1203</v>
      </c>
      <c r="AA46" s="20">
        <v>1293</v>
      </c>
      <c r="AB46" s="20">
        <f t="shared" ref="AB46:AE46" si="324">AA46+130</f>
        <v>1423</v>
      </c>
      <c r="AC46" s="20">
        <f t="shared" si="324"/>
        <v>1553</v>
      </c>
      <c r="AD46" s="20">
        <f t="shared" si="324"/>
        <v>1683</v>
      </c>
      <c r="AE46" s="20">
        <f t="shared" si="324"/>
        <v>1813</v>
      </c>
      <c r="AF46" s="20">
        <v>1943</v>
      </c>
      <c r="AG46" s="20">
        <f t="shared" ref="AG46:AJ46" si="325">AF46+170</f>
        <v>2113</v>
      </c>
      <c r="AH46" s="20">
        <f t="shared" si="325"/>
        <v>2283</v>
      </c>
      <c r="AI46" s="20">
        <f t="shared" si="325"/>
        <v>2453</v>
      </c>
      <c r="AJ46" s="20">
        <f t="shared" si="325"/>
        <v>2623</v>
      </c>
      <c r="AK46" s="20">
        <v>2793</v>
      </c>
      <c r="AL46" s="20">
        <f t="shared" si="8"/>
        <v>3003</v>
      </c>
      <c r="AM46" s="20">
        <v>3233</v>
      </c>
      <c r="AN46" s="20">
        <v>3483</v>
      </c>
      <c r="AO46" s="20">
        <v>3753</v>
      </c>
      <c r="AZ46" s="20">
        <f t="shared" si="231"/>
        <v>9760</v>
      </c>
      <c r="BA46" s="20">
        <f t="shared" si="232"/>
        <v>11760</v>
      </c>
      <c r="BB46" s="20">
        <f t="shared" si="233"/>
        <v>13760</v>
      </c>
      <c r="BC46" s="20">
        <f t="shared" si="234"/>
        <v>15760</v>
      </c>
      <c r="BD46" s="20">
        <f t="shared" si="235"/>
        <v>17760</v>
      </c>
      <c r="BE46" s="20">
        <f t="shared" si="236"/>
        <v>24700</v>
      </c>
      <c r="BF46" s="20">
        <f t="shared" si="237"/>
        <v>28200</v>
      </c>
      <c r="BG46" s="20">
        <f t="shared" si="238"/>
        <v>31700</v>
      </c>
      <c r="BH46" s="20">
        <f t="shared" si="239"/>
        <v>35200</v>
      </c>
      <c r="BI46" s="20">
        <f t="shared" si="240"/>
        <v>38700</v>
      </c>
      <c r="BJ46" s="20">
        <f t="shared" si="241"/>
        <v>50640</v>
      </c>
      <c r="BK46" s="20">
        <f t="shared" si="242"/>
        <v>56040</v>
      </c>
      <c r="BL46" s="20">
        <f t="shared" si="243"/>
        <v>61440</v>
      </c>
      <c r="BM46" s="20">
        <f t="shared" si="244"/>
        <v>66840</v>
      </c>
      <c r="BN46" s="20">
        <f t="shared" si="245"/>
        <v>72240</v>
      </c>
      <c r="BO46" s="20">
        <f t="shared" si="246"/>
        <v>77640</v>
      </c>
      <c r="BP46" s="20">
        <f t="shared" si="247"/>
        <v>99680</v>
      </c>
      <c r="BQ46" s="20">
        <f t="shared" si="248"/>
        <v>108780</v>
      </c>
      <c r="BR46" s="20">
        <f t="shared" si="249"/>
        <v>117880</v>
      </c>
      <c r="BS46" s="20">
        <f t="shared" si="250"/>
        <v>126980</v>
      </c>
      <c r="BT46" s="20">
        <f t="shared" si="251"/>
        <v>136080</v>
      </c>
      <c r="BU46" s="20">
        <f t="shared" si="252"/>
        <v>169120</v>
      </c>
      <c r="BV46" s="20">
        <f t="shared" si="253"/>
        <v>182720</v>
      </c>
      <c r="BW46" s="20">
        <f t="shared" si="254"/>
        <v>196320</v>
      </c>
      <c r="BX46" s="20">
        <f t="shared" si="255"/>
        <v>209920</v>
      </c>
      <c r="BY46" s="20">
        <f t="shared" si="256"/>
        <v>223520</v>
      </c>
      <c r="BZ46" s="20">
        <f t="shared" si="257"/>
        <v>240320</v>
      </c>
      <c r="CA46" s="20">
        <f t="shared" si="258"/>
        <v>291060</v>
      </c>
      <c r="CB46" s="20">
        <f t="shared" si="259"/>
        <v>313560</v>
      </c>
      <c r="CC46" s="20">
        <f t="shared" si="260"/>
        <v>337860</v>
      </c>
    </row>
    <row r="47" spans="12:81">
      <c r="L47" s="20">
        <v>244</v>
      </c>
      <c r="M47" s="20">
        <f t="shared" ref="M47:P47" si="326">L47+50</f>
        <v>294</v>
      </c>
      <c r="N47" s="20">
        <f t="shared" si="326"/>
        <v>344</v>
      </c>
      <c r="O47" s="20">
        <f t="shared" si="326"/>
        <v>394</v>
      </c>
      <c r="P47" s="20">
        <f t="shared" si="326"/>
        <v>444</v>
      </c>
      <c r="Q47" s="20">
        <v>494</v>
      </c>
      <c r="R47" s="20">
        <f t="shared" ref="R47:U47" si="327">Q47+70</f>
        <v>564</v>
      </c>
      <c r="S47" s="20">
        <f t="shared" si="327"/>
        <v>634</v>
      </c>
      <c r="T47" s="20">
        <f t="shared" si="327"/>
        <v>704</v>
      </c>
      <c r="U47" s="20">
        <f t="shared" si="327"/>
        <v>774</v>
      </c>
      <c r="V47" s="20">
        <v>844</v>
      </c>
      <c r="W47" s="20">
        <f t="shared" ref="W47:Z47" si="328">V47+90</f>
        <v>934</v>
      </c>
      <c r="X47" s="20">
        <f t="shared" si="328"/>
        <v>1024</v>
      </c>
      <c r="Y47" s="20">
        <f t="shared" si="328"/>
        <v>1114</v>
      </c>
      <c r="Z47" s="20">
        <f t="shared" si="328"/>
        <v>1204</v>
      </c>
      <c r="AA47" s="20">
        <v>1294</v>
      </c>
      <c r="AB47" s="20">
        <f t="shared" ref="AB47:AE47" si="329">AA47+130</f>
        <v>1424</v>
      </c>
      <c r="AC47" s="20">
        <f t="shared" si="329"/>
        <v>1554</v>
      </c>
      <c r="AD47" s="20">
        <f t="shared" si="329"/>
        <v>1684</v>
      </c>
      <c r="AE47" s="20">
        <f t="shared" si="329"/>
        <v>1814</v>
      </c>
      <c r="AF47" s="20">
        <v>1944</v>
      </c>
      <c r="AG47" s="20">
        <f t="shared" ref="AG47:AJ47" si="330">AF47+170</f>
        <v>2114</v>
      </c>
      <c r="AH47" s="20">
        <f t="shared" si="330"/>
        <v>2284</v>
      </c>
      <c r="AI47" s="20">
        <f t="shared" si="330"/>
        <v>2454</v>
      </c>
      <c r="AJ47" s="20">
        <f t="shared" si="330"/>
        <v>2624</v>
      </c>
      <c r="AK47" s="20">
        <v>2794</v>
      </c>
      <c r="AL47" s="20">
        <f t="shared" si="8"/>
        <v>3004</v>
      </c>
      <c r="AM47" s="20">
        <v>3234</v>
      </c>
      <c r="AN47" s="20">
        <v>3484</v>
      </c>
      <c r="AO47" s="20">
        <v>3754</v>
      </c>
      <c r="AZ47" s="20">
        <f t="shared" si="231"/>
        <v>9800</v>
      </c>
      <c r="BA47" s="20">
        <f t="shared" si="232"/>
        <v>11800</v>
      </c>
      <c r="BB47" s="20">
        <f t="shared" si="233"/>
        <v>13800</v>
      </c>
      <c r="BC47" s="20">
        <f t="shared" si="234"/>
        <v>15800</v>
      </c>
      <c r="BD47" s="20">
        <f t="shared" si="235"/>
        <v>17800</v>
      </c>
      <c r="BE47" s="20">
        <f t="shared" si="236"/>
        <v>24750</v>
      </c>
      <c r="BF47" s="20">
        <f t="shared" si="237"/>
        <v>28250</v>
      </c>
      <c r="BG47" s="20">
        <f t="shared" si="238"/>
        <v>31750</v>
      </c>
      <c r="BH47" s="20">
        <f t="shared" si="239"/>
        <v>35250</v>
      </c>
      <c r="BI47" s="20">
        <f t="shared" si="240"/>
        <v>38750</v>
      </c>
      <c r="BJ47" s="20">
        <f t="shared" si="241"/>
        <v>50700</v>
      </c>
      <c r="BK47" s="20">
        <f t="shared" si="242"/>
        <v>56100</v>
      </c>
      <c r="BL47" s="20">
        <f t="shared" si="243"/>
        <v>61500</v>
      </c>
      <c r="BM47" s="20">
        <f t="shared" si="244"/>
        <v>66900</v>
      </c>
      <c r="BN47" s="20">
        <f t="shared" si="245"/>
        <v>72300</v>
      </c>
      <c r="BO47" s="20">
        <f t="shared" si="246"/>
        <v>77700</v>
      </c>
      <c r="BP47" s="20">
        <f t="shared" si="247"/>
        <v>99750</v>
      </c>
      <c r="BQ47" s="20">
        <f t="shared" si="248"/>
        <v>108850</v>
      </c>
      <c r="BR47" s="20">
        <f t="shared" si="249"/>
        <v>117950</v>
      </c>
      <c r="BS47" s="20">
        <f t="shared" si="250"/>
        <v>127050</v>
      </c>
      <c r="BT47" s="20">
        <f t="shared" si="251"/>
        <v>136150</v>
      </c>
      <c r="BU47" s="20">
        <f t="shared" si="252"/>
        <v>169200</v>
      </c>
      <c r="BV47" s="20">
        <f t="shared" si="253"/>
        <v>182800</v>
      </c>
      <c r="BW47" s="20">
        <f t="shared" si="254"/>
        <v>196400</v>
      </c>
      <c r="BX47" s="20">
        <f t="shared" si="255"/>
        <v>210000</v>
      </c>
      <c r="BY47" s="20">
        <f t="shared" si="256"/>
        <v>223600</v>
      </c>
      <c r="BZ47" s="20">
        <f t="shared" si="257"/>
        <v>240400</v>
      </c>
      <c r="CA47" s="20">
        <f t="shared" si="258"/>
        <v>291150</v>
      </c>
      <c r="CB47" s="20">
        <f t="shared" si="259"/>
        <v>313650</v>
      </c>
      <c r="CC47" s="20">
        <f t="shared" si="260"/>
        <v>337950</v>
      </c>
    </row>
    <row r="48" spans="12:81">
      <c r="L48" s="20">
        <v>245</v>
      </c>
      <c r="M48" s="20">
        <f t="shared" ref="M48:P48" si="331">L48+50</f>
        <v>295</v>
      </c>
      <c r="N48" s="20">
        <f t="shared" si="331"/>
        <v>345</v>
      </c>
      <c r="O48" s="20">
        <f t="shared" si="331"/>
        <v>395</v>
      </c>
      <c r="P48" s="20">
        <f t="shared" si="331"/>
        <v>445</v>
      </c>
      <c r="Q48" s="20">
        <v>495</v>
      </c>
      <c r="R48" s="20">
        <f t="shared" ref="R48:U48" si="332">Q48+70</f>
        <v>565</v>
      </c>
      <c r="S48" s="20">
        <f t="shared" si="332"/>
        <v>635</v>
      </c>
      <c r="T48" s="20">
        <f t="shared" si="332"/>
        <v>705</v>
      </c>
      <c r="U48" s="20">
        <f t="shared" si="332"/>
        <v>775</v>
      </c>
      <c r="V48" s="20">
        <v>845</v>
      </c>
      <c r="W48" s="20">
        <f t="shared" ref="W48:Z48" si="333">V48+90</f>
        <v>935</v>
      </c>
      <c r="X48" s="20">
        <f t="shared" si="333"/>
        <v>1025</v>
      </c>
      <c r="Y48" s="20">
        <f t="shared" si="333"/>
        <v>1115</v>
      </c>
      <c r="Z48" s="20">
        <f t="shared" si="333"/>
        <v>1205</v>
      </c>
      <c r="AA48" s="20">
        <v>1295</v>
      </c>
      <c r="AB48" s="20">
        <f t="shared" ref="AB48:AE48" si="334">AA48+130</f>
        <v>1425</v>
      </c>
      <c r="AC48" s="20">
        <f t="shared" si="334"/>
        <v>1555</v>
      </c>
      <c r="AD48" s="20">
        <f t="shared" si="334"/>
        <v>1685</v>
      </c>
      <c r="AE48" s="20">
        <f t="shared" si="334"/>
        <v>1815</v>
      </c>
      <c r="AF48" s="20">
        <v>1945</v>
      </c>
      <c r="AG48" s="20">
        <f t="shared" ref="AG48:AJ48" si="335">AF48+170</f>
        <v>2115</v>
      </c>
      <c r="AH48" s="20">
        <f t="shared" si="335"/>
        <v>2285</v>
      </c>
      <c r="AI48" s="20">
        <f t="shared" si="335"/>
        <v>2455</v>
      </c>
      <c r="AJ48" s="20">
        <f t="shared" si="335"/>
        <v>2625</v>
      </c>
      <c r="AK48" s="20">
        <v>2795</v>
      </c>
      <c r="AL48" s="20">
        <f t="shared" si="8"/>
        <v>3005</v>
      </c>
      <c r="AM48" s="20">
        <v>3235</v>
      </c>
      <c r="AN48" s="20">
        <v>3485</v>
      </c>
      <c r="AO48" s="20">
        <v>3755</v>
      </c>
      <c r="AZ48" s="20">
        <f t="shared" si="231"/>
        <v>9840</v>
      </c>
      <c r="BA48" s="20">
        <f t="shared" si="232"/>
        <v>11840</v>
      </c>
      <c r="BB48" s="20">
        <f t="shared" si="233"/>
        <v>13840</v>
      </c>
      <c r="BC48" s="20">
        <f t="shared" si="234"/>
        <v>15840</v>
      </c>
      <c r="BD48" s="20">
        <f t="shared" si="235"/>
        <v>17840</v>
      </c>
      <c r="BE48" s="20">
        <f t="shared" si="236"/>
        <v>24800</v>
      </c>
      <c r="BF48" s="20">
        <f t="shared" si="237"/>
        <v>28300</v>
      </c>
      <c r="BG48" s="20">
        <f t="shared" si="238"/>
        <v>31800</v>
      </c>
      <c r="BH48" s="20">
        <f t="shared" si="239"/>
        <v>35300</v>
      </c>
      <c r="BI48" s="20">
        <f t="shared" si="240"/>
        <v>38800</v>
      </c>
      <c r="BJ48" s="20">
        <f t="shared" si="241"/>
        <v>50760</v>
      </c>
      <c r="BK48" s="20">
        <f t="shared" si="242"/>
        <v>56160</v>
      </c>
      <c r="BL48" s="20">
        <f t="shared" si="243"/>
        <v>61560</v>
      </c>
      <c r="BM48" s="20">
        <f t="shared" si="244"/>
        <v>66960</v>
      </c>
      <c r="BN48" s="20">
        <f t="shared" si="245"/>
        <v>72360</v>
      </c>
      <c r="BO48" s="20">
        <f t="shared" si="246"/>
        <v>77760</v>
      </c>
      <c r="BP48" s="20">
        <f t="shared" si="247"/>
        <v>99820</v>
      </c>
      <c r="BQ48" s="20">
        <f t="shared" si="248"/>
        <v>108920</v>
      </c>
      <c r="BR48" s="20">
        <f t="shared" si="249"/>
        <v>118020</v>
      </c>
      <c r="BS48" s="20">
        <f t="shared" si="250"/>
        <v>127120</v>
      </c>
      <c r="BT48" s="20">
        <f t="shared" si="251"/>
        <v>136220</v>
      </c>
      <c r="BU48" s="20">
        <f t="shared" si="252"/>
        <v>169280</v>
      </c>
      <c r="BV48" s="20">
        <f t="shared" si="253"/>
        <v>182880</v>
      </c>
      <c r="BW48" s="20">
        <f t="shared" si="254"/>
        <v>196480</v>
      </c>
      <c r="BX48" s="20">
        <f t="shared" si="255"/>
        <v>210080</v>
      </c>
      <c r="BY48" s="20">
        <f t="shared" si="256"/>
        <v>223680</v>
      </c>
      <c r="BZ48" s="20">
        <f t="shared" si="257"/>
        <v>240480</v>
      </c>
      <c r="CA48" s="20">
        <f t="shared" si="258"/>
        <v>291240</v>
      </c>
      <c r="CB48" s="20">
        <f t="shared" si="259"/>
        <v>313740</v>
      </c>
      <c r="CC48" s="20">
        <f t="shared" si="260"/>
        <v>338040</v>
      </c>
    </row>
    <row r="49" spans="12:81">
      <c r="L49" s="20">
        <v>246</v>
      </c>
      <c r="M49" s="20">
        <f t="shared" ref="M49:P49" si="336">L49+50</f>
        <v>296</v>
      </c>
      <c r="N49" s="20">
        <f t="shared" si="336"/>
        <v>346</v>
      </c>
      <c r="O49" s="20">
        <f t="shared" si="336"/>
        <v>396</v>
      </c>
      <c r="P49" s="20">
        <f t="shared" si="336"/>
        <v>446</v>
      </c>
      <c r="Q49" s="20">
        <v>496</v>
      </c>
      <c r="R49" s="20">
        <f t="shared" ref="R49:U49" si="337">Q49+70</f>
        <v>566</v>
      </c>
      <c r="S49" s="20">
        <f t="shared" si="337"/>
        <v>636</v>
      </c>
      <c r="T49" s="20">
        <f t="shared" si="337"/>
        <v>706</v>
      </c>
      <c r="U49" s="20">
        <f t="shared" si="337"/>
        <v>776</v>
      </c>
      <c r="V49" s="20">
        <v>846</v>
      </c>
      <c r="W49" s="20">
        <f t="shared" ref="W49:Z49" si="338">V49+90</f>
        <v>936</v>
      </c>
      <c r="X49" s="20">
        <f t="shared" si="338"/>
        <v>1026</v>
      </c>
      <c r="Y49" s="20">
        <f t="shared" si="338"/>
        <v>1116</v>
      </c>
      <c r="Z49" s="20">
        <f t="shared" si="338"/>
        <v>1206</v>
      </c>
      <c r="AA49" s="20">
        <v>1296</v>
      </c>
      <c r="AB49" s="20">
        <f t="shared" ref="AB49:AE49" si="339">AA49+130</f>
        <v>1426</v>
      </c>
      <c r="AC49" s="20">
        <f t="shared" si="339"/>
        <v>1556</v>
      </c>
      <c r="AD49" s="20">
        <f t="shared" si="339"/>
        <v>1686</v>
      </c>
      <c r="AE49" s="20">
        <f t="shared" si="339"/>
        <v>1816</v>
      </c>
      <c r="AF49" s="20">
        <v>1946</v>
      </c>
      <c r="AG49" s="20">
        <f t="shared" ref="AG49:AJ49" si="340">AF49+170</f>
        <v>2116</v>
      </c>
      <c r="AH49" s="20">
        <f t="shared" si="340"/>
        <v>2286</v>
      </c>
      <c r="AI49" s="20">
        <f t="shared" si="340"/>
        <v>2456</v>
      </c>
      <c r="AJ49" s="20">
        <f t="shared" si="340"/>
        <v>2626</v>
      </c>
      <c r="AK49" s="20">
        <v>2796</v>
      </c>
      <c r="AL49" s="20">
        <f t="shared" si="8"/>
        <v>3006</v>
      </c>
      <c r="AM49" s="20">
        <v>3236</v>
      </c>
      <c r="AN49" s="20">
        <v>3486</v>
      </c>
      <c r="AO49" s="20">
        <v>3756</v>
      </c>
      <c r="AZ49" s="20">
        <f t="shared" si="231"/>
        <v>9880</v>
      </c>
      <c r="BA49" s="20">
        <f t="shared" si="232"/>
        <v>11880</v>
      </c>
      <c r="BB49" s="20">
        <f t="shared" si="233"/>
        <v>13880</v>
      </c>
      <c r="BC49" s="20">
        <f t="shared" si="234"/>
        <v>15880</v>
      </c>
      <c r="BD49" s="20">
        <f t="shared" si="235"/>
        <v>17880</v>
      </c>
      <c r="BE49" s="20">
        <f t="shared" si="236"/>
        <v>24850</v>
      </c>
      <c r="BF49" s="20">
        <f t="shared" si="237"/>
        <v>28350</v>
      </c>
      <c r="BG49" s="20">
        <f t="shared" si="238"/>
        <v>31850</v>
      </c>
      <c r="BH49" s="20">
        <f t="shared" si="239"/>
        <v>35350</v>
      </c>
      <c r="BI49" s="20">
        <f t="shared" si="240"/>
        <v>38850</v>
      </c>
      <c r="BJ49" s="20">
        <f t="shared" si="241"/>
        <v>50820</v>
      </c>
      <c r="BK49" s="20">
        <f t="shared" si="242"/>
        <v>56220</v>
      </c>
      <c r="BL49" s="20">
        <f t="shared" si="243"/>
        <v>61620</v>
      </c>
      <c r="BM49" s="20">
        <f t="shared" si="244"/>
        <v>67020</v>
      </c>
      <c r="BN49" s="20">
        <f t="shared" si="245"/>
        <v>72420</v>
      </c>
      <c r="BO49" s="20">
        <f t="shared" si="246"/>
        <v>77820</v>
      </c>
      <c r="BP49" s="20">
        <f t="shared" si="247"/>
        <v>99890</v>
      </c>
      <c r="BQ49" s="20">
        <f t="shared" si="248"/>
        <v>108990</v>
      </c>
      <c r="BR49" s="20">
        <f t="shared" si="249"/>
        <v>118090</v>
      </c>
      <c r="BS49" s="20">
        <f t="shared" si="250"/>
        <v>127190</v>
      </c>
      <c r="BT49" s="20">
        <f t="shared" si="251"/>
        <v>136290</v>
      </c>
      <c r="BU49" s="20">
        <f t="shared" si="252"/>
        <v>169360</v>
      </c>
      <c r="BV49" s="20">
        <f t="shared" si="253"/>
        <v>182960</v>
      </c>
      <c r="BW49" s="20">
        <f t="shared" si="254"/>
        <v>196560</v>
      </c>
      <c r="BX49" s="20">
        <f t="shared" si="255"/>
        <v>210160</v>
      </c>
      <c r="BY49" s="20">
        <f t="shared" si="256"/>
        <v>223760</v>
      </c>
      <c r="BZ49" s="20">
        <f t="shared" si="257"/>
        <v>240560</v>
      </c>
      <c r="CA49" s="20">
        <f t="shared" si="258"/>
        <v>291330</v>
      </c>
      <c r="CB49" s="20">
        <f t="shared" si="259"/>
        <v>313830</v>
      </c>
      <c r="CC49" s="20">
        <f t="shared" si="260"/>
        <v>338130</v>
      </c>
    </row>
    <row r="50" spans="12:81">
      <c r="L50" s="20">
        <v>247</v>
      </c>
      <c r="M50" s="20">
        <f t="shared" ref="M50:P50" si="341">L50+50</f>
        <v>297</v>
      </c>
      <c r="N50" s="20">
        <f t="shared" si="341"/>
        <v>347</v>
      </c>
      <c r="O50" s="20">
        <f t="shared" si="341"/>
        <v>397</v>
      </c>
      <c r="P50" s="20">
        <f t="shared" si="341"/>
        <v>447</v>
      </c>
      <c r="Q50" s="20">
        <v>497</v>
      </c>
      <c r="R50" s="20">
        <f t="shared" ref="R50:U50" si="342">Q50+70</f>
        <v>567</v>
      </c>
      <c r="S50" s="20">
        <f t="shared" si="342"/>
        <v>637</v>
      </c>
      <c r="T50" s="20">
        <f t="shared" si="342"/>
        <v>707</v>
      </c>
      <c r="U50" s="20">
        <f t="shared" si="342"/>
        <v>777</v>
      </c>
      <c r="V50" s="20">
        <v>847</v>
      </c>
      <c r="W50" s="20">
        <f t="shared" ref="W50:Z50" si="343">V50+90</f>
        <v>937</v>
      </c>
      <c r="X50" s="20">
        <f t="shared" si="343"/>
        <v>1027</v>
      </c>
      <c r="Y50" s="20">
        <f t="shared" si="343"/>
        <v>1117</v>
      </c>
      <c r="Z50" s="20">
        <f t="shared" si="343"/>
        <v>1207</v>
      </c>
      <c r="AA50" s="20">
        <v>1297</v>
      </c>
      <c r="AB50" s="20">
        <f t="shared" ref="AB50:AE50" si="344">AA50+130</f>
        <v>1427</v>
      </c>
      <c r="AC50" s="20">
        <f t="shared" si="344"/>
        <v>1557</v>
      </c>
      <c r="AD50" s="20">
        <f t="shared" si="344"/>
        <v>1687</v>
      </c>
      <c r="AE50" s="20">
        <f t="shared" si="344"/>
        <v>1817</v>
      </c>
      <c r="AF50" s="20">
        <v>1947</v>
      </c>
      <c r="AG50" s="20">
        <f t="shared" ref="AG50:AJ50" si="345">AF50+170</f>
        <v>2117</v>
      </c>
      <c r="AH50" s="20">
        <f t="shared" si="345"/>
        <v>2287</v>
      </c>
      <c r="AI50" s="20">
        <f t="shared" si="345"/>
        <v>2457</v>
      </c>
      <c r="AJ50" s="20">
        <f t="shared" si="345"/>
        <v>2627</v>
      </c>
      <c r="AK50" s="20">
        <v>2797</v>
      </c>
      <c r="AL50" s="20">
        <f t="shared" si="8"/>
        <v>3007</v>
      </c>
      <c r="AM50" s="20">
        <v>3237</v>
      </c>
      <c r="AN50" s="20">
        <v>3487</v>
      </c>
      <c r="AO50" s="20">
        <v>3757</v>
      </c>
      <c r="AZ50" s="20">
        <f t="shared" si="231"/>
        <v>9920</v>
      </c>
      <c r="BA50" s="20">
        <f t="shared" si="232"/>
        <v>11920</v>
      </c>
      <c r="BB50" s="20">
        <f t="shared" si="233"/>
        <v>13920</v>
      </c>
      <c r="BC50" s="20">
        <f t="shared" si="234"/>
        <v>15920</v>
      </c>
      <c r="BD50" s="20">
        <f t="shared" si="235"/>
        <v>17920</v>
      </c>
      <c r="BE50" s="20">
        <f t="shared" si="236"/>
        <v>24900</v>
      </c>
      <c r="BF50" s="20">
        <f t="shared" si="237"/>
        <v>28400</v>
      </c>
      <c r="BG50" s="20">
        <f t="shared" si="238"/>
        <v>31900</v>
      </c>
      <c r="BH50" s="20">
        <f t="shared" si="239"/>
        <v>35400</v>
      </c>
      <c r="BI50" s="20">
        <f t="shared" si="240"/>
        <v>38900</v>
      </c>
      <c r="BJ50" s="20">
        <f t="shared" si="241"/>
        <v>50880</v>
      </c>
      <c r="BK50" s="20">
        <f t="shared" si="242"/>
        <v>56280</v>
      </c>
      <c r="BL50" s="20">
        <f t="shared" si="243"/>
        <v>61680</v>
      </c>
      <c r="BM50" s="20">
        <f t="shared" si="244"/>
        <v>67080</v>
      </c>
      <c r="BN50" s="20">
        <f t="shared" si="245"/>
        <v>72480</v>
      </c>
      <c r="BO50" s="20">
        <f t="shared" si="246"/>
        <v>77880</v>
      </c>
      <c r="BP50" s="20">
        <f t="shared" si="247"/>
        <v>99960</v>
      </c>
      <c r="BQ50" s="20">
        <f t="shared" si="248"/>
        <v>109060</v>
      </c>
      <c r="BR50" s="20">
        <f t="shared" si="249"/>
        <v>118160</v>
      </c>
      <c r="BS50" s="20">
        <f t="shared" si="250"/>
        <v>127260</v>
      </c>
      <c r="BT50" s="20">
        <f t="shared" si="251"/>
        <v>136360</v>
      </c>
      <c r="BU50" s="20">
        <f t="shared" si="252"/>
        <v>169440</v>
      </c>
      <c r="BV50" s="20">
        <f t="shared" si="253"/>
        <v>183040</v>
      </c>
      <c r="BW50" s="20">
        <f t="shared" si="254"/>
        <v>196640</v>
      </c>
      <c r="BX50" s="20">
        <f t="shared" si="255"/>
        <v>210240</v>
      </c>
      <c r="BY50" s="20">
        <f t="shared" si="256"/>
        <v>223840</v>
      </c>
      <c r="BZ50" s="20">
        <f t="shared" si="257"/>
        <v>240640</v>
      </c>
      <c r="CA50" s="20">
        <f t="shared" si="258"/>
        <v>291420</v>
      </c>
      <c r="CB50" s="20">
        <f t="shared" si="259"/>
        <v>313920</v>
      </c>
      <c r="CC50" s="20">
        <f t="shared" si="260"/>
        <v>338220</v>
      </c>
    </row>
    <row r="51" spans="12:81">
      <c r="L51" s="20">
        <v>248</v>
      </c>
      <c r="M51" s="20">
        <f t="shared" ref="M51:P51" si="346">L51+50</f>
        <v>298</v>
      </c>
      <c r="N51" s="20">
        <f t="shared" si="346"/>
        <v>348</v>
      </c>
      <c r="O51" s="20">
        <f t="shared" si="346"/>
        <v>398</v>
      </c>
      <c r="P51" s="20">
        <f t="shared" si="346"/>
        <v>448</v>
      </c>
      <c r="Q51" s="20">
        <v>498</v>
      </c>
      <c r="R51" s="20">
        <f t="shared" ref="R51:U51" si="347">Q51+70</f>
        <v>568</v>
      </c>
      <c r="S51" s="20">
        <f t="shared" si="347"/>
        <v>638</v>
      </c>
      <c r="T51" s="20">
        <f t="shared" si="347"/>
        <v>708</v>
      </c>
      <c r="U51" s="20">
        <f t="shared" si="347"/>
        <v>778</v>
      </c>
      <c r="V51" s="20">
        <v>848</v>
      </c>
      <c r="W51" s="20">
        <f t="shared" ref="W51:Z51" si="348">V51+90</f>
        <v>938</v>
      </c>
      <c r="X51" s="20">
        <f t="shared" si="348"/>
        <v>1028</v>
      </c>
      <c r="Y51" s="20">
        <f t="shared" si="348"/>
        <v>1118</v>
      </c>
      <c r="Z51" s="20">
        <f t="shared" si="348"/>
        <v>1208</v>
      </c>
      <c r="AA51" s="20">
        <v>1298</v>
      </c>
      <c r="AB51" s="20">
        <f t="shared" ref="AB51:AE51" si="349">AA51+130</f>
        <v>1428</v>
      </c>
      <c r="AC51" s="20">
        <f t="shared" si="349"/>
        <v>1558</v>
      </c>
      <c r="AD51" s="20">
        <f t="shared" si="349"/>
        <v>1688</v>
      </c>
      <c r="AE51" s="20">
        <f t="shared" si="349"/>
        <v>1818</v>
      </c>
      <c r="AF51" s="20">
        <v>1948</v>
      </c>
      <c r="AG51" s="20">
        <f t="shared" ref="AG51:AJ51" si="350">AF51+170</f>
        <v>2118</v>
      </c>
      <c r="AH51" s="20">
        <f t="shared" si="350"/>
        <v>2288</v>
      </c>
      <c r="AI51" s="20">
        <f t="shared" si="350"/>
        <v>2458</v>
      </c>
      <c r="AJ51" s="20">
        <f t="shared" si="350"/>
        <v>2628</v>
      </c>
      <c r="AK51" s="20">
        <v>2798</v>
      </c>
      <c r="AL51" s="20">
        <f t="shared" si="8"/>
        <v>3008</v>
      </c>
      <c r="AM51" s="20">
        <v>3238</v>
      </c>
      <c r="AN51" s="20">
        <v>3488</v>
      </c>
      <c r="AO51" s="20">
        <v>3758</v>
      </c>
      <c r="AZ51" s="20">
        <f t="shared" si="231"/>
        <v>9960</v>
      </c>
      <c r="BA51" s="20">
        <f t="shared" si="232"/>
        <v>11960</v>
      </c>
      <c r="BB51" s="20">
        <f t="shared" si="233"/>
        <v>13960</v>
      </c>
      <c r="BC51" s="20">
        <f t="shared" si="234"/>
        <v>15960</v>
      </c>
      <c r="BD51" s="20">
        <f t="shared" si="235"/>
        <v>17960</v>
      </c>
      <c r="BE51" s="20">
        <f t="shared" si="236"/>
        <v>24950</v>
      </c>
      <c r="BF51" s="20">
        <f t="shared" si="237"/>
        <v>28450</v>
      </c>
      <c r="BG51" s="20">
        <f t="shared" si="238"/>
        <v>31950</v>
      </c>
      <c r="BH51" s="20">
        <f t="shared" si="239"/>
        <v>35450</v>
      </c>
      <c r="BI51" s="20">
        <f t="shared" si="240"/>
        <v>38950</v>
      </c>
      <c r="BJ51" s="20">
        <f t="shared" si="241"/>
        <v>50940</v>
      </c>
      <c r="BK51" s="20">
        <f t="shared" si="242"/>
        <v>56340</v>
      </c>
      <c r="BL51" s="20">
        <f t="shared" si="243"/>
        <v>61740</v>
      </c>
      <c r="BM51" s="20">
        <f t="shared" si="244"/>
        <v>67140</v>
      </c>
      <c r="BN51" s="20">
        <f t="shared" si="245"/>
        <v>72540</v>
      </c>
      <c r="BO51" s="20">
        <f t="shared" si="246"/>
        <v>77940</v>
      </c>
      <c r="BP51" s="20">
        <f t="shared" si="247"/>
        <v>100030</v>
      </c>
      <c r="BQ51" s="20">
        <f t="shared" si="248"/>
        <v>109130</v>
      </c>
      <c r="BR51" s="20">
        <f t="shared" si="249"/>
        <v>118230</v>
      </c>
      <c r="BS51" s="20">
        <f t="shared" si="250"/>
        <v>127330</v>
      </c>
      <c r="BT51" s="20">
        <f t="shared" si="251"/>
        <v>136430</v>
      </c>
      <c r="BU51" s="20">
        <f t="shared" si="252"/>
        <v>169520</v>
      </c>
      <c r="BV51" s="20">
        <f t="shared" si="253"/>
        <v>183120</v>
      </c>
      <c r="BW51" s="20">
        <f t="shared" si="254"/>
        <v>196720</v>
      </c>
      <c r="BX51" s="20">
        <f t="shared" si="255"/>
        <v>210320</v>
      </c>
      <c r="BY51" s="20">
        <f t="shared" si="256"/>
        <v>223920</v>
      </c>
      <c r="BZ51" s="20">
        <f t="shared" si="257"/>
        <v>240720</v>
      </c>
      <c r="CA51" s="20">
        <f t="shared" si="258"/>
        <v>291510</v>
      </c>
      <c r="CB51" s="20">
        <f t="shared" si="259"/>
        <v>314010</v>
      </c>
      <c r="CC51" s="20">
        <f t="shared" si="260"/>
        <v>338310</v>
      </c>
    </row>
    <row r="52" spans="12:81">
      <c r="L52" s="20">
        <v>249</v>
      </c>
      <c r="M52" s="20">
        <f t="shared" ref="M52:P52" si="351">L52+50</f>
        <v>299</v>
      </c>
      <c r="N52" s="20">
        <f t="shared" si="351"/>
        <v>349</v>
      </c>
      <c r="O52" s="20">
        <f t="shared" si="351"/>
        <v>399</v>
      </c>
      <c r="P52" s="20">
        <f t="shared" si="351"/>
        <v>449</v>
      </c>
      <c r="Q52" s="20">
        <v>499</v>
      </c>
      <c r="R52" s="20">
        <f t="shared" ref="R52:U52" si="352">Q52+70</f>
        <v>569</v>
      </c>
      <c r="S52" s="20">
        <f t="shared" si="352"/>
        <v>639</v>
      </c>
      <c r="T52" s="20">
        <f t="shared" si="352"/>
        <v>709</v>
      </c>
      <c r="U52" s="20">
        <f t="shared" si="352"/>
        <v>779</v>
      </c>
      <c r="V52" s="20">
        <v>849</v>
      </c>
      <c r="W52" s="20">
        <f t="shared" ref="W52:Z52" si="353">V52+90</f>
        <v>939</v>
      </c>
      <c r="X52" s="20">
        <f t="shared" si="353"/>
        <v>1029</v>
      </c>
      <c r="Y52" s="20">
        <f t="shared" si="353"/>
        <v>1119</v>
      </c>
      <c r="Z52" s="20">
        <f t="shared" si="353"/>
        <v>1209</v>
      </c>
      <c r="AA52" s="20">
        <v>1299</v>
      </c>
      <c r="AB52" s="20">
        <f t="shared" ref="AB52:AE52" si="354">AA52+130</f>
        <v>1429</v>
      </c>
      <c r="AC52" s="20">
        <f t="shared" si="354"/>
        <v>1559</v>
      </c>
      <c r="AD52" s="20">
        <f t="shared" si="354"/>
        <v>1689</v>
      </c>
      <c r="AE52" s="20">
        <f t="shared" si="354"/>
        <v>1819</v>
      </c>
      <c r="AF52" s="20">
        <v>1949</v>
      </c>
      <c r="AG52" s="20">
        <f t="shared" ref="AG52:AJ52" si="355">AF52+170</f>
        <v>2119</v>
      </c>
      <c r="AH52" s="20">
        <f t="shared" si="355"/>
        <v>2289</v>
      </c>
      <c r="AI52" s="20">
        <f t="shared" si="355"/>
        <v>2459</v>
      </c>
      <c r="AJ52" s="20">
        <f t="shared" si="355"/>
        <v>2629</v>
      </c>
      <c r="AK52" s="20">
        <v>2799</v>
      </c>
      <c r="AL52" s="20">
        <f t="shared" si="8"/>
        <v>3009</v>
      </c>
      <c r="AM52" s="20">
        <v>3239</v>
      </c>
      <c r="AN52" s="20">
        <v>3489</v>
      </c>
      <c r="AO52" s="20">
        <v>3759</v>
      </c>
      <c r="AZ52" s="20">
        <f t="shared" si="231"/>
        <v>10000</v>
      </c>
      <c r="BA52" s="20">
        <f t="shared" si="232"/>
        <v>12000</v>
      </c>
      <c r="BB52" s="20">
        <f t="shared" si="233"/>
        <v>14000</v>
      </c>
      <c r="BC52" s="20">
        <f t="shared" si="234"/>
        <v>16000</v>
      </c>
      <c r="BD52" s="20">
        <f t="shared" si="235"/>
        <v>18000</v>
      </c>
      <c r="BE52" s="20">
        <f t="shared" si="236"/>
        <v>25000</v>
      </c>
      <c r="BF52" s="20">
        <f t="shared" si="237"/>
        <v>28500</v>
      </c>
      <c r="BG52" s="20">
        <f t="shared" si="238"/>
        <v>32000</v>
      </c>
      <c r="BH52" s="20">
        <f t="shared" si="239"/>
        <v>35500</v>
      </c>
      <c r="BI52" s="20">
        <f t="shared" si="240"/>
        <v>39000</v>
      </c>
      <c r="BJ52" s="20">
        <f t="shared" si="241"/>
        <v>51000</v>
      </c>
      <c r="BK52" s="20">
        <f t="shared" si="242"/>
        <v>56400</v>
      </c>
      <c r="BL52" s="20">
        <f t="shared" si="243"/>
        <v>61800</v>
      </c>
      <c r="BM52" s="20">
        <f t="shared" si="244"/>
        <v>67200</v>
      </c>
      <c r="BN52" s="20">
        <f t="shared" si="245"/>
        <v>72600</v>
      </c>
      <c r="BO52" s="20">
        <f t="shared" si="246"/>
        <v>78000</v>
      </c>
      <c r="BP52" s="20">
        <f t="shared" si="247"/>
        <v>100100</v>
      </c>
      <c r="BQ52" s="20">
        <f t="shared" si="248"/>
        <v>109200</v>
      </c>
      <c r="BR52" s="20">
        <f t="shared" si="249"/>
        <v>118300</v>
      </c>
      <c r="BS52" s="20">
        <f t="shared" si="250"/>
        <v>127400</v>
      </c>
      <c r="BT52" s="20">
        <f t="shared" si="251"/>
        <v>136500</v>
      </c>
      <c r="BU52" s="20">
        <f t="shared" si="252"/>
        <v>169600</v>
      </c>
      <c r="BV52" s="20">
        <f t="shared" si="253"/>
        <v>183200</v>
      </c>
      <c r="BW52" s="20">
        <f t="shared" si="254"/>
        <v>196800</v>
      </c>
      <c r="BX52" s="20">
        <f t="shared" si="255"/>
        <v>210400</v>
      </c>
      <c r="BY52" s="20">
        <f t="shared" si="256"/>
        <v>224000</v>
      </c>
      <c r="BZ52" s="20">
        <f t="shared" si="257"/>
        <v>240800</v>
      </c>
      <c r="CA52" s="20">
        <f t="shared" si="258"/>
        <v>291600</v>
      </c>
      <c r="CB52" s="20">
        <f t="shared" si="259"/>
        <v>314100</v>
      </c>
      <c r="CC52" s="20">
        <f t="shared" si="260"/>
        <v>338400</v>
      </c>
    </row>
    <row r="53" spans="17:81">
      <c r="Q53" s="20">
        <v>500</v>
      </c>
      <c r="R53" s="20">
        <f t="shared" ref="R53:U53" si="356">Q53+70</f>
        <v>570</v>
      </c>
      <c r="S53" s="20">
        <f t="shared" si="356"/>
        <v>640</v>
      </c>
      <c r="T53" s="20">
        <f t="shared" si="356"/>
        <v>710</v>
      </c>
      <c r="U53" s="20">
        <f t="shared" si="356"/>
        <v>780</v>
      </c>
      <c r="V53" s="20">
        <v>850</v>
      </c>
      <c r="W53" s="20">
        <f t="shared" ref="W53:Z53" si="357">V53+90</f>
        <v>940</v>
      </c>
      <c r="X53" s="20">
        <f t="shared" si="357"/>
        <v>1030</v>
      </c>
      <c r="Y53" s="20">
        <f t="shared" si="357"/>
        <v>1120</v>
      </c>
      <c r="Z53" s="20">
        <f t="shared" si="357"/>
        <v>1210</v>
      </c>
      <c r="AA53" s="20">
        <v>1300</v>
      </c>
      <c r="AB53" s="20">
        <f t="shared" ref="AB53:AE53" si="358">AA53+130</f>
        <v>1430</v>
      </c>
      <c r="AC53" s="20">
        <f t="shared" si="358"/>
        <v>1560</v>
      </c>
      <c r="AD53" s="20">
        <f t="shared" si="358"/>
        <v>1690</v>
      </c>
      <c r="AE53" s="20">
        <f t="shared" si="358"/>
        <v>1820</v>
      </c>
      <c r="AF53" s="20">
        <v>1950</v>
      </c>
      <c r="AG53" s="20">
        <f t="shared" ref="AG53:AJ53" si="359">AF53+170</f>
        <v>2120</v>
      </c>
      <c r="AH53" s="20">
        <f t="shared" si="359"/>
        <v>2290</v>
      </c>
      <c r="AI53" s="20">
        <f t="shared" si="359"/>
        <v>2460</v>
      </c>
      <c r="AJ53" s="20">
        <f t="shared" si="359"/>
        <v>2630</v>
      </c>
      <c r="AK53" s="20">
        <v>2800</v>
      </c>
      <c r="AL53" s="20">
        <f t="shared" si="8"/>
        <v>3010</v>
      </c>
      <c r="AM53" s="20">
        <v>3240</v>
      </c>
      <c r="AN53" s="20">
        <v>3490</v>
      </c>
      <c r="AO53" s="20">
        <v>3760</v>
      </c>
      <c r="BE53" s="20">
        <f t="shared" ref="BE53:BE72" si="360">(Q53+1)*BE$293</f>
        <v>25050</v>
      </c>
      <c r="BF53" s="20">
        <f t="shared" ref="BF53:BF72" si="361">(R53+1)*BF$293</f>
        <v>28550</v>
      </c>
      <c r="BG53" s="20">
        <f t="shared" ref="BG53:BG72" si="362">(S53+1)*BG$293</f>
        <v>32050</v>
      </c>
      <c r="BH53" s="20">
        <f t="shared" ref="BH53:BH72" si="363">(T53+1)*BH$293</f>
        <v>35550</v>
      </c>
      <c r="BI53" s="20">
        <f t="shared" ref="BI53:BI72" si="364">(U53+1)*BI$293</f>
        <v>39050</v>
      </c>
      <c r="BJ53" s="20">
        <f t="shared" ref="BJ53:BJ72" si="365">(V53+1)*BJ$293</f>
        <v>51060</v>
      </c>
      <c r="BK53" s="20">
        <f t="shared" ref="BK53:BK72" si="366">(W53+1)*BK$293</f>
        <v>56460</v>
      </c>
      <c r="BL53" s="20">
        <f t="shared" ref="BL53:BL72" si="367">(X53+1)*BL$293</f>
        <v>61860</v>
      </c>
      <c r="BM53" s="20">
        <f t="shared" ref="BM53:BM72" si="368">(Y53+1)*BM$293</f>
        <v>67260</v>
      </c>
      <c r="BN53" s="20">
        <f t="shared" ref="BN53:BN72" si="369">(Z53+1)*BN$293</f>
        <v>72660</v>
      </c>
      <c r="BO53" s="20">
        <f t="shared" ref="BO53:BO72" si="370">(AA53+1)*BO$293</f>
        <v>78060</v>
      </c>
      <c r="BP53" s="20">
        <f t="shared" ref="BP53:BP72" si="371">(AB53+1)*BP$293</f>
        <v>100170</v>
      </c>
      <c r="BQ53" s="20">
        <f t="shared" ref="BQ53:BQ72" si="372">(AC53+1)*BQ$293</f>
        <v>109270</v>
      </c>
      <c r="BR53" s="20">
        <f t="shared" ref="BR53:BR72" si="373">(AD53+1)*BR$293</f>
        <v>118370</v>
      </c>
      <c r="BS53" s="20">
        <f t="shared" ref="BS53:BS72" si="374">(AE53+1)*BS$293</f>
        <v>127470</v>
      </c>
      <c r="BT53" s="20">
        <f t="shared" ref="BT53:BT72" si="375">(AF53+1)*BT$293</f>
        <v>136570</v>
      </c>
      <c r="BU53" s="20">
        <f t="shared" ref="BU53:BU72" si="376">(AG53+1)*BU$293</f>
        <v>169680</v>
      </c>
      <c r="BV53" s="20">
        <f t="shared" ref="BV53:BV72" si="377">(AH53+1)*BV$293</f>
        <v>183280</v>
      </c>
      <c r="BW53" s="20">
        <f t="shared" ref="BW53:BW72" si="378">(AI53+1)*BW$293</f>
        <v>196880</v>
      </c>
      <c r="BX53" s="20">
        <f t="shared" ref="BX53:BX72" si="379">(AJ53+1)*BX$293</f>
        <v>210480</v>
      </c>
      <c r="BY53" s="20">
        <f t="shared" ref="BY53:BY72" si="380">(AK53+1)*BY$293</f>
        <v>224080</v>
      </c>
      <c r="BZ53" s="20">
        <f t="shared" ref="BZ53:BZ72" si="381">(AL53+1)*BZ$293</f>
        <v>240880</v>
      </c>
      <c r="CA53" s="20">
        <f t="shared" ref="CA53:CA72" si="382">(AM53+1)*CA$293</f>
        <v>291690</v>
      </c>
      <c r="CB53" s="20">
        <f t="shared" ref="CB53:CB72" si="383">(AN53+1)*CB$293</f>
        <v>314190</v>
      </c>
      <c r="CC53" s="20">
        <f t="shared" ref="CC53:CC72" si="384">(AO53+1)*CC$293</f>
        <v>338490</v>
      </c>
    </row>
    <row r="54" spans="17:81">
      <c r="Q54" s="20">
        <v>501</v>
      </c>
      <c r="R54" s="20">
        <f t="shared" ref="R54:U54" si="385">Q54+70</f>
        <v>571</v>
      </c>
      <c r="S54" s="20">
        <f t="shared" si="385"/>
        <v>641</v>
      </c>
      <c r="T54" s="20">
        <f t="shared" si="385"/>
        <v>711</v>
      </c>
      <c r="U54" s="20">
        <f t="shared" si="385"/>
        <v>781</v>
      </c>
      <c r="V54" s="20">
        <v>851</v>
      </c>
      <c r="W54" s="20">
        <f t="shared" ref="W54:Z54" si="386">V54+90</f>
        <v>941</v>
      </c>
      <c r="X54" s="20">
        <f t="shared" si="386"/>
        <v>1031</v>
      </c>
      <c r="Y54" s="20">
        <f t="shared" si="386"/>
        <v>1121</v>
      </c>
      <c r="Z54" s="20">
        <f t="shared" si="386"/>
        <v>1211</v>
      </c>
      <c r="AA54" s="20">
        <v>1301</v>
      </c>
      <c r="AB54" s="20">
        <f t="shared" ref="AB54:AE54" si="387">AA54+130</f>
        <v>1431</v>
      </c>
      <c r="AC54" s="20">
        <f t="shared" si="387"/>
        <v>1561</v>
      </c>
      <c r="AD54" s="20">
        <f t="shared" si="387"/>
        <v>1691</v>
      </c>
      <c r="AE54" s="20">
        <f t="shared" si="387"/>
        <v>1821</v>
      </c>
      <c r="AF54" s="20">
        <v>1951</v>
      </c>
      <c r="AG54" s="20">
        <f t="shared" ref="AG54:AJ54" si="388">AF54+170</f>
        <v>2121</v>
      </c>
      <c r="AH54" s="20">
        <f t="shared" si="388"/>
        <v>2291</v>
      </c>
      <c r="AI54" s="20">
        <f t="shared" si="388"/>
        <v>2461</v>
      </c>
      <c r="AJ54" s="20">
        <f t="shared" si="388"/>
        <v>2631</v>
      </c>
      <c r="AK54" s="20">
        <v>2801</v>
      </c>
      <c r="AL54" s="20">
        <f t="shared" si="8"/>
        <v>3011</v>
      </c>
      <c r="AM54" s="20">
        <v>3241</v>
      </c>
      <c r="AN54" s="20">
        <v>3491</v>
      </c>
      <c r="AO54" s="20">
        <v>3761</v>
      </c>
      <c r="BE54" s="20">
        <f t="shared" si="360"/>
        <v>25100</v>
      </c>
      <c r="BF54" s="20">
        <f t="shared" si="361"/>
        <v>28600</v>
      </c>
      <c r="BG54" s="20">
        <f t="shared" si="362"/>
        <v>32100</v>
      </c>
      <c r="BH54" s="20">
        <f t="shared" si="363"/>
        <v>35600</v>
      </c>
      <c r="BI54" s="20">
        <f t="shared" si="364"/>
        <v>39100</v>
      </c>
      <c r="BJ54" s="20">
        <f t="shared" si="365"/>
        <v>51120</v>
      </c>
      <c r="BK54" s="20">
        <f t="shared" si="366"/>
        <v>56520</v>
      </c>
      <c r="BL54" s="20">
        <f t="shared" si="367"/>
        <v>61920</v>
      </c>
      <c r="BM54" s="20">
        <f t="shared" si="368"/>
        <v>67320</v>
      </c>
      <c r="BN54" s="20">
        <f t="shared" si="369"/>
        <v>72720</v>
      </c>
      <c r="BO54" s="20">
        <f t="shared" si="370"/>
        <v>78120</v>
      </c>
      <c r="BP54" s="20">
        <f t="shared" si="371"/>
        <v>100240</v>
      </c>
      <c r="BQ54" s="20">
        <f t="shared" si="372"/>
        <v>109340</v>
      </c>
      <c r="BR54" s="20">
        <f t="shared" si="373"/>
        <v>118440</v>
      </c>
      <c r="BS54" s="20">
        <f t="shared" si="374"/>
        <v>127540</v>
      </c>
      <c r="BT54" s="20">
        <f t="shared" si="375"/>
        <v>136640</v>
      </c>
      <c r="BU54" s="20">
        <f t="shared" si="376"/>
        <v>169760</v>
      </c>
      <c r="BV54" s="20">
        <f t="shared" si="377"/>
        <v>183360</v>
      </c>
      <c r="BW54" s="20">
        <f t="shared" si="378"/>
        <v>196960</v>
      </c>
      <c r="BX54" s="20">
        <f t="shared" si="379"/>
        <v>210560</v>
      </c>
      <c r="BY54" s="20">
        <f t="shared" si="380"/>
        <v>224160</v>
      </c>
      <c r="BZ54" s="20">
        <f t="shared" si="381"/>
        <v>240960</v>
      </c>
      <c r="CA54" s="20">
        <f t="shared" si="382"/>
        <v>291780</v>
      </c>
      <c r="CB54" s="20">
        <f t="shared" si="383"/>
        <v>314280</v>
      </c>
      <c r="CC54" s="20">
        <f t="shared" si="384"/>
        <v>338580</v>
      </c>
    </row>
    <row r="55" spans="17:81">
      <c r="Q55" s="20">
        <v>502</v>
      </c>
      <c r="R55" s="20">
        <f t="shared" ref="R55:U55" si="389">Q55+70</f>
        <v>572</v>
      </c>
      <c r="S55" s="20">
        <f t="shared" si="389"/>
        <v>642</v>
      </c>
      <c r="T55" s="20">
        <f t="shared" si="389"/>
        <v>712</v>
      </c>
      <c r="U55" s="20">
        <f t="shared" si="389"/>
        <v>782</v>
      </c>
      <c r="V55" s="20">
        <v>852</v>
      </c>
      <c r="W55" s="20">
        <f t="shared" ref="W55:Z55" si="390">V55+90</f>
        <v>942</v>
      </c>
      <c r="X55" s="20">
        <f t="shared" si="390"/>
        <v>1032</v>
      </c>
      <c r="Y55" s="20">
        <f t="shared" si="390"/>
        <v>1122</v>
      </c>
      <c r="Z55" s="20">
        <f t="shared" si="390"/>
        <v>1212</v>
      </c>
      <c r="AA55" s="20">
        <v>1302</v>
      </c>
      <c r="AB55" s="20">
        <f t="shared" ref="AB55:AE55" si="391">AA55+130</f>
        <v>1432</v>
      </c>
      <c r="AC55" s="20">
        <f t="shared" si="391"/>
        <v>1562</v>
      </c>
      <c r="AD55" s="20">
        <f t="shared" si="391"/>
        <v>1692</v>
      </c>
      <c r="AE55" s="20">
        <f t="shared" si="391"/>
        <v>1822</v>
      </c>
      <c r="AF55" s="20">
        <v>1952</v>
      </c>
      <c r="AG55" s="20">
        <f t="shared" ref="AG55:AJ55" si="392">AF55+170</f>
        <v>2122</v>
      </c>
      <c r="AH55" s="20">
        <f t="shared" si="392"/>
        <v>2292</v>
      </c>
      <c r="AI55" s="20">
        <f t="shared" si="392"/>
        <v>2462</v>
      </c>
      <c r="AJ55" s="20">
        <f t="shared" si="392"/>
        <v>2632</v>
      </c>
      <c r="AK55" s="20">
        <v>2802</v>
      </c>
      <c r="AL55" s="20">
        <f t="shared" si="8"/>
        <v>3012</v>
      </c>
      <c r="AM55" s="20">
        <v>3242</v>
      </c>
      <c r="AN55" s="20">
        <v>3492</v>
      </c>
      <c r="AO55" s="20">
        <v>3762</v>
      </c>
      <c r="BE55" s="20">
        <f t="shared" si="360"/>
        <v>25150</v>
      </c>
      <c r="BF55" s="20">
        <f t="shared" si="361"/>
        <v>28650</v>
      </c>
      <c r="BG55" s="20">
        <f t="shared" si="362"/>
        <v>32150</v>
      </c>
      <c r="BH55" s="20">
        <f t="shared" si="363"/>
        <v>35650</v>
      </c>
      <c r="BI55" s="20">
        <f t="shared" si="364"/>
        <v>39150</v>
      </c>
      <c r="BJ55" s="20">
        <f t="shared" si="365"/>
        <v>51180</v>
      </c>
      <c r="BK55" s="20">
        <f t="shared" si="366"/>
        <v>56580</v>
      </c>
      <c r="BL55" s="20">
        <f t="shared" si="367"/>
        <v>61980</v>
      </c>
      <c r="BM55" s="20">
        <f t="shared" si="368"/>
        <v>67380</v>
      </c>
      <c r="BN55" s="20">
        <f t="shared" si="369"/>
        <v>72780</v>
      </c>
      <c r="BO55" s="20">
        <f t="shared" si="370"/>
        <v>78180</v>
      </c>
      <c r="BP55" s="20">
        <f t="shared" si="371"/>
        <v>100310</v>
      </c>
      <c r="BQ55" s="20">
        <f t="shared" si="372"/>
        <v>109410</v>
      </c>
      <c r="BR55" s="20">
        <f t="shared" si="373"/>
        <v>118510</v>
      </c>
      <c r="BS55" s="20">
        <f t="shared" si="374"/>
        <v>127610</v>
      </c>
      <c r="BT55" s="20">
        <f t="shared" si="375"/>
        <v>136710</v>
      </c>
      <c r="BU55" s="20">
        <f t="shared" si="376"/>
        <v>169840</v>
      </c>
      <c r="BV55" s="20">
        <f t="shared" si="377"/>
        <v>183440</v>
      </c>
      <c r="BW55" s="20">
        <f t="shared" si="378"/>
        <v>197040</v>
      </c>
      <c r="BX55" s="20">
        <f t="shared" si="379"/>
        <v>210640</v>
      </c>
      <c r="BY55" s="20">
        <f t="shared" si="380"/>
        <v>224240</v>
      </c>
      <c r="BZ55" s="20">
        <f t="shared" si="381"/>
        <v>241040</v>
      </c>
      <c r="CA55" s="20">
        <f t="shared" si="382"/>
        <v>291870</v>
      </c>
      <c r="CB55" s="20">
        <f t="shared" si="383"/>
        <v>314370</v>
      </c>
      <c r="CC55" s="20">
        <f t="shared" si="384"/>
        <v>338670</v>
      </c>
    </row>
    <row r="56" spans="17:81">
      <c r="Q56" s="20">
        <v>503</v>
      </c>
      <c r="R56" s="20">
        <f t="shared" ref="R56:U56" si="393">Q56+70</f>
        <v>573</v>
      </c>
      <c r="S56" s="20">
        <f t="shared" si="393"/>
        <v>643</v>
      </c>
      <c r="T56" s="20">
        <f t="shared" si="393"/>
        <v>713</v>
      </c>
      <c r="U56" s="20">
        <f t="shared" si="393"/>
        <v>783</v>
      </c>
      <c r="V56" s="20">
        <v>853</v>
      </c>
      <c r="W56" s="20">
        <f t="shared" ref="W56:Z56" si="394">V56+90</f>
        <v>943</v>
      </c>
      <c r="X56" s="20">
        <f t="shared" si="394"/>
        <v>1033</v>
      </c>
      <c r="Y56" s="20">
        <f t="shared" si="394"/>
        <v>1123</v>
      </c>
      <c r="Z56" s="20">
        <f t="shared" si="394"/>
        <v>1213</v>
      </c>
      <c r="AA56" s="20">
        <v>1303</v>
      </c>
      <c r="AB56" s="20">
        <f t="shared" ref="AB56:AE56" si="395">AA56+130</f>
        <v>1433</v>
      </c>
      <c r="AC56" s="20">
        <f t="shared" si="395"/>
        <v>1563</v>
      </c>
      <c r="AD56" s="20">
        <f t="shared" si="395"/>
        <v>1693</v>
      </c>
      <c r="AE56" s="20">
        <f t="shared" si="395"/>
        <v>1823</v>
      </c>
      <c r="AF56" s="20">
        <v>1953</v>
      </c>
      <c r="AG56" s="20">
        <f t="shared" ref="AG56:AJ56" si="396">AF56+170</f>
        <v>2123</v>
      </c>
      <c r="AH56" s="20">
        <f t="shared" si="396"/>
        <v>2293</v>
      </c>
      <c r="AI56" s="20">
        <f t="shared" si="396"/>
        <v>2463</v>
      </c>
      <c r="AJ56" s="20">
        <f t="shared" si="396"/>
        <v>2633</v>
      </c>
      <c r="AK56" s="20">
        <v>2803</v>
      </c>
      <c r="AL56" s="20">
        <f t="shared" si="8"/>
        <v>3013</v>
      </c>
      <c r="AM56" s="20">
        <v>3243</v>
      </c>
      <c r="AN56" s="20">
        <v>3493</v>
      </c>
      <c r="AO56" s="20">
        <v>3763</v>
      </c>
      <c r="BE56" s="20">
        <f t="shared" si="360"/>
        <v>25200</v>
      </c>
      <c r="BF56" s="20">
        <f t="shared" si="361"/>
        <v>28700</v>
      </c>
      <c r="BG56" s="20">
        <f t="shared" si="362"/>
        <v>32200</v>
      </c>
      <c r="BH56" s="20">
        <f t="shared" si="363"/>
        <v>35700</v>
      </c>
      <c r="BI56" s="20">
        <f t="shared" si="364"/>
        <v>39200</v>
      </c>
      <c r="BJ56" s="20">
        <f t="shared" si="365"/>
        <v>51240</v>
      </c>
      <c r="BK56" s="20">
        <f t="shared" si="366"/>
        <v>56640</v>
      </c>
      <c r="BL56" s="20">
        <f t="shared" si="367"/>
        <v>62040</v>
      </c>
      <c r="BM56" s="20">
        <f t="shared" si="368"/>
        <v>67440</v>
      </c>
      <c r="BN56" s="20">
        <f t="shared" si="369"/>
        <v>72840</v>
      </c>
      <c r="BO56" s="20">
        <f t="shared" si="370"/>
        <v>78240</v>
      </c>
      <c r="BP56" s="20">
        <f t="shared" si="371"/>
        <v>100380</v>
      </c>
      <c r="BQ56" s="20">
        <f t="shared" si="372"/>
        <v>109480</v>
      </c>
      <c r="BR56" s="20">
        <f t="shared" si="373"/>
        <v>118580</v>
      </c>
      <c r="BS56" s="20">
        <f t="shared" si="374"/>
        <v>127680</v>
      </c>
      <c r="BT56" s="20">
        <f t="shared" si="375"/>
        <v>136780</v>
      </c>
      <c r="BU56" s="20">
        <f t="shared" si="376"/>
        <v>169920</v>
      </c>
      <c r="BV56" s="20">
        <f t="shared" si="377"/>
        <v>183520</v>
      </c>
      <c r="BW56" s="20">
        <f t="shared" si="378"/>
        <v>197120</v>
      </c>
      <c r="BX56" s="20">
        <f t="shared" si="379"/>
        <v>210720</v>
      </c>
      <c r="BY56" s="20">
        <f t="shared" si="380"/>
        <v>224320</v>
      </c>
      <c r="BZ56" s="20">
        <f t="shared" si="381"/>
        <v>241120</v>
      </c>
      <c r="CA56" s="20">
        <f t="shared" si="382"/>
        <v>291960</v>
      </c>
      <c r="CB56" s="20">
        <f t="shared" si="383"/>
        <v>314460</v>
      </c>
      <c r="CC56" s="20">
        <f t="shared" si="384"/>
        <v>338760</v>
      </c>
    </row>
    <row r="57" spans="17:81">
      <c r="Q57" s="20">
        <v>504</v>
      </c>
      <c r="R57" s="20">
        <f t="shared" ref="R57:U57" si="397">Q57+70</f>
        <v>574</v>
      </c>
      <c r="S57" s="20">
        <f t="shared" si="397"/>
        <v>644</v>
      </c>
      <c r="T57" s="20">
        <f t="shared" si="397"/>
        <v>714</v>
      </c>
      <c r="U57" s="20">
        <f t="shared" si="397"/>
        <v>784</v>
      </c>
      <c r="V57" s="20">
        <v>854</v>
      </c>
      <c r="W57" s="20">
        <f t="shared" ref="W57:Z57" si="398">V57+90</f>
        <v>944</v>
      </c>
      <c r="X57" s="20">
        <f t="shared" si="398"/>
        <v>1034</v>
      </c>
      <c r="Y57" s="20">
        <f t="shared" si="398"/>
        <v>1124</v>
      </c>
      <c r="Z57" s="20">
        <f t="shared" si="398"/>
        <v>1214</v>
      </c>
      <c r="AA57" s="20">
        <v>1304</v>
      </c>
      <c r="AB57" s="20">
        <f t="shared" ref="AB57:AE57" si="399">AA57+130</f>
        <v>1434</v>
      </c>
      <c r="AC57" s="20">
        <f t="shared" si="399"/>
        <v>1564</v>
      </c>
      <c r="AD57" s="20">
        <f t="shared" si="399"/>
        <v>1694</v>
      </c>
      <c r="AE57" s="20">
        <f t="shared" si="399"/>
        <v>1824</v>
      </c>
      <c r="AF57" s="20">
        <v>1954</v>
      </c>
      <c r="AG57" s="20">
        <f t="shared" ref="AG57:AJ57" si="400">AF57+170</f>
        <v>2124</v>
      </c>
      <c r="AH57" s="20">
        <f t="shared" si="400"/>
        <v>2294</v>
      </c>
      <c r="AI57" s="20">
        <f t="shared" si="400"/>
        <v>2464</v>
      </c>
      <c r="AJ57" s="20">
        <f t="shared" si="400"/>
        <v>2634</v>
      </c>
      <c r="AK57" s="20">
        <v>2804</v>
      </c>
      <c r="AL57" s="20">
        <f t="shared" si="8"/>
        <v>3014</v>
      </c>
      <c r="AM57" s="20">
        <v>3244</v>
      </c>
      <c r="AN57" s="20">
        <v>3494</v>
      </c>
      <c r="AO57" s="20">
        <v>3764</v>
      </c>
      <c r="BE57" s="20">
        <f t="shared" si="360"/>
        <v>25250</v>
      </c>
      <c r="BF57" s="20">
        <f t="shared" si="361"/>
        <v>28750</v>
      </c>
      <c r="BG57" s="20">
        <f t="shared" si="362"/>
        <v>32250</v>
      </c>
      <c r="BH57" s="20">
        <f t="shared" si="363"/>
        <v>35750</v>
      </c>
      <c r="BI57" s="20">
        <f t="shared" si="364"/>
        <v>39250</v>
      </c>
      <c r="BJ57" s="20">
        <f t="shared" si="365"/>
        <v>51300</v>
      </c>
      <c r="BK57" s="20">
        <f t="shared" si="366"/>
        <v>56700</v>
      </c>
      <c r="BL57" s="20">
        <f t="shared" si="367"/>
        <v>62100</v>
      </c>
      <c r="BM57" s="20">
        <f t="shared" si="368"/>
        <v>67500</v>
      </c>
      <c r="BN57" s="20">
        <f t="shared" si="369"/>
        <v>72900</v>
      </c>
      <c r="BO57" s="20">
        <f t="shared" si="370"/>
        <v>78300</v>
      </c>
      <c r="BP57" s="20">
        <f t="shared" si="371"/>
        <v>100450</v>
      </c>
      <c r="BQ57" s="20">
        <f t="shared" si="372"/>
        <v>109550</v>
      </c>
      <c r="BR57" s="20">
        <f t="shared" si="373"/>
        <v>118650</v>
      </c>
      <c r="BS57" s="20">
        <f t="shared" si="374"/>
        <v>127750</v>
      </c>
      <c r="BT57" s="20">
        <f t="shared" si="375"/>
        <v>136850</v>
      </c>
      <c r="BU57" s="20">
        <f t="shared" si="376"/>
        <v>170000</v>
      </c>
      <c r="BV57" s="20">
        <f t="shared" si="377"/>
        <v>183600</v>
      </c>
      <c r="BW57" s="20">
        <f t="shared" si="378"/>
        <v>197200</v>
      </c>
      <c r="BX57" s="20">
        <f t="shared" si="379"/>
        <v>210800</v>
      </c>
      <c r="BY57" s="20">
        <f t="shared" si="380"/>
        <v>224400</v>
      </c>
      <c r="BZ57" s="20">
        <f t="shared" si="381"/>
        <v>241200</v>
      </c>
      <c r="CA57" s="20">
        <f t="shared" si="382"/>
        <v>292050</v>
      </c>
      <c r="CB57" s="20">
        <f t="shared" si="383"/>
        <v>314550</v>
      </c>
      <c r="CC57" s="20">
        <f t="shared" si="384"/>
        <v>338850</v>
      </c>
    </row>
    <row r="58" spans="17:81">
      <c r="Q58" s="20">
        <v>505</v>
      </c>
      <c r="R58" s="20">
        <f t="shared" ref="R58:U58" si="401">Q58+70</f>
        <v>575</v>
      </c>
      <c r="S58" s="20">
        <f t="shared" si="401"/>
        <v>645</v>
      </c>
      <c r="T58" s="20">
        <f t="shared" si="401"/>
        <v>715</v>
      </c>
      <c r="U58" s="20">
        <f t="shared" si="401"/>
        <v>785</v>
      </c>
      <c r="V58" s="20">
        <v>855</v>
      </c>
      <c r="W58" s="20">
        <f t="shared" ref="W58:Z58" si="402">V58+90</f>
        <v>945</v>
      </c>
      <c r="X58" s="20">
        <f t="shared" si="402"/>
        <v>1035</v>
      </c>
      <c r="Y58" s="20">
        <f t="shared" si="402"/>
        <v>1125</v>
      </c>
      <c r="Z58" s="20">
        <f t="shared" si="402"/>
        <v>1215</v>
      </c>
      <c r="AA58" s="20">
        <v>1305</v>
      </c>
      <c r="AB58" s="20">
        <f t="shared" ref="AB58:AE58" si="403">AA58+130</f>
        <v>1435</v>
      </c>
      <c r="AC58" s="20">
        <f t="shared" si="403"/>
        <v>1565</v>
      </c>
      <c r="AD58" s="20">
        <f t="shared" si="403"/>
        <v>1695</v>
      </c>
      <c r="AE58" s="20">
        <f t="shared" si="403"/>
        <v>1825</v>
      </c>
      <c r="AF58" s="20">
        <v>1955</v>
      </c>
      <c r="AG58" s="20">
        <f t="shared" ref="AG58:AJ58" si="404">AF58+170</f>
        <v>2125</v>
      </c>
      <c r="AH58" s="20">
        <f t="shared" si="404"/>
        <v>2295</v>
      </c>
      <c r="AI58" s="20">
        <f t="shared" si="404"/>
        <v>2465</v>
      </c>
      <c r="AJ58" s="20">
        <f t="shared" si="404"/>
        <v>2635</v>
      </c>
      <c r="AK58" s="20">
        <v>2805</v>
      </c>
      <c r="AL58" s="20">
        <f t="shared" si="8"/>
        <v>3015</v>
      </c>
      <c r="AM58" s="20">
        <v>3245</v>
      </c>
      <c r="AN58" s="20">
        <v>3495</v>
      </c>
      <c r="AO58" s="20">
        <v>3765</v>
      </c>
      <c r="BE58" s="20">
        <f t="shared" si="360"/>
        <v>25300</v>
      </c>
      <c r="BF58" s="20">
        <f t="shared" si="361"/>
        <v>28800</v>
      </c>
      <c r="BG58" s="20">
        <f t="shared" si="362"/>
        <v>32300</v>
      </c>
      <c r="BH58" s="20">
        <f t="shared" si="363"/>
        <v>35800</v>
      </c>
      <c r="BI58" s="20">
        <f t="shared" si="364"/>
        <v>39300</v>
      </c>
      <c r="BJ58" s="20">
        <f t="shared" si="365"/>
        <v>51360</v>
      </c>
      <c r="BK58" s="20">
        <f t="shared" si="366"/>
        <v>56760</v>
      </c>
      <c r="BL58" s="20">
        <f t="shared" si="367"/>
        <v>62160</v>
      </c>
      <c r="BM58" s="20">
        <f t="shared" si="368"/>
        <v>67560</v>
      </c>
      <c r="BN58" s="20">
        <f t="shared" si="369"/>
        <v>72960</v>
      </c>
      <c r="BO58" s="20">
        <f t="shared" si="370"/>
        <v>78360</v>
      </c>
      <c r="BP58" s="20">
        <f t="shared" si="371"/>
        <v>100520</v>
      </c>
      <c r="BQ58" s="20">
        <f t="shared" si="372"/>
        <v>109620</v>
      </c>
      <c r="BR58" s="20">
        <f t="shared" si="373"/>
        <v>118720</v>
      </c>
      <c r="BS58" s="20">
        <f t="shared" si="374"/>
        <v>127820</v>
      </c>
      <c r="BT58" s="20">
        <f t="shared" si="375"/>
        <v>136920</v>
      </c>
      <c r="BU58" s="20">
        <f t="shared" si="376"/>
        <v>170080</v>
      </c>
      <c r="BV58" s="20">
        <f t="shared" si="377"/>
        <v>183680</v>
      </c>
      <c r="BW58" s="20">
        <f t="shared" si="378"/>
        <v>197280</v>
      </c>
      <c r="BX58" s="20">
        <f t="shared" si="379"/>
        <v>210880</v>
      </c>
      <c r="BY58" s="20">
        <f t="shared" si="380"/>
        <v>224480</v>
      </c>
      <c r="BZ58" s="20">
        <f t="shared" si="381"/>
        <v>241280</v>
      </c>
      <c r="CA58" s="20">
        <f t="shared" si="382"/>
        <v>292140</v>
      </c>
      <c r="CB58" s="20">
        <f t="shared" si="383"/>
        <v>314640</v>
      </c>
      <c r="CC58" s="20">
        <f t="shared" si="384"/>
        <v>338940</v>
      </c>
    </row>
    <row r="59" spans="17:81">
      <c r="Q59" s="20">
        <v>506</v>
      </c>
      <c r="R59" s="20">
        <f t="shared" ref="R59:U59" si="405">Q59+70</f>
        <v>576</v>
      </c>
      <c r="S59" s="20">
        <f t="shared" si="405"/>
        <v>646</v>
      </c>
      <c r="T59" s="20">
        <f t="shared" si="405"/>
        <v>716</v>
      </c>
      <c r="U59" s="20">
        <f t="shared" si="405"/>
        <v>786</v>
      </c>
      <c r="V59" s="20">
        <v>856</v>
      </c>
      <c r="W59" s="20">
        <f t="shared" ref="W59:Z59" si="406">V59+90</f>
        <v>946</v>
      </c>
      <c r="X59" s="20">
        <f t="shared" si="406"/>
        <v>1036</v>
      </c>
      <c r="Y59" s="20">
        <f t="shared" si="406"/>
        <v>1126</v>
      </c>
      <c r="Z59" s="20">
        <f t="shared" si="406"/>
        <v>1216</v>
      </c>
      <c r="AA59" s="20">
        <v>1306</v>
      </c>
      <c r="AB59" s="20">
        <f t="shared" ref="AB59:AE59" si="407">AA59+130</f>
        <v>1436</v>
      </c>
      <c r="AC59" s="20">
        <f t="shared" si="407"/>
        <v>1566</v>
      </c>
      <c r="AD59" s="20">
        <f t="shared" si="407"/>
        <v>1696</v>
      </c>
      <c r="AE59" s="20">
        <f t="shared" si="407"/>
        <v>1826</v>
      </c>
      <c r="AF59" s="20">
        <v>1956</v>
      </c>
      <c r="AG59" s="20">
        <f t="shared" ref="AG59:AJ59" si="408">AF59+170</f>
        <v>2126</v>
      </c>
      <c r="AH59" s="20">
        <f t="shared" si="408"/>
        <v>2296</v>
      </c>
      <c r="AI59" s="20">
        <f t="shared" si="408"/>
        <v>2466</v>
      </c>
      <c r="AJ59" s="20">
        <f t="shared" si="408"/>
        <v>2636</v>
      </c>
      <c r="AK59" s="20">
        <v>2806</v>
      </c>
      <c r="AL59" s="20">
        <f t="shared" si="8"/>
        <v>3016</v>
      </c>
      <c r="AM59" s="20">
        <v>3246</v>
      </c>
      <c r="AN59" s="20">
        <v>3496</v>
      </c>
      <c r="AO59" s="20">
        <v>3766</v>
      </c>
      <c r="BE59" s="20">
        <f t="shared" si="360"/>
        <v>25350</v>
      </c>
      <c r="BF59" s="20">
        <f t="shared" si="361"/>
        <v>28850</v>
      </c>
      <c r="BG59" s="20">
        <f t="shared" si="362"/>
        <v>32350</v>
      </c>
      <c r="BH59" s="20">
        <f t="shared" si="363"/>
        <v>35850</v>
      </c>
      <c r="BI59" s="20">
        <f t="shared" si="364"/>
        <v>39350</v>
      </c>
      <c r="BJ59" s="20">
        <f t="shared" si="365"/>
        <v>51420</v>
      </c>
      <c r="BK59" s="20">
        <f t="shared" si="366"/>
        <v>56820</v>
      </c>
      <c r="BL59" s="20">
        <f t="shared" si="367"/>
        <v>62220</v>
      </c>
      <c r="BM59" s="20">
        <f t="shared" si="368"/>
        <v>67620</v>
      </c>
      <c r="BN59" s="20">
        <f t="shared" si="369"/>
        <v>73020</v>
      </c>
      <c r="BO59" s="20">
        <f t="shared" si="370"/>
        <v>78420</v>
      </c>
      <c r="BP59" s="20">
        <f t="shared" si="371"/>
        <v>100590</v>
      </c>
      <c r="BQ59" s="20">
        <f t="shared" si="372"/>
        <v>109690</v>
      </c>
      <c r="BR59" s="20">
        <f t="shared" si="373"/>
        <v>118790</v>
      </c>
      <c r="BS59" s="20">
        <f t="shared" si="374"/>
        <v>127890</v>
      </c>
      <c r="BT59" s="20">
        <f t="shared" si="375"/>
        <v>136990</v>
      </c>
      <c r="BU59" s="20">
        <f t="shared" si="376"/>
        <v>170160</v>
      </c>
      <c r="BV59" s="20">
        <f t="shared" si="377"/>
        <v>183760</v>
      </c>
      <c r="BW59" s="20">
        <f t="shared" si="378"/>
        <v>197360</v>
      </c>
      <c r="BX59" s="20">
        <f t="shared" si="379"/>
        <v>210960</v>
      </c>
      <c r="BY59" s="20">
        <f t="shared" si="380"/>
        <v>224560</v>
      </c>
      <c r="BZ59" s="20">
        <f t="shared" si="381"/>
        <v>241360</v>
      </c>
      <c r="CA59" s="20">
        <f t="shared" si="382"/>
        <v>292230</v>
      </c>
      <c r="CB59" s="20">
        <f t="shared" si="383"/>
        <v>314730</v>
      </c>
      <c r="CC59" s="20">
        <f t="shared" si="384"/>
        <v>339030</v>
      </c>
    </row>
    <row r="60" spans="17:81">
      <c r="Q60" s="20">
        <v>507</v>
      </c>
      <c r="R60" s="20">
        <f t="shared" ref="R60:U60" si="409">Q60+70</f>
        <v>577</v>
      </c>
      <c r="S60" s="20">
        <f t="shared" si="409"/>
        <v>647</v>
      </c>
      <c r="T60" s="20">
        <f t="shared" si="409"/>
        <v>717</v>
      </c>
      <c r="U60" s="20">
        <f t="shared" si="409"/>
        <v>787</v>
      </c>
      <c r="V60" s="20">
        <v>857</v>
      </c>
      <c r="W60" s="20">
        <f t="shared" ref="W60:Z60" si="410">V60+90</f>
        <v>947</v>
      </c>
      <c r="X60" s="20">
        <f t="shared" si="410"/>
        <v>1037</v>
      </c>
      <c r="Y60" s="20">
        <f t="shared" si="410"/>
        <v>1127</v>
      </c>
      <c r="Z60" s="20">
        <f t="shared" si="410"/>
        <v>1217</v>
      </c>
      <c r="AA60" s="20">
        <v>1307</v>
      </c>
      <c r="AB60" s="20">
        <f t="shared" ref="AB60:AE60" si="411">AA60+130</f>
        <v>1437</v>
      </c>
      <c r="AC60" s="20">
        <f t="shared" si="411"/>
        <v>1567</v>
      </c>
      <c r="AD60" s="20">
        <f t="shared" si="411"/>
        <v>1697</v>
      </c>
      <c r="AE60" s="20">
        <f t="shared" si="411"/>
        <v>1827</v>
      </c>
      <c r="AF60" s="20">
        <v>1957</v>
      </c>
      <c r="AG60" s="20">
        <f t="shared" ref="AG60:AJ60" si="412">AF60+170</f>
        <v>2127</v>
      </c>
      <c r="AH60" s="20">
        <f t="shared" si="412"/>
        <v>2297</v>
      </c>
      <c r="AI60" s="20">
        <f t="shared" si="412"/>
        <v>2467</v>
      </c>
      <c r="AJ60" s="20">
        <f t="shared" si="412"/>
        <v>2637</v>
      </c>
      <c r="AK60" s="20">
        <v>2807</v>
      </c>
      <c r="AL60" s="20">
        <f t="shared" si="8"/>
        <v>3017</v>
      </c>
      <c r="AM60" s="20">
        <v>3247</v>
      </c>
      <c r="AN60" s="20">
        <v>3497</v>
      </c>
      <c r="AO60" s="20">
        <v>3767</v>
      </c>
      <c r="BE60" s="20">
        <f t="shared" si="360"/>
        <v>25400</v>
      </c>
      <c r="BF60" s="20">
        <f t="shared" si="361"/>
        <v>28900</v>
      </c>
      <c r="BG60" s="20">
        <f t="shared" si="362"/>
        <v>32400</v>
      </c>
      <c r="BH60" s="20">
        <f t="shared" si="363"/>
        <v>35900</v>
      </c>
      <c r="BI60" s="20">
        <f t="shared" si="364"/>
        <v>39400</v>
      </c>
      <c r="BJ60" s="20">
        <f t="shared" si="365"/>
        <v>51480</v>
      </c>
      <c r="BK60" s="20">
        <f t="shared" si="366"/>
        <v>56880</v>
      </c>
      <c r="BL60" s="20">
        <f t="shared" si="367"/>
        <v>62280</v>
      </c>
      <c r="BM60" s="20">
        <f t="shared" si="368"/>
        <v>67680</v>
      </c>
      <c r="BN60" s="20">
        <f t="shared" si="369"/>
        <v>73080</v>
      </c>
      <c r="BO60" s="20">
        <f t="shared" si="370"/>
        <v>78480</v>
      </c>
      <c r="BP60" s="20">
        <f t="shared" si="371"/>
        <v>100660</v>
      </c>
      <c r="BQ60" s="20">
        <f t="shared" si="372"/>
        <v>109760</v>
      </c>
      <c r="BR60" s="20">
        <f t="shared" si="373"/>
        <v>118860</v>
      </c>
      <c r="BS60" s="20">
        <f t="shared" si="374"/>
        <v>127960</v>
      </c>
      <c r="BT60" s="20">
        <f t="shared" si="375"/>
        <v>137060</v>
      </c>
      <c r="BU60" s="20">
        <f t="shared" si="376"/>
        <v>170240</v>
      </c>
      <c r="BV60" s="20">
        <f t="shared" si="377"/>
        <v>183840</v>
      </c>
      <c r="BW60" s="20">
        <f t="shared" si="378"/>
        <v>197440</v>
      </c>
      <c r="BX60" s="20">
        <f t="shared" si="379"/>
        <v>211040</v>
      </c>
      <c r="BY60" s="20">
        <f t="shared" si="380"/>
        <v>224640</v>
      </c>
      <c r="BZ60" s="20">
        <f t="shared" si="381"/>
        <v>241440</v>
      </c>
      <c r="CA60" s="20">
        <f t="shared" si="382"/>
        <v>292320</v>
      </c>
      <c r="CB60" s="20">
        <f t="shared" si="383"/>
        <v>314820</v>
      </c>
      <c r="CC60" s="20">
        <f t="shared" si="384"/>
        <v>339120</v>
      </c>
    </row>
    <row r="61" spans="17:81">
      <c r="Q61" s="20">
        <v>508</v>
      </c>
      <c r="R61" s="20">
        <f t="shared" ref="R61:U61" si="413">Q61+70</f>
        <v>578</v>
      </c>
      <c r="S61" s="20">
        <f t="shared" si="413"/>
        <v>648</v>
      </c>
      <c r="T61" s="20">
        <f t="shared" si="413"/>
        <v>718</v>
      </c>
      <c r="U61" s="20">
        <f t="shared" si="413"/>
        <v>788</v>
      </c>
      <c r="V61" s="20">
        <v>858</v>
      </c>
      <c r="W61" s="20">
        <f t="shared" ref="W61:Z61" si="414">V61+90</f>
        <v>948</v>
      </c>
      <c r="X61" s="20">
        <f t="shared" si="414"/>
        <v>1038</v>
      </c>
      <c r="Y61" s="20">
        <f t="shared" si="414"/>
        <v>1128</v>
      </c>
      <c r="Z61" s="20">
        <f t="shared" si="414"/>
        <v>1218</v>
      </c>
      <c r="AA61" s="20">
        <v>1308</v>
      </c>
      <c r="AB61" s="20">
        <f t="shared" ref="AB61:AE61" si="415">AA61+130</f>
        <v>1438</v>
      </c>
      <c r="AC61" s="20">
        <f t="shared" si="415"/>
        <v>1568</v>
      </c>
      <c r="AD61" s="20">
        <f t="shared" si="415"/>
        <v>1698</v>
      </c>
      <c r="AE61" s="20">
        <f t="shared" si="415"/>
        <v>1828</v>
      </c>
      <c r="AF61" s="20">
        <v>1958</v>
      </c>
      <c r="AG61" s="20">
        <f t="shared" ref="AG61:AJ61" si="416">AF61+170</f>
        <v>2128</v>
      </c>
      <c r="AH61" s="20">
        <f t="shared" si="416"/>
        <v>2298</v>
      </c>
      <c r="AI61" s="20">
        <f t="shared" si="416"/>
        <v>2468</v>
      </c>
      <c r="AJ61" s="20">
        <f t="shared" si="416"/>
        <v>2638</v>
      </c>
      <c r="AK61" s="20">
        <v>2808</v>
      </c>
      <c r="AL61" s="20">
        <f t="shared" si="8"/>
        <v>3018</v>
      </c>
      <c r="AM61" s="20">
        <v>3248</v>
      </c>
      <c r="AN61" s="20">
        <v>3498</v>
      </c>
      <c r="AO61" s="20">
        <v>3768</v>
      </c>
      <c r="BE61" s="20">
        <f t="shared" si="360"/>
        <v>25450</v>
      </c>
      <c r="BF61" s="20">
        <f t="shared" si="361"/>
        <v>28950</v>
      </c>
      <c r="BG61" s="20">
        <f t="shared" si="362"/>
        <v>32450</v>
      </c>
      <c r="BH61" s="20">
        <f t="shared" si="363"/>
        <v>35950</v>
      </c>
      <c r="BI61" s="20">
        <f t="shared" si="364"/>
        <v>39450</v>
      </c>
      <c r="BJ61" s="20">
        <f t="shared" si="365"/>
        <v>51540</v>
      </c>
      <c r="BK61" s="20">
        <f t="shared" si="366"/>
        <v>56940</v>
      </c>
      <c r="BL61" s="20">
        <f t="shared" si="367"/>
        <v>62340</v>
      </c>
      <c r="BM61" s="20">
        <f t="shared" si="368"/>
        <v>67740</v>
      </c>
      <c r="BN61" s="20">
        <f t="shared" si="369"/>
        <v>73140</v>
      </c>
      <c r="BO61" s="20">
        <f t="shared" si="370"/>
        <v>78540</v>
      </c>
      <c r="BP61" s="20">
        <f t="shared" si="371"/>
        <v>100730</v>
      </c>
      <c r="BQ61" s="20">
        <f t="shared" si="372"/>
        <v>109830</v>
      </c>
      <c r="BR61" s="20">
        <f t="shared" si="373"/>
        <v>118930</v>
      </c>
      <c r="BS61" s="20">
        <f t="shared" si="374"/>
        <v>128030</v>
      </c>
      <c r="BT61" s="20">
        <f t="shared" si="375"/>
        <v>137130</v>
      </c>
      <c r="BU61" s="20">
        <f t="shared" si="376"/>
        <v>170320</v>
      </c>
      <c r="BV61" s="20">
        <f t="shared" si="377"/>
        <v>183920</v>
      </c>
      <c r="BW61" s="20">
        <f t="shared" si="378"/>
        <v>197520</v>
      </c>
      <c r="BX61" s="20">
        <f t="shared" si="379"/>
        <v>211120</v>
      </c>
      <c r="BY61" s="20">
        <f t="shared" si="380"/>
        <v>224720</v>
      </c>
      <c r="BZ61" s="20">
        <f t="shared" si="381"/>
        <v>241520</v>
      </c>
      <c r="CA61" s="20">
        <f t="shared" si="382"/>
        <v>292410</v>
      </c>
      <c r="CB61" s="20">
        <f t="shared" si="383"/>
        <v>314910</v>
      </c>
      <c r="CC61" s="20">
        <f t="shared" si="384"/>
        <v>339210</v>
      </c>
    </row>
    <row r="62" spans="17:81">
      <c r="Q62" s="20">
        <v>509</v>
      </c>
      <c r="R62" s="20">
        <f t="shared" ref="R62:U62" si="417">Q62+70</f>
        <v>579</v>
      </c>
      <c r="S62" s="20">
        <f t="shared" si="417"/>
        <v>649</v>
      </c>
      <c r="T62" s="20">
        <f t="shared" si="417"/>
        <v>719</v>
      </c>
      <c r="U62" s="20">
        <f t="shared" si="417"/>
        <v>789</v>
      </c>
      <c r="V62" s="20">
        <v>859</v>
      </c>
      <c r="W62" s="20">
        <f t="shared" ref="W62:Z62" si="418">V62+90</f>
        <v>949</v>
      </c>
      <c r="X62" s="20">
        <f t="shared" si="418"/>
        <v>1039</v>
      </c>
      <c r="Y62" s="20">
        <f t="shared" si="418"/>
        <v>1129</v>
      </c>
      <c r="Z62" s="20">
        <f t="shared" si="418"/>
        <v>1219</v>
      </c>
      <c r="AA62" s="20">
        <v>1309</v>
      </c>
      <c r="AB62" s="20">
        <f t="shared" ref="AB62:AE62" si="419">AA62+130</f>
        <v>1439</v>
      </c>
      <c r="AC62" s="20">
        <f t="shared" si="419"/>
        <v>1569</v>
      </c>
      <c r="AD62" s="20">
        <f t="shared" si="419"/>
        <v>1699</v>
      </c>
      <c r="AE62" s="20">
        <f t="shared" si="419"/>
        <v>1829</v>
      </c>
      <c r="AF62" s="20">
        <v>1959</v>
      </c>
      <c r="AG62" s="20">
        <f t="shared" ref="AG62:AJ62" si="420">AF62+170</f>
        <v>2129</v>
      </c>
      <c r="AH62" s="20">
        <f t="shared" si="420"/>
        <v>2299</v>
      </c>
      <c r="AI62" s="20">
        <f t="shared" si="420"/>
        <v>2469</v>
      </c>
      <c r="AJ62" s="20">
        <f t="shared" si="420"/>
        <v>2639</v>
      </c>
      <c r="AK62" s="20">
        <v>2809</v>
      </c>
      <c r="AL62" s="20">
        <f t="shared" si="8"/>
        <v>3019</v>
      </c>
      <c r="AM62" s="20">
        <v>3249</v>
      </c>
      <c r="AN62" s="20">
        <v>3499</v>
      </c>
      <c r="AO62" s="20">
        <v>3769</v>
      </c>
      <c r="BE62" s="20">
        <f t="shared" si="360"/>
        <v>25500</v>
      </c>
      <c r="BF62" s="20">
        <f t="shared" si="361"/>
        <v>29000</v>
      </c>
      <c r="BG62" s="20">
        <f t="shared" si="362"/>
        <v>32500</v>
      </c>
      <c r="BH62" s="20">
        <f t="shared" si="363"/>
        <v>36000</v>
      </c>
      <c r="BI62" s="20">
        <f t="shared" si="364"/>
        <v>39500</v>
      </c>
      <c r="BJ62" s="20">
        <f t="shared" si="365"/>
        <v>51600</v>
      </c>
      <c r="BK62" s="20">
        <f t="shared" si="366"/>
        <v>57000</v>
      </c>
      <c r="BL62" s="20">
        <f t="shared" si="367"/>
        <v>62400</v>
      </c>
      <c r="BM62" s="20">
        <f t="shared" si="368"/>
        <v>67800</v>
      </c>
      <c r="BN62" s="20">
        <f t="shared" si="369"/>
        <v>73200</v>
      </c>
      <c r="BO62" s="20">
        <f t="shared" si="370"/>
        <v>78600</v>
      </c>
      <c r="BP62" s="20">
        <f t="shared" si="371"/>
        <v>100800</v>
      </c>
      <c r="BQ62" s="20">
        <f t="shared" si="372"/>
        <v>109900</v>
      </c>
      <c r="BR62" s="20">
        <f t="shared" si="373"/>
        <v>119000</v>
      </c>
      <c r="BS62" s="20">
        <f t="shared" si="374"/>
        <v>128100</v>
      </c>
      <c r="BT62" s="20">
        <f t="shared" si="375"/>
        <v>137200</v>
      </c>
      <c r="BU62" s="20">
        <f t="shared" si="376"/>
        <v>170400</v>
      </c>
      <c r="BV62" s="20">
        <f t="shared" si="377"/>
        <v>184000</v>
      </c>
      <c r="BW62" s="20">
        <f t="shared" si="378"/>
        <v>197600</v>
      </c>
      <c r="BX62" s="20">
        <f t="shared" si="379"/>
        <v>211200</v>
      </c>
      <c r="BY62" s="20">
        <f t="shared" si="380"/>
        <v>224800</v>
      </c>
      <c r="BZ62" s="20">
        <f t="shared" si="381"/>
        <v>241600</v>
      </c>
      <c r="CA62" s="20">
        <f t="shared" si="382"/>
        <v>292500</v>
      </c>
      <c r="CB62" s="20">
        <f t="shared" si="383"/>
        <v>315000</v>
      </c>
      <c r="CC62" s="20">
        <f t="shared" si="384"/>
        <v>339300</v>
      </c>
    </row>
    <row r="63" spans="17:81">
      <c r="Q63" s="20">
        <v>510</v>
      </c>
      <c r="R63" s="20">
        <f t="shared" ref="R63:U63" si="421">Q63+70</f>
        <v>580</v>
      </c>
      <c r="S63" s="20">
        <f t="shared" si="421"/>
        <v>650</v>
      </c>
      <c r="T63" s="20">
        <f t="shared" si="421"/>
        <v>720</v>
      </c>
      <c r="U63" s="20">
        <f t="shared" si="421"/>
        <v>790</v>
      </c>
      <c r="V63" s="20">
        <v>860</v>
      </c>
      <c r="W63" s="20">
        <f t="shared" ref="W63:Z63" si="422">V63+90</f>
        <v>950</v>
      </c>
      <c r="X63" s="20">
        <f t="shared" si="422"/>
        <v>1040</v>
      </c>
      <c r="Y63" s="20">
        <f t="shared" si="422"/>
        <v>1130</v>
      </c>
      <c r="Z63" s="20">
        <f t="shared" si="422"/>
        <v>1220</v>
      </c>
      <c r="AA63" s="20">
        <v>1310</v>
      </c>
      <c r="AB63" s="20">
        <f t="shared" ref="AB63:AE63" si="423">AA63+130</f>
        <v>1440</v>
      </c>
      <c r="AC63" s="20">
        <f t="shared" si="423"/>
        <v>1570</v>
      </c>
      <c r="AD63" s="20">
        <f t="shared" si="423"/>
        <v>1700</v>
      </c>
      <c r="AE63" s="20">
        <f t="shared" si="423"/>
        <v>1830</v>
      </c>
      <c r="AF63" s="20">
        <v>1960</v>
      </c>
      <c r="AG63" s="20">
        <f t="shared" ref="AG63:AJ63" si="424">AF63+170</f>
        <v>2130</v>
      </c>
      <c r="AH63" s="20">
        <f t="shared" si="424"/>
        <v>2300</v>
      </c>
      <c r="AI63" s="20">
        <f t="shared" si="424"/>
        <v>2470</v>
      </c>
      <c r="AJ63" s="20">
        <f t="shared" si="424"/>
        <v>2640</v>
      </c>
      <c r="AK63" s="20">
        <v>2810</v>
      </c>
      <c r="AL63" s="20">
        <f t="shared" si="8"/>
        <v>3020</v>
      </c>
      <c r="AM63" s="20">
        <v>3250</v>
      </c>
      <c r="AN63" s="20">
        <v>3500</v>
      </c>
      <c r="AO63" s="20">
        <v>3770</v>
      </c>
      <c r="BE63" s="20">
        <f t="shared" si="360"/>
        <v>25550</v>
      </c>
      <c r="BF63" s="20">
        <f t="shared" si="361"/>
        <v>29050</v>
      </c>
      <c r="BG63" s="20">
        <f t="shared" si="362"/>
        <v>32550</v>
      </c>
      <c r="BH63" s="20">
        <f t="shared" si="363"/>
        <v>36050</v>
      </c>
      <c r="BI63" s="20">
        <f t="shared" si="364"/>
        <v>39550</v>
      </c>
      <c r="BJ63" s="20">
        <f t="shared" si="365"/>
        <v>51660</v>
      </c>
      <c r="BK63" s="20">
        <f t="shared" si="366"/>
        <v>57060</v>
      </c>
      <c r="BL63" s="20">
        <f t="shared" si="367"/>
        <v>62460</v>
      </c>
      <c r="BM63" s="20">
        <f t="shared" si="368"/>
        <v>67860</v>
      </c>
      <c r="BN63" s="20">
        <f t="shared" si="369"/>
        <v>73260</v>
      </c>
      <c r="BO63" s="20">
        <f t="shared" si="370"/>
        <v>78660</v>
      </c>
      <c r="BP63" s="20">
        <f t="shared" si="371"/>
        <v>100870</v>
      </c>
      <c r="BQ63" s="20">
        <f t="shared" si="372"/>
        <v>109970</v>
      </c>
      <c r="BR63" s="20">
        <f t="shared" si="373"/>
        <v>119070</v>
      </c>
      <c r="BS63" s="20">
        <f t="shared" si="374"/>
        <v>128170</v>
      </c>
      <c r="BT63" s="20">
        <f t="shared" si="375"/>
        <v>137270</v>
      </c>
      <c r="BU63" s="20">
        <f t="shared" si="376"/>
        <v>170480</v>
      </c>
      <c r="BV63" s="20">
        <f t="shared" si="377"/>
        <v>184080</v>
      </c>
      <c r="BW63" s="20">
        <f t="shared" si="378"/>
        <v>197680</v>
      </c>
      <c r="BX63" s="20">
        <f t="shared" si="379"/>
        <v>211280</v>
      </c>
      <c r="BY63" s="20">
        <f t="shared" si="380"/>
        <v>224880</v>
      </c>
      <c r="BZ63" s="20">
        <f t="shared" si="381"/>
        <v>241680</v>
      </c>
      <c r="CA63" s="20">
        <f t="shared" si="382"/>
        <v>292590</v>
      </c>
      <c r="CB63" s="20">
        <f t="shared" si="383"/>
        <v>315090</v>
      </c>
      <c r="CC63" s="20">
        <f t="shared" si="384"/>
        <v>339390</v>
      </c>
    </row>
    <row r="64" spans="17:81">
      <c r="Q64" s="20">
        <v>511</v>
      </c>
      <c r="R64" s="20">
        <f t="shared" ref="R64:U64" si="425">Q64+70</f>
        <v>581</v>
      </c>
      <c r="S64" s="20">
        <f t="shared" si="425"/>
        <v>651</v>
      </c>
      <c r="T64" s="20">
        <f t="shared" si="425"/>
        <v>721</v>
      </c>
      <c r="U64" s="20">
        <f t="shared" si="425"/>
        <v>791</v>
      </c>
      <c r="V64" s="20">
        <v>861</v>
      </c>
      <c r="W64" s="20">
        <f t="shared" ref="W64:Z64" si="426">V64+90</f>
        <v>951</v>
      </c>
      <c r="X64" s="20">
        <f t="shared" si="426"/>
        <v>1041</v>
      </c>
      <c r="Y64" s="20">
        <f t="shared" si="426"/>
        <v>1131</v>
      </c>
      <c r="Z64" s="20">
        <f t="shared" si="426"/>
        <v>1221</v>
      </c>
      <c r="AA64" s="20">
        <v>1311</v>
      </c>
      <c r="AB64" s="20">
        <f t="shared" ref="AB64:AE64" si="427">AA64+130</f>
        <v>1441</v>
      </c>
      <c r="AC64" s="20">
        <f t="shared" si="427"/>
        <v>1571</v>
      </c>
      <c r="AD64" s="20">
        <f t="shared" si="427"/>
        <v>1701</v>
      </c>
      <c r="AE64" s="20">
        <f t="shared" si="427"/>
        <v>1831</v>
      </c>
      <c r="AF64" s="20">
        <v>1961</v>
      </c>
      <c r="AG64" s="20">
        <f t="shared" ref="AG64:AJ64" si="428">AF64+170</f>
        <v>2131</v>
      </c>
      <c r="AH64" s="20">
        <f t="shared" si="428"/>
        <v>2301</v>
      </c>
      <c r="AI64" s="20">
        <f t="shared" si="428"/>
        <v>2471</v>
      </c>
      <c r="AJ64" s="20">
        <f t="shared" si="428"/>
        <v>2641</v>
      </c>
      <c r="AK64" s="20">
        <v>2811</v>
      </c>
      <c r="AL64" s="20">
        <f t="shared" si="8"/>
        <v>3021</v>
      </c>
      <c r="AM64" s="20">
        <v>3251</v>
      </c>
      <c r="AN64" s="20">
        <v>3501</v>
      </c>
      <c r="AO64" s="20">
        <v>3771</v>
      </c>
      <c r="BE64" s="20">
        <f t="shared" si="360"/>
        <v>25600</v>
      </c>
      <c r="BF64" s="20">
        <f t="shared" si="361"/>
        <v>29100</v>
      </c>
      <c r="BG64" s="20">
        <f t="shared" si="362"/>
        <v>32600</v>
      </c>
      <c r="BH64" s="20">
        <f t="shared" si="363"/>
        <v>36100</v>
      </c>
      <c r="BI64" s="20">
        <f t="shared" si="364"/>
        <v>39600</v>
      </c>
      <c r="BJ64" s="20">
        <f t="shared" si="365"/>
        <v>51720</v>
      </c>
      <c r="BK64" s="20">
        <f t="shared" si="366"/>
        <v>57120</v>
      </c>
      <c r="BL64" s="20">
        <f t="shared" si="367"/>
        <v>62520</v>
      </c>
      <c r="BM64" s="20">
        <f t="shared" si="368"/>
        <v>67920</v>
      </c>
      <c r="BN64" s="20">
        <f t="shared" si="369"/>
        <v>73320</v>
      </c>
      <c r="BO64" s="20">
        <f t="shared" si="370"/>
        <v>78720</v>
      </c>
      <c r="BP64" s="20">
        <f t="shared" si="371"/>
        <v>100940</v>
      </c>
      <c r="BQ64" s="20">
        <f t="shared" si="372"/>
        <v>110040</v>
      </c>
      <c r="BR64" s="20">
        <f t="shared" si="373"/>
        <v>119140</v>
      </c>
      <c r="BS64" s="20">
        <f t="shared" si="374"/>
        <v>128240</v>
      </c>
      <c r="BT64" s="20">
        <f t="shared" si="375"/>
        <v>137340</v>
      </c>
      <c r="BU64" s="20">
        <f t="shared" si="376"/>
        <v>170560</v>
      </c>
      <c r="BV64" s="20">
        <f t="shared" si="377"/>
        <v>184160</v>
      </c>
      <c r="BW64" s="20">
        <f t="shared" si="378"/>
        <v>197760</v>
      </c>
      <c r="BX64" s="20">
        <f t="shared" si="379"/>
        <v>211360</v>
      </c>
      <c r="BY64" s="20">
        <f t="shared" si="380"/>
        <v>224960</v>
      </c>
      <c r="BZ64" s="20">
        <f t="shared" si="381"/>
        <v>241760</v>
      </c>
      <c r="CA64" s="20">
        <f t="shared" si="382"/>
        <v>292680</v>
      </c>
      <c r="CB64" s="20">
        <f t="shared" si="383"/>
        <v>315180</v>
      </c>
      <c r="CC64" s="20">
        <f t="shared" si="384"/>
        <v>339480</v>
      </c>
    </row>
    <row r="65" spans="17:81">
      <c r="Q65" s="20">
        <v>512</v>
      </c>
      <c r="R65" s="20">
        <f t="shared" ref="R65:U65" si="429">Q65+70</f>
        <v>582</v>
      </c>
      <c r="S65" s="20">
        <f t="shared" si="429"/>
        <v>652</v>
      </c>
      <c r="T65" s="20">
        <f t="shared" si="429"/>
        <v>722</v>
      </c>
      <c r="U65" s="20">
        <f t="shared" si="429"/>
        <v>792</v>
      </c>
      <c r="V65" s="20">
        <v>862</v>
      </c>
      <c r="W65" s="20">
        <f t="shared" ref="W65:Z65" si="430">V65+90</f>
        <v>952</v>
      </c>
      <c r="X65" s="20">
        <f t="shared" si="430"/>
        <v>1042</v>
      </c>
      <c r="Y65" s="20">
        <f t="shared" si="430"/>
        <v>1132</v>
      </c>
      <c r="Z65" s="20">
        <f t="shared" si="430"/>
        <v>1222</v>
      </c>
      <c r="AA65" s="20">
        <v>1312</v>
      </c>
      <c r="AB65" s="20">
        <f t="shared" ref="AB65:AE65" si="431">AA65+130</f>
        <v>1442</v>
      </c>
      <c r="AC65" s="20">
        <f t="shared" si="431"/>
        <v>1572</v>
      </c>
      <c r="AD65" s="20">
        <f t="shared" si="431"/>
        <v>1702</v>
      </c>
      <c r="AE65" s="20">
        <f t="shared" si="431"/>
        <v>1832</v>
      </c>
      <c r="AF65" s="20">
        <v>1962</v>
      </c>
      <c r="AG65" s="20">
        <f t="shared" ref="AG65:AJ65" si="432">AF65+170</f>
        <v>2132</v>
      </c>
      <c r="AH65" s="20">
        <f t="shared" si="432"/>
        <v>2302</v>
      </c>
      <c r="AI65" s="20">
        <f t="shared" si="432"/>
        <v>2472</v>
      </c>
      <c r="AJ65" s="20">
        <f t="shared" si="432"/>
        <v>2642</v>
      </c>
      <c r="AK65" s="20">
        <v>2812</v>
      </c>
      <c r="AL65" s="20">
        <f t="shared" si="8"/>
        <v>3022</v>
      </c>
      <c r="AM65" s="20">
        <v>3252</v>
      </c>
      <c r="AN65" s="20">
        <v>3502</v>
      </c>
      <c r="AO65" s="20">
        <v>3772</v>
      </c>
      <c r="BE65" s="20">
        <f t="shared" si="360"/>
        <v>25650</v>
      </c>
      <c r="BF65" s="20">
        <f t="shared" si="361"/>
        <v>29150</v>
      </c>
      <c r="BG65" s="20">
        <f t="shared" si="362"/>
        <v>32650</v>
      </c>
      <c r="BH65" s="20">
        <f t="shared" si="363"/>
        <v>36150</v>
      </c>
      <c r="BI65" s="20">
        <f t="shared" si="364"/>
        <v>39650</v>
      </c>
      <c r="BJ65" s="20">
        <f t="shared" si="365"/>
        <v>51780</v>
      </c>
      <c r="BK65" s="20">
        <f t="shared" si="366"/>
        <v>57180</v>
      </c>
      <c r="BL65" s="20">
        <f t="shared" si="367"/>
        <v>62580</v>
      </c>
      <c r="BM65" s="20">
        <f t="shared" si="368"/>
        <v>67980</v>
      </c>
      <c r="BN65" s="20">
        <f t="shared" si="369"/>
        <v>73380</v>
      </c>
      <c r="BO65" s="20">
        <f t="shared" si="370"/>
        <v>78780</v>
      </c>
      <c r="BP65" s="20">
        <f t="shared" si="371"/>
        <v>101010</v>
      </c>
      <c r="BQ65" s="20">
        <f t="shared" si="372"/>
        <v>110110</v>
      </c>
      <c r="BR65" s="20">
        <f t="shared" si="373"/>
        <v>119210</v>
      </c>
      <c r="BS65" s="20">
        <f t="shared" si="374"/>
        <v>128310</v>
      </c>
      <c r="BT65" s="20">
        <f t="shared" si="375"/>
        <v>137410</v>
      </c>
      <c r="BU65" s="20">
        <f t="shared" si="376"/>
        <v>170640</v>
      </c>
      <c r="BV65" s="20">
        <f t="shared" si="377"/>
        <v>184240</v>
      </c>
      <c r="BW65" s="20">
        <f t="shared" si="378"/>
        <v>197840</v>
      </c>
      <c r="BX65" s="20">
        <f t="shared" si="379"/>
        <v>211440</v>
      </c>
      <c r="BY65" s="20">
        <f t="shared" si="380"/>
        <v>225040</v>
      </c>
      <c r="BZ65" s="20">
        <f t="shared" si="381"/>
        <v>241840</v>
      </c>
      <c r="CA65" s="20">
        <f t="shared" si="382"/>
        <v>292770</v>
      </c>
      <c r="CB65" s="20">
        <f t="shared" si="383"/>
        <v>315270</v>
      </c>
      <c r="CC65" s="20">
        <f t="shared" si="384"/>
        <v>339570</v>
      </c>
    </row>
    <row r="66" spans="17:81">
      <c r="Q66" s="20">
        <v>513</v>
      </c>
      <c r="R66" s="20">
        <f t="shared" ref="R66:U66" si="433">Q66+70</f>
        <v>583</v>
      </c>
      <c r="S66" s="20">
        <f t="shared" si="433"/>
        <v>653</v>
      </c>
      <c r="T66" s="20">
        <f t="shared" si="433"/>
        <v>723</v>
      </c>
      <c r="U66" s="20">
        <f t="shared" si="433"/>
        <v>793</v>
      </c>
      <c r="V66" s="20">
        <v>863</v>
      </c>
      <c r="W66" s="20">
        <f t="shared" ref="W66:Z66" si="434">V66+90</f>
        <v>953</v>
      </c>
      <c r="X66" s="20">
        <f t="shared" si="434"/>
        <v>1043</v>
      </c>
      <c r="Y66" s="20">
        <f t="shared" si="434"/>
        <v>1133</v>
      </c>
      <c r="Z66" s="20">
        <f t="shared" si="434"/>
        <v>1223</v>
      </c>
      <c r="AA66" s="20">
        <v>1313</v>
      </c>
      <c r="AB66" s="20">
        <f t="shared" ref="AB66:AE66" si="435">AA66+130</f>
        <v>1443</v>
      </c>
      <c r="AC66" s="20">
        <f t="shared" si="435"/>
        <v>1573</v>
      </c>
      <c r="AD66" s="20">
        <f t="shared" si="435"/>
        <v>1703</v>
      </c>
      <c r="AE66" s="20">
        <f t="shared" si="435"/>
        <v>1833</v>
      </c>
      <c r="AF66" s="20">
        <v>1963</v>
      </c>
      <c r="AG66" s="20">
        <f t="shared" ref="AG66:AJ66" si="436">AF66+170</f>
        <v>2133</v>
      </c>
      <c r="AH66" s="20">
        <f t="shared" si="436"/>
        <v>2303</v>
      </c>
      <c r="AI66" s="20">
        <f t="shared" si="436"/>
        <v>2473</v>
      </c>
      <c r="AJ66" s="20">
        <f t="shared" si="436"/>
        <v>2643</v>
      </c>
      <c r="AK66" s="20">
        <v>2813</v>
      </c>
      <c r="AL66" s="20">
        <f t="shared" si="8"/>
        <v>3023</v>
      </c>
      <c r="AM66" s="20">
        <v>3253</v>
      </c>
      <c r="AN66" s="20">
        <v>3503</v>
      </c>
      <c r="AO66" s="20">
        <v>3773</v>
      </c>
      <c r="BE66" s="20">
        <f t="shared" si="360"/>
        <v>25700</v>
      </c>
      <c r="BF66" s="20">
        <f t="shared" si="361"/>
        <v>29200</v>
      </c>
      <c r="BG66" s="20">
        <f t="shared" si="362"/>
        <v>32700</v>
      </c>
      <c r="BH66" s="20">
        <f t="shared" si="363"/>
        <v>36200</v>
      </c>
      <c r="BI66" s="20">
        <f t="shared" si="364"/>
        <v>39700</v>
      </c>
      <c r="BJ66" s="20">
        <f t="shared" si="365"/>
        <v>51840</v>
      </c>
      <c r="BK66" s="20">
        <f t="shared" si="366"/>
        <v>57240</v>
      </c>
      <c r="BL66" s="20">
        <f t="shared" si="367"/>
        <v>62640</v>
      </c>
      <c r="BM66" s="20">
        <f t="shared" si="368"/>
        <v>68040</v>
      </c>
      <c r="BN66" s="20">
        <f t="shared" si="369"/>
        <v>73440</v>
      </c>
      <c r="BO66" s="20">
        <f t="shared" si="370"/>
        <v>78840</v>
      </c>
      <c r="BP66" s="20">
        <f t="shared" si="371"/>
        <v>101080</v>
      </c>
      <c r="BQ66" s="20">
        <f t="shared" si="372"/>
        <v>110180</v>
      </c>
      <c r="BR66" s="20">
        <f t="shared" si="373"/>
        <v>119280</v>
      </c>
      <c r="BS66" s="20">
        <f t="shared" si="374"/>
        <v>128380</v>
      </c>
      <c r="BT66" s="20">
        <f t="shared" si="375"/>
        <v>137480</v>
      </c>
      <c r="BU66" s="20">
        <f t="shared" si="376"/>
        <v>170720</v>
      </c>
      <c r="BV66" s="20">
        <f t="shared" si="377"/>
        <v>184320</v>
      </c>
      <c r="BW66" s="20">
        <f t="shared" si="378"/>
        <v>197920</v>
      </c>
      <c r="BX66" s="20">
        <f t="shared" si="379"/>
        <v>211520</v>
      </c>
      <c r="BY66" s="20">
        <f t="shared" si="380"/>
        <v>225120</v>
      </c>
      <c r="BZ66" s="20">
        <f t="shared" si="381"/>
        <v>241920</v>
      </c>
      <c r="CA66" s="20">
        <f t="shared" si="382"/>
        <v>292860</v>
      </c>
      <c r="CB66" s="20">
        <f t="shared" si="383"/>
        <v>315360</v>
      </c>
      <c r="CC66" s="20">
        <f t="shared" si="384"/>
        <v>339660</v>
      </c>
    </row>
    <row r="67" spans="17:81">
      <c r="Q67" s="20">
        <v>514</v>
      </c>
      <c r="R67" s="20">
        <f t="shared" ref="R67:U67" si="437">Q67+70</f>
        <v>584</v>
      </c>
      <c r="S67" s="20">
        <f t="shared" si="437"/>
        <v>654</v>
      </c>
      <c r="T67" s="20">
        <f t="shared" si="437"/>
        <v>724</v>
      </c>
      <c r="U67" s="20">
        <f t="shared" si="437"/>
        <v>794</v>
      </c>
      <c r="V67" s="20">
        <v>864</v>
      </c>
      <c r="W67" s="20">
        <f t="shared" ref="W67:Z67" si="438">V67+90</f>
        <v>954</v>
      </c>
      <c r="X67" s="20">
        <f t="shared" si="438"/>
        <v>1044</v>
      </c>
      <c r="Y67" s="20">
        <f t="shared" si="438"/>
        <v>1134</v>
      </c>
      <c r="Z67" s="20">
        <f t="shared" si="438"/>
        <v>1224</v>
      </c>
      <c r="AA67" s="20">
        <v>1314</v>
      </c>
      <c r="AB67" s="20">
        <f t="shared" ref="AB67:AE67" si="439">AA67+130</f>
        <v>1444</v>
      </c>
      <c r="AC67" s="20">
        <f t="shared" si="439"/>
        <v>1574</v>
      </c>
      <c r="AD67" s="20">
        <f t="shared" si="439"/>
        <v>1704</v>
      </c>
      <c r="AE67" s="20">
        <f t="shared" si="439"/>
        <v>1834</v>
      </c>
      <c r="AF67" s="20">
        <v>1964</v>
      </c>
      <c r="AG67" s="20">
        <f t="shared" ref="AG67:AJ67" si="440">AF67+170</f>
        <v>2134</v>
      </c>
      <c r="AH67" s="20">
        <f t="shared" si="440"/>
        <v>2304</v>
      </c>
      <c r="AI67" s="20">
        <f t="shared" si="440"/>
        <v>2474</v>
      </c>
      <c r="AJ67" s="20">
        <f t="shared" si="440"/>
        <v>2644</v>
      </c>
      <c r="AK67" s="20">
        <v>2814</v>
      </c>
      <c r="AL67" s="20">
        <f t="shared" ref="AL67:AL130" si="441">AK67+210</f>
        <v>3024</v>
      </c>
      <c r="AM67" s="20">
        <v>3254</v>
      </c>
      <c r="AN67" s="20">
        <v>3504</v>
      </c>
      <c r="AO67" s="20">
        <v>3774</v>
      </c>
      <c r="BE67" s="20">
        <f t="shared" si="360"/>
        <v>25750</v>
      </c>
      <c r="BF67" s="20">
        <f t="shared" si="361"/>
        <v>29250</v>
      </c>
      <c r="BG67" s="20">
        <f t="shared" si="362"/>
        <v>32750</v>
      </c>
      <c r="BH67" s="20">
        <f t="shared" si="363"/>
        <v>36250</v>
      </c>
      <c r="BI67" s="20">
        <f t="shared" si="364"/>
        <v>39750</v>
      </c>
      <c r="BJ67" s="20">
        <f t="shared" si="365"/>
        <v>51900</v>
      </c>
      <c r="BK67" s="20">
        <f t="shared" si="366"/>
        <v>57300</v>
      </c>
      <c r="BL67" s="20">
        <f t="shared" si="367"/>
        <v>62700</v>
      </c>
      <c r="BM67" s="20">
        <f t="shared" si="368"/>
        <v>68100</v>
      </c>
      <c r="BN67" s="20">
        <f t="shared" si="369"/>
        <v>73500</v>
      </c>
      <c r="BO67" s="20">
        <f t="shared" si="370"/>
        <v>78900</v>
      </c>
      <c r="BP67" s="20">
        <f t="shared" si="371"/>
        <v>101150</v>
      </c>
      <c r="BQ67" s="20">
        <f t="shared" si="372"/>
        <v>110250</v>
      </c>
      <c r="BR67" s="20">
        <f t="shared" si="373"/>
        <v>119350</v>
      </c>
      <c r="BS67" s="20">
        <f t="shared" si="374"/>
        <v>128450</v>
      </c>
      <c r="BT67" s="20">
        <f t="shared" si="375"/>
        <v>137550</v>
      </c>
      <c r="BU67" s="20">
        <f t="shared" si="376"/>
        <v>170800</v>
      </c>
      <c r="BV67" s="20">
        <f t="shared" si="377"/>
        <v>184400</v>
      </c>
      <c r="BW67" s="20">
        <f t="shared" si="378"/>
        <v>198000</v>
      </c>
      <c r="BX67" s="20">
        <f t="shared" si="379"/>
        <v>211600</v>
      </c>
      <c r="BY67" s="20">
        <f t="shared" si="380"/>
        <v>225200</v>
      </c>
      <c r="BZ67" s="20">
        <f t="shared" si="381"/>
        <v>242000</v>
      </c>
      <c r="CA67" s="20">
        <f t="shared" si="382"/>
        <v>292950</v>
      </c>
      <c r="CB67" s="20">
        <f t="shared" si="383"/>
        <v>315450</v>
      </c>
      <c r="CC67" s="20">
        <f t="shared" si="384"/>
        <v>339750</v>
      </c>
    </row>
    <row r="68" spans="17:81">
      <c r="Q68" s="20">
        <v>515</v>
      </c>
      <c r="R68" s="20">
        <f t="shared" ref="R68:U68" si="442">Q68+70</f>
        <v>585</v>
      </c>
      <c r="S68" s="20">
        <f t="shared" si="442"/>
        <v>655</v>
      </c>
      <c r="T68" s="20">
        <f t="shared" si="442"/>
        <v>725</v>
      </c>
      <c r="U68" s="20">
        <f t="shared" si="442"/>
        <v>795</v>
      </c>
      <c r="V68" s="20">
        <v>865</v>
      </c>
      <c r="W68" s="20">
        <f t="shared" ref="W68:Z68" si="443">V68+90</f>
        <v>955</v>
      </c>
      <c r="X68" s="20">
        <f t="shared" si="443"/>
        <v>1045</v>
      </c>
      <c r="Y68" s="20">
        <f t="shared" si="443"/>
        <v>1135</v>
      </c>
      <c r="Z68" s="20">
        <f t="shared" si="443"/>
        <v>1225</v>
      </c>
      <c r="AA68" s="20">
        <v>1315</v>
      </c>
      <c r="AB68" s="20">
        <f t="shared" ref="AB68:AE68" si="444">AA68+130</f>
        <v>1445</v>
      </c>
      <c r="AC68" s="20">
        <f t="shared" si="444"/>
        <v>1575</v>
      </c>
      <c r="AD68" s="20">
        <f t="shared" si="444"/>
        <v>1705</v>
      </c>
      <c r="AE68" s="20">
        <f t="shared" si="444"/>
        <v>1835</v>
      </c>
      <c r="AF68" s="20">
        <v>1965</v>
      </c>
      <c r="AG68" s="20">
        <f t="shared" ref="AG68:AJ68" si="445">AF68+170</f>
        <v>2135</v>
      </c>
      <c r="AH68" s="20">
        <f t="shared" si="445"/>
        <v>2305</v>
      </c>
      <c r="AI68" s="20">
        <f t="shared" si="445"/>
        <v>2475</v>
      </c>
      <c r="AJ68" s="20">
        <f t="shared" si="445"/>
        <v>2645</v>
      </c>
      <c r="AK68" s="20">
        <v>2815</v>
      </c>
      <c r="AL68" s="20">
        <f t="shared" si="441"/>
        <v>3025</v>
      </c>
      <c r="AM68" s="20">
        <v>3255</v>
      </c>
      <c r="AN68" s="20">
        <v>3505</v>
      </c>
      <c r="AO68" s="20">
        <v>3775</v>
      </c>
      <c r="BE68" s="20">
        <f t="shared" si="360"/>
        <v>25800</v>
      </c>
      <c r="BF68" s="20">
        <f t="shared" si="361"/>
        <v>29300</v>
      </c>
      <c r="BG68" s="20">
        <f t="shared" si="362"/>
        <v>32800</v>
      </c>
      <c r="BH68" s="20">
        <f t="shared" si="363"/>
        <v>36300</v>
      </c>
      <c r="BI68" s="20">
        <f t="shared" si="364"/>
        <v>39800</v>
      </c>
      <c r="BJ68" s="20">
        <f t="shared" si="365"/>
        <v>51960</v>
      </c>
      <c r="BK68" s="20">
        <f t="shared" si="366"/>
        <v>57360</v>
      </c>
      <c r="BL68" s="20">
        <f t="shared" si="367"/>
        <v>62760</v>
      </c>
      <c r="BM68" s="20">
        <f t="shared" si="368"/>
        <v>68160</v>
      </c>
      <c r="BN68" s="20">
        <f t="shared" si="369"/>
        <v>73560</v>
      </c>
      <c r="BO68" s="20">
        <f t="shared" si="370"/>
        <v>78960</v>
      </c>
      <c r="BP68" s="20">
        <f t="shared" si="371"/>
        <v>101220</v>
      </c>
      <c r="BQ68" s="20">
        <f t="shared" si="372"/>
        <v>110320</v>
      </c>
      <c r="BR68" s="20">
        <f t="shared" si="373"/>
        <v>119420</v>
      </c>
      <c r="BS68" s="20">
        <f t="shared" si="374"/>
        <v>128520</v>
      </c>
      <c r="BT68" s="20">
        <f t="shared" si="375"/>
        <v>137620</v>
      </c>
      <c r="BU68" s="20">
        <f t="shared" si="376"/>
        <v>170880</v>
      </c>
      <c r="BV68" s="20">
        <f t="shared" si="377"/>
        <v>184480</v>
      </c>
      <c r="BW68" s="20">
        <f t="shared" si="378"/>
        <v>198080</v>
      </c>
      <c r="BX68" s="20">
        <f t="shared" si="379"/>
        <v>211680</v>
      </c>
      <c r="BY68" s="20">
        <f t="shared" si="380"/>
        <v>225280</v>
      </c>
      <c r="BZ68" s="20">
        <f t="shared" si="381"/>
        <v>242080</v>
      </c>
      <c r="CA68" s="20">
        <f t="shared" si="382"/>
        <v>293040</v>
      </c>
      <c r="CB68" s="20">
        <f t="shared" si="383"/>
        <v>315540</v>
      </c>
      <c r="CC68" s="20">
        <f t="shared" si="384"/>
        <v>339840</v>
      </c>
    </row>
    <row r="69" spans="17:81">
      <c r="Q69" s="20">
        <v>516</v>
      </c>
      <c r="R69" s="20">
        <f t="shared" ref="R69:U69" si="446">Q69+70</f>
        <v>586</v>
      </c>
      <c r="S69" s="20">
        <f t="shared" si="446"/>
        <v>656</v>
      </c>
      <c r="T69" s="20">
        <f t="shared" si="446"/>
        <v>726</v>
      </c>
      <c r="U69" s="20">
        <f t="shared" si="446"/>
        <v>796</v>
      </c>
      <c r="V69" s="20">
        <v>866</v>
      </c>
      <c r="W69" s="20">
        <f t="shared" ref="W69:Z69" si="447">V69+90</f>
        <v>956</v>
      </c>
      <c r="X69" s="20">
        <f t="shared" si="447"/>
        <v>1046</v>
      </c>
      <c r="Y69" s="20">
        <f t="shared" si="447"/>
        <v>1136</v>
      </c>
      <c r="Z69" s="20">
        <f t="shared" si="447"/>
        <v>1226</v>
      </c>
      <c r="AA69" s="20">
        <v>1316</v>
      </c>
      <c r="AB69" s="20">
        <f t="shared" ref="AB69:AE69" si="448">AA69+130</f>
        <v>1446</v>
      </c>
      <c r="AC69" s="20">
        <f t="shared" si="448"/>
        <v>1576</v>
      </c>
      <c r="AD69" s="20">
        <f t="shared" si="448"/>
        <v>1706</v>
      </c>
      <c r="AE69" s="20">
        <f t="shared" si="448"/>
        <v>1836</v>
      </c>
      <c r="AF69" s="20">
        <v>1966</v>
      </c>
      <c r="AG69" s="20">
        <f t="shared" ref="AG69:AJ69" si="449">AF69+170</f>
        <v>2136</v>
      </c>
      <c r="AH69" s="20">
        <f t="shared" si="449"/>
        <v>2306</v>
      </c>
      <c r="AI69" s="20">
        <f t="shared" si="449"/>
        <v>2476</v>
      </c>
      <c r="AJ69" s="20">
        <f t="shared" si="449"/>
        <v>2646</v>
      </c>
      <c r="AK69" s="20">
        <v>2816</v>
      </c>
      <c r="AL69" s="20">
        <f t="shared" si="441"/>
        <v>3026</v>
      </c>
      <c r="AM69" s="20">
        <v>3256</v>
      </c>
      <c r="AN69" s="20">
        <v>3506</v>
      </c>
      <c r="AO69" s="20">
        <v>3776</v>
      </c>
      <c r="BE69" s="20">
        <f t="shared" si="360"/>
        <v>25850</v>
      </c>
      <c r="BF69" s="20">
        <f t="shared" si="361"/>
        <v>29350</v>
      </c>
      <c r="BG69" s="20">
        <f t="shared" si="362"/>
        <v>32850</v>
      </c>
      <c r="BH69" s="20">
        <f t="shared" si="363"/>
        <v>36350</v>
      </c>
      <c r="BI69" s="20">
        <f t="shared" si="364"/>
        <v>39850</v>
      </c>
      <c r="BJ69" s="20">
        <f t="shared" si="365"/>
        <v>52020</v>
      </c>
      <c r="BK69" s="20">
        <f t="shared" si="366"/>
        <v>57420</v>
      </c>
      <c r="BL69" s="20">
        <f t="shared" si="367"/>
        <v>62820</v>
      </c>
      <c r="BM69" s="20">
        <f t="shared" si="368"/>
        <v>68220</v>
      </c>
      <c r="BN69" s="20">
        <f t="shared" si="369"/>
        <v>73620</v>
      </c>
      <c r="BO69" s="20">
        <f t="shared" si="370"/>
        <v>79020</v>
      </c>
      <c r="BP69" s="20">
        <f t="shared" si="371"/>
        <v>101290</v>
      </c>
      <c r="BQ69" s="20">
        <f t="shared" si="372"/>
        <v>110390</v>
      </c>
      <c r="BR69" s="20">
        <f t="shared" si="373"/>
        <v>119490</v>
      </c>
      <c r="BS69" s="20">
        <f t="shared" si="374"/>
        <v>128590</v>
      </c>
      <c r="BT69" s="20">
        <f t="shared" si="375"/>
        <v>137690</v>
      </c>
      <c r="BU69" s="20">
        <f t="shared" si="376"/>
        <v>170960</v>
      </c>
      <c r="BV69" s="20">
        <f t="shared" si="377"/>
        <v>184560</v>
      </c>
      <c r="BW69" s="20">
        <f t="shared" si="378"/>
        <v>198160</v>
      </c>
      <c r="BX69" s="20">
        <f t="shared" si="379"/>
        <v>211760</v>
      </c>
      <c r="BY69" s="20">
        <f t="shared" si="380"/>
        <v>225360</v>
      </c>
      <c r="BZ69" s="20">
        <f t="shared" si="381"/>
        <v>242160</v>
      </c>
      <c r="CA69" s="20">
        <f t="shared" si="382"/>
        <v>293130</v>
      </c>
      <c r="CB69" s="20">
        <f t="shared" si="383"/>
        <v>315630</v>
      </c>
      <c r="CC69" s="20">
        <f t="shared" si="384"/>
        <v>339930</v>
      </c>
    </row>
    <row r="70" spans="17:81">
      <c r="Q70" s="20">
        <v>517</v>
      </c>
      <c r="R70" s="20">
        <f t="shared" ref="R70:U70" si="450">Q70+70</f>
        <v>587</v>
      </c>
      <c r="S70" s="20">
        <f t="shared" si="450"/>
        <v>657</v>
      </c>
      <c r="T70" s="20">
        <f t="shared" si="450"/>
        <v>727</v>
      </c>
      <c r="U70" s="20">
        <f t="shared" si="450"/>
        <v>797</v>
      </c>
      <c r="V70" s="20">
        <v>867</v>
      </c>
      <c r="W70" s="20">
        <f t="shared" ref="W70:Z70" si="451">V70+90</f>
        <v>957</v>
      </c>
      <c r="X70" s="20">
        <f t="shared" si="451"/>
        <v>1047</v>
      </c>
      <c r="Y70" s="20">
        <f t="shared" si="451"/>
        <v>1137</v>
      </c>
      <c r="Z70" s="20">
        <f t="shared" si="451"/>
        <v>1227</v>
      </c>
      <c r="AA70" s="20">
        <v>1317</v>
      </c>
      <c r="AB70" s="20">
        <f t="shared" ref="AB70:AE70" si="452">AA70+130</f>
        <v>1447</v>
      </c>
      <c r="AC70" s="20">
        <f t="shared" si="452"/>
        <v>1577</v>
      </c>
      <c r="AD70" s="20">
        <f t="shared" si="452"/>
        <v>1707</v>
      </c>
      <c r="AE70" s="20">
        <f t="shared" si="452"/>
        <v>1837</v>
      </c>
      <c r="AF70" s="20">
        <v>1967</v>
      </c>
      <c r="AG70" s="20">
        <f t="shared" ref="AG70:AJ70" si="453">AF70+170</f>
        <v>2137</v>
      </c>
      <c r="AH70" s="20">
        <f t="shared" si="453"/>
        <v>2307</v>
      </c>
      <c r="AI70" s="20">
        <f t="shared" si="453"/>
        <v>2477</v>
      </c>
      <c r="AJ70" s="20">
        <f t="shared" si="453"/>
        <v>2647</v>
      </c>
      <c r="AK70" s="20">
        <v>2817</v>
      </c>
      <c r="AL70" s="20">
        <f t="shared" si="441"/>
        <v>3027</v>
      </c>
      <c r="AM70" s="20">
        <v>3257</v>
      </c>
      <c r="AN70" s="20">
        <v>3507</v>
      </c>
      <c r="AO70" s="20">
        <v>3777</v>
      </c>
      <c r="BE70" s="20">
        <f t="shared" si="360"/>
        <v>25900</v>
      </c>
      <c r="BF70" s="20">
        <f t="shared" si="361"/>
        <v>29400</v>
      </c>
      <c r="BG70" s="20">
        <f t="shared" si="362"/>
        <v>32900</v>
      </c>
      <c r="BH70" s="20">
        <f t="shared" si="363"/>
        <v>36400</v>
      </c>
      <c r="BI70" s="20">
        <f t="shared" si="364"/>
        <v>39900</v>
      </c>
      <c r="BJ70" s="20">
        <f t="shared" si="365"/>
        <v>52080</v>
      </c>
      <c r="BK70" s="20">
        <f t="shared" si="366"/>
        <v>57480</v>
      </c>
      <c r="BL70" s="20">
        <f t="shared" si="367"/>
        <v>62880</v>
      </c>
      <c r="BM70" s="20">
        <f t="shared" si="368"/>
        <v>68280</v>
      </c>
      <c r="BN70" s="20">
        <f t="shared" si="369"/>
        <v>73680</v>
      </c>
      <c r="BO70" s="20">
        <f t="shared" si="370"/>
        <v>79080</v>
      </c>
      <c r="BP70" s="20">
        <f t="shared" si="371"/>
        <v>101360</v>
      </c>
      <c r="BQ70" s="20">
        <f t="shared" si="372"/>
        <v>110460</v>
      </c>
      <c r="BR70" s="20">
        <f t="shared" si="373"/>
        <v>119560</v>
      </c>
      <c r="BS70" s="20">
        <f t="shared" si="374"/>
        <v>128660</v>
      </c>
      <c r="BT70" s="20">
        <f t="shared" si="375"/>
        <v>137760</v>
      </c>
      <c r="BU70" s="20">
        <f t="shared" si="376"/>
        <v>171040</v>
      </c>
      <c r="BV70" s="20">
        <f t="shared" si="377"/>
        <v>184640</v>
      </c>
      <c r="BW70" s="20">
        <f t="shared" si="378"/>
        <v>198240</v>
      </c>
      <c r="BX70" s="20">
        <f t="shared" si="379"/>
        <v>211840</v>
      </c>
      <c r="BY70" s="20">
        <f t="shared" si="380"/>
        <v>225440</v>
      </c>
      <c r="BZ70" s="20">
        <f t="shared" si="381"/>
        <v>242240</v>
      </c>
      <c r="CA70" s="20">
        <f t="shared" si="382"/>
        <v>293220</v>
      </c>
      <c r="CB70" s="20">
        <f t="shared" si="383"/>
        <v>315720</v>
      </c>
      <c r="CC70" s="20">
        <f t="shared" si="384"/>
        <v>340020</v>
      </c>
    </row>
    <row r="71" spans="17:81">
      <c r="Q71" s="20">
        <v>518</v>
      </c>
      <c r="R71" s="20">
        <f t="shared" ref="R71:U71" si="454">Q71+70</f>
        <v>588</v>
      </c>
      <c r="S71" s="20">
        <f t="shared" si="454"/>
        <v>658</v>
      </c>
      <c r="T71" s="20">
        <f t="shared" si="454"/>
        <v>728</v>
      </c>
      <c r="U71" s="20">
        <f t="shared" si="454"/>
        <v>798</v>
      </c>
      <c r="V71" s="20">
        <v>868</v>
      </c>
      <c r="W71" s="20">
        <f t="shared" ref="W71:Z71" si="455">V71+90</f>
        <v>958</v>
      </c>
      <c r="X71" s="20">
        <f t="shared" si="455"/>
        <v>1048</v>
      </c>
      <c r="Y71" s="20">
        <f t="shared" si="455"/>
        <v>1138</v>
      </c>
      <c r="Z71" s="20">
        <f t="shared" si="455"/>
        <v>1228</v>
      </c>
      <c r="AA71" s="20">
        <v>1318</v>
      </c>
      <c r="AB71" s="20">
        <f t="shared" ref="AB71:AE71" si="456">AA71+130</f>
        <v>1448</v>
      </c>
      <c r="AC71" s="20">
        <f t="shared" si="456"/>
        <v>1578</v>
      </c>
      <c r="AD71" s="20">
        <f t="shared" si="456"/>
        <v>1708</v>
      </c>
      <c r="AE71" s="20">
        <f t="shared" si="456"/>
        <v>1838</v>
      </c>
      <c r="AF71" s="20">
        <v>1968</v>
      </c>
      <c r="AG71" s="20">
        <f t="shared" ref="AG71:AJ71" si="457">AF71+170</f>
        <v>2138</v>
      </c>
      <c r="AH71" s="20">
        <f t="shared" si="457"/>
        <v>2308</v>
      </c>
      <c r="AI71" s="20">
        <f t="shared" si="457"/>
        <v>2478</v>
      </c>
      <c r="AJ71" s="20">
        <f t="shared" si="457"/>
        <v>2648</v>
      </c>
      <c r="AK71" s="20">
        <v>2818</v>
      </c>
      <c r="AL71" s="20">
        <f t="shared" si="441"/>
        <v>3028</v>
      </c>
      <c r="AM71" s="20">
        <v>3258</v>
      </c>
      <c r="AN71" s="20">
        <v>3508</v>
      </c>
      <c r="AO71" s="20">
        <v>3778</v>
      </c>
      <c r="BE71" s="20">
        <f t="shared" si="360"/>
        <v>25950</v>
      </c>
      <c r="BF71" s="20">
        <f t="shared" si="361"/>
        <v>29450</v>
      </c>
      <c r="BG71" s="20">
        <f t="shared" si="362"/>
        <v>32950</v>
      </c>
      <c r="BH71" s="20">
        <f t="shared" si="363"/>
        <v>36450</v>
      </c>
      <c r="BI71" s="20">
        <f t="shared" si="364"/>
        <v>39950</v>
      </c>
      <c r="BJ71" s="20">
        <f t="shared" si="365"/>
        <v>52140</v>
      </c>
      <c r="BK71" s="20">
        <f t="shared" si="366"/>
        <v>57540</v>
      </c>
      <c r="BL71" s="20">
        <f t="shared" si="367"/>
        <v>62940</v>
      </c>
      <c r="BM71" s="20">
        <f t="shared" si="368"/>
        <v>68340</v>
      </c>
      <c r="BN71" s="20">
        <f t="shared" si="369"/>
        <v>73740</v>
      </c>
      <c r="BO71" s="20">
        <f t="shared" si="370"/>
        <v>79140</v>
      </c>
      <c r="BP71" s="20">
        <f t="shared" si="371"/>
        <v>101430</v>
      </c>
      <c r="BQ71" s="20">
        <f t="shared" si="372"/>
        <v>110530</v>
      </c>
      <c r="BR71" s="20">
        <f t="shared" si="373"/>
        <v>119630</v>
      </c>
      <c r="BS71" s="20">
        <f t="shared" si="374"/>
        <v>128730</v>
      </c>
      <c r="BT71" s="20">
        <f t="shared" si="375"/>
        <v>137830</v>
      </c>
      <c r="BU71" s="20">
        <f t="shared" si="376"/>
        <v>171120</v>
      </c>
      <c r="BV71" s="20">
        <f t="shared" si="377"/>
        <v>184720</v>
      </c>
      <c r="BW71" s="20">
        <f t="shared" si="378"/>
        <v>198320</v>
      </c>
      <c r="BX71" s="20">
        <f t="shared" si="379"/>
        <v>211920</v>
      </c>
      <c r="BY71" s="20">
        <f t="shared" si="380"/>
        <v>225520</v>
      </c>
      <c r="BZ71" s="20">
        <f t="shared" si="381"/>
        <v>242320</v>
      </c>
      <c r="CA71" s="20">
        <f t="shared" si="382"/>
        <v>293310</v>
      </c>
      <c r="CB71" s="20">
        <f t="shared" si="383"/>
        <v>315810</v>
      </c>
      <c r="CC71" s="20">
        <f t="shared" si="384"/>
        <v>340110</v>
      </c>
    </row>
    <row r="72" spans="17:81">
      <c r="Q72" s="20">
        <v>519</v>
      </c>
      <c r="R72" s="20">
        <f t="shared" ref="R72:U72" si="458">Q72+70</f>
        <v>589</v>
      </c>
      <c r="S72" s="20">
        <f t="shared" si="458"/>
        <v>659</v>
      </c>
      <c r="T72" s="20">
        <f t="shared" si="458"/>
        <v>729</v>
      </c>
      <c r="U72" s="20">
        <f t="shared" si="458"/>
        <v>799</v>
      </c>
      <c r="V72" s="20">
        <v>869</v>
      </c>
      <c r="W72" s="20">
        <f t="shared" ref="W72:Z72" si="459">V72+90</f>
        <v>959</v>
      </c>
      <c r="X72" s="20">
        <f t="shared" si="459"/>
        <v>1049</v>
      </c>
      <c r="Y72" s="20">
        <f t="shared" si="459"/>
        <v>1139</v>
      </c>
      <c r="Z72" s="20">
        <f t="shared" si="459"/>
        <v>1229</v>
      </c>
      <c r="AA72" s="20">
        <v>1319</v>
      </c>
      <c r="AB72" s="20">
        <f t="shared" ref="AB72:AE72" si="460">AA72+130</f>
        <v>1449</v>
      </c>
      <c r="AC72" s="20">
        <f t="shared" si="460"/>
        <v>1579</v>
      </c>
      <c r="AD72" s="20">
        <f t="shared" si="460"/>
        <v>1709</v>
      </c>
      <c r="AE72" s="20">
        <f t="shared" si="460"/>
        <v>1839</v>
      </c>
      <c r="AF72" s="20">
        <v>1969</v>
      </c>
      <c r="AG72" s="20">
        <f t="shared" ref="AG72:AJ72" si="461">AF72+170</f>
        <v>2139</v>
      </c>
      <c r="AH72" s="20">
        <f t="shared" si="461"/>
        <v>2309</v>
      </c>
      <c r="AI72" s="20">
        <f t="shared" si="461"/>
        <v>2479</v>
      </c>
      <c r="AJ72" s="20">
        <f t="shared" si="461"/>
        <v>2649</v>
      </c>
      <c r="AK72" s="20">
        <v>2819</v>
      </c>
      <c r="AL72" s="20">
        <f t="shared" si="441"/>
        <v>3029</v>
      </c>
      <c r="AM72" s="20">
        <v>3259</v>
      </c>
      <c r="AN72" s="20">
        <v>3509</v>
      </c>
      <c r="AO72" s="20">
        <v>3779</v>
      </c>
      <c r="BE72" s="20">
        <f t="shared" si="360"/>
        <v>26000</v>
      </c>
      <c r="BF72" s="20">
        <f t="shared" si="361"/>
        <v>29500</v>
      </c>
      <c r="BG72" s="20">
        <f t="shared" si="362"/>
        <v>33000</v>
      </c>
      <c r="BH72" s="20">
        <f t="shared" si="363"/>
        <v>36500</v>
      </c>
      <c r="BI72" s="20">
        <f t="shared" si="364"/>
        <v>40000</v>
      </c>
      <c r="BJ72" s="20">
        <f t="shared" si="365"/>
        <v>52200</v>
      </c>
      <c r="BK72" s="20">
        <f t="shared" si="366"/>
        <v>57600</v>
      </c>
      <c r="BL72" s="20">
        <f t="shared" si="367"/>
        <v>63000</v>
      </c>
      <c r="BM72" s="20">
        <f t="shared" si="368"/>
        <v>68400</v>
      </c>
      <c r="BN72" s="20">
        <f t="shared" si="369"/>
        <v>73800</v>
      </c>
      <c r="BO72" s="20">
        <f t="shared" si="370"/>
        <v>79200</v>
      </c>
      <c r="BP72" s="20">
        <f t="shared" si="371"/>
        <v>101500</v>
      </c>
      <c r="BQ72" s="20">
        <f t="shared" si="372"/>
        <v>110600</v>
      </c>
      <c r="BR72" s="20">
        <f t="shared" si="373"/>
        <v>119700</v>
      </c>
      <c r="BS72" s="20">
        <f t="shared" si="374"/>
        <v>128800</v>
      </c>
      <c r="BT72" s="20">
        <f t="shared" si="375"/>
        <v>137900</v>
      </c>
      <c r="BU72" s="20">
        <f t="shared" si="376"/>
        <v>171200</v>
      </c>
      <c r="BV72" s="20">
        <f t="shared" si="377"/>
        <v>184800</v>
      </c>
      <c r="BW72" s="20">
        <f t="shared" si="378"/>
        <v>198400</v>
      </c>
      <c r="BX72" s="20">
        <f t="shared" si="379"/>
        <v>212000</v>
      </c>
      <c r="BY72" s="20">
        <f t="shared" si="380"/>
        <v>225600</v>
      </c>
      <c r="BZ72" s="20">
        <f t="shared" si="381"/>
        <v>242400</v>
      </c>
      <c r="CA72" s="20">
        <f t="shared" si="382"/>
        <v>293400</v>
      </c>
      <c r="CB72" s="20">
        <f t="shared" si="383"/>
        <v>315900</v>
      </c>
      <c r="CC72" s="20">
        <f t="shared" si="384"/>
        <v>340200</v>
      </c>
    </row>
    <row r="73" spans="22:81">
      <c r="V73" s="20">
        <v>870</v>
      </c>
      <c r="W73" s="20">
        <f t="shared" ref="W73:Z73" si="462">V73+90</f>
        <v>960</v>
      </c>
      <c r="X73" s="20">
        <f t="shared" si="462"/>
        <v>1050</v>
      </c>
      <c r="Y73" s="20">
        <f t="shared" si="462"/>
        <v>1140</v>
      </c>
      <c r="Z73" s="20">
        <f t="shared" si="462"/>
        <v>1230</v>
      </c>
      <c r="AA73" s="20">
        <v>1320</v>
      </c>
      <c r="AB73" s="20">
        <f t="shared" ref="AB73:AE73" si="463">AA73+130</f>
        <v>1450</v>
      </c>
      <c r="AC73" s="20">
        <f t="shared" si="463"/>
        <v>1580</v>
      </c>
      <c r="AD73" s="20">
        <f t="shared" si="463"/>
        <v>1710</v>
      </c>
      <c r="AE73" s="20">
        <f t="shared" si="463"/>
        <v>1840</v>
      </c>
      <c r="AF73" s="20">
        <v>1970</v>
      </c>
      <c r="AG73" s="20">
        <f t="shared" ref="AG73:AJ73" si="464">AF73+170</f>
        <v>2140</v>
      </c>
      <c r="AH73" s="20">
        <f t="shared" si="464"/>
        <v>2310</v>
      </c>
      <c r="AI73" s="20">
        <f t="shared" si="464"/>
        <v>2480</v>
      </c>
      <c r="AJ73" s="20">
        <f t="shared" si="464"/>
        <v>2650</v>
      </c>
      <c r="AK73" s="20">
        <v>2820</v>
      </c>
      <c r="AL73" s="20">
        <f t="shared" si="441"/>
        <v>3030</v>
      </c>
      <c r="AM73" s="20">
        <v>3260</v>
      </c>
      <c r="AN73" s="20">
        <v>3510</v>
      </c>
      <c r="AO73" s="20">
        <v>3780</v>
      </c>
      <c r="BJ73" s="20">
        <f t="shared" ref="BJ73:BJ92" si="465">(V73+1)*BJ$293</f>
        <v>52260</v>
      </c>
      <c r="BK73" s="20">
        <f t="shared" ref="BK73:BK92" si="466">(W73+1)*BK$293</f>
        <v>57660</v>
      </c>
      <c r="BL73" s="20">
        <f t="shared" ref="BL73:BL92" si="467">(X73+1)*BL$293</f>
        <v>63060</v>
      </c>
      <c r="BM73" s="20">
        <f t="shared" ref="BM73:BM92" si="468">(Y73+1)*BM$293</f>
        <v>68460</v>
      </c>
      <c r="BN73" s="20">
        <f t="shared" ref="BN73:BN92" si="469">(Z73+1)*BN$293</f>
        <v>73860</v>
      </c>
      <c r="BO73" s="20">
        <f t="shared" ref="BO73:BO92" si="470">(AA73+1)*BO$293</f>
        <v>79260</v>
      </c>
      <c r="BP73" s="20">
        <f t="shared" ref="BP73:BP92" si="471">(AB73+1)*BP$293</f>
        <v>101570</v>
      </c>
      <c r="BQ73" s="20">
        <f t="shared" ref="BQ73:BQ92" si="472">(AC73+1)*BQ$293</f>
        <v>110670</v>
      </c>
      <c r="BR73" s="20">
        <f t="shared" ref="BR73:BR92" si="473">(AD73+1)*BR$293</f>
        <v>119770</v>
      </c>
      <c r="BS73" s="20">
        <f t="shared" ref="BS73:BS92" si="474">(AE73+1)*BS$293</f>
        <v>128870</v>
      </c>
      <c r="BT73" s="20">
        <f t="shared" ref="BT73:BT92" si="475">(AF73+1)*BT$293</f>
        <v>137970</v>
      </c>
      <c r="BU73" s="20">
        <f t="shared" ref="BU73:BU92" si="476">(AG73+1)*BU$293</f>
        <v>171280</v>
      </c>
      <c r="BV73" s="20">
        <f t="shared" ref="BV73:BV92" si="477">(AH73+1)*BV$293</f>
        <v>184880</v>
      </c>
      <c r="BW73" s="20">
        <f t="shared" ref="BW73:BW92" si="478">(AI73+1)*BW$293</f>
        <v>198480</v>
      </c>
      <c r="BX73" s="20">
        <f t="shared" ref="BX73:BX92" si="479">(AJ73+1)*BX$293</f>
        <v>212080</v>
      </c>
      <c r="BY73" s="20">
        <f t="shared" ref="BY73:BY92" si="480">(AK73+1)*BY$293</f>
        <v>225680</v>
      </c>
      <c r="BZ73" s="20">
        <f t="shared" ref="BZ73:BZ92" si="481">(AL73+1)*BZ$293</f>
        <v>242480</v>
      </c>
      <c r="CA73" s="20">
        <f t="shared" ref="CA73:CA92" si="482">(AM73+1)*CA$293</f>
        <v>293490</v>
      </c>
      <c r="CB73" s="20">
        <f t="shared" ref="CB73:CB92" si="483">(AN73+1)*CB$293</f>
        <v>315990</v>
      </c>
      <c r="CC73" s="20">
        <f t="shared" ref="CC73:CC92" si="484">(AO73+1)*CC$293</f>
        <v>340290</v>
      </c>
    </row>
    <row r="74" spans="22:81">
      <c r="V74" s="20">
        <v>871</v>
      </c>
      <c r="W74" s="20">
        <f t="shared" ref="W74:Z74" si="485">V74+90</f>
        <v>961</v>
      </c>
      <c r="X74" s="20">
        <f t="shared" si="485"/>
        <v>1051</v>
      </c>
      <c r="Y74" s="20">
        <f t="shared" si="485"/>
        <v>1141</v>
      </c>
      <c r="Z74" s="20">
        <f t="shared" si="485"/>
        <v>1231</v>
      </c>
      <c r="AA74" s="20">
        <v>1321</v>
      </c>
      <c r="AB74" s="20">
        <f t="shared" ref="AB74:AE74" si="486">AA74+130</f>
        <v>1451</v>
      </c>
      <c r="AC74" s="20">
        <f t="shared" si="486"/>
        <v>1581</v>
      </c>
      <c r="AD74" s="20">
        <f t="shared" si="486"/>
        <v>1711</v>
      </c>
      <c r="AE74" s="20">
        <f t="shared" si="486"/>
        <v>1841</v>
      </c>
      <c r="AF74" s="20">
        <v>1971</v>
      </c>
      <c r="AG74" s="20">
        <f t="shared" ref="AG74:AJ74" si="487">AF74+170</f>
        <v>2141</v>
      </c>
      <c r="AH74" s="20">
        <f t="shared" si="487"/>
        <v>2311</v>
      </c>
      <c r="AI74" s="20">
        <f t="shared" si="487"/>
        <v>2481</v>
      </c>
      <c r="AJ74" s="20">
        <f t="shared" si="487"/>
        <v>2651</v>
      </c>
      <c r="AK74" s="20">
        <v>2821</v>
      </c>
      <c r="AL74" s="20">
        <f t="shared" si="441"/>
        <v>3031</v>
      </c>
      <c r="AM74" s="20">
        <v>3261</v>
      </c>
      <c r="AN74" s="20">
        <v>3511</v>
      </c>
      <c r="AO74" s="20">
        <v>3781</v>
      </c>
      <c r="BJ74" s="20">
        <f t="shared" si="465"/>
        <v>52320</v>
      </c>
      <c r="BK74" s="20">
        <f t="shared" si="466"/>
        <v>57720</v>
      </c>
      <c r="BL74" s="20">
        <f t="shared" si="467"/>
        <v>63120</v>
      </c>
      <c r="BM74" s="20">
        <f t="shared" si="468"/>
        <v>68520</v>
      </c>
      <c r="BN74" s="20">
        <f t="shared" si="469"/>
        <v>73920</v>
      </c>
      <c r="BO74" s="20">
        <f t="shared" si="470"/>
        <v>79320</v>
      </c>
      <c r="BP74" s="20">
        <f t="shared" si="471"/>
        <v>101640</v>
      </c>
      <c r="BQ74" s="20">
        <f t="shared" si="472"/>
        <v>110740</v>
      </c>
      <c r="BR74" s="20">
        <f t="shared" si="473"/>
        <v>119840</v>
      </c>
      <c r="BS74" s="20">
        <f t="shared" si="474"/>
        <v>128940</v>
      </c>
      <c r="BT74" s="20">
        <f t="shared" si="475"/>
        <v>138040</v>
      </c>
      <c r="BU74" s="20">
        <f t="shared" si="476"/>
        <v>171360</v>
      </c>
      <c r="BV74" s="20">
        <f t="shared" si="477"/>
        <v>184960</v>
      </c>
      <c r="BW74" s="20">
        <f t="shared" si="478"/>
        <v>198560</v>
      </c>
      <c r="BX74" s="20">
        <f t="shared" si="479"/>
        <v>212160</v>
      </c>
      <c r="BY74" s="20">
        <f t="shared" si="480"/>
        <v>225760</v>
      </c>
      <c r="BZ74" s="20">
        <f t="shared" si="481"/>
        <v>242560</v>
      </c>
      <c r="CA74" s="20">
        <f t="shared" si="482"/>
        <v>293580</v>
      </c>
      <c r="CB74" s="20">
        <f t="shared" si="483"/>
        <v>316080</v>
      </c>
      <c r="CC74" s="20">
        <f t="shared" si="484"/>
        <v>340380</v>
      </c>
    </row>
    <row r="75" spans="22:81">
      <c r="V75" s="20">
        <v>872</v>
      </c>
      <c r="W75" s="20">
        <f t="shared" ref="W75:Z75" si="488">V75+90</f>
        <v>962</v>
      </c>
      <c r="X75" s="20">
        <f t="shared" si="488"/>
        <v>1052</v>
      </c>
      <c r="Y75" s="20">
        <f t="shared" si="488"/>
        <v>1142</v>
      </c>
      <c r="Z75" s="20">
        <f t="shared" si="488"/>
        <v>1232</v>
      </c>
      <c r="AA75" s="20">
        <v>1322</v>
      </c>
      <c r="AB75" s="20">
        <f t="shared" ref="AB75:AE75" si="489">AA75+130</f>
        <v>1452</v>
      </c>
      <c r="AC75" s="20">
        <f t="shared" si="489"/>
        <v>1582</v>
      </c>
      <c r="AD75" s="20">
        <f t="shared" si="489"/>
        <v>1712</v>
      </c>
      <c r="AE75" s="20">
        <f t="shared" si="489"/>
        <v>1842</v>
      </c>
      <c r="AF75" s="20">
        <v>1972</v>
      </c>
      <c r="AG75" s="20">
        <f t="shared" ref="AG75:AJ75" si="490">AF75+170</f>
        <v>2142</v>
      </c>
      <c r="AH75" s="20">
        <f t="shared" si="490"/>
        <v>2312</v>
      </c>
      <c r="AI75" s="20">
        <f t="shared" si="490"/>
        <v>2482</v>
      </c>
      <c r="AJ75" s="20">
        <f t="shared" si="490"/>
        <v>2652</v>
      </c>
      <c r="AK75" s="20">
        <v>2822</v>
      </c>
      <c r="AL75" s="20">
        <f t="shared" si="441"/>
        <v>3032</v>
      </c>
      <c r="AM75" s="20">
        <v>3262</v>
      </c>
      <c r="AN75" s="20">
        <v>3512</v>
      </c>
      <c r="AO75" s="20">
        <v>3782</v>
      </c>
      <c r="BJ75" s="20">
        <f t="shared" si="465"/>
        <v>52380</v>
      </c>
      <c r="BK75" s="20">
        <f t="shared" si="466"/>
        <v>57780</v>
      </c>
      <c r="BL75" s="20">
        <f t="shared" si="467"/>
        <v>63180</v>
      </c>
      <c r="BM75" s="20">
        <f t="shared" si="468"/>
        <v>68580</v>
      </c>
      <c r="BN75" s="20">
        <f t="shared" si="469"/>
        <v>73980</v>
      </c>
      <c r="BO75" s="20">
        <f t="shared" si="470"/>
        <v>79380</v>
      </c>
      <c r="BP75" s="20">
        <f t="shared" si="471"/>
        <v>101710</v>
      </c>
      <c r="BQ75" s="20">
        <f t="shared" si="472"/>
        <v>110810</v>
      </c>
      <c r="BR75" s="20">
        <f t="shared" si="473"/>
        <v>119910</v>
      </c>
      <c r="BS75" s="20">
        <f t="shared" si="474"/>
        <v>129010</v>
      </c>
      <c r="BT75" s="20">
        <f t="shared" si="475"/>
        <v>138110</v>
      </c>
      <c r="BU75" s="20">
        <f t="shared" si="476"/>
        <v>171440</v>
      </c>
      <c r="BV75" s="20">
        <f t="shared" si="477"/>
        <v>185040</v>
      </c>
      <c r="BW75" s="20">
        <f t="shared" si="478"/>
        <v>198640</v>
      </c>
      <c r="BX75" s="20">
        <f t="shared" si="479"/>
        <v>212240</v>
      </c>
      <c r="BY75" s="20">
        <f t="shared" si="480"/>
        <v>225840</v>
      </c>
      <c r="BZ75" s="20">
        <f t="shared" si="481"/>
        <v>242640</v>
      </c>
      <c r="CA75" s="20">
        <f t="shared" si="482"/>
        <v>293670</v>
      </c>
      <c r="CB75" s="20">
        <f t="shared" si="483"/>
        <v>316170</v>
      </c>
      <c r="CC75" s="20">
        <f t="shared" si="484"/>
        <v>340470</v>
      </c>
    </row>
    <row r="76" spans="22:81">
      <c r="V76" s="20">
        <v>873</v>
      </c>
      <c r="W76" s="20">
        <f t="shared" ref="W76:Z76" si="491">V76+90</f>
        <v>963</v>
      </c>
      <c r="X76" s="20">
        <f t="shared" si="491"/>
        <v>1053</v>
      </c>
      <c r="Y76" s="20">
        <f t="shared" si="491"/>
        <v>1143</v>
      </c>
      <c r="Z76" s="20">
        <f t="shared" si="491"/>
        <v>1233</v>
      </c>
      <c r="AA76" s="20">
        <v>1323</v>
      </c>
      <c r="AB76" s="20">
        <f t="shared" ref="AB76:AE76" si="492">AA76+130</f>
        <v>1453</v>
      </c>
      <c r="AC76" s="20">
        <f t="shared" si="492"/>
        <v>1583</v>
      </c>
      <c r="AD76" s="20">
        <f t="shared" si="492"/>
        <v>1713</v>
      </c>
      <c r="AE76" s="20">
        <f t="shared" si="492"/>
        <v>1843</v>
      </c>
      <c r="AF76" s="20">
        <v>1973</v>
      </c>
      <c r="AG76" s="20">
        <f t="shared" ref="AG76:AJ76" si="493">AF76+170</f>
        <v>2143</v>
      </c>
      <c r="AH76" s="20">
        <f t="shared" si="493"/>
        <v>2313</v>
      </c>
      <c r="AI76" s="20">
        <f t="shared" si="493"/>
        <v>2483</v>
      </c>
      <c r="AJ76" s="20">
        <f t="shared" si="493"/>
        <v>2653</v>
      </c>
      <c r="AK76" s="20">
        <v>2823</v>
      </c>
      <c r="AL76" s="20">
        <f t="shared" si="441"/>
        <v>3033</v>
      </c>
      <c r="AM76" s="20">
        <v>3263</v>
      </c>
      <c r="AN76" s="20">
        <v>3513</v>
      </c>
      <c r="AO76" s="20">
        <v>3783</v>
      </c>
      <c r="BJ76" s="20">
        <f t="shared" si="465"/>
        <v>52440</v>
      </c>
      <c r="BK76" s="20">
        <f t="shared" si="466"/>
        <v>57840</v>
      </c>
      <c r="BL76" s="20">
        <f t="shared" si="467"/>
        <v>63240</v>
      </c>
      <c r="BM76" s="20">
        <f t="shared" si="468"/>
        <v>68640</v>
      </c>
      <c r="BN76" s="20">
        <f t="shared" si="469"/>
        <v>74040</v>
      </c>
      <c r="BO76" s="20">
        <f t="shared" si="470"/>
        <v>79440</v>
      </c>
      <c r="BP76" s="20">
        <f t="shared" si="471"/>
        <v>101780</v>
      </c>
      <c r="BQ76" s="20">
        <f t="shared" si="472"/>
        <v>110880</v>
      </c>
      <c r="BR76" s="20">
        <f t="shared" si="473"/>
        <v>119980</v>
      </c>
      <c r="BS76" s="20">
        <f t="shared" si="474"/>
        <v>129080</v>
      </c>
      <c r="BT76" s="20">
        <f t="shared" si="475"/>
        <v>138180</v>
      </c>
      <c r="BU76" s="20">
        <f t="shared" si="476"/>
        <v>171520</v>
      </c>
      <c r="BV76" s="20">
        <f t="shared" si="477"/>
        <v>185120</v>
      </c>
      <c r="BW76" s="20">
        <f t="shared" si="478"/>
        <v>198720</v>
      </c>
      <c r="BX76" s="20">
        <f t="shared" si="479"/>
        <v>212320</v>
      </c>
      <c r="BY76" s="20">
        <f t="shared" si="480"/>
        <v>225920</v>
      </c>
      <c r="BZ76" s="20">
        <f t="shared" si="481"/>
        <v>242720</v>
      </c>
      <c r="CA76" s="20">
        <f t="shared" si="482"/>
        <v>293760</v>
      </c>
      <c r="CB76" s="20">
        <f t="shared" si="483"/>
        <v>316260</v>
      </c>
      <c r="CC76" s="20">
        <f t="shared" si="484"/>
        <v>340560</v>
      </c>
    </row>
    <row r="77" spans="22:81">
      <c r="V77" s="20">
        <v>874</v>
      </c>
      <c r="W77" s="20">
        <f t="shared" ref="W77:Z77" si="494">V77+90</f>
        <v>964</v>
      </c>
      <c r="X77" s="20">
        <f t="shared" si="494"/>
        <v>1054</v>
      </c>
      <c r="Y77" s="20">
        <f t="shared" si="494"/>
        <v>1144</v>
      </c>
      <c r="Z77" s="20">
        <f t="shared" si="494"/>
        <v>1234</v>
      </c>
      <c r="AA77" s="20">
        <v>1324</v>
      </c>
      <c r="AB77" s="20">
        <f t="shared" ref="AB77:AE77" si="495">AA77+130</f>
        <v>1454</v>
      </c>
      <c r="AC77" s="20">
        <f t="shared" si="495"/>
        <v>1584</v>
      </c>
      <c r="AD77" s="20">
        <f t="shared" si="495"/>
        <v>1714</v>
      </c>
      <c r="AE77" s="20">
        <f t="shared" si="495"/>
        <v>1844</v>
      </c>
      <c r="AF77" s="20">
        <v>1974</v>
      </c>
      <c r="AG77" s="20">
        <f t="shared" ref="AG77:AJ77" si="496">AF77+170</f>
        <v>2144</v>
      </c>
      <c r="AH77" s="20">
        <f t="shared" si="496"/>
        <v>2314</v>
      </c>
      <c r="AI77" s="20">
        <f t="shared" si="496"/>
        <v>2484</v>
      </c>
      <c r="AJ77" s="20">
        <f t="shared" si="496"/>
        <v>2654</v>
      </c>
      <c r="AK77" s="20">
        <v>2824</v>
      </c>
      <c r="AL77" s="20">
        <f t="shared" si="441"/>
        <v>3034</v>
      </c>
      <c r="AM77" s="20">
        <v>3264</v>
      </c>
      <c r="AN77" s="20">
        <v>3514</v>
      </c>
      <c r="AO77" s="20">
        <v>3784</v>
      </c>
      <c r="BJ77" s="20">
        <f t="shared" si="465"/>
        <v>52500</v>
      </c>
      <c r="BK77" s="20">
        <f t="shared" si="466"/>
        <v>57900</v>
      </c>
      <c r="BL77" s="20">
        <f t="shared" si="467"/>
        <v>63300</v>
      </c>
      <c r="BM77" s="20">
        <f t="shared" si="468"/>
        <v>68700</v>
      </c>
      <c r="BN77" s="20">
        <f t="shared" si="469"/>
        <v>74100</v>
      </c>
      <c r="BO77" s="20">
        <f t="shared" si="470"/>
        <v>79500</v>
      </c>
      <c r="BP77" s="20">
        <f t="shared" si="471"/>
        <v>101850</v>
      </c>
      <c r="BQ77" s="20">
        <f t="shared" si="472"/>
        <v>110950</v>
      </c>
      <c r="BR77" s="20">
        <f t="shared" si="473"/>
        <v>120050</v>
      </c>
      <c r="BS77" s="20">
        <f t="shared" si="474"/>
        <v>129150</v>
      </c>
      <c r="BT77" s="20">
        <f t="shared" si="475"/>
        <v>138250</v>
      </c>
      <c r="BU77" s="20">
        <f t="shared" si="476"/>
        <v>171600</v>
      </c>
      <c r="BV77" s="20">
        <f t="shared" si="477"/>
        <v>185200</v>
      </c>
      <c r="BW77" s="20">
        <f t="shared" si="478"/>
        <v>198800</v>
      </c>
      <c r="BX77" s="20">
        <f t="shared" si="479"/>
        <v>212400</v>
      </c>
      <c r="BY77" s="20">
        <f t="shared" si="480"/>
        <v>226000</v>
      </c>
      <c r="BZ77" s="20">
        <f t="shared" si="481"/>
        <v>242800</v>
      </c>
      <c r="CA77" s="20">
        <f t="shared" si="482"/>
        <v>293850</v>
      </c>
      <c r="CB77" s="20">
        <f t="shared" si="483"/>
        <v>316350</v>
      </c>
      <c r="CC77" s="20">
        <f t="shared" si="484"/>
        <v>340650</v>
      </c>
    </row>
    <row r="78" spans="22:81">
      <c r="V78" s="20">
        <v>875</v>
      </c>
      <c r="W78" s="20">
        <f t="shared" ref="W78:Z78" si="497">V78+90</f>
        <v>965</v>
      </c>
      <c r="X78" s="20">
        <f t="shared" si="497"/>
        <v>1055</v>
      </c>
      <c r="Y78" s="20">
        <f t="shared" si="497"/>
        <v>1145</v>
      </c>
      <c r="Z78" s="20">
        <f t="shared" si="497"/>
        <v>1235</v>
      </c>
      <c r="AA78" s="20">
        <v>1325</v>
      </c>
      <c r="AB78" s="20">
        <f t="shared" ref="AB78:AE78" si="498">AA78+130</f>
        <v>1455</v>
      </c>
      <c r="AC78" s="20">
        <f t="shared" si="498"/>
        <v>1585</v>
      </c>
      <c r="AD78" s="20">
        <f t="shared" si="498"/>
        <v>1715</v>
      </c>
      <c r="AE78" s="20">
        <f t="shared" si="498"/>
        <v>1845</v>
      </c>
      <c r="AF78" s="20">
        <v>1975</v>
      </c>
      <c r="AG78" s="20">
        <f t="shared" ref="AG78:AJ78" si="499">AF78+170</f>
        <v>2145</v>
      </c>
      <c r="AH78" s="20">
        <f t="shared" si="499"/>
        <v>2315</v>
      </c>
      <c r="AI78" s="20">
        <f t="shared" si="499"/>
        <v>2485</v>
      </c>
      <c r="AJ78" s="20">
        <f t="shared" si="499"/>
        <v>2655</v>
      </c>
      <c r="AK78" s="20">
        <v>2825</v>
      </c>
      <c r="AL78" s="20">
        <f t="shared" si="441"/>
        <v>3035</v>
      </c>
      <c r="AM78" s="20">
        <v>3265</v>
      </c>
      <c r="AN78" s="20">
        <v>3515</v>
      </c>
      <c r="AO78" s="20">
        <v>3785</v>
      </c>
      <c r="BJ78" s="20">
        <f t="shared" si="465"/>
        <v>52560</v>
      </c>
      <c r="BK78" s="20">
        <f t="shared" si="466"/>
        <v>57960</v>
      </c>
      <c r="BL78" s="20">
        <f t="shared" si="467"/>
        <v>63360</v>
      </c>
      <c r="BM78" s="20">
        <f t="shared" si="468"/>
        <v>68760</v>
      </c>
      <c r="BN78" s="20">
        <f t="shared" si="469"/>
        <v>74160</v>
      </c>
      <c r="BO78" s="20">
        <f t="shared" si="470"/>
        <v>79560</v>
      </c>
      <c r="BP78" s="20">
        <f t="shared" si="471"/>
        <v>101920</v>
      </c>
      <c r="BQ78" s="20">
        <f t="shared" si="472"/>
        <v>111020</v>
      </c>
      <c r="BR78" s="20">
        <f t="shared" si="473"/>
        <v>120120</v>
      </c>
      <c r="BS78" s="20">
        <f t="shared" si="474"/>
        <v>129220</v>
      </c>
      <c r="BT78" s="20">
        <f t="shared" si="475"/>
        <v>138320</v>
      </c>
      <c r="BU78" s="20">
        <f t="shared" si="476"/>
        <v>171680</v>
      </c>
      <c r="BV78" s="20">
        <f t="shared" si="477"/>
        <v>185280</v>
      </c>
      <c r="BW78" s="20">
        <f t="shared" si="478"/>
        <v>198880</v>
      </c>
      <c r="BX78" s="20">
        <f t="shared" si="479"/>
        <v>212480</v>
      </c>
      <c r="BY78" s="20">
        <f t="shared" si="480"/>
        <v>226080</v>
      </c>
      <c r="BZ78" s="20">
        <f t="shared" si="481"/>
        <v>242880</v>
      </c>
      <c r="CA78" s="20">
        <f t="shared" si="482"/>
        <v>293940</v>
      </c>
      <c r="CB78" s="20">
        <f t="shared" si="483"/>
        <v>316440</v>
      </c>
      <c r="CC78" s="20">
        <f t="shared" si="484"/>
        <v>340740</v>
      </c>
    </row>
    <row r="79" spans="22:81">
      <c r="V79" s="20">
        <v>876</v>
      </c>
      <c r="W79" s="20">
        <f t="shared" ref="W79:Z79" si="500">V79+90</f>
        <v>966</v>
      </c>
      <c r="X79" s="20">
        <f t="shared" si="500"/>
        <v>1056</v>
      </c>
      <c r="Y79" s="20">
        <f t="shared" si="500"/>
        <v>1146</v>
      </c>
      <c r="Z79" s="20">
        <f t="shared" si="500"/>
        <v>1236</v>
      </c>
      <c r="AA79" s="20">
        <v>1326</v>
      </c>
      <c r="AB79" s="20">
        <f t="shared" ref="AB79:AE79" si="501">AA79+130</f>
        <v>1456</v>
      </c>
      <c r="AC79" s="20">
        <f t="shared" si="501"/>
        <v>1586</v>
      </c>
      <c r="AD79" s="20">
        <f t="shared" si="501"/>
        <v>1716</v>
      </c>
      <c r="AE79" s="20">
        <f t="shared" si="501"/>
        <v>1846</v>
      </c>
      <c r="AF79" s="20">
        <v>1976</v>
      </c>
      <c r="AG79" s="20">
        <f t="shared" ref="AG79:AJ79" si="502">AF79+170</f>
        <v>2146</v>
      </c>
      <c r="AH79" s="20">
        <f t="shared" si="502"/>
        <v>2316</v>
      </c>
      <c r="AI79" s="20">
        <f t="shared" si="502"/>
        <v>2486</v>
      </c>
      <c r="AJ79" s="20">
        <f t="shared" si="502"/>
        <v>2656</v>
      </c>
      <c r="AK79" s="20">
        <v>2826</v>
      </c>
      <c r="AL79" s="20">
        <f t="shared" si="441"/>
        <v>3036</v>
      </c>
      <c r="AM79" s="20">
        <v>3266</v>
      </c>
      <c r="AN79" s="20">
        <v>3516</v>
      </c>
      <c r="AO79" s="20">
        <v>3786</v>
      </c>
      <c r="BJ79" s="20">
        <f t="shared" si="465"/>
        <v>52620</v>
      </c>
      <c r="BK79" s="20">
        <f t="shared" si="466"/>
        <v>58020</v>
      </c>
      <c r="BL79" s="20">
        <f t="shared" si="467"/>
        <v>63420</v>
      </c>
      <c r="BM79" s="20">
        <f t="shared" si="468"/>
        <v>68820</v>
      </c>
      <c r="BN79" s="20">
        <f t="shared" si="469"/>
        <v>74220</v>
      </c>
      <c r="BO79" s="20">
        <f t="shared" si="470"/>
        <v>79620</v>
      </c>
      <c r="BP79" s="20">
        <f t="shared" si="471"/>
        <v>101990</v>
      </c>
      <c r="BQ79" s="20">
        <f t="shared" si="472"/>
        <v>111090</v>
      </c>
      <c r="BR79" s="20">
        <f t="shared" si="473"/>
        <v>120190</v>
      </c>
      <c r="BS79" s="20">
        <f t="shared" si="474"/>
        <v>129290</v>
      </c>
      <c r="BT79" s="20">
        <f t="shared" si="475"/>
        <v>138390</v>
      </c>
      <c r="BU79" s="20">
        <f t="shared" si="476"/>
        <v>171760</v>
      </c>
      <c r="BV79" s="20">
        <f t="shared" si="477"/>
        <v>185360</v>
      </c>
      <c r="BW79" s="20">
        <f t="shared" si="478"/>
        <v>198960</v>
      </c>
      <c r="BX79" s="20">
        <f t="shared" si="479"/>
        <v>212560</v>
      </c>
      <c r="BY79" s="20">
        <f t="shared" si="480"/>
        <v>226160</v>
      </c>
      <c r="BZ79" s="20">
        <f t="shared" si="481"/>
        <v>242960</v>
      </c>
      <c r="CA79" s="20">
        <f t="shared" si="482"/>
        <v>294030</v>
      </c>
      <c r="CB79" s="20">
        <f t="shared" si="483"/>
        <v>316530</v>
      </c>
      <c r="CC79" s="20">
        <f t="shared" si="484"/>
        <v>340830</v>
      </c>
    </row>
    <row r="80" spans="22:81">
      <c r="V80" s="20">
        <v>877</v>
      </c>
      <c r="W80" s="20">
        <f t="shared" ref="W80:Z80" si="503">V80+90</f>
        <v>967</v>
      </c>
      <c r="X80" s="20">
        <f t="shared" si="503"/>
        <v>1057</v>
      </c>
      <c r="Y80" s="20">
        <f t="shared" si="503"/>
        <v>1147</v>
      </c>
      <c r="Z80" s="20">
        <f t="shared" si="503"/>
        <v>1237</v>
      </c>
      <c r="AA80" s="20">
        <v>1327</v>
      </c>
      <c r="AB80" s="20">
        <f t="shared" ref="AB80:AE80" si="504">AA80+130</f>
        <v>1457</v>
      </c>
      <c r="AC80" s="20">
        <f t="shared" si="504"/>
        <v>1587</v>
      </c>
      <c r="AD80" s="20">
        <f t="shared" si="504"/>
        <v>1717</v>
      </c>
      <c r="AE80" s="20">
        <f t="shared" si="504"/>
        <v>1847</v>
      </c>
      <c r="AF80" s="20">
        <v>1977</v>
      </c>
      <c r="AG80" s="20">
        <f t="shared" ref="AG80:AJ80" si="505">AF80+170</f>
        <v>2147</v>
      </c>
      <c r="AH80" s="20">
        <f t="shared" si="505"/>
        <v>2317</v>
      </c>
      <c r="AI80" s="20">
        <f t="shared" si="505"/>
        <v>2487</v>
      </c>
      <c r="AJ80" s="20">
        <f t="shared" si="505"/>
        <v>2657</v>
      </c>
      <c r="AK80" s="20">
        <v>2827</v>
      </c>
      <c r="AL80" s="20">
        <f t="shared" si="441"/>
        <v>3037</v>
      </c>
      <c r="AM80" s="20">
        <v>3267</v>
      </c>
      <c r="AN80" s="20">
        <v>3517</v>
      </c>
      <c r="AO80" s="20">
        <v>3787</v>
      </c>
      <c r="BJ80" s="20">
        <f t="shared" si="465"/>
        <v>52680</v>
      </c>
      <c r="BK80" s="20">
        <f t="shared" si="466"/>
        <v>58080</v>
      </c>
      <c r="BL80" s="20">
        <f t="shared" si="467"/>
        <v>63480</v>
      </c>
      <c r="BM80" s="20">
        <f t="shared" si="468"/>
        <v>68880</v>
      </c>
      <c r="BN80" s="20">
        <f t="shared" si="469"/>
        <v>74280</v>
      </c>
      <c r="BO80" s="20">
        <f t="shared" si="470"/>
        <v>79680</v>
      </c>
      <c r="BP80" s="20">
        <f t="shared" si="471"/>
        <v>102060</v>
      </c>
      <c r="BQ80" s="20">
        <f t="shared" si="472"/>
        <v>111160</v>
      </c>
      <c r="BR80" s="20">
        <f t="shared" si="473"/>
        <v>120260</v>
      </c>
      <c r="BS80" s="20">
        <f t="shared" si="474"/>
        <v>129360</v>
      </c>
      <c r="BT80" s="20">
        <f t="shared" si="475"/>
        <v>138460</v>
      </c>
      <c r="BU80" s="20">
        <f t="shared" si="476"/>
        <v>171840</v>
      </c>
      <c r="BV80" s="20">
        <f t="shared" si="477"/>
        <v>185440</v>
      </c>
      <c r="BW80" s="20">
        <f t="shared" si="478"/>
        <v>199040</v>
      </c>
      <c r="BX80" s="20">
        <f t="shared" si="479"/>
        <v>212640</v>
      </c>
      <c r="BY80" s="20">
        <f t="shared" si="480"/>
        <v>226240</v>
      </c>
      <c r="BZ80" s="20">
        <f t="shared" si="481"/>
        <v>243040</v>
      </c>
      <c r="CA80" s="20">
        <f t="shared" si="482"/>
        <v>294120</v>
      </c>
      <c r="CB80" s="20">
        <f t="shared" si="483"/>
        <v>316620</v>
      </c>
      <c r="CC80" s="20">
        <f t="shared" si="484"/>
        <v>340920</v>
      </c>
    </row>
    <row r="81" spans="22:81">
      <c r="V81" s="20">
        <v>878</v>
      </c>
      <c r="W81" s="20">
        <f t="shared" ref="W81:Z81" si="506">V81+90</f>
        <v>968</v>
      </c>
      <c r="X81" s="20">
        <f t="shared" si="506"/>
        <v>1058</v>
      </c>
      <c r="Y81" s="20">
        <f t="shared" si="506"/>
        <v>1148</v>
      </c>
      <c r="Z81" s="20">
        <f t="shared" si="506"/>
        <v>1238</v>
      </c>
      <c r="AA81" s="20">
        <v>1328</v>
      </c>
      <c r="AB81" s="20">
        <f t="shared" ref="AB81:AE81" si="507">AA81+130</f>
        <v>1458</v>
      </c>
      <c r="AC81" s="20">
        <f t="shared" si="507"/>
        <v>1588</v>
      </c>
      <c r="AD81" s="20">
        <f t="shared" si="507"/>
        <v>1718</v>
      </c>
      <c r="AE81" s="20">
        <f t="shared" si="507"/>
        <v>1848</v>
      </c>
      <c r="AF81" s="20">
        <v>1978</v>
      </c>
      <c r="AG81" s="20">
        <f t="shared" ref="AG81:AJ81" si="508">AF81+170</f>
        <v>2148</v>
      </c>
      <c r="AH81" s="20">
        <f t="shared" si="508"/>
        <v>2318</v>
      </c>
      <c r="AI81" s="20">
        <f t="shared" si="508"/>
        <v>2488</v>
      </c>
      <c r="AJ81" s="20">
        <f t="shared" si="508"/>
        <v>2658</v>
      </c>
      <c r="AK81" s="20">
        <v>2828</v>
      </c>
      <c r="AL81" s="20">
        <f t="shared" si="441"/>
        <v>3038</v>
      </c>
      <c r="AM81" s="20">
        <v>3268</v>
      </c>
      <c r="AN81" s="20">
        <v>3518</v>
      </c>
      <c r="AO81" s="20">
        <v>3788</v>
      </c>
      <c r="BJ81" s="20">
        <f t="shared" si="465"/>
        <v>52740</v>
      </c>
      <c r="BK81" s="20">
        <f t="shared" si="466"/>
        <v>58140</v>
      </c>
      <c r="BL81" s="20">
        <f t="shared" si="467"/>
        <v>63540</v>
      </c>
      <c r="BM81" s="20">
        <f t="shared" si="468"/>
        <v>68940</v>
      </c>
      <c r="BN81" s="20">
        <f t="shared" si="469"/>
        <v>74340</v>
      </c>
      <c r="BO81" s="20">
        <f t="shared" si="470"/>
        <v>79740</v>
      </c>
      <c r="BP81" s="20">
        <f t="shared" si="471"/>
        <v>102130</v>
      </c>
      <c r="BQ81" s="20">
        <f t="shared" si="472"/>
        <v>111230</v>
      </c>
      <c r="BR81" s="20">
        <f t="shared" si="473"/>
        <v>120330</v>
      </c>
      <c r="BS81" s="20">
        <f t="shared" si="474"/>
        <v>129430</v>
      </c>
      <c r="BT81" s="20">
        <f t="shared" si="475"/>
        <v>138530</v>
      </c>
      <c r="BU81" s="20">
        <f t="shared" si="476"/>
        <v>171920</v>
      </c>
      <c r="BV81" s="20">
        <f t="shared" si="477"/>
        <v>185520</v>
      </c>
      <c r="BW81" s="20">
        <f t="shared" si="478"/>
        <v>199120</v>
      </c>
      <c r="BX81" s="20">
        <f t="shared" si="479"/>
        <v>212720</v>
      </c>
      <c r="BY81" s="20">
        <f t="shared" si="480"/>
        <v>226320</v>
      </c>
      <c r="BZ81" s="20">
        <f t="shared" si="481"/>
        <v>243120</v>
      </c>
      <c r="CA81" s="20">
        <f t="shared" si="482"/>
        <v>294210</v>
      </c>
      <c r="CB81" s="20">
        <f t="shared" si="483"/>
        <v>316710</v>
      </c>
      <c r="CC81" s="20">
        <f t="shared" si="484"/>
        <v>341010</v>
      </c>
    </row>
    <row r="82" spans="22:81">
      <c r="V82" s="20">
        <v>879</v>
      </c>
      <c r="W82" s="20">
        <f t="shared" ref="W82:Z82" si="509">V82+90</f>
        <v>969</v>
      </c>
      <c r="X82" s="20">
        <f t="shared" si="509"/>
        <v>1059</v>
      </c>
      <c r="Y82" s="20">
        <f t="shared" si="509"/>
        <v>1149</v>
      </c>
      <c r="Z82" s="20">
        <f t="shared" si="509"/>
        <v>1239</v>
      </c>
      <c r="AA82" s="20">
        <v>1329</v>
      </c>
      <c r="AB82" s="20">
        <f t="shared" ref="AB82:AE82" si="510">AA82+130</f>
        <v>1459</v>
      </c>
      <c r="AC82" s="20">
        <f t="shared" si="510"/>
        <v>1589</v>
      </c>
      <c r="AD82" s="20">
        <f t="shared" si="510"/>
        <v>1719</v>
      </c>
      <c r="AE82" s="20">
        <f t="shared" si="510"/>
        <v>1849</v>
      </c>
      <c r="AF82" s="20">
        <v>1979</v>
      </c>
      <c r="AG82" s="20">
        <f t="shared" ref="AG82:AJ82" si="511">AF82+170</f>
        <v>2149</v>
      </c>
      <c r="AH82" s="20">
        <f t="shared" si="511"/>
        <v>2319</v>
      </c>
      <c r="AI82" s="20">
        <f t="shared" si="511"/>
        <v>2489</v>
      </c>
      <c r="AJ82" s="20">
        <f t="shared" si="511"/>
        <v>2659</v>
      </c>
      <c r="AK82" s="20">
        <v>2829</v>
      </c>
      <c r="AL82" s="20">
        <f t="shared" si="441"/>
        <v>3039</v>
      </c>
      <c r="AM82" s="20">
        <v>3269</v>
      </c>
      <c r="AN82" s="20">
        <v>3519</v>
      </c>
      <c r="AO82" s="20">
        <v>3789</v>
      </c>
      <c r="BJ82" s="20">
        <f t="shared" si="465"/>
        <v>52800</v>
      </c>
      <c r="BK82" s="20">
        <f t="shared" si="466"/>
        <v>58200</v>
      </c>
      <c r="BL82" s="20">
        <f t="shared" si="467"/>
        <v>63600</v>
      </c>
      <c r="BM82" s="20">
        <f t="shared" si="468"/>
        <v>69000</v>
      </c>
      <c r="BN82" s="20">
        <f t="shared" si="469"/>
        <v>74400</v>
      </c>
      <c r="BO82" s="20">
        <f t="shared" si="470"/>
        <v>79800</v>
      </c>
      <c r="BP82" s="20">
        <f t="shared" si="471"/>
        <v>102200</v>
      </c>
      <c r="BQ82" s="20">
        <f t="shared" si="472"/>
        <v>111300</v>
      </c>
      <c r="BR82" s="20">
        <f t="shared" si="473"/>
        <v>120400</v>
      </c>
      <c r="BS82" s="20">
        <f t="shared" si="474"/>
        <v>129500</v>
      </c>
      <c r="BT82" s="20">
        <f t="shared" si="475"/>
        <v>138600</v>
      </c>
      <c r="BU82" s="20">
        <f t="shared" si="476"/>
        <v>172000</v>
      </c>
      <c r="BV82" s="20">
        <f t="shared" si="477"/>
        <v>185600</v>
      </c>
      <c r="BW82" s="20">
        <f t="shared" si="478"/>
        <v>199200</v>
      </c>
      <c r="BX82" s="20">
        <f t="shared" si="479"/>
        <v>212800</v>
      </c>
      <c r="BY82" s="20">
        <f t="shared" si="480"/>
        <v>226400</v>
      </c>
      <c r="BZ82" s="20">
        <f t="shared" si="481"/>
        <v>243200</v>
      </c>
      <c r="CA82" s="20">
        <f t="shared" si="482"/>
        <v>294300</v>
      </c>
      <c r="CB82" s="20">
        <f t="shared" si="483"/>
        <v>316800</v>
      </c>
      <c r="CC82" s="20">
        <f t="shared" si="484"/>
        <v>341100</v>
      </c>
    </row>
    <row r="83" spans="22:81">
      <c r="V83" s="20">
        <v>880</v>
      </c>
      <c r="W83" s="20">
        <f t="shared" ref="W83:Z83" si="512">V83+90</f>
        <v>970</v>
      </c>
      <c r="X83" s="20">
        <f t="shared" si="512"/>
        <v>1060</v>
      </c>
      <c r="Y83" s="20">
        <f t="shared" si="512"/>
        <v>1150</v>
      </c>
      <c r="Z83" s="20">
        <f t="shared" si="512"/>
        <v>1240</v>
      </c>
      <c r="AA83" s="20">
        <v>1330</v>
      </c>
      <c r="AB83" s="20">
        <f t="shared" ref="AB83:AE83" si="513">AA83+130</f>
        <v>1460</v>
      </c>
      <c r="AC83" s="20">
        <f t="shared" si="513"/>
        <v>1590</v>
      </c>
      <c r="AD83" s="20">
        <f t="shared" si="513"/>
        <v>1720</v>
      </c>
      <c r="AE83" s="20">
        <f t="shared" si="513"/>
        <v>1850</v>
      </c>
      <c r="AF83" s="20">
        <v>1980</v>
      </c>
      <c r="AG83" s="20">
        <f t="shared" ref="AG83:AJ83" si="514">AF83+170</f>
        <v>2150</v>
      </c>
      <c r="AH83" s="20">
        <f t="shared" si="514"/>
        <v>2320</v>
      </c>
      <c r="AI83" s="20">
        <f t="shared" si="514"/>
        <v>2490</v>
      </c>
      <c r="AJ83" s="20">
        <f t="shared" si="514"/>
        <v>2660</v>
      </c>
      <c r="AK83" s="20">
        <v>2830</v>
      </c>
      <c r="AL83" s="20">
        <f t="shared" si="441"/>
        <v>3040</v>
      </c>
      <c r="AM83" s="20">
        <v>3270</v>
      </c>
      <c r="AN83" s="20">
        <v>3520</v>
      </c>
      <c r="AO83" s="20">
        <v>3790</v>
      </c>
      <c r="BJ83" s="20">
        <f t="shared" si="465"/>
        <v>52860</v>
      </c>
      <c r="BK83" s="20">
        <f t="shared" si="466"/>
        <v>58260</v>
      </c>
      <c r="BL83" s="20">
        <f t="shared" si="467"/>
        <v>63660</v>
      </c>
      <c r="BM83" s="20">
        <f t="shared" si="468"/>
        <v>69060</v>
      </c>
      <c r="BN83" s="20">
        <f t="shared" si="469"/>
        <v>74460</v>
      </c>
      <c r="BO83" s="20">
        <f t="shared" si="470"/>
        <v>79860</v>
      </c>
      <c r="BP83" s="20">
        <f t="shared" si="471"/>
        <v>102270</v>
      </c>
      <c r="BQ83" s="20">
        <f t="shared" si="472"/>
        <v>111370</v>
      </c>
      <c r="BR83" s="20">
        <f t="shared" si="473"/>
        <v>120470</v>
      </c>
      <c r="BS83" s="20">
        <f t="shared" si="474"/>
        <v>129570</v>
      </c>
      <c r="BT83" s="20">
        <f t="shared" si="475"/>
        <v>138670</v>
      </c>
      <c r="BU83" s="20">
        <f t="shared" si="476"/>
        <v>172080</v>
      </c>
      <c r="BV83" s="20">
        <f t="shared" si="477"/>
        <v>185680</v>
      </c>
      <c r="BW83" s="20">
        <f t="shared" si="478"/>
        <v>199280</v>
      </c>
      <c r="BX83" s="20">
        <f t="shared" si="479"/>
        <v>212880</v>
      </c>
      <c r="BY83" s="20">
        <f t="shared" si="480"/>
        <v>226480</v>
      </c>
      <c r="BZ83" s="20">
        <f t="shared" si="481"/>
        <v>243280</v>
      </c>
      <c r="CA83" s="20">
        <f t="shared" si="482"/>
        <v>294390</v>
      </c>
      <c r="CB83" s="20">
        <f t="shared" si="483"/>
        <v>316890</v>
      </c>
      <c r="CC83" s="20">
        <f t="shared" si="484"/>
        <v>341190</v>
      </c>
    </row>
    <row r="84" spans="22:81">
      <c r="V84" s="20">
        <v>881</v>
      </c>
      <c r="W84" s="20">
        <f t="shared" ref="W84:Z84" si="515">V84+90</f>
        <v>971</v>
      </c>
      <c r="X84" s="20">
        <f t="shared" si="515"/>
        <v>1061</v>
      </c>
      <c r="Y84" s="20">
        <f t="shared" si="515"/>
        <v>1151</v>
      </c>
      <c r="Z84" s="20">
        <f t="shared" si="515"/>
        <v>1241</v>
      </c>
      <c r="AA84" s="20">
        <v>1331</v>
      </c>
      <c r="AB84" s="20">
        <f t="shared" ref="AB84:AE84" si="516">AA84+130</f>
        <v>1461</v>
      </c>
      <c r="AC84" s="20">
        <f t="shared" si="516"/>
        <v>1591</v>
      </c>
      <c r="AD84" s="20">
        <f t="shared" si="516"/>
        <v>1721</v>
      </c>
      <c r="AE84" s="20">
        <f t="shared" si="516"/>
        <v>1851</v>
      </c>
      <c r="AF84" s="20">
        <v>1981</v>
      </c>
      <c r="AG84" s="20">
        <f t="shared" ref="AG84:AJ84" si="517">AF84+170</f>
        <v>2151</v>
      </c>
      <c r="AH84" s="20">
        <f t="shared" si="517"/>
        <v>2321</v>
      </c>
      <c r="AI84" s="20">
        <f t="shared" si="517"/>
        <v>2491</v>
      </c>
      <c r="AJ84" s="20">
        <f t="shared" si="517"/>
        <v>2661</v>
      </c>
      <c r="AK84" s="20">
        <v>2831</v>
      </c>
      <c r="AL84" s="20">
        <f t="shared" si="441"/>
        <v>3041</v>
      </c>
      <c r="AM84" s="20">
        <v>3271</v>
      </c>
      <c r="AN84" s="20">
        <v>3521</v>
      </c>
      <c r="AO84" s="20">
        <v>3791</v>
      </c>
      <c r="BJ84" s="20">
        <f t="shared" si="465"/>
        <v>52920</v>
      </c>
      <c r="BK84" s="20">
        <f t="shared" si="466"/>
        <v>58320</v>
      </c>
      <c r="BL84" s="20">
        <f t="shared" si="467"/>
        <v>63720</v>
      </c>
      <c r="BM84" s="20">
        <f t="shared" si="468"/>
        <v>69120</v>
      </c>
      <c r="BN84" s="20">
        <f t="shared" si="469"/>
        <v>74520</v>
      </c>
      <c r="BO84" s="20">
        <f t="shared" si="470"/>
        <v>79920</v>
      </c>
      <c r="BP84" s="20">
        <f t="shared" si="471"/>
        <v>102340</v>
      </c>
      <c r="BQ84" s="20">
        <f t="shared" si="472"/>
        <v>111440</v>
      </c>
      <c r="BR84" s="20">
        <f t="shared" si="473"/>
        <v>120540</v>
      </c>
      <c r="BS84" s="20">
        <f t="shared" si="474"/>
        <v>129640</v>
      </c>
      <c r="BT84" s="20">
        <f t="shared" si="475"/>
        <v>138740</v>
      </c>
      <c r="BU84" s="20">
        <f t="shared" si="476"/>
        <v>172160</v>
      </c>
      <c r="BV84" s="20">
        <f t="shared" si="477"/>
        <v>185760</v>
      </c>
      <c r="BW84" s="20">
        <f t="shared" si="478"/>
        <v>199360</v>
      </c>
      <c r="BX84" s="20">
        <f t="shared" si="479"/>
        <v>212960</v>
      </c>
      <c r="BY84" s="20">
        <f t="shared" si="480"/>
        <v>226560</v>
      </c>
      <c r="BZ84" s="20">
        <f t="shared" si="481"/>
        <v>243360</v>
      </c>
      <c r="CA84" s="20">
        <f t="shared" si="482"/>
        <v>294480</v>
      </c>
      <c r="CB84" s="20">
        <f t="shared" si="483"/>
        <v>316980</v>
      </c>
      <c r="CC84" s="20">
        <f t="shared" si="484"/>
        <v>341280</v>
      </c>
    </row>
    <row r="85" spans="22:81">
      <c r="V85" s="20">
        <v>882</v>
      </c>
      <c r="W85" s="20">
        <f t="shared" ref="W85:Z85" si="518">V85+90</f>
        <v>972</v>
      </c>
      <c r="X85" s="20">
        <f t="shared" si="518"/>
        <v>1062</v>
      </c>
      <c r="Y85" s="20">
        <f t="shared" si="518"/>
        <v>1152</v>
      </c>
      <c r="Z85" s="20">
        <f t="shared" si="518"/>
        <v>1242</v>
      </c>
      <c r="AA85" s="20">
        <v>1332</v>
      </c>
      <c r="AB85" s="20">
        <f t="shared" ref="AB85:AE85" si="519">AA85+130</f>
        <v>1462</v>
      </c>
      <c r="AC85" s="20">
        <f t="shared" si="519"/>
        <v>1592</v>
      </c>
      <c r="AD85" s="20">
        <f t="shared" si="519"/>
        <v>1722</v>
      </c>
      <c r="AE85" s="20">
        <f t="shared" si="519"/>
        <v>1852</v>
      </c>
      <c r="AF85" s="20">
        <v>1982</v>
      </c>
      <c r="AG85" s="20">
        <f t="shared" ref="AG85:AJ85" si="520">AF85+170</f>
        <v>2152</v>
      </c>
      <c r="AH85" s="20">
        <f t="shared" si="520"/>
        <v>2322</v>
      </c>
      <c r="AI85" s="20">
        <f t="shared" si="520"/>
        <v>2492</v>
      </c>
      <c r="AJ85" s="20">
        <f t="shared" si="520"/>
        <v>2662</v>
      </c>
      <c r="AK85" s="20">
        <v>2832</v>
      </c>
      <c r="AL85" s="20">
        <f t="shared" si="441"/>
        <v>3042</v>
      </c>
      <c r="AM85" s="20">
        <v>3272</v>
      </c>
      <c r="AN85" s="20">
        <v>3522</v>
      </c>
      <c r="AO85" s="20">
        <v>3792</v>
      </c>
      <c r="BJ85" s="20">
        <f t="shared" si="465"/>
        <v>52980</v>
      </c>
      <c r="BK85" s="20">
        <f t="shared" si="466"/>
        <v>58380</v>
      </c>
      <c r="BL85" s="20">
        <f t="shared" si="467"/>
        <v>63780</v>
      </c>
      <c r="BM85" s="20">
        <f t="shared" si="468"/>
        <v>69180</v>
      </c>
      <c r="BN85" s="20">
        <f t="shared" si="469"/>
        <v>74580</v>
      </c>
      <c r="BO85" s="20">
        <f t="shared" si="470"/>
        <v>79980</v>
      </c>
      <c r="BP85" s="20">
        <f t="shared" si="471"/>
        <v>102410</v>
      </c>
      <c r="BQ85" s="20">
        <f t="shared" si="472"/>
        <v>111510</v>
      </c>
      <c r="BR85" s="20">
        <f t="shared" si="473"/>
        <v>120610</v>
      </c>
      <c r="BS85" s="20">
        <f t="shared" si="474"/>
        <v>129710</v>
      </c>
      <c r="BT85" s="20">
        <f t="shared" si="475"/>
        <v>138810</v>
      </c>
      <c r="BU85" s="20">
        <f t="shared" si="476"/>
        <v>172240</v>
      </c>
      <c r="BV85" s="20">
        <f t="shared" si="477"/>
        <v>185840</v>
      </c>
      <c r="BW85" s="20">
        <f t="shared" si="478"/>
        <v>199440</v>
      </c>
      <c r="BX85" s="20">
        <f t="shared" si="479"/>
        <v>213040</v>
      </c>
      <c r="BY85" s="20">
        <f t="shared" si="480"/>
        <v>226640</v>
      </c>
      <c r="BZ85" s="20">
        <f t="shared" si="481"/>
        <v>243440</v>
      </c>
      <c r="CA85" s="20">
        <f t="shared" si="482"/>
        <v>294570</v>
      </c>
      <c r="CB85" s="20">
        <f t="shared" si="483"/>
        <v>317070</v>
      </c>
      <c r="CC85" s="20">
        <f t="shared" si="484"/>
        <v>341370</v>
      </c>
    </row>
    <row r="86" spans="22:81">
      <c r="V86" s="20">
        <v>883</v>
      </c>
      <c r="W86" s="20">
        <f t="shared" ref="W86:Z86" si="521">V86+90</f>
        <v>973</v>
      </c>
      <c r="X86" s="20">
        <f t="shared" si="521"/>
        <v>1063</v>
      </c>
      <c r="Y86" s="20">
        <f t="shared" si="521"/>
        <v>1153</v>
      </c>
      <c r="Z86" s="20">
        <f t="shared" si="521"/>
        <v>1243</v>
      </c>
      <c r="AA86" s="20">
        <v>1333</v>
      </c>
      <c r="AB86" s="20">
        <f t="shared" ref="AB86:AE86" si="522">AA86+130</f>
        <v>1463</v>
      </c>
      <c r="AC86" s="20">
        <f t="shared" si="522"/>
        <v>1593</v>
      </c>
      <c r="AD86" s="20">
        <f t="shared" si="522"/>
        <v>1723</v>
      </c>
      <c r="AE86" s="20">
        <f t="shared" si="522"/>
        <v>1853</v>
      </c>
      <c r="AF86" s="20">
        <v>1983</v>
      </c>
      <c r="AG86" s="20">
        <f t="shared" ref="AG86:AJ86" si="523">AF86+170</f>
        <v>2153</v>
      </c>
      <c r="AH86" s="20">
        <f t="shared" si="523"/>
        <v>2323</v>
      </c>
      <c r="AI86" s="20">
        <f t="shared" si="523"/>
        <v>2493</v>
      </c>
      <c r="AJ86" s="20">
        <f t="shared" si="523"/>
        <v>2663</v>
      </c>
      <c r="AK86" s="20">
        <v>2833</v>
      </c>
      <c r="AL86" s="20">
        <f t="shared" si="441"/>
        <v>3043</v>
      </c>
      <c r="AM86" s="20">
        <v>3273</v>
      </c>
      <c r="AN86" s="20">
        <v>3523</v>
      </c>
      <c r="AO86" s="20">
        <v>3793</v>
      </c>
      <c r="BJ86" s="20">
        <f t="shared" si="465"/>
        <v>53040</v>
      </c>
      <c r="BK86" s="20">
        <f t="shared" si="466"/>
        <v>58440</v>
      </c>
      <c r="BL86" s="20">
        <f t="shared" si="467"/>
        <v>63840</v>
      </c>
      <c r="BM86" s="20">
        <f t="shared" si="468"/>
        <v>69240</v>
      </c>
      <c r="BN86" s="20">
        <f t="shared" si="469"/>
        <v>74640</v>
      </c>
      <c r="BO86" s="20">
        <f t="shared" si="470"/>
        <v>80040</v>
      </c>
      <c r="BP86" s="20">
        <f t="shared" si="471"/>
        <v>102480</v>
      </c>
      <c r="BQ86" s="20">
        <f t="shared" si="472"/>
        <v>111580</v>
      </c>
      <c r="BR86" s="20">
        <f t="shared" si="473"/>
        <v>120680</v>
      </c>
      <c r="BS86" s="20">
        <f t="shared" si="474"/>
        <v>129780</v>
      </c>
      <c r="BT86" s="20">
        <f t="shared" si="475"/>
        <v>138880</v>
      </c>
      <c r="BU86" s="20">
        <f t="shared" si="476"/>
        <v>172320</v>
      </c>
      <c r="BV86" s="20">
        <f t="shared" si="477"/>
        <v>185920</v>
      </c>
      <c r="BW86" s="20">
        <f t="shared" si="478"/>
        <v>199520</v>
      </c>
      <c r="BX86" s="20">
        <f t="shared" si="479"/>
        <v>213120</v>
      </c>
      <c r="BY86" s="20">
        <f t="shared" si="480"/>
        <v>226720</v>
      </c>
      <c r="BZ86" s="20">
        <f t="shared" si="481"/>
        <v>243520</v>
      </c>
      <c r="CA86" s="20">
        <f t="shared" si="482"/>
        <v>294660</v>
      </c>
      <c r="CB86" s="20">
        <f t="shared" si="483"/>
        <v>317160</v>
      </c>
      <c r="CC86" s="20">
        <f t="shared" si="484"/>
        <v>341460</v>
      </c>
    </row>
    <row r="87" spans="22:81">
      <c r="V87" s="20">
        <v>884</v>
      </c>
      <c r="W87" s="20">
        <f t="shared" ref="W87:Z87" si="524">V87+90</f>
        <v>974</v>
      </c>
      <c r="X87" s="20">
        <f t="shared" si="524"/>
        <v>1064</v>
      </c>
      <c r="Y87" s="20">
        <f t="shared" si="524"/>
        <v>1154</v>
      </c>
      <c r="Z87" s="20">
        <f t="shared" si="524"/>
        <v>1244</v>
      </c>
      <c r="AA87" s="20">
        <v>1334</v>
      </c>
      <c r="AB87" s="20">
        <f t="shared" ref="AB87:AE87" si="525">AA87+130</f>
        <v>1464</v>
      </c>
      <c r="AC87" s="20">
        <f t="shared" si="525"/>
        <v>1594</v>
      </c>
      <c r="AD87" s="20">
        <f t="shared" si="525"/>
        <v>1724</v>
      </c>
      <c r="AE87" s="20">
        <f t="shared" si="525"/>
        <v>1854</v>
      </c>
      <c r="AF87" s="20">
        <v>1984</v>
      </c>
      <c r="AG87" s="20">
        <f t="shared" ref="AG87:AJ87" si="526">AF87+170</f>
        <v>2154</v>
      </c>
      <c r="AH87" s="20">
        <f t="shared" si="526"/>
        <v>2324</v>
      </c>
      <c r="AI87" s="20">
        <f t="shared" si="526"/>
        <v>2494</v>
      </c>
      <c r="AJ87" s="20">
        <f t="shared" si="526"/>
        <v>2664</v>
      </c>
      <c r="AK87" s="20">
        <v>2834</v>
      </c>
      <c r="AL87" s="20">
        <f t="shared" si="441"/>
        <v>3044</v>
      </c>
      <c r="AM87" s="20">
        <v>3274</v>
      </c>
      <c r="AN87" s="20">
        <v>3524</v>
      </c>
      <c r="AO87" s="20">
        <v>3794</v>
      </c>
      <c r="BJ87" s="20">
        <f t="shared" si="465"/>
        <v>53100</v>
      </c>
      <c r="BK87" s="20">
        <f t="shared" si="466"/>
        <v>58500</v>
      </c>
      <c r="BL87" s="20">
        <f t="shared" si="467"/>
        <v>63900</v>
      </c>
      <c r="BM87" s="20">
        <f t="shared" si="468"/>
        <v>69300</v>
      </c>
      <c r="BN87" s="20">
        <f t="shared" si="469"/>
        <v>74700</v>
      </c>
      <c r="BO87" s="20">
        <f t="shared" si="470"/>
        <v>80100</v>
      </c>
      <c r="BP87" s="20">
        <f t="shared" si="471"/>
        <v>102550</v>
      </c>
      <c r="BQ87" s="20">
        <f t="shared" si="472"/>
        <v>111650</v>
      </c>
      <c r="BR87" s="20">
        <f t="shared" si="473"/>
        <v>120750</v>
      </c>
      <c r="BS87" s="20">
        <f t="shared" si="474"/>
        <v>129850</v>
      </c>
      <c r="BT87" s="20">
        <f t="shared" si="475"/>
        <v>138950</v>
      </c>
      <c r="BU87" s="20">
        <f t="shared" si="476"/>
        <v>172400</v>
      </c>
      <c r="BV87" s="20">
        <f t="shared" si="477"/>
        <v>186000</v>
      </c>
      <c r="BW87" s="20">
        <f t="shared" si="478"/>
        <v>199600</v>
      </c>
      <c r="BX87" s="20">
        <f t="shared" si="479"/>
        <v>213200</v>
      </c>
      <c r="BY87" s="20">
        <f t="shared" si="480"/>
        <v>226800</v>
      </c>
      <c r="BZ87" s="20">
        <f t="shared" si="481"/>
        <v>243600</v>
      </c>
      <c r="CA87" s="20">
        <f t="shared" si="482"/>
        <v>294750</v>
      </c>
      <c r="CB87" s="20">
        <f t="shared" si="483"/>
        <v>317250</v>
      </c>
      <c r="CC87" s="20">
        <f t="shared" si="484"/>
        <v>341550</v>
      </c>
    </row>
    <row r="88" spans="22:81">
      <c r="V88" s="20">
        <v>885</v>
      </c>
      <c r="W88" s="20">
        <f t="shared" ref="W88:Z88" si="527">V88+90</f>
        <v>975</v>
      </c>
      <c r="X88" s="20">
        <f t="shared" si="527"/>
        <v>1065</v>
      </c>
      <c r="Y88" s="20">
        <f t="shared" si="527"/>
        <v>1155</v>
      </c>
      <c r="Z88" s="20">
        <f t="shared" si="527"/>
        <v>1245</v>
      </c>
      <c r="AA88" s="20">
        <v>1335</v>
      </c>
      <c r="AB88" s="20">
        <f t="shared" ref="AB88:AE88" si="528">AA88+130</f>
        <v>1465</v>
      </c>
      <c r="AC88" s="20">
        <f t="shared" si="528"/>
        <v>1595</v>
      </c>
      <c r="AD88" s="20">
        <f t="shared" si="528"/>
        <v>1725</v>
      </c>
      <c r="AE88" s="20">
        <f t="shared" si="528"/>
        <v>1855</v>
      </c>
      <c r="AF88" s="20">
        <v>1985</v>
      </c>
      <c r="AG88" s="20">
        <f t="shared" ref="AG88:AJ88" si="529">AF88+170</f>
        <v>2155</v>
      </c>
      <c r="AH88" s="20">
        <f t="shared" si="529"/>
        <v>2325</v>
      </c>
      <c r="AI88" s="20">
        <f t="shared" si="529"/>
        <v>2495</v>
      </c>
      <c r="AJ88" s="20">
        <f t="shared" si="529"/>
        <v>2665</v>
      </c>
      <c r="AK88" s="20">
        <v>2835</v>
      </c>
      <c r="AL88" s="20">
        <f t="shared" si="441"/>
        <v>3045</v>
      </c>
      <c r="AM88" s="20">
        <v>3275</v>
      </c>
      <c r="AN88" s="20">
        <v>3525</v>
      </c>
      <c r="AO88" s="20">
        <v>3795</v>
      </c>
      <c r="BJ88" s="20">
        <f t="shared" si="465"/>
        <v>53160</v>
      </c>
      <c r="BK88" s="20">
        <f t="shared" si="466"/>
        <v>58560</v>
      </c>
      <c r="BL88" s="20">
        <f t="shared" si="467"/>
        <v>63960</v>
      </c>
      <c r="BM88" s="20">
        <f t="shared" si="468"/>
        <v>69360</v>
      </c>
      <c r="BN88" s="20">
        <f t="shared" si="469"/>
        <v>74760</v>
      </c>
      <c r="BO88" s="20">
        <f t="shared" si="470"/>
        <v>80160</v>
      </c>
      <c r="BP88" s="20">
        <f t="shared" si="471"/>
        <v>102620</v>
      </c>
      <c r="BQ88" s="20">
        <f t="shared" si="472"/>
        <v>111720</v>
      </c>
      <c r="BR88" s="20">
        <f t="shared" si="473"/>
        <v>120820</v>
      </c>
      <c r="BS88" s="20">
        <f t="shared" si="474"/>
        <v>129920</v>
      </c>
      <c r="BT88" s="20">
        <f t="shared" si="475"/>
        <v>139020</v>
      </c>
      <c r="BU88" s="20">
        <f t="shared" si="476"/>
        <v>172480</v>
      </c>
      <c r="BV88" s="20">
        <f t="shared" si="477"/>
        <v>186080</v>
      </c>
      <c r="BW88" s="20">
        <f t="shared" si="478"/>
        <v>199680</v>
      </c>
      <c r="BX88" s="20">
        <f t="shared" si="479"/>
        <v>213280</v>
      </c>
      <c r="BY88" s="20">
        <f t="shared" si="480"/>
        <v>226880</v>
      </c>
      <c r="BZ88" s="20">
        <f t="shared" si="481"/>
        <v>243680</v>
      </c>
      <c r="CA88" s="20">
        <f t="shared" si="482"/>
        <v>294840</v>
      </c>
      <c r="CB88" s="20">
        <f t="shared" si="483"/>
        <v>317340</v>
      </c>
      <c r="CC88" s="20">
        <f t="shared" si="484"/>
        <v>341640</v>
      </c>
    </row>
    <row r="89" spans="22:81">
      <c r="V89" s="20">
        <v>886</v>
      </c>
      <c r="W89" s="20">
        <f t="shared" ref="W89:Z89" si="530">V89+90</f>
        <v>976</v>
      </c>
      <c r="X89" s="20">
        <f t="shared" si="530"/>
        <v>1066</v>
      </c>
      <c r="Y89" s="20">
        <f t="shared" si="530"/>
        <v>1156</v>
      </c>
      <c r="Z89" s="20">
        <f t="shared" si="530"/>
        <v>1246</v>
      </c>
      <c r="AA89" s="20">
        <v>1336</v>
      </c>
      <c r="AB89" s="20">
        <f t="shared" ref="AB89:AE89" si="531">AA89+130</f>
        <v>1466</v>
      </c>
      <c r="AC89" s="20">
        <f t="shared" si="531"/>
        <v>1596</v>
      </c>
      <c r="AD89" s="20">
        <f t="shared" si="531"/>
        <v>1726</v>
      </c>
      <c r="AE89" s="20">
        <f t="shared" si="531"/>
        <v>1856</v>
      </c>
      <c r="AF89" s="20">
        <v>1986</v>
      </c>
      <c r="AG89" s="20">
        <f t="shared" ref="AG89:AJ89" si="532">AF89+170</f>
        <v>2156</v>
      </c>
      <c r="AH89" s="20">
        <f t="shared" si="532"/>
        <v>2326</v>
      </c>
      <c r="AI89" s="20">
        <f t="shared" si="532"/>
        <v>2496</v>
      </c>
      <c r="AJ89" s="20">
        <f t="shared" si="532"/>
        <v>2666</v>
      </c>
      <c r="AK89" s="20">
        <v>2836</v>
      </c>
      <c r="AL89" s="20">
        <f t="shared" si="441"/>
        <v>3046</v>
      </c>
      <c r="AM89" s="20">
        <v>3276</v>
      </c>
      <c r="AN89" s="20">
        <v>3526</v>
      </c>
      <c r="AO89" s="20">
        <v>3796</v>
      </c>
      <c r="BJ89" s="20">
        <f t="shared" si="465"/>
        <v>53220</v>
      </c>
      <c r="BK89" s="20">
        <f t="shared" si="466"/>
        <v>58620</v>
      </c>
      <c r="BL89" s="20">
        <f t="shared" si="467"/>
        <v>64020</v>
      </c>
      <c r="BM89" s="20">
        <f t="shared" si="468"/>
        <v>69420</v>
      </c>
      <c r="BN89" s="20">
        <f t="shared" si="469"/>
        <v>74820</v>
      </c>
      <c r="BO89" s="20">
        <f t="shared" si="470"/>
        <v>80220</v>
      </c>
      <c r="BP89" s="20">
        <f t="shared" si="471"/>
        <v>102690</v>
      </c>
      <c r="BQ89" s="20">
        <f t="shared" si="472"/>
        <v>111790</v>
      </c>
      <c r="BR89" s="20">
        <f t="shared" si="473"/>
        <v>120890</v>
      </c>
      <c r="BS89" s="20">
        <f t="shared" si="474"/>
        <v>129990</v>
      </c>
      <c r="BT89" s="20">
        <f t="shared" si="475"/>
        <v>139090</v>
      </c>
      <c r="BU89" s="20">
        <f t="shared" si="476"/>
        <v>172560</v>
      </c>
      <c r="BV89" s="20">
        <f t="shared" si="477"/>
        <v>186160</v>
      </c>
      <c r="BW89" s="20">
        <f t="shared" si="478"/>
        <v>199760</v>
      </c>
      <c r="BX89" s="20">
        <f t="shared" si="479"/>
        <v>213360</v>
      </c>
      <c r="BY89" s="20">
        <f t="shared" si="480"/>
        <v>226960</v>
      </c>
      <c r="BZ89" s="20">
        <f t="shared" si="481"/>
        <v>243760</v>
      </c>
      <c r="CA89" s="20">
        <f t="shared" si="482"/>
        <v>294930</v>
      </c>
      <c r="CB89" s="20">
        <f t="shared" si="483"/>
        <v>317430</v>
      </c>
      <c r="CC89" s="20">
        <f t="shared" si="484"/>
        <v>341730</v>
      </c>
    </row>
    <row r="90" spans="22:81">
      <c r="V90" s="20">
        <v>887</v>
      </c>
      <c r="W90" s="20">
        <f t="shared" ref="W90:Z90" si="533">V90+90</f>
        <v>977</v>
      </c>
      <c r="X90" s="20">
        <f t="shared" si="533"/>
        <v>1067</v>
      </c>
      <c r="Y90" s="20">
        <f t="shared" si="533"/>
        <v>1157</v>
      </c>
      <c r="Z90" s="20">
        <f t="shared" si="533"/>
        <v>1247</v>
      </c>
      <c r="AA90" s="20">
        <v>1337</v>
      </c>
      <c r="AB90" s="20">
        <f t="shared" ref="AB90:AE90" si="534">AA90+130</f>
        <v>1467</v>
      </c>
      <c r="AC90" s="20">
        <f t="shared" si="534"/>
        <v>1597</v>
      </c>
      <c r="AD90" s="20">
        <f t="shared" si="534"/>
        <v>1727</v>
      </c>
      <c r="AE90" s="20">
        <f t="shared" si="534"/>
        <v>1857</v>
      </c>
      <c r="AF90" s="20">
        <v>1987</v>
      </c>
      <c r="AG90" s="20">
        <f t="shared" ref="AG90:AJ90" si="535">AF90+170</f>
        <v>2157</v>
      </c>
      <c r="AH90" s="20">
        <f t="shared" si="535"/>
        <v>2327</v>
      </c>
      <c r="AI90" s="20">
        <f t="shared" si="535"/>
        <v>2497</v>
      </c>
      <c r="AJ90" s="20">
        <f t="shared" si="535"/>
        <v>2667</v>
      </c>
      <c r="AK90" s="20">
        <v>2837</v>
      </c>
      <c r="AL90" s="20">
        <f t="shared" si="441"/>
        <v>3047</v>
      </c>
      <c r="AM90" s="20">
        <v>3277</v>
      </c>
      <c r="AN90" s="20">
        <v>3527</v>
      </c>
      <c r="AO90" s="20">
        <v>3797</v>
      </c>
      <c r="BJ90" s="20">
        <f t="shared" si="465"/>
        <v>53280</v>
      </c>
      <c r="BK90" s="20">
        <f t="shared" si="466"/>
        <v>58680</v>
      </c>
      <c r="BL90" s="20">
        <f t="shared" si="467"/>
        <v>64080</v>
      </c>
      <c r="BM90" s="20">
        <f t="shared" si="468"/>
        <v>69480</v>
      </c>
      <c r="BN90" s="20">
        <f t="shared" si="469"/>
        <v>74880</v>
      </c>
      <c r="BO90" s="20">
        <f t="shared" si="470"/>
        <v>80280</v>
      </c>
      <c r="BP90" s="20">
        <f t="shared" si="471"/>
        <v>102760</v>
      </c>
      <c r="BQ90" s="20">
        <f t="shared" si="472"/>
        <v>111860</v>
      </c>
      <c r="BR90" s="20">
        <f t="shared" si="473"/>
        <v>120960</v>
      </c>
      <c r="BS90" s="20">
        <f t="shared" si="474"/>
        <v>130060</v>
      </c>
      <c r="BT90" s="20">
        <f t="shared" si="475"/>
        <v>139160</v>
      </c>
      <c r="BU90" s="20">
        <f t="shared" si="476"/>
        <v>172640</v>
      </c>
      <c r="BV90" s="20">
        <f t="shared" si="477"/>
        <v>186240</v>
      </c>
      <c r="BW90" s="20">
        <f t="shared" si="478"/>
        <v>199840</v>
      </c>
      <c r="BX90" s="20">
        <f t="shared" si="479"/>
        <v>213440</v>
      </c>
      <c r="BY90" s="20">
        <f t="shared" si="480"/>
        <v>227040</v>
      </c>
      <c r="BZ90" s="20">
        <f t="shared" si="481"/>
        <v>243840</v>
      </c>
      <c r="CA90" s="20">
        <f t="shared" si="482"/>
        <v>295020</v>
      </c>
      <c r="CB90" s="20">
        <f t="shared" si="483"/>
        <v>317520</v>
      </c>
      <c r="CC90" s="20">
        <f t="shared" si="484"/>
        <v>341820</v>
      </c>
    </row>
    <row r="91" spans="22:81">
      <c r="V91" s="20">
        <v>888</v>
      </c>
      <c r="W91" s="20">
        <f t="shared" ref="W91:Z91" si="536">V91+90</f>
        <v>978</v>
      </c>
      <c r="X91" s="20">
        <f t="shared" si="536"/>
        <v>1068</v>
      </c>
      <c r="Y91" s="20">
        <f t="shared" si="536"/>
        <v>1158</v>
      </c>
      <c r="Z91" s="20">
        <f t="shared" si="536"/>
        <v>1248</v>
      </c>
      <c r="AA91" s="20">
        <v>1338</v>
      </c>
      <c r="AB91" s="20">
        <f t="shared" ref="AB91:AE91" si="537">AA91+130</f>
        <v>1468</v>
      </c>
      <c r="AC91" s="20">
        <f t="shared" si="537"/>
        <v>1598</v>
      </c>
      <c r="AD91" s="20">
        <f t="shared" si="537"/>
        <v>1728</v>
      </c>
      <c r="AE91" s="20">
        <f t="shared" si="537"/>
        <v>1858</v>
      </c>
      <c r="AF91" s="20">
        <v>1988</v>
      </c>
      <c r="AG91" s="20">
        <f t="shared" ref="AG91:AJ91" si="538">AF91+170</f>
        <v>2158</v>
      </c>
      <c r="AH91" s="20">
        <f t="shared" si="538"/>
        <v>2328</v>
      </c>
      <c r="AI91" s="20">
        <f t="shared" si="538"/>
        <v>2498</v>
      </c>
      <c r="AJ91" s="20">
        <f t="shared" si="538"/>
        <v>2668</v>
      </c>
      <c r="AK91" s="20">
        <v>2838</v>
      </c>
      <c r="AL91" s="20">
        <f t="shared" si="441"/>
        <v>3048</v>
      </c>
      <c r="AM91" s="20">
        <v>3278</v>
      </c>
      <c r="AN91" s="20">
        <v>3528</v>
      </c>
      <c r="AO91" s="20">
        <v>3798</v>
      </c>
      <c r="BJ91" s="20">
        <f t="shared" si="465"/>
        <v>53340</v>
      </c>
      <c r="BK91" s="20">
        <f t="shared" si="466"/>
        <v>58740</v>
      </c>
      <c r="BL91" s="20">
        <f t="shared" si="467"/>
        <v>64140</v>
      </c>
      <c r="BM91" s="20">
        <f t="shared" si="468"/>
        <v>69540</v>
      </c>
      <c r="BN91" s="20">
        <f t="shared" si="469"/>
        <v>74940</v>
      </c>
      <c r="BO91" s="20">
        <f t="shared" si="470"/>
        <v>80340</v>
      </c>
      <c r="BP91" s="20">
        <f t="shared" si="471"/>
        <v>102830</v>
      </c>
      <c r="BQ91" s="20">
        <f t="shared" si="472"/>
        <v>111930</v>
      </c>
      <c r="BR91" s="20">
        <f t="shared" si="473"/>
        <v>121030</v>
      </c>
      <c r="BS91" s="20">
        <f t="shared" si="474"/>
        <v>130130</v>
      </c>
      <c r="BT91" s="20">
        <f t="shared" si="475"/>
        <v>139230</v>
      </c>
      <c r="BU91" s="20">
        <f t="shared" si="476"/>
        <v>172720</v>
      </c>
      <c r="BV91" s="20">
        <f t="shared" si="477"/>
        <v>186320</v>
      </c>
      <c r="BW91" s="20">
        <f t="shared" si="478"/>
        <v>199920</v>
      </c>
      <c r="BX91" s="20">
        <f t="shared" si="479"/>
        <v>213520</v>
      </c>
      <c r="BY91" s="20">
        <f t="shared" si="480"/>
        <v>227120</v>
      </c>
      <c r="BZ91" s="20">
        <f t="shared" si="481"/>
        <v>243920</v>
      </c>
      <c r="CA91" s="20">
        <f t="shared" si="482"/>
        <v>295110</v>
      </c>
      <c r="CB91" s="20">
        <f t="shared" si="483"/>
        <v>317610</v>
      </c>
      <c r="CC91" s="20">
        <f t="shared" si="484"/>
        <v>341910</v>
      </c>
    </row>
    <row r="92" spans="22:81">
      <c r="V92" s="20">
        <v>889</v>
      </c>
      <c r="W92" s="20">
        <f t="shared" ref="W92:Z92" si="539">V92+90</f>
        <v>979</v>
      </c>
      <c r="X92" s="20">
        <f t="shared" si="539"/>
        <v>1069</v>
      </c>
      <c r="Y92" s="20">
        <f t="shared" si="539"/>
        <v>1159</v>
      </c>
      <c r="Z92" s="20">
        <f t="shared" si="539"/>
        <v>1249</v>
      </c>
      <c r="AA92" s="20">
        <v>1339</v>
      </c>
      <c r="AB92" s="20">
        <f t="shared" ref="AB92:AE92" si="540">AA92+130</f>
        <v>1469</v>
      </c>
      <c r="AC92" s="20">
        <f t="shared" si="540"/>
        <v>1599</v>
      </c>
      <c r="AD92" s="20">
        <f t="shared" si="540"/>
        <v>1729</v>
      </c>
      <c r="AE92" s="20">
        <f t="shared" si="540"/>
        <v>1859</v>
      </c>
      <c r="AF92" s="20">
        <v>1989</v>
      </c>
      <c r="AG92" s="20">
        <f t="shared" ref="AG92:AJ92" si="541">AF92+170</f>
        <v>2159</v>
      </c>
      <c r="AH92" s="20">
        <f t="shared" si="541"/>
        <v>2329</v>
      </c>
      <c r="AI92" s="20">
        <f t="shared" si="541"/>
        <v>2499</v>
      </c>
      <c r="AJ92" s="20">
        <f t="shared" si="541"/>
        <v>2669</v>
      </c>
      <c r="AK92" s="20">
        <v>2839</v>
      </c>
      <c r="AL92" s="20">
        <f t="shared" si="441"/>
        <v>3049</v>
      </c>
      <c r="AM92" s="20">
        <v>3279</v>
      </c>
      <c r="AN92" s="20">
        <v>3529</v>
      </c>
      <c r="AO92" s="20">
        <v>3799</v>
      </c>
      <c r="BJ92" s="20">
        <f t="shared" si="465"/>
        <v>53400</v>
      </c>
      <c r="BK92" s="20">
        <f t="shared" si="466"/>
        <v>58800</v>
      </c>
      <c r="BL92" s="20">
        <f t="shared" si="467"/>
        <v>64200</v>
      </c>
      <c r="BM92" s="20">
        <f t="shared" si="468"/>
        <v>69600</v>
      </c>
      <c r="BN92" s="20">
        <f t="shared" si="469"/>
        <v>75000</v>
      </c>
      <c r="BO92" s="20">
        <f t="shared" si="470"/>
        <v>80400</v>
      </c>
      <c r="BP92" s="20">
        <f t="shared" si="471"/>
        <v>102900</v>
      </c>
      <c r="BQ92" s="20">
        <f t="shared" si="472"/>
        <v>112000</v>
      </c>
      <c r="BR92" s="20">
        <f t="shared" si="473"/>
        <v>121100</v>
      </c>
      <c r="BS92" s="20">
        <f t="shared" si="474"/>
        <v>130200</v>
      </c>
      <c r="BT92" s="20">
        <f t="shared" si="475"/>
        <v>139300</v>
      </c>
      <c r="BU92" s="20">
        <f t="shared" si="476"/>
        <v>172800</v>
      </c>
      <c r="BV92" s="20">
        <f t="shared" si="477"/>
        <v>186400</v>
      </c>
      <c r="BW92" s="20">
        <f t="shared" si="478"/>
        <v>200000</v>
      </c>
      <c r="BX92" s="20">
        <f t="shared" si="479"/>
        <v>213600</v>
      </c>
      <c r="BY92" s="20">
        <f t="shared" si="480"/>
        <v>227200</v>
      </c>
      <c r="BZ92" s="20">
        <f t="shared" si="481"/>
        <v>244000</v>
      </c>
      <c r="CA92" s="20">
        <f t="shared" si="482"/>
        <v>295200</v>
      </c>
      <c r="CB92" s="20">
        <f t="shared" si="483"/>
        <v>317700</v>
      </c>
      <c r="CC92" s="20">
        <f t="shared" si="484"/>
        <v>342000</v>
      </c>
    </row>
    <row r="93" spans="27:81">
      <c r="AA93" s="20">
        <v>1340</v>
      </c>
      <c r="AB93" s="20">
        <f t="shared" ref="AB93:AE93" si="542">AA93+130</f>
        <v>1470</v>
      </c>
      <c r="AC93" s="20">
        <f t="shared" si="542"/>
        <v>1600</v>
      </c>
      <c r="AD93" s="20">
        <f t="shared" si="542"/>
        <v>1730</v>
      </c>
      <c r="AE93" s="20">
        <f t="shared" si="542"/>
        <v>1860</v>
      </c>
      <c r="AF93" s="20">
        <v>1990</v>
      </c>
      <c r="AG93" s="20">
        <f t="shared" ref="AG93:AJ93" si="543">AF93+170</f>
        <v>2160</v>
      </c>
      <c r="AH93" s="20">
        <f t="shared" si="543"/>
        <v>2330</v>
      </c>
      <c r="AI93" s="20">
        <f t="shared" si="543"/>
        <v>2500</v>
      </c>
      <c r="AJ93" s="20">
        <f t="shared" si="543"/>
        <v>2670</v>
      </c>
      <c r="AK93" s="20">
        <v>2840</v>
      </c>
      <c r="AL93" s="20">
        <f t="shared" si="441"/>
        <v>3050</v>
      </c>
      <c r="AM93" s="20">
        <v>3280</v>
      </c>
      <c r="AN93" s="20">
        <v>3530</v>
      </c>
      <c r="AO93" s="20">
        <v>3800</v>
      </c>
      <c r="BO93" s="20">
        <f t="shared" ref="BO93:BO132" si="544">(AA93+1)*BO$293</f>
        <v>80460</v>
      </c>
      <c r="BP93" s="20">
        <f t="shared" ref="BP93:BP132" si="545">(AB93+1)*BP$293</f>
        <v>102970</v>
      </c>
      <c r="BQ93" s="20">
        <f t="shared" ref="BQ93:BQ132" si="546">(AC93+1)*BQ$293</f>
        <v>112070</v>
      </c>
      <c r="BR93" s="20">
        <f t="shared" ref="BR93:BR132" si="547">(AD93+1)*BR$293</f>
        <v>121170</v>
      </c>
      <c r="BS93" s="20">
        <f t="shared" ref="BS93:BS132" si="548">(AE93+1)*BS$293</f>
        <v>130270</v>
      </c>
      <c r="BT93" s="20">
        <f t="shared" ref="BT93:BT132" si="549">(AF93+1)*BT$293</f>
        <v>139370</v>
      </c>
      <c r="BU93" s="20">
        <f t="shared" ref="BU93:BU132" si="550">(AG93+1)*BU$293</f>
        <v>172880</v>
      </c>
      <c r="BV93" s="20">
        <f t="shared" ref="BV93:BV132" si="551">(AH93+1)*BV$293</f>
        <v>186480</v>
      </c>
      <c r="BW93" s="20">
        <f t="shared" ref="BW93:BW132" si="552">(AI93+1)*BW$293</f>
        <v>200080</v>
      </c>
      <c r="BX93" s="20">
        <f t="shared" ref="BX93:BX132" si="553">(AJ93+1)*BX$293</f>
        <v>213680</v>
      </c>
      <c r="BY93" s="20">
        <f t="shared" ref="BY93:BY132" si="554">(AK93+1)*BY$293</f>
        <v>227280</v>
      </c>
      <c r="BZ93" s="20">
        <f t="shared" ref="BZ93:BZ132" si="555">(AL93+1)*BZ$293</f>
        <v>244080</v>
      </c>
      <c r="CA93" s="20">
        <f t="shared" ref="CA93:CA132" si="556">(AM93+1)*CA$293</f>
        <v>295290</v>
      </c>
      <c r="CB93" s="20">
        <f t="shared" ref="CB93:CB132" si="557">(AN93+1)*CB$293</f>
        <v>317790</v>
      </c>
      <c r="CC93" s="20">
        <f t="shared" ref="CC93:CC132" si="558">(AO93+1)*CC$293</f>
        <v>342090</v>
      </c>
    </row>
    <row r="94" spans="27:81">
      <c r="AA94" s="20">
        <v>1341</v>
      </c>
      <c r="AB94" s="20">
        <f t="shared" ref="AB94:AE94" si="559">AA94+130</f>
        <v>1471</v>
      </c>
      <c r="AC94" s="20">
        <f t="shared" si="559"/>
        <v>1601</v>
      </c>
      <c r="AD94" s="20">
        <f t="shared" si="559"/>
        <v>1731</v>
      </c>
      <c r="AE94" s="20">
        <f t="shared" si="559"/>
        <v>1861</v>
      </c>
      <c r="AF94" s="20">
        <v>1991</v>
      </c>
      <c r="AG94" s="20">
        <f t="shared" ref="AG94:AJ94" si="560">AF94+170</f>
        <v>2161</v>
      </c>
      <c r="AH94" s="20">
        <f t="shared" si="560"/>
        <v>2331</v>
      </c>
      <c r="AI94" s="20">
        <f t="shared" si="560"/>
        <v>2501</v>
      </c>
      <c r="AJ94" s="20">
        <f t="shared" si="560"/>
        <v>2671</v>
      </c>
      <c r="AK94" s="20">
        <v>2841</v>
      </c>
      <c r="AL94" s="20">
        <f t="shared" si="441"/>
        <v>3051</v>
      </c>
      <c r="AM94" s="20">
        <v>3281</v>
      </c>
      <c r="AN94" s="20">
        <v>3531</v>
      </c>
      <c r="AO94" s="20">
        <v>3801</v>
      </c>
      <c r="BO94" s="20">
        <f t="shared" si="544"/>
        <v>80520</v>
      </c>
      <c r="BP94" s="20">
        <f t="shared" si="545"/>
        <v>103040</v>
      </c>
      <c r="BQ94" s="20">
        <f t="shared" si="546"/>
        <v>112140</v>
      </c>
      <c r="BR94" s="20">
        <f t="shared" si="547"/>
        <v>121240</v>
      </c>
      <c r="BS94" s="20">
        <f t="shared" si="548"/>
        <v>130340</v>
      </c>
      <c r="BT94" s="20">
        <f t="shared" si="549"/>
        <v>139440</v>
      </c>
      <c r="BU94" s="20">
        <f t="shared" si="550"/>
        <v>172960</v>
      </c>
      <c r="BV94" s="20">
        <f t="shared" si="551"/>
        <v>186560</v>
      </c>
      <c r="BW94" s="20">
        <f t="shared" si="552"/>
        <v>200160</v>
      </c>
      <c r="BX94" s="20">
        <f t="shared" si="553"/>
        <v>213760</v>
      </c>
      <c r="BY94" s="20">
        <f t="shared" si="554"/>
        <v>227360</v>
      </c>
      <c r="BZ94" s="20">
        <f t="shared" si="555"/>
        <v>244160</v>
      </c>
      <c r="CA94" s="20">
        <f t="shared" si="556"/>
        <v>295380</v>
      </c>
      <c r="CB94" s="20">
        <f t="shared" si="557"/>
        <v>317880</v>
      </c>
      <c r="CC94" s="20">
        <f t="shared" si="558"/>
        <v>342180</v>
      </c>
    </row>
    <row r="95" spans="27:81">
      <c r="AA95" s="20">
        <v>1342</v>
      </c>
      <c r="AB95" s="20">
        <f t="shared" ref="AB95:AE95" si="561">AA95+130</f>
        <v>1472</v>
      </c>
      <c r="AC95" s="20">
        <f t="shared" si="561"/>
        <v>1602</v>
      </c>
      <c r="AD95" s="20">
        <f t="shared" si="561"/>
        <v>1732</v>
      </c>
      <c r="AE95" s="20">
        <f t="shared" si="561"/>
        <v>1862</v>
      </c>
      <c r="AF95" s="20">
        <v>1992</v>
      </c>
      <c r="AG95" s="20">
        <f t="shared" ref="AG95:AJ95" si="562">AF95+170</f>
        <v>2162</v>
      </c>
      <c r="AH95" s="20">
        <f t="shared" si="562"/>
        <v>2332</v>
      </c>
      <c r="AI95" s="20">
        <f t="shared" si="562"/>
        <v>2502</v>
      </c>
      <c r="AJ95" s="20">
        <f t="shared" si="562"/>
        <v>2672</v>
      </c>
      <c r="AK95" s="20">
        <v>2842</v>
      </c>
      <c r="AL95" s="20">
        <f t="shared" si="441"/>
        <v>3052</v>
      </c>
      <c r="AM95" s="20">
        <v>3282</v>
      </c>
      <c r="AN95" s="20">
        <v>3532</v>
      </c>
      <c r="AO95" s="20">
        <v>3802</v>
      </c>
      <c r="BO95" s="20">
        <f t="shared" si="544"/>
        <v>80580</v>
      </c>
      <c r="BP95" s="20">
        <f t="shared" si="545"/>
        <v>103110</v>
      </c>
      <c r="BQ95" s="20">
        <f t="shared" si="546"/>
        <v>112210</v>
      </c>
      <c r="BR95" s="20">
        <f t="shared" si="547"/>
        <v>121310</v>
      </c>
      <c r="BS95" s="20">
        <f t="shared" si="548"/>
        <v>130410</v>
      </c>
      <c r="BT95" s="20">
        <f t="shared" si="549"/>
        <v>139510</v>
      </c>
      <c r="BU95" s="20">
        <f t="shared" si="550"/>
        <v>173040</v>
      </c>
      <c r="BV95" s="20">
        <f t="shared" si="551"/>
        <v>186640</v>
      </c>
      <c r="BW95" s="20">
        <f t="shared" si="552"/>
        <v>200240</v>
      </c>
      <c r="BX95" s="20">
        <f t="shared" si="553"/>
        <v>213840</v>
      </c>
      <c r="BY95" s="20">
        <f t="shared" si="554"/>
        <v>227440</v>
      </c>
      <c r="BZ95" s="20">
        <f t="shared" si="555"/>
        <v>244240</v>
      </c>
      <c r="CA95" s="20">
        <f t="shared" si="556"/>
        <v>295470</v>
      </c>
      <c r="CB95" s="20">
        <f t="shared" si="557"/>
        <v>317970</v>
      </c>
      <c r="CC95" s="20">
        <f t="shared" si="558"/>
        <v>342270</v>
      </c>
    </row>
    <row r="96" spans="27:81">
      <c r="AA96" s="20">
        <v>1343</v>
      </c>
      <c r="AB96" s="20">
        <f t="shared" ref="AB96:AE96" si="563">AA96+130</f>
        <v>1473</v>
      </c>
      <c r="AC96" s="20">
        <f t="shared" si="563"/>
        <v>1603</v>
      </c>
      <c r="AD96" s="20">
        <f t="shared" si="563"/>
        <v>1733</v>
      </c>
      <c r="AE96" s="20">
        <f t="shared" si="563"/>
        <v>1863</v>
      </c>
      <c r="AF96" s="20">
        <v>1993</v>
      </c>
      <c r="AG96" s="20">
        <f t="shared" ref="AG96:AJ96" si="564">AF96+170</f>
        <v>2163</v>
      </c>
      <c r="AH96" s="20">
        <f t="shared" si="564"/>
        <v>2333</v>
      </c>
      <c r="AI96" s="20">
        <f t="shared" si="564"/>
        <v>2503</v>
      </c>
      <c r="AJ96" s="20">
        <f t="shared" si="564"/>
        <v>2673</v>
      </c>
      <c r="AK96" s="20">
        <v>2843</v>
      </c>
      <c r="AL96" s="20">
        <f t="shared" si="441"/>
        <v>3053</v>
      </c>
      <c r="AM96" s="20">
        <v>3283</v>
      </c>
      <c r="AN96" s="20">
        <v>3533</v>
      </c>
      <c r="AO96" s="20">
        <v>3803</v>
      </c>
      <c r="BO96" s="20">
        <f t="shared" si="544"/>
        <v>80640</v>
      </c>
      <c r="BP96" s="20">
        <f t="shared" si="545"/>
        <v>103180</v>
      </c>
      <c r="BQ96" s="20">
        <f t="shared" si="546"/>
        <v>112280</v>
      </c>
      <c r="BR96" s="20">
        <f t="shared" si="547"/>
        <v>121380</v>
      </c>
      <c r="BS96" s="20">
        <f t="shared" si="548"/>
        <v>130480</v>
      </c>
      <c r="BT96" s="20">
        <f t="shared" si="549"/>
        <v>139580</v>
      </c>
      <c r="BU96" s="20">
        <f t="shared" si="550"/>
        <v>173120</v>
      </c>
      <c r="BV96" s="20">
        <f t="shared" si="551"/>
        <v>186720</v>
      </c>
      <c r="BW96" s="20">
        <f t="shared" si="552"/>
        <v>200320</v>
      </c>
      <c r="BX96" s="20">
        <f t="shared" si="553"/>
        <v>213920</v>
      </c>
      <c r="BY96" s="20">
        <f t="shared" si="554"/>
        <v>227520</v>
      </c>
      <c r="BZ96" s="20">
        <f t="shared" si="555"/>
        <v>244320</v>
      </c>
      <c r="CA96" s="20">
        <f t="shared" si="556"/>
        <v>295560</v>
      </c>
      <c r="CB96" s="20">
        <f t="shared" si="557"/>
        <v>318060</v>
      </c>
      <c r="CC96" s="20">
        <f t="shared" si="558"/>
        <v>342360</v>
      </c>
    </row>
    <row r="97" spans="27:81">
      <c r="AA97" s="20">
        <v>1344</v>
      </c>
      <c r="AB97" s="20">
        <f t="shared" ref="AB97:AE97" si="565">AA97+130</f>
        <v>1474</v>
      </c>
      <c r="AC97" s="20">
        <f t="shared" si="565"/>
        <v>1604</v>
      </c>
      <c r="AD97" s="20">
        <f t="shared" si="565"/>
        <v>1734</v>
      </c>
      <c r="AE97" s="20">
        <f t="shared" si="565"/>
        <v>1864</v>
      </c>
      <c r="AF97" s="20">
        <v>1994</v>
      </c>
      <c r="AG97" s="20">
        <f t="shared" ref="AG97:AJ97" si="566">AF97+170</f>
        <v>2164</v>
      </c>
      <c r="AH97" s="20">
        <f t="shared" si="566"/>
        <v>2334</v>
      </c>
      <c r="AI97" s="20">
        <f t="shared" si="566"/>
        <v>2504</v>
      </c>
      <c r="AJ97" s="20">
        <f t="shared" si="566"/>
        <v>2674</v>
      </c>
      <c r="AK97" s="20">
        <v>2844</v>
      </c>
      <c r="AL97" s="20">
        <f t="shared" si="441"/>
        <v>3054</v>
      </c>
      <c r="AM97" s="20">
        <v>3284</v>
      </c>
      <c r="AN97" s="20">
        <v>3534</v>
      </c>
      <c r="AO97" s="20">
        <v>3804</v>
      </c>
      <c r="BO97" s="20">
        <f t="shared" si="544"/>
        <v>80700</v>
      </c>
      <c r="BP97" s="20">
        <f t="shared" si="545"/>
        <v>103250</v>
      </c>
      <c r="BQ97" s="20">
        <f t="shared" si="546"/>
        <v>112350</v>
      </c>
      <c r="BR97" s="20">
        <f t="shared" si="547"/>
        <v>121450</v>
      </c>
      <c r="BS97" s="20">
        <f t="shared" si="548"/>
        <v>130550</v>
      </c>
      <c r="BT97" s="20">
        <f t="shared" si="549"/>
        <v>139650</v>
      </c>
      <c r="BU97" s="20">
        <f t="shared" si="550"/>
        <v>173200</v>
      </c>
      <c r="BV97" s="20">
        <f t="shared" si="551"/>
        <v>186800</v>
      </c>
      <c r="BW97" s="20">
        <f t="shared" si="552"/>
        <v>200400</v>
      </c>
      <c r="BX97" s="20">
        <f t="shared" si="553"/>
        <v>214000</v>
      </c>
      <c r="BY97" s="20">
        <f t="shared" si="554"/>
        <v>227600</v>
      </c>
      <c r="BZ97" s="20">
        <f t="shared" si="555"/>
        <v>244400</v>
      </c>
      <c r="CA97" s="20">
        <f t="shared" si="556"/>
        <v>295650</v>
      </c>
      <c r="CB97" s="20">
        <f t="shared" si="557"/>
        <v>318150</v>
      </c>
      <c r="CC97" s="20">
        <f t="shared" si="558"/>
        <v>342450</v>
      </c>
    </row>
    <row r="98" spans="27:81">
      <c r="AA98" s="20">
        <v>1345</v>
      </c>
      <c r="AB98" s="20">
        <f t="shared" ref="AB98:AE98" si="567">AA98+130</f>
        <v>1475</v>
      </c>
      <c r="AC98" s="20">
        <f t="shared" si="567"/>
        <v>1605</v>
      </c>
      <c r="AD98" s="20">
        <f t="shared" si="567"/>
        <v>1735</v>
      </c>
      <c r="AE98" s="20">
        <f t="shared" si="567"/>
        <v>1865</v>
      </c>
      <c r="AF98" s="20">
        <v>1995</v>
      </c>
      <c r="AG98" s="20">
        <f t="shared" ref="AG98:AJ98" si="568">AF98+170</f>
        <v>2165</v>
      </c>
      <c r="AH98" s="20">
        <f t="shared" si="568"/>
        <v>2335</v>
      </c>
      <c r="AI98" s="20">
        <f t="shared" si="568"/>
        <v>2505</v>
      </c>
      <c r="AJ98" s="20">
        <f t="shared" si="568"/>
        <v>2675</v>
      </c>
      <c r="AK98" s="20">
        <v>2845</v>
      </c>
      <c r="AL98" s="20">
        <f t="shared" si="441"/>
        <v>3055</v>
      </c>
      <c r="AM98" s="20">
        <v>3285</v>
      </c>
      <c r="AN98" s="20">
        <v>3535</v>
      </c>
      <c r="AO98" s="20">
        <v>3805</v>
      </c>
      <c r="BO98" s="20">
        <f t="shared" si="544"/>
        <v>80760</v>
      </c>
      <c r="BP98" s="20">
        <f t="shared" si="545"/>
        <v>103320</v>
      </c>
      <c r="BQ98" s="20">
        <f t="shared" si="546"/>
        <v>112420</v>
      </c>
      <c r="BR98" s="20">
        <f t="shared" si="547"/>
        <v>121520</v>
      </c>
      <c r="BS98" s="20">
        <f t="shared" si="548"/>
        <v>130620</v>
      </c>
      <c r="BT98" s="20">
        <f t="shared" si="549"/>
        <v>139720</v>
      </c>
      <c r="BU98" s="20">
        <f t="shared" si="550"/>
        <v>173280</v>
      </c>
      <c r="BV98" s="20">
        <f t="shared" si="551"/>
        <v>186880</v>
      </c>
      <c r="BW98" s="20">
        <f t="shared" si="552"/>
        <v>200480</v>
      </c>
      <c r="BX98" s="20">
        <f t="shared" si="553"/>
        <v>214080</v>
      </c>
      <c r="BY98" s="20">
        <f t="shared" si="554"/>
        <v>227680</v>
      </c>
      <c r="BZ98" s="20">
        <f t="shared" si="555"/>
        <v>244480</v>
      </c>
      <c r="CA98" s="20">
        <f t="shared" si="556"/>
        <v>295740</v>
      </c>
      <c r="CB98" s="20">
        <f t="shared" si="557"/>
        <v>318240</v>
      </c>
      <c r="CC98" s="20">
        <f t="shared" si="558"/>
        <v>342540</v>
      </c>
    </row>
    <row r="99" spans="27:81">
      <c r="AA99" s="20">
        <v>1346</v>
      </c>
      <c r="AB99" s="20">
        <f t="shared" ref="AB99:AE99" si="569">AA99+130</f>
        <v>1476</v>
      </c>
      <c r="AC99" s="20">
        <f t="shared" si="569"/>
        <v>1606</v>
      </c>
      <c r="AD99" s="20">
        <f t="shared" si="569"/>
        <v>1736</v>
      </c>
      <c r="AE99" s="20">
        <f t="shared" si="569"/>
        <v>1866</v>
      </c>
      <c r="AF99" s="20">
        <v>1996</v>
      </c>
      <c r="AG99" s="20">
        <f t="shared" ref="AG99:AJ99" si="570">AF99+170</f>
        <v>2166</v>
      </c>
      <c r="AH99" s="20">
        <f t="shared" si="570"/>
        <v>2336</v>
      </c>
      <c r="AI99" s="20">
        <f t="shared" si="570"/>
        <v>2506</v>
      </c>
      <c r="AJ99" s="20">
        <f t="shared" si="570"/>
        <v>2676</v>
      </c>
      <c r="AK99" s="20">
        <v>2846</v>
      </c>
      <c r="AL99" s="20">
        <f t="shared" si="441"/>
        <v>3056</v>
      </c>
      <c r="AM99" s="20">
        <v>3286</v>
      </c>
      <c r="AN99" s="20">
        <v>3536</v>
      </c>
      <c r="AO99" s="20">
        <v>3806</v>
      </c>
      <c r="BO99" s="20">
        <f t="shared" si="544"/>
        <v>80820</v>
      </c>
      <c r="BP99" s="20">
        <f t="shared" si="545"/>
        <v>103390</v>
      </c>
      <c r="BQ99" s="20">
        <f t="shared" si="546"/>
        <v>112490</v>
      </c>
      <c r="BR99" s="20">
        <f t="shared" si="547"/>
        <v>121590</v>
      </c>
      <c r="BS99" s="20">
        <f t="shared" si="548"/>
        <v>130690</v>
      </c>
      <c r="BT99" s="20">
        <f t="shared" si="549"/>
        <v>139790</v>
      </c>
      <c r="BU99" s="20">
        <f t="shared" si="550"/>
        <v>173360</v>
      </c>
      <c r="BV99" s="20">
        <f t="shared" si="551"/>
        <v>186960</v>
      </c>
      <c r="BW99" s="20">
        <f t="shared" si="552"/>
        <v>200560</v>
      </c>
      <c r="BX99" s="20">
        <f t="shared" si="553"/>
        <v>214160</v>
      </c>
      <c r="BY99" s="20">
        <f t="shared" si="554"/>
        <v>227760</v>
      </c>
      <c r="BZ99" s="20">
        <f t="shared" si="555"/>
        <v>244560</v>
      </c>
      <c r="CA99" s="20">
        <f t="shared" si="556"/>
        <v>295830</v>
      </c>
      <c r="CB99" s="20">
        <f t="shared" si="557"/>
        <v>318330</v>
      </c>
      <c r="CC99" s="20">
        <f t="shared" si="558"/>
        <v>342630</v>
      </c>
    </row>
    <row r="100" spans="27:81">
      <c r="AA100" s="20">
        <v>1347</v>
      </c>
      <c r="AB100" s="20">
        <f t="shared" ref="AB100:AE100" si="571">AA100+130</f>
        <v>1477</v>
      </c>
      <c r="AC100" s="20">
        <f t="shared" si="571"/>
        <v>1607</v>
      </c>
      <c r="AD100" s="20">
        <f t="shared" si="571"/>
        <v>1737</v>
      </c>
      <c r="AE100" s="20">
        <f t="shared" si="571"/>
        <v>1867</v>
      </c>
      <c r="AF100" s="20">
        <v>1997</v>
      </c>
      <c r="AG100" s="20">
        <f t="shared" ref="AG100:AJ100" si="572">AF100+170</f>
        <v>2167</v>
      </c>
      <c r="AH100" s="20">
        <f t="shared" si="572"/>
        <v>2337</v>
      </c>
      <c r="AI100" s="20">
        <f t="shared" si="572"/>
        <v>2507</v>
      </c>
      <c r="AJ100" s="20">
        <f t="shared" si="572"/>
        <v>2677</v>
      </c>
      <c r="AK100" s="20">
        <v>2847</v>
      </c>
      <c r="AL100" s="20">
        <f t="shared" si="441"/>
        <v>3057</v>
      </c>
      <c r="AM100" s="20">
        <v>3287</v>
      </c>
      <c r="AN100" s="20">
        <v>3537</v>
      </c>
      <c r="AO100" s="20">
        <v>3807</v>
      </c>
      <c r="BO100" s="20">
        <f t="shared" si="544"/>
        <v>80880</v>
      </c>
      <c r="BP100" s="20">
        <f t="shared" si="545"/>
        <v>103460</v>
      </c>
      <c r="BQ100" s="20">
        <f t="shared" si="546"/>
        <v>112560</v>
      </c>
      <c r="BR100" s="20">
        <f t="shared" si="547"/>
        <v>121660</v>
      </c>
      <c r="BS100" s="20">
        <f t="shared" si="548"/>
        <v>130760</v>
      </c>
      <c r="BT100" s="20">
        <f t="shared" si="549"/>
        <v>139860</v>
      </c>
      <c r="BU100" s="20">
        <f t="shared" si="550"/>
        <v>173440</v>
      </c>
      <c r="BV100" s="20">
        <f t="shared" si="551"/>
        <v>187040</v>
      </c>
      <c r="BW100" s="20">
        <f t="shared" si="552"/>
        <v>200640</v>
      </c>
      <c r="BX100" s="20">
        <f t="shared" si="553"/>
        <v>214240</v>
      </c>
      <c r="BY100" s="20">
        <f t="shared" si="554"/>
        <v>227840</v>
      </c>
      <c r="BZ100" s="20">
        <f t="shared" si="555"/>
        <v>244640</v>
      </c>
      <c r="CA100" s="20">
        <f t="shared" si="556"/>
        <v>295920</v>
      </c>
      <c r="CB100" s="20">
        <f t="shared" si="557"/>
        <v>318420</v>
      </c>
      <c r="CC100" s="20">
        <f t="shared" si="558"/>
        <v>342720</v>
      </c>
    </row>
    <row r="101" spans="27:81">
      <c r="AA101" s="20">
        <v>1348</v>
      </c>
      <c r="AB101" s="20">
        <f t="shared" ref="AB101:AE101" si="573">AA101+130</f>
        <v>1478</v>
      </c>
      <c r="AC101" s="20">
        <f t="shared" si="573"/>
        <v>1608</v>
      </c>
      <c r="AD101" s="20">
        <f t="shared" si="573"/>
        <v>1738</v>
      </c>
      <c r="AE101" s="20">
        <f t="shared" si="573"/>
        <v>1868</v>
      </c>
      <c r="AF101" s="20">
        <v>1998</v>
      </c>
      <c r="AG101" s="20">
        <f t="shared" ref="AG101:AJ101" si="574">AF101+170</f>
        <v>2168</v>
      </c>
      <c r="AH101" s="20">
        <f t="shared" si="574"/>
        <v>2338</v>
      </c>
      <c r="AI101" s="20">
        <f t="shared" si="574"/>
        <v>2508</v>
      </c>
      <c r="AJ101" s="20">
        <f t="shared" si="574"/>
        <v>2678</v>
      </c>
      <c r="AK101" s="20">
        <v>2848</v>
      </c>
      <c r="AL101" s="20">
        <f t="shared" si="441"/>
        <v>3058</v>
      </c>
      <c r="AM101" s="20">
        <v>3288</v>
      </c>
      <c r="AN101" s="20">
        <v>3538</v>
      </c>
      <c r="AO101" s="20">
        <v>3808</v>
      </c>
      <c r="BO101" s="20">
        <f t="shared" si="544"/>
        <v>80940</v>
      </c>
      <c r="BP101" s="20">
        <f t="shared" si="545"/>
        <v>103530</v>
      </c>
      <c r="BQ101" s="20">
        <f t="shared" si="546"/>
        <v>112630</v>
      </c>
      <c r="BR101" s="20">
        <f t="shared" si="547"/>
        <v>121730</v>
      </c>
      <c r="BS101" s="20">
        <f t="shared" si="548"/>
        <v>130830</v>
      </c>
      <c r="BT101" s="20">
        <f t="shared" si="549"/>
        <v>139930</v>
      </c>
      <c r="BU101" s="20">
        <f t="shared" si="550"/>
        <v>173520</v>
      </c>
      <c r="BV101" s="20">
        <f t="shared" si="551"/>
        <v>187120</v>
      </c>
      <c r="BW101" s="20">
        <f t="shared" si="552"/>
        <v>200720</v>
      </c>
      <c r="BX101" s="20">
        <f t="shared" si="553"/>
        <v>214320</v>
      </c>
      <c r="BY101" s="20">
        <f t="shared" si="554"/>
        <v>227920</v>
      </c>
      <c r="BZ101" s="20">
        <f t="shared" si="555"/>
        <v>244720</v>
      </c>
      <c r="CA101" s="20">
        <f t="shared" si="556"/>
        <v>296010</v>
      </c>
      <c r="CB101" s="20">
        <f t="shared" si="557"/>
        <v>318510</v>
      </c>
      <c r="CC101" s="20">
        <f t="shared" si="558"/>
        <v>342810</v>
      </c>
    </row>
    <row r="102" spans="27:81">
      <c r="AA102" s="20">
        <v>1349</v>
      </c>
      <c r="AB102" s="20">
        <f t="shared" ref="AB102:AE102" si="575">AA102+130</f>
        <v>1479</v>
      </c>
      <c r="AC102" s="20">
        <f t="shared" si="575"/>
        <v>1609</v>
      </c>
      <c r="AD102" s="20">
        <f t="shared" si="575"/>
        <v>1739</v>
      </c>
      <c r="AE102" s="20">
        <f t="shared" si="575"/>
        <v>1869</v>
      </c>
      <c r="AF102" s="20">
        <v>1999</v>
      </c>
      <c r="AG102" s="20">
        <f t="shared" ref="AG102:AJ102" si="576">AF102+170</f>
        <v>2169</v>
      </c>
      <c r="AH102" s="20">
        <f t="shared" si="576"/>
        <v>2339</v>
      </c>
      <c r="AI102" s="20">
        <f t="shared" si="576"/>
        <v>2509</v>
      </c>
      <c r="AJ102" s="20">
        <f t="shared" si="576"/>
        <v>2679</v>
      </c>
      <c r="AK102" s="20">
        <v>2849</v>
      </c>
      <c r="AL102" s="20">
        <f t="shared" si="441"/>
        <v>3059</v>
      </c>
      <c r="AM102" s="20">
        <v>3289</v>
      </c>
      <c r="AN102" s="20">
        <v>3539</v>
      </c>
      <c r="AO102" s="20">
        <v>3809</v>
      </c>
      <c r="BO102" s="20">
        <f t="shared" si="544"/>
        <v>81000</v>
      </c>
      <c r="BP102" s="20">
        <f t="shared" si="545"/>
        <v>103600</v>
      </c>
      <c r="BQ102" s="20">
        <f t="shared" si="546"/>
        <v>112700</v>
      </c>
      <c r="BR102" s="20">
        <f t="shared" si="547"/>
        <v>121800</v>
      </c>
      <c r="BS102" s="20">
        <f t="shared" si="548"/>
        <v>130900</v>
      </c>
      <c r="BT102" s="20">
        <f t="shared" si="549"/>
        <v>140000</v>
      </c>
      <c r="BU102" s="20">
        <f t="shared" si="550"/>
        <v>173600</v>
      </c>
      <c r="BV102" s="20">
        <f t="shared" si="551"/>
        <v>187200</v>
      </c>
      <c r="BW102" s="20">
        <f t="shared" si="552"/>
        <v>200800</v>
      </c>
      <c r="BX102" s="20">
        <f t="shared" si="553"/>
        <v>214400</v>
      </c>
      <c r="BY102" s="20">
        <f t="shared" si="554"/>
        <v>228000</v>
      </c>
      <c r="BZ102" s="20">
        <f t="shared" si="555"/>
        <v>244800</v>
      </c>
      <c r="CA102" s="20">
        <f t="shared" si="556"/>
        <v>296100</v>
      </c>
      <c r="CB102" s="20">
        <f t="shared" si="557"/>
        <v>318600</v>
      </c>
      <c r="CC102" s="20">
        <f t="shared" si="558"/>
        <v>342900</v>
      </c>
    </row>
    <row r="103" spans="27:81">
      <c r="AA103" s="20">
        <v>1350</v>
      </c>
      <c r="AB103" s="20">
        <f t="shared" ref="AB103:AE103" si="577">AA103+130</f>
        <v>1480</v>
      </c>
      <c r="AC103" s="20">
        <f t="shared" si="577"/>
        <v>1610</v>
      </c>
      <c r="AD103" s="20">
        <f t="shared" si="577"/>
        <v>1740</v>
      </c>
      <c r="AE103" s="20">
        <f t="shared" si="577"/>
        <v>1870</v>
      </c>
      <c r="AF103" s="20">
        <v>2000</v>
      </c>
      <c r="AG103" s="20">
        <f t="shared" ref="AG103:AJ103" si="578">AF103+170</f>
        <v>2170</v>
      </c>
      <c r="AH103" s="20">
        <f t="shared" si="578"/>
        <v>2340</v>
      </c>
      <c r="AI103" s="20">
        <f t="shared" si="578"/>
        <v>2510</v>
      </c>
      <c r="AJ103" s="20">
        <f t="shared" si="578"/>
        <v>2680</v>
      </c>
      <c r="AK103" s="20">
        <v>2850</v>
      </c>
      <c r="AL103" s="20">
        <f t="shared" si="441"/>
        <v>3060</v>
      </c>
      <c r="AM103" s="20">
        <v>3290</v>
      </c>
      <c r="AN103" s="20">
        <v>3540</v>
      </c>
      <c r="AO103" s="20">
        <v>3810</v>
      </c>
      <c r="BO103" s="20">
        <f t="shared" si="544"/>
        <v>81060</v>
      </c>
      <c r="BP103" s="20">
        <f t="shared" si="545"/>
        <v>103670</v>
      </c>
      <c r="BQ103" s="20">
        <f t="shared" si="546"/>
        <v>112770</v>
      </c>
      <c r="BR103" s="20">
        <f t="shared" si="547"/>
        <v>121870</v>
      </c>
      <c r="BS103" s="20">
        <f t="shared" si="548"/>
        <v>130970</v>
      </c>
      <c r="BT103" s="20">
        <f t="shared" si="549"/>
        <v>140070</v>
      </c>
      <c r="BU103" s="20">
        <f t="shared" si="550"/>
        <v>173680</v>
      </c>
      <c r="BV103" s="20">
        <f t="shared" si="551"/>
        <v>187280</v>
      </c>
      <c r="BW103" s="20">
        <f t="shared" si="552"/>
        <v>200880</v>
      </c>
      <c r="BX103" s="20">
        <f t="shared" si="553"/>
        <v>214480</v>
      </c>
      <c r="BY103" s="20">
        <f t="shared" si="554"/>
        <v>228080</v>
      </c>
      <c r="BZ103" s="20">
        <f t="shared" si="555"/>
        <v>244880</v>
      </c>
      <c r="CA103" s="20">
        <f t="shared" si="556"/>
        <v>296190</v>
      </c>
      <c r="CB103" s="20">
        <f t="shared" si="557"/>
        <v>318690</v>
      </c>
      <c r="CC103" s="20">
        <f t="shared" si="558"/>
        <v>342990</v>
      </c>
    </row>
    <row r="104" spans="27:81">
      <c r="AA104" s="20">
        <v>1351</v>
      </c>
      <c r="AB104" s="20">
        <f t="shared" ref="AB104:AE104" si="579">AA104+130</f>
        <v>1481</v>
      </c>
      <c r="AC104" s="20">
        <f t="shared" si="579"/>
        <v>1611</v>
      </c>
      <c r="AD104" s="20">
        <f t="shared" si="579"/>
        <v>1741</v>
      </c>
      <c r="AE104" s="20">
        <f t="shared" si="579"/>
        <v>1871</v>
      </c>
      <c r="AF104" s="20">
        <v>2001</v>
      </c>
      <c r="AG104" s="20">
        <f t="shared" ref="AG104:AJ104" si="580">AF104+170</f>
        <v>2171</v>
      </c>
      <c r="AH104" s="20">
        <f t="shared" si="580"/>
        <v>2341</v>
      </c>
      <c r="AI104" s="20">
        <f t="shared" si="580"/>
        <v>2511</v>
      </c>
      <c r="AJ104" s="20">
        <f t="shared" si="580"/>
        <v>2681</v>
      </c>
      <c r="AK104" s="20">
        <v>2851</v>
      </c>
      <c r="AL104" s="20">
        <f t="shared" si="441"/>
        <v>3061</v>
      </c>
      <c r="AM104" s="20">
        <v>3291</v>
      </c>
      <c r="AN104" s="20">
        <v>3541</v>
      </c>
      <c r="AO104" s="20">
        <v>3811</v>
      </c>
      <c r="BO104" s="20">
        <f t="shared" si="544"/>
        <v>81120</v>
      </c>
      <c r="BP104" s="20">
        <f t="shared" si="545"/>
        <v>103740</v>
      </c>
      <c r="BQ104" s="20">
        <f t="shared" si="546"/>
        <v>112840</v>
      </c>
      <c r="BR104" s="20">
        <f t="shared" si="547"/>
        <v>121940</v>
      </c>
      <c r="BS104" s="20">
        <f t="shared" si="548"/>
        <v>131040</v>
      </c>
      <c r="BT104" s="20">
        <f t="shared" si="549"/>
        <v>140140</v>
      </c>
      <c r="BU104" s="20">
        <f t="shared" si="550"/>
        <v>173760</v>
      </c>
      <c r="BV104" s="20">
        <f t="shared" si="551"/>
        <v>187360</v>
      </c>
      <c r="BW104" s="20">
        <f t="shared" si="552"/>
        <v>200960</v>
      </c>
      <c r="BX104" s="20">
        <f t="shared" si="553"/>
        <v>214560</v>
      </c>
      <c r="BY104" s="20">
        <f t="shared" si="554"/>
        <v>228160</v>
      </c>
      <c r="BZ104" s="20">
        <f t="shared" si="555"/>
        <v>244960</v>
      </c>
      <c r="CA104" s="20">
        <f t="shared" si="556"/>
        <v>296280</v>
      </c>
      <c r="CB104" s="20">
        <f t="shared" si="557"/>
        <v>318780</v>
      </c>
      <c r="CC104" s="20">
        <f t="shared" si="558"/>
        <v>343080</v>
      </c>
    </row>
    <row r="105" spans="27:81">
      <c r="AA105" s="20">
        <v>1352</v>
      </c>
      <c r="AB105" s="20">
        <f t="shared" ref="AB105:AE105" si="581">AA105+130</f>
        <v>1482</v>
      </c>
      <c r="AC105" s="20">
        <f t="shared" si="581"/>
        <v>1612</v>
      </c>
      <c r="AD105" s="20">
        <f t="shared" si="581"/>
        <v>1742</v>
      </c>
      <c r="AE105" s="20">
        <f t="shared" si="581"/>
        <v>1872</v>
      </c>
      <c r="AF105" s="20">
        <v>2002</v>
      </c>
      <c r="AG105" s="20">
        <f t="shared" ref="AG105:AJ105" si="582">AF105+170</f>
        <v>2172</v>
      </c>
      <c r="AH105" s="20">
        <f t="shared" si="582"/>
        <v>2342</v>
      </c>
      <c r="AI105" s="20">
        <f t="shared" si="582"/>
        <v>2512</v>
      </c>
      <c r="AJ105" s="20">
        <f t="shared" si="582"/>
        <v>2682</v>
      </c>
      <c r="AK105" s="20">
        <v>2852</v>
      </c>
      <c r="AL105" s="20">
        <f t="shared" si="441"/>
        <v>3062</v>
      </c>
      <c r="AM105" s="20">
        <v>3292</v>
      </c>
      <c r="AN105" s="20">
        <v>3542</v>
      </c>
      <c r="AO105" s="20">
        <v>3812</v>
      </c>
      <c r="BO105" s="20">
        <f t="shared" si="544"/>
        <v>81180</v>
      </c>
      <c r="BP105" s="20">
        <f t="shared" si="545"/>
        <v>103810</v>
      </c>
      <c r="BQ105" s="20">
        <f t="shared" si="546"/>
        <v>112910</v>
      </c>
      <c r="BR105" s="20">
        <f t="shared" si="547"/>
        <v>122010</v>
      </c>
      <c r="BS105" s="20">
        <f t="shared" si="548"/>
        <v>131110</v>
      </c>
      <c r="BT105" s="20">
        <f t="shared" si="549"/>
        <v>140210</v>
      </c>
      <c r="BU105" s="20">
        <f t="shared" si="550"/>
        <v>173840</v>
      </c>
      <c r="BV105" s="20">
        <f t="shared" si="551"/>
        <v>187440</v>
      </c>
      <c r="BW105" s="20">
        <f t="shared" si="552"/>
        <v>201040</v>
      </c>
      <c r="BX105" s="20">
        <f t="shared" si="553"/>
        <v>214640</v>
      </c>
      <c r="BY105" s="20">
        <f t="shared" si="554"/>
        <v>228240</v>
      </c>
      <c r="BZ105" s="20">
        <f t="shared" si="555"/>
        <v>245040</v>
      </c>
      <c r="CA105" s="20">
        <f t="shared" si="556"/>
        <v>296370</v>
      </c>
      <c r="CB105" s="20">
        <f t="shared" si="557"/>
        <v>318870</v>
      </c>
      <c r="CC105" s="20">
        <f t="shared" si="558"/>
        <v>343170</v>
      </c>
    </row>
    <row r="106" spans="27:81">
      <c r="AA106" s="20">
        <v>1353</v>
      </c>
      <c r="AB106" s="20">
        <f t="shared" ref="AB106:AE106" si="583">AA106+130</f>
        <v>1483</v>
      </c>
      <c r="AC106" s="20">
        <f t="shared" si="583"/>
        <v>1613</v>
      </c>
      <c r="AD106" s="20">
        <f t="shared" si="583"/>
        <v>1743</v>
      </c>
      <c r="AE106" s="20">
        <f t="shared" si="583"/>
        <v>1873</v>
      </c>
      <c r="AF106" s="20">
        <v>2003</v>
      </c>
      <c r="AG106" s="20">
        <f t="shared" ref="AG106:AJ106" si="584">AF106+170</f>
        <v>2173</v>
      </c>
      <c r="AH106" s="20">
        <f t="shared" si="584"/>
        <v>2343</v>
      </c>
      <c r="AI106" s="20">
        <f t="shared" si="584"/>
        <v>2513</v>
      </c>
      <c r="AJ106" s="20">
        <f t="shared" si="584"/>
        <v>2683</v>
      </c>
      <c r="AK106" s="20">
        <v>2853</v>
      </c>
      <c r="AL106" s="20">
        <f t="shared" si="441"/>
        <v>3063</v>
      </c>
      <c r="AM106" s="20">
        <v>3293</v>
      </c>
      <c r="AN106" s="20">
        <v>3543</v>
      </c>
      <c r="AO106" s="20">
        <v>3813</v>
      </c>
      <c r="BO106" s="20">
        <f t="shared" si="544"/>
        <v>81240</v>
      </c>
      <c r="BP106" s="20">
        <f t="shared" si="545"/>
        <v>103880</v>
      </c>
      <c r="BQ106" s="20">
        <f t="shared" si="546"/>
        <v>112980</v>
      </c>
      <c r="BR106" s="20">
        <f t="shared" si="547"/>
        <v>122080</v>
      </c>
      <c r="BS106" s="20">
        <f t="shared" si="548"/>
        <v>131180</v>
      </c>
      <c r="BT106" s="20">
        <f t="shared" si="549"/>
        <v>140280</v>
      </c>
      <c r="BU106" s="20">
        <f t="shared" si="550"/>
        <v>173920</v>
      </c>
      <c r="BV106" s="20">
        <f t="shared" si="551"/>
        <v>187520</v>
      </c>
      <c r="BW106" s="20">
        <f t="shared" si="552"/>
        <v>201120</v>
      </c>
      <c r="BX106" s="20">
        <f t="shared" si="553"/>
        <v>214720</v>
      </c>
      <c r="BY106" s="20">
        <f t="shared" si="554"/>
        <v>228320</v>
      </c>
      <c r="BZ106" s="20">
        <f t="shared" si="555"/>
        <v>245120</v>
      </c>
      <c r="CA106" s="20">
        <f t="shared" si="556"/>
        <v>296460</v>
      </c>
      <c r="CB106" s="20">
        <f t="shared" si="557"/>
        <v>318960</v>
      </c>
      <c r="CC106" s="20">
        <f t="shared" si="558"/>
        <v>343260</v>
      </c>
    </row>
    <row r="107" spans="27:81">
      <c r="AA107" s="20">
        <v>1354</v>
      </c>
      <c r="AB107" s="20">
        <f t="shared" ref="AB107:AE107" si="585">AA107+130</f>
        <v>1484</v>
      </c>
      <c r="AC107" s="20">
        <f t="shared" si="585"/>
        <v>1614</v>
      </c>
      <c r="AD107" s="20">
        <f t="shared" si="585"/>
        <v>1744</v>
      </c>
      <c r="AE107" s="20">
        <f t="shared" si="585"/>
        <v>1874</v>
      </c>
      <c r="AF107" s="20">
        <v>2004</v>
      </c>
      <c r="AG107" s="20">
        <f t="shared" ref="AG107:AJ107" si="586">AF107+170</f>
        <v>2174</v>
      </c>
      <c r="AH107" s="20">
        <f t="shared" si="586"/>
        <v>2344</v>
      </c>
      <c r="AI107" s="20">
        <f t="shared" si="586"/>
        <v>2514</v>
      </c>
      <c r="AJ107" s="20">
        <f t="shared" si="586"/>
        <v>2684</v>
      </c>
      <c r="AK107" s="20">
        <v>2854</v>
      </c>
      <c r="AL107" s="20">
        <f t="shared" si="441"/>
        <v>3064</v>
      </c>
      <c r="AM107" s="20">
        <v>3294</v>
      </c>
      <c r="AN107" s="20">
        <v>3544</v>
      </c>
      <c r="AO107" s="20">
        <v>3814</v>
      </c>
      <c r="BO107" s="20">
        <f t="shared" si="544"/>
        <v>81300</v>
      </c>
      <c r="BP107" s="20">
        <f t="shared" si="545"/>
        <v>103950</v>
      </c>
      <c r="BQ107" s="20">
        <f t="shared" si="546"/>
        <v>113050</v>
      </c>
      <c r="BR107" s="20">
        <f t="shared" si="547"/>
        <v>122150</v>
      </c>
      <c r="BS107" s="20">
        <f t="shared" si="548"/>
        <v>131250</v>
      </c>
      <c r="BT107" s="20">
        <f t="shared" si="549"/>
        <v>140350</v>
      </c>
      <c r="BU107" s="20">
        <f t="shared" si="550"/>
        <v>174000</v>
      </c>
      <c r="BV107" s="20">
        <f t="shared" si="551"/>
        <v>187600</v>
      </c>
      <c r="BW107" s="20">
        <f t="shared" si="552"/>
        <v>201200</v>
      </c>
      <c r="BX107" s="20">
        <f t="shared" si="553"/>
        <v>214800</v>
      </c>
      <c r="BY107" s="20">
        <f t="shared" si="554"/>
        <v>228400</v>
      </c>
      <c r="BZ107" s="20">
        <f t="shared" si="555"/>
        <v>245200</v>
      </c>
      <c r="CA107" s="20">
        <f t="shared" si="556"/>
        <v>296550</v>
      </c>
      <c r="CB107" s="20">
        <f t="shared" si="557"/>
        <v>319050</v>
      </c>
      <c r="CC107" s="20">
        <f t="shared" si="558"/>
        <v>343350</v>
      </c>
    </row>
    <row r="108" spans="27:81">
      <c r="AA108" s="20">
        <v>1355</v>
      </c>
      <c r="AB108" s="20">
        <f t="shared" ref="AB108:AE108" si="587">AA108+130</f>
        <v>1485</v>
      </c>
      <c r="AC108" s="20">
        <f t="shared" si="587"/>
        <v>1615</v>
      </c>
      <c r="AD108" s="20">
        <f t="shared" si="587"/>
        <v>1745</v>
      </c>
      <c r="AE108" s="20">
        <f t="shared" si="587"/>
        <v>1875</v>
      </c>
      <c r="AF108" s="20">
        <v>2005</v>
      </c>
      <c r="AG108" s="20">
        <f t="shared" ref="AG108:AJ108" si="588">AF108+170</f>
        <v>2175</v>
      </c>
      <c r="AH108" s="20">
        <f t="shared" si="588"/>
        <v>2345</v>
      </c>
      <c r="AI108" s="20">
        <f t="shared" si="588"/>
        <v>2515</v>
      </c>
      <c r="AJ108" s="20">
        <f t="shared" si="588"/>
        <v>2685</v>
      </c>
      <c r="AK108" s="20">
        <v>2855</v>
      </c>
      <c r="AL108" s="20">
        <f t="shared" si="441"/>
        <v>3065</v>
      </c>
      <c r="AM108" s="20">
        <v>3295</v>
      </c>
      <c r="AN108" s="20">
        <v>3545</v>
      </c>
      <c r="AO108" s="20">
        <v>3815</v>
      </c>
      <c r="BO108" s="20">
        <f t="shared" si="544"/>
        <v>81360</v>
      </c>
      <c r="BP108" s="20">
        <f t="shared" si="545"/>
        <v>104020</v>
      </c>
      <c r="BQ108" s="20">
        <f t="shared" si="546"/>
        <v>113120</v>
      </c>
      <c r="BR108" s="20">
        <f t="shared" si="547"/>
        <v>122220</v>
      </c>
      <c r="BS108" s="20">
        <f t="shared" si="548"/>
        <v>131320</v>
      </c>
      <c r="BT108" s="20">
        <f t="shared" si="549"/>
        <v>140420</v>
      </c>
      <c r="BU108" s="20">
        <f t="shared" si="550"/>
        <v>174080</v>
      </c>
      <c r="BV108" s="20">
        <f t="shared" si="551"/>
        <v>187680</v>
      </c>
      <c r="BW108" s="20">
        <f t="shared" si="552"/>
        <v>201280</v>
      </c>
      <c r="BX108" s="20">
        <f t="shared" si="553"/>
        <v>214880</v>
      </c>
      <c r="BY108" s="20">
        <f t="shared" si="554"/>
        <v>228480</v>
      </c>
      <c r="BZ108" s="20">
        <f t="shared" si="555"/>
        <v>245280</v>
      </c>
      <c r="CA108" s="20">
        <f t="shared" si="556"/>
        <v>296640</v>
      </c>
      <c r="CB108" s="20">
        <f t="shared" si="557"/>
        <v>319140</v>
      </c>
      <c r="CC108" s="20">
        <f t="shared" si="558"/>
        <v>343440</v>
      </c>
    </row>
    <row r="109" spans="27:81">
      <c r="AA109" s="20">
        <v>1356</v>
      </c>
      <c r="AB109" s="20">
        <f t="shared" ref="AB109:AE109" si="589">AA109+130</f>
        <v>1486</v>
      </c>
      <c r="AC109" s="20">
        <f t="shared" si="589"/>
        <v>1616</v>
      </c>
      <c r="AD109" s="20">
        <f t="shared" si="589"/>
        <v>1746</v>
      </c>
      <c r="AE109" s="20">
        <f t="shared" si="589"/>
        <v>1876</v>
      </c>
      <c r="AF109" s="20">
        <v>2006</v>
      </c>
      <c r="AG109" s="20">
        <f t="shared" ref="AG109:AJ109" si="590">AF109+170</f>
        <v>2176</v>
      </c>
      <c r="AH109" s="20">
        <f t="shared" si="590"/>
        <v>2346</v>
      </c>
      <c r="AI109" s="20">
        <f t="shared" si="590"/>
        <v>2516</v>
      </c>
      <c r="AJ109" s="20">
        <f t="shared" si="590"/>
        <v>2686</v>
      </c>
      <c r="AK109" s="20">
        <v>2856</v>
      </c>
      <c r="AL109" s="20">
        <f t="shared" si="441"/>
        <v>3066</v>
      </c>
      <c r="AM109" s="20">
        <v>3296</v>
      </c>
      <c r="AN109" s="20">
        <v>3546</v>
      </c>
      <c r="AO109" s="20">
        <v>3816</v>
      </c>
      <c r="BO109" s="20">
        <f t="shared" si="544"/>
        <v>81420</v>
      </c>
      <c r="BP109" s="20">
        <f t="shared" si="545"/>
        <v>104090</v>
      </c>
      <c r="BQ109" s="20">
        <f t="shared" si="546"/>
        <v>113190</v>
      </c>
      <c r="BR109" s="20">
        <f t="shared" si="547"/>
        <v>122290</v>
      </c>
      <c r="BS109" s="20">
        <f t="shared" si="548"/>
        <v>131390</v>
      </c>
      <c r="BT109" s="20">
        <f t="shared" si="549"/>
        <v>140490</v>
      </c>
      <c r="BU109" s="20">
        <f t="shared" si="550"/>
        <v>174160</v>
      </c>
      <c r="BV109" s="20">
        <f t="shared" si="551"/>
        <v>187760</v>
      </c>
      <c r="BW109" s="20">
        <f t="shared" si="552"/>
        <v>201360</v>
      </c>
      <c r="BX109" s="20">
        <f t="shared" si="553"/>
        <v>214960</v>
      </c>
      <c r="BY109" s="20">
        <f t="shared" si="554"/>
        <v>228560</v>
      </c>
      <c r="BZ109" s="20">
        <f t="shared" si="555"/>
        <v>245360</v>
      </c>
      <c r="CA109" s="20">
        <f t="shared" si="556"/>
        <v>296730</v>
      </c>
      <c r="CB109" s="20">
        <f t="shared" si="557"/>
        <v>319230</v>
      </c>
      <c r="CC109" s="20">
        <f t="shared" si="558"/>
        <v>343530</v>
      </c>
    </row>
    <row r="110" spans="27:81">
      <c r="AA110" s="20">
        <v>1357</v>
      </c>
      <c r="AB110" s="20">
        <f t="shared" ref="AB110:AE110" si="591">AA110+130</f>
        <v>1487</v>
      </c>
      <c r="AC110" s="20">
        <f t="shared" si="591"/>
        <v>1617</v>
      </c>
      <c r="AD110" s="20">
        <f t="shared" si="591"/>
        <v>1747</v>
      </c>
      <c r="AE110" s="20">
        <f t="shared" si="591"/>
        <v>1877</v>
      </c>
      <c r="AF110" s="20">
        <v>2007</v>
      </c>
      <c r="AG110" s="20">
        <f t="shared" ref="AG110:AJ110" si="592">AF110+170</f>
        <v>2177</v>
      </c>
      <c r="AH110" s="20">
        <f t="shared" si="592"/>
        <v>2347</v>
      </c>
      <c r="AI110" s="20">
        <f t="shared" si="592"/>
        <v>2517</v>
      </c>
      <c r="AJ110" s="20">
        <f t="shared" si="592"/>
        <v>2687</v>
      </c>
      <c r="AK110" s="20">
        <v>2857</v>
      </c>
      <c r="AL110" s="20">
        <f t="shared" si="441"/>
        <v>3067</v>
      </c>
      <c r="AM110" s="20">
        <v>3297</v>
      </c>
      <c r="AN110" s="20">
        <v>3547</v>
      </c>
      <c r="AO110" s="20">
        <v>3817</v>
      </c>
      <c r="BO110" s="20">
        <f t="shared" si="544"/>
        <v>81480</v>
      </c>
      <c r="BP110" s="20">
        <f t="shared" si="545"/>
        <v>104160</v>
      </c>
      <c r="BQ110" s="20">
        <f t="shared" si="546"/>
        <v>113260</v>
      </c>
      <c r="BR110" s="20">
        <f t="shared" si="547"/>
        <v>122360</v>
      </c>
      <c r="BS110" s="20">
        <f t="shared" si="548"/>
        <v>131460</v>
      </c>
      <c r="BT110" s="20">
        <f t="shared" si="549"/>
        <v>140560</v>
      </c>
      <c r="BU110" s="20">
        <f t="shared" si="550"/>
        <v>174240</v>
      </c>
      <c r="BV110" s="20">
        <f t="shared" si="551"/>
        <v>187840</v>
      </c>
      <c r="BW110" s="20">
        <f t="shared" si="552"/>
        <v>201440</v>
      </c>
      <c r="BX110" s="20">
        <f t="shared" si="553"/>
        <v>215040</v>
      </c>
      <c r="BY110" s="20">
        <f t="shared" si="554"/>
        <v>228640</v>
      </c>
      <c r="BZ110" s="20">
        <f t="shared" si="555"/>
        <v>245440</v>
      </c>
      <c r="CA110" s="20">
        <f t="shared" si="556"/>
        <v>296820</v>
      </c>
      <c r="CB110" s="20">
        <f t="shared" si="557"/>
        <v>319320</v>
      </c>
      <c r="CC110" s="20">
        <f t="shared" si="558"/>
        <v>343620</v>
      </c>
    </row>
    <row r="111" spans="27:81">
      <c r="AA111" s="20">
        <v>1358</v>
      </c>
      <c r="AB111" s="20">
        <f t="shared" ref="AB111:AE111" si="593">AA111+130</f>
        <v>1488</v>
      </c>
      <c r="AC111" s="20">
        <f t="shared" si="593"/>
        <v>1618</v>
      </c>
      <c r="AD111" s="20">
        <f t="shared" si="593"/>
        <v>1748</v>
      </c>
      <c r="AE111" s="20">
        <f t="shared" si="593"/>
        <v>1878</v>
      </c>
      <c r="AF111" s="20">
        <v>2008</v>
      </c>
      <c r="AG111" s="20">
        <f t="shared" ref="AG111:AJ111" si="594">AF111+170</f>
        <v>2178</v>
      </c>
      <c r="AH111" s="20">
        <f t="shared" si="594"/>
        <v>2348</v>
      </c>
      <c r="AI111" s="20">
        <f t="shared" si="594"/>
        <v>2518</v>
      </c>
      <c r="AJ111" s="20">
        <f t="shared" si="594"/>
        <v>2688</v>
      </c>
      <c r="AK111" s="20">
        <v>2858</v>
      </c>
      <c r="AL111" s="20">
        <f t="shared" si="441"/>
        <v>3068</v>
      </c>
      <c r="AM111" s="20">
        <v>3298</v>
      </c>
      <c r="AN111" s="20">
        <v>3548</v>
      </c>
      <c r="AO111" s="20">
        <v>3818</v>
      </c>
      <c r="BO111" s="20">
        <f t="shared" si="544"/>
        <v>81540</v>
      </c>
      <c r="BP111" s="20">
        <f t="shared" si="545"/>
        <v>104230</v>
      </c>
      <c r="BQ111" s="20">
        <f t="shared" si="546"/>
        <v>113330</v>
      </c>
      <c r="BR111" s="20">
        <f t="shared" si="547"/>
        <v>122430</v>
      </c>
      <c r="BS111" s="20">
        <f t="shared" si="548"/>
        <v>131530</v>
      </c>
      <c r="BT111" s="20">
        <f t="shared" si="549"/>
        <v>140630</v>
      </c>
      <c r="BU111" s="20">
        <f t="shared" si="550"/>
        <v>174320</v>
      </c>
      <c r="BV111" s="20">
        <f t="shared" si="551"/>
        <v>187920</v>
      </c>
      <c r="BW111" s="20">
        <f t="shared" si="552"/>
        <v>201520</v>
      </c>
      <c r="BX111" s="20">
        <f t="shared" si="553"/>
        <v>215120</v>
      </c>
      <c r="BY111" s="20">
        <f t="shared" si="554"/>
        <v>228720</v>
      </c>
      <c r="BZ111" s="20">
        <f t="shared" si="555"/>
        <v>245520</v>
      </c>
      <c r="CA111" s="20">
        <f t="shared" si="556"/>
        <v>296910</v>
      </c>
      <c r="CB111" s="20">
        <f t="shared" si="557"/>
        <v>319410</v>
      </c>
      <c r="CC111" s="20">
        <f t="shared" si="558"/>
        <v>343710</v>
      </c>
    </row>
    <row r="112" spans="27:81">
      <c r="AA112" s="20">
        <v>1359</v>
      </c>
      <c r="AB112" s="20">
        <f t="shared" ref="AB112:AE112" si="595">AA112+130</f>
        <v>1489</v>
      </c>
      <c r="AC112" s="20">
        <f t="shared" si="595"/>
        <v>1619</v>
      </c>
      <c r="AD112" s="20">
        <f t="shared" si="595"/>
        <v>1749</v>
      </c>
      <c r="AE112" s="20">
        <f t="shared" si="595"/>
        <v>1879</v>
      </c>
      <c r="AF112" s="20">
        <v>2009</v>
      </c>
      <c r="AG112" s="20">
        <f t="shared" ref="AG112:AJ112" si="596">AF112+170</f>
        <v>2179</v>
      </c>
      <c r="AH112" s="20">
        <f t="shared" si="596"/>
        <v>2349</v>
      </c>
      <c r="AI112" s="20">
        <f t="shared" si="596"/>
        <v>2519</v>
      </c>
      <c r="AJ112" s="20">
        <f t="shared" si="596"/>
        <v>2689</v>
      </c>
      <c r="AK112" s="20">
        <v>2859</v>
      </c>
      <c r="AL112" s="20">
        <f t="shared" si="441"/>
        <v>3069</v>
      </c>
      <c r="AM112" s="20">
        <v>3299</v>
      </c>
      <c r="AN112" s="20">
        <v>3549</v>
      </c>
      <c r="AO112" s="20">
        <v>3819</v>
      </c>
      <c r="BO112" s="20">
        <f t="shared" si="544"/>
        <v>81600</v>
      </c>
      <c r="BP112" s="20">
        <f t="shared" si="545"/>
        <v>104300</v>
      </c>
      <c r="BQ112" s="20">
        <f t="shared" si="546"/>
        <v>113400</v>
      </c>
      <c r="BR112" s="20">
        <f t="shared" si="547"/>
        <v>122500</v>
      </c>
      <c r="BS112" s="20">
        <f t="shared" si="548"/>
        <v>131600</v>
      </c>
      <c r="BT112" s="20">
        <f t="shared" si="549"/>
        <v>140700</v>
      </c>
      <c r="BU112" s="20">
        <f t="shared" si="550"/>
        <v>174400</v>
      </c>
      <c r="BV112" s="20">
        <f t="shared" si="551"/>
        <v>188000</v>
      </c>
      <c r="BW112" s="20">
        <f t="shared" si="552"/>
        <v>201600</v>
      </c>
      <c r="BX112" s="20">
        <f t="shared" si="553"/>
        <v>215200</v>
      </c>
      <c r="BY112" s="20">
        <f t="shared" si="554"/>
        <v>228800</v>
      </c>
      <c r="BZ112" s="20">
        <f t="shared" si="555"/>
        <v>245600</v>
      </c>
      <c r="CA112" s="20">
        <f t="shared" si="556"/>
        <v>297000</v>
      </c>
      <c r="CB112" s="20">
        <f t="shared" si="557"/>
        <v>319500</v>
      </c>
      <c r="CC112" s="20">
        <f t="shared" si="558"/>
        <v>343800</v>
      </c>
    </row>
    <row r="113" spans="27:81">
      <c r="AA113" s="20">
        <v>1360</v>
      </c>
      <c r="AB113" s="20">
        <f t="shared" ref="AB113:AE113" si="597">AA113+130</f>
        <v>1490</v>
      </c>
      <c r="AC113" s="20">
        <f t="shared" si="597"/>
        <v>1620</v>
      </c>
      <c r="AD113" s="20">
        <f t="shared" si="597"/>
        <v>1750</v>
      </c>
      <c r="AE113" s="20">
        <f t="shared" si="597"/>
        <v>1880</v>
      </c>
      <c r="AF113" s="20">
        <v>2010</v>
      </c>
      <c r="AG113" s="20">
        <f t="shared" ref="AG113:AJ113" si="598">AF113+170</f>
        <v>2180</v>
      </c>
      <c r="AH113" s="20">
        <f t="shared" si="598"/>
        <v>2350</v>
      </c>
      <c r="AI113" s="20">
        <f t="shared" si="598"/>
        <v>2520</v>
      </c>
      <c r="AJ113" s="20">
        <f t="shared" si="598"/>
        <v>2690</v>
      </c>
      <c r="AK113" s="20">
        <v>2860</v>
      </c>
      <c r="AL113" s="20">
        <f t="shared" si="441"/>
        <v>3070</v>
      </c>
      <c r="AM113" s="20">
        <v>3300</v>
      </c>
      <c r="AN113" s="20">
        <v>3550</v>
      </c>
      <c r="AO113" s="20">
        <v>3820</v>
      </c>
      <c r="BO113" s="20">
        <f t="shared" si="544"/>
        <v>81660</v>
      </c>
      <c r="BP113" s="20">
        <f t="shared" si="545"/>
        <v>104370</v>
      </c>
      <c r="BQ113" s="20">
        <f t="shared" si="546"/>
        <v>113470</v>
      </c>
      <c r="BR113" s="20">
        <f t="shared" si="547"/>
        <v>122570</v>
      </c>
      <c r="BS113" s="20">
        <f t="shared" si="548"/>
        <v>131670</v>
      </c>
      <c r="BT113" s="20">
        <f t="shared" si="549"/>
        <v>140770</v>
      </c>
      <c r="BU113" s="20">
        <f t="shared" si="550"/>
        <v>174480</v>
      </c>
      <c r="BV113" s="20">
        <f t="shared" si="551"/>
        <v>188080</v>
      </c>
      <c r="BW113" s="20">
        <f t="shared" si="552"/>
        <v>201680</v>
      </c>
      <c r="BX113" s="20">
        <f t="shared" si="553"/>
        <v>215280</v>
      </c>
      <c r="BY113" s="20">
        <f t="shared" si="554"/>
        <v>228880</v>
      </c>
      <c r="BZ113" s="20">
        <f t="shared" si="555"/>
        <v>245680</v>
      </c>
      <c r="CA113" s="20">
        <f t="shared" si="556"/>
        <v>297090</v>
      </c>
      <c r="CB113" s="20">
        <f t="shared" si="557"/>
        <v>319590</v>
      </c>
      <c r="CC113" s="20">
        <f t="shared" si="558"/>
        <v>343890</v>
      </c>
    </row>
    <row r="114" spans="27:81">
      <c r="AA114" s="20">
        <v>1361</v>
      </c>
      <c r="AB114" s="20">
        <f t="shared" ref="AB114:AE114" si="599">AA114+130</f>
        <v>1491</v>
      </c>
      <c r="AC114" s="20">
        <f t="shared" si="599"/>
        <v>1621</v>
      </c>
      <c r="AD114" s="20">
        <f t="shared" si="599"/>
        <v>1751</v>
      </c>
      <c r="AE114" s="20">
        <f t="shared" si="599"/>
        <v>1881</v>
      </c>
      <c r="AF114" s="20">
        <v>2011</v>
      </c>
      <c r="AG114" s="20">
        <f t="shared" ref="AG114:AJ114" si="600">AF114+170</f>
        <v>2181</v>
      </c>
      <c r="AH114" s="20">
        <f t="shared" si="600"/>
        <v>2351</v>
      </c>
      <c r="AI114" s="20">
        <f t="shared" si="600"/>
        <v>2521</v>
      </c>
      <c r="AJ114" s="20">
        <f t="shared" si="600"/>
        <v>2691</v>
      </c>
      <c r="AK114" s="20">
        <v>2861</v>
      </c>
      <c r="AL114" s="20">
        <f t="shared" si="441"/>
        <v>3071</v>
      </c>
      <c r="AM114" s="20">
        <v>3301</v>
      </c>
      <c r="AN114" s="20">
        <v>3551</v>
      </c>
      <c r="AO114" s="20">
        <v>3821</v>
      </c>
      <c r="BO114" s="20">
        <f t="shared" si="544"/>
        <v>81720</v>
      </c>
      <c r="BP114" s="20">
        <f t="shared" si="545"/>
        <v>104440</v>
      </c>
      <c r="BQ114" s="20">
        <f t="shared" si="546"/>
        <v>113540</v>
      </c>
      <c r="BR114" s="20">
        <f t="shared" si="547"/>
        <v>122640</v>
      </c>
      <c r="BS114" s="20">
        <f t="shared" si="548"/>
        <v>131740</v>
      </c>
      <c r="BT114" s="20">
        <f t="shared" si="549"/>
        <v>140840</v>
      </c>
      <c r="BU114" s="20">
        <f t="shared" si="550"/>
        <v>174560</v>
      </c>
      <c r="BV114" s="20">
        <f t="shared" si="551"/>
        <v>188160</v>
      </c>
      <c r="BW114" s="20">
        <f t="shared" si="552"/>
        <v>201760</v>
      </c>
      <c r="BX114" s="20">
        <f t="shared" si="553"/>
        <v>215360</v>
      </c>
      <c r="BY114" s="20">
        <f t="shared" si="554"/>
        <v>228960</v>
      </c>
      <c r="BZ114" s="20">
        <f t="shared" si="555"/>
        <v>245760</v>
      </c>
      <c r="CA114" s="20">
        <f t="shared" si="556"/>
        <v>297180</v>
      </c>
      <c r="CB114" s="20">
        <f t="shared" si="557"/>
        <v>319680</v>
      </c>
      <c r="CC114" s="20">
        <f t="shared" si="558"/>
        <v>343980</v>
      </c>
    </row>
    <row r="115" spans="27:81">
      <c r="AA115" s="20">
        <v>1362</v>
      </c>
      <c r="AB115" s="20">
        <f t="shared" ref="AB115:AE115" si="601">AA115+130</f>
        <v>1492</v>
      </c>
      <c r="AC115" s="20">
        <f t="shared" si="601"/>
        <v>1622</v>
      </c>
      <c r="AD115" s="20">
        <f t="shared" si="601"/>
        <v>1752</v>
      </c>
      <c r="AE115" s="20">
        <f t="shared" si="601"/>
        <v>1882</v>
      </c>
      <c r="AF115" s="20">
        <v>2012</v>
      </c>
      <c r="AG115" s="20">
        <f t="shared" ref="AG115:AJ115" si="602">AF115+170</f>
        <v>2182</v>
      </c>
      <c r="AH115" s="20">
        <f t="shared" si="602"/>
        <v>2352</v>
      </c>
      <c r="AI115" s="20">
        <f t="shared" si="602"/>
        <v>2522</v>
      </c>
      <c r="AJ115" s="20">
        <f t="shared" si="602"/>
        <v>2692</v>
      </c>
      <c r="AK115" s="20">
        <v>2862</v>
      </c>
      <c r="AL115" s="20">
        <f t="shared" si="441"/>
        <v>3072</v>
      </c>
      <c r="AM115" s="20">
        <v>3302</v>
      </c>
      <c r="AN115" s="20">
        <v>3552</v>
      </c>
      <c r="AO115" s="20">
        <v>3822</v>
      </c>
      <c r="BO115" s="20">
        <f t="shared" si="544"/>
        <v>81780</v>
      </c>
      <c r="BP115" s="20">
        <f t="shared" si="545"/>
        <v>104510</v>
      </c>
      <c r="BQ115" s="20">
        <f t="shared" si="546"/>
        <v>113610</v>
      </c>
      <c r="BR115" s="20">
        <f t="shared" si="547"/>
        <v>122710</v>
      </c>
      <c r="BS115" s="20">
        <f t="shared" si="548"/>
        <v>131810</v>
      </c>
      <c r="BT115" s="20">
        <f t="shared" si="549"/>
        <v>140910</v>
      </c>
      <c r="BU115" s="20">
        <f t="shared" si="550"/>
        <v>174640</v>
      </c>
      <c r="BV115" s="20">
        <f t="shared" si="551"/>
        <v>188240</v>
      </c>
      <c r="BW115" s="20">
        <f t="shared" si="552"/>
        <v>201840</v>
      </c>
      <c r="BX115" s="20">
        <f t="shared" si="553"/>
        <v>215440</v>
      </c>
      <c r="BY115" s="20">
        <f t="shared" si="554"/>
        <v>229040</v>
      </c>
      <c r="BZ115" s="20">
        <f t="shared" si="555"/>
        <v>245840</v>
      </c>
      <c r="CA115" s="20">
        <f t="shared" si="556"/>
        <v>297270</v>
      </c>
      <c r="CB115" s="20">
        <f t="shared" si="557"/>
        <v>319770</v>
      </c>
      <c r="CC115" s="20">
        <f t="shared" si="558"/>
        <v>344070</v>
      </c>
    </row>
    <row r="116" spans="27:81">
      <c r="AA116" s="20">
        <v>1363</v>
      </c>
      <c r="AB116" s="20">
        <f t="shared" ref="AB116:AE116" si="603">AA116+130</f>
        <v>1493</v>
      </c>
      <c r="AC116" s="20">
        <f t="shared" si="603"/>
        <v>1623</v>
      </c>
      <c r="AD116" s="20">
        <f t="shared" si="603"/>
        <v>1753</v>
      </c>
      <c r="AE116" s="20">
        <f t="shared" si="603"/>
        <v>1883</v>
      </c>
      <c r="AF116" s="20">
        <v>2013</v>
      </c>
      <c r="AG116" s="20">
        <f t="shared" ref="AG116:AJ116" si="604">AF116+170</f>
        <v>2183</v>
      </c>
      <c r="AH116" s="20">
        <f t="shared" si="604"/>
        <v>2353</v>
      </c>
      <c r="AI116" s="20">
        <f t="shared" si="604"/>
        <v>2523</v>
      </c>
      <c r="AJ116" s="20">
        <f t="shared" si="604"/>
        <v>2693</v>
      </c>
      <c r="AK116" s="20">
        <v>2863</v>
      </c>
      <c r="AL116" s="20">
        <f t="shared" si="441"/>
        <v>3073</v>
      </c>
      <c r="AM116" s="20">
        <v>3303</v>
      </c>
      <c r="AN116" s="20">
        <v>3553</v>
      </c>
      <c r="AO116" s="20">
        <v>3823</v>
      </c>
      <c r="BO116" s="20">
        <f t="shared" si="544"/>
        <v>81840</v>
      </c>
      <c r="BP116" s="20">
        <f t="shared" si="545"/>
        <v>104580</v>
      </c>
      <c r="BQ116" s="20">
        <f t="shared" si="546"/>
        <v>113680</v>
      </c>
      <c r="BR116" s="20">
        <f t="shared" si="547"/>
        <v>122780</v>
      </c>
      <c r="BS116" s="20">
        <f t="shared" si="548"/>
        <v>131880</v>
      </c>
      <c r="BT116" s="20">
        <f t="shared" si="549"/>
        <v>140980</v>
      </c>
      <c r="BU116" s="20">
        <f t="shared" si="550"/>
        <v>174720</v>
      </c>
      <c r="BV116" s="20">
        <f t="shared" si="551"/>
        <v>188320</v>
      </c>
      <c r="BW116" s="20">
        <f t="shared" si="552"/>
        <v>201920</v>
      </c>
      <c r="BX116" s="20">
        <f t="shared" si="553"/>
        <v>215520</v>
      </c>
      <c r="BY116" s="20">
        <f t="shared" si="554"/>
        <v>229120</v>
      </c>
      <c r="BZ116" s="20">
        <f t="shared" si="555"/>
        <v>245920</v>
      </c>
      <c r="CA116" s="20">
        <f t="shared" si="556"/>
        <v>297360</v>
      </c>
      <c r="CB116" s="20">
        <f t="shared" si="557"/>
        <v>319860</v>
      </c>
      <c r="CC116" s="20">
        <f t="shared" si="558"/>
        <v>344160</v>
      </c>
    </row>
    <row r="117" spans="27:81">
      <c r="AA117" s="20">
        <v>1364</v>
      </c>
      <c r="AB117" s="20">
        <f t="shared" ref="AB117:AE117" si="605">AA117+130</f>
        <v>1494</v>
      </c>
      <c r="AC117" s="20">
        <f t="shared" si="605"/>
        <v>1624</v>
      </c>
      <c r="AD117" s="20">
        <f t="shared" si="605"/>
        <v>1754</v>
      </c>
      <c r="AE117" s="20">
        <f t="shared" si="605"/>
        <v>1884</v>
      </c>
      <c r="AF117" s="20">
        <v>2014</v>
      </c>
      <c r="AG117" s="20">
        <f t="shared" ref="AG117:AJ117" si="606">AF117+170</f>
        <v>2184</v>
      </c>
      <c r="AH117" s="20">
        <f t="shared" si="606"/>
        <v>2354</v>
      </c>
      <c r="AI117" s="20">
        <f t="shared" si="606"/>
        <v>2524</v>
      </c>
      <c r="AJ117" s="20">
        <f t="shared" si="606"/>
        <v>2694</v>
      </c>
      <c r="AK117" s="20">
        <v>2864</v>
      </c>
      <c r="AL117" s="20">
        <f t="shared" si="441"/>
        <v>3074</v>
      </c>
      <c r="AM117" s="20">
        <v>3304</v>
      </c>
      <c r="AN117" s="20">
        <v>3554</v>
      </c>
      <c r="AO117" s="20">
        <v>3824</v>
      </c>
      <c r="BO117" s="20">
        <f t="shared" si="544"/>
        <v>81900</v>
      </c>
      <c r="BP117" s="20">
        <f t="shared" si="545"/>
        <v>104650</v>
      </c>
      <c r="BQ117" s="20">
        <f t="shared" si="546"/>
        <v>113750</v>
      </c>
      <c r="BR117" s="20">
        <f t="shared" si="547"/>
        <v>122850</v>
      </c>
      <c r="BS117" s="20">
        <f t="shared" si="548"/>
        <v>131950</v>
      </c>
      <c r="BT117" s="20">
        <f t="shared" si="549"/>
        <v>141050</v>
      </c>
      <c r="BU117" s="20">
        <f t="shared" si="550"/>
        <v>174800</v>
      </c>
      <c r="BV117" s="20">
        <f t="shared" si="551"/>
        <v>188400</v>
      </c>
      <c r="BW117" s="20">
        <f t="shared" si="552"/>
        <v>202000</v>
      </c>
      <c r="BX117" s="20">
        <f t="shared" si="553"/>
        <v>215600</v>
      </c>
      <c r="BY117" s="20">
        <f t="shared" si="554"/>
        <v>229200</v>
      </c>
      <c r="BZ117" s="20">
        <f t="shared" si="555"/>
        <v>246000</v>
      </c>
      <c r="CA117" s="20">
        <f t="shared" si="556"/>
        <v>297450</v>
      </c>
      <c r="CB117" s="20">
        <f t="shared" si="557"/>
        <v>319950</v>
      </c>
      <c r="CC117" s="20">
        <f t="shared" si="558"/>
        <v>344250</v>
      </c>
    </row>
    <row r="118" spans="27:81">
      <c r="AA118" s="20">
        <v>1365</v>
      </c>
      <c r="AB118" s="20">
        <f t="shared" ref="AB118:AE118" si="607">AA118+130</f>
        <v>1495</v>
      </c>
      <c r="AC118" s="20">
        <f t="shared" si="607"/>
        <v>1625</v>
      </c>
      <c r="AD118" s="20">
        <f t="shared" si="607"/>
        <v>1755</v>
      </c>
      <c r="AE118" s="20">
        <f t="shared" si="607"/>
        <v>1885</v>
      </c>
      <c r="AF118" s="20">
        <v>2015</v>
      </c>
      <c r="AG118" s="20">
        <f t="shared" ref="AG118:AJ118" si="608">AF118+170</f>
        <v>2185</v>
      </c>
      <c r="AH118" s="20">
        <f t="shared" si="608"/>
        <v>2355</v>
      </c>
      <c r="AI118" s="20">
        <f t="shared" si="608"/>
        <v>2525</v>
      </c>
      <c r="AJ118" s="20">
        <f t="shared" si="608"/>
        <v>2695</v>
      </c>
      <c r="AK118" s="20">
        <v>2865</v>
      </c>
      <c r="AL118" s="20">
        <f t="shared" si="441"/>
        <v>3075</v>
      </c>
      <c r="AM118" s="20">
        <v>3305</v>
      </c>
      <c r="AN118" s="20">
        <v>3555</v>
      </c>
      <c r="AO118" s="20">
        <v>3825</v>
      </c>
      <c r="BO118" s="20">
        <f t="shared" si="544"/>
        <v>81960</v>
      </c>
      <c r="BP118" s="20">
        <f t="shared" si="545"/>
        <v>104720</v>
      </c>
      <c r="BQ118" s="20">
        <f t="shared" si="546"/>
        <v>113820</v>
      </c>
      <c r="BR118" s="20">
        <f t="shared" si="547"/>
        <v>122920</v>
      </c>
      <c r="BS118" s="20">
        <f t="shared" si="548"/>
        <v>132020</v>
      </c>
      <c r="BT118" s="20">
        <f t="shared" si="549"/>
        <v>141120</v>
      </c>
      <c r="BU118" s="20">
        <f t="shared" si="550"/>
        <v>174880</v>
      </c>
      <c r="BV118" s="20">
        <f t="shared" si="551"/>
        <v>188480</v>
      </c>
      <c r="BW118" s="20">
        <f t="shared" si="552"/>
        <v>202080</v>
      </c>
      <c r="BX118" s="20">
        <f t="shared" si="553"/>
        <v>215680</v>
      </c>
      <c r="BY118" s="20">
        <f t="shared" si="554"/>
        <v>229280</v>
      </c>
      <c r="BZ118" s="20">
        <f t="shared" si="555"/>
        <v>246080</v>
      </c>
      <c r="CA118" s="20">
        <f t="shared" si="556"/>
        <v>297540</v>
      </c>
      <c r="CB118" s="20">
        <f t="shared" si="557"/>
        <v>320040</v>
      </c>
      <c r="CC118" s="20">
        <f t="shared" si="558"/>
        <v>344340</v>
      </c>
    </row>
    <row r="119" spans="27:81">
      <c r="AA119" s="20">
        <v>1366</v>
      </c>
      <c r="AB119" s="20">
        <f t="shared" ref="AB119:AE119" si="609">AA119+130</f>
        <v>1496</v>
      </c>
      <c r="AC119" s="20">
        <f t="shared" si="609"/>
        <v>1626</v>
      </c>
      <c r="AD119" s="20">
        <f t="shared" si="609"/>
        <v>1756</v>
      </c>
      <c r="AE119" s="20">
        <f t="shared" si="609"/>
        <v>1886</v>
      </c>
      <c r="AF119" s="20">
        <v>2016</v>
      </c>
      <c r="AG119" s="20">
        <f t="shared" ref="AG119:AJ119" si="610">AF119+170</f>
        <v>2186</v>
      </c>
      <c r="AH119" s="20">
        <f t="shared" si="610"/>
        <v>2356</v>
      </c>
      <c r="AI119" s="20">
        <f t="shared" si="610"/>
        <v>2526</v>
      </c>
      <c r="AJ119" s="20">
        <f t="shared" si="610"/>
        <v>2696</v>
      </c>
      <c r="AK119" s="20">
        <v>2866</v>
      </c>
      <c r="AL119" s="20">
        <f t="shared" si="441"/>
        <v>3076</v>
      </c>
      <c r="AM119" s="20">
        <v>3306</v>
      </c>
      <c r="AN119" s="20">
        <v>3556</v>
      </c>
      <c r="AO119" s="20">
        <v>3826</v>
      </c>
      <c r="BO119" s="20">
        <f t="shared" si="544"/>
        <v>82020</v>
      </c>
      <c r="BP119" s="20">
        <f t="shared" si="545"/>
        <v>104790</v>
      </c>
      <c r="BQ119" s="20">
        <f t="shared" si="546"/>
        <v>113890</v>
      </c>
      <c r="BR119" s="20">
        <f t="shared" si="547"/>
        <v>122990</v>
      </c>
      <c r="BS119" s="20">
        <f t="shared" si="548"/>
        <v>132090</v>
      </c>
      <c r="BT119" s="20">
        <f t="shared" si="549"/>
        <v>141190</v>
      </c>
      <c r="BU119" s="20">
        <f t="shared" si="550"/>
        <v>174960</v>
      </c>
      <c r="BV119" s="20">
        <f t="shared" si="551"/>
        <v>188560</v>
      </c>
      <c r="BW119" s="20">
        <f t="shared" si="552"/>
        <v>202160</v>
      </c>
      <c r="BX119" s="20">
        <f t="shared" si="553"/>
        <v>215760</v>
      </c>
      <c r="BY119" s="20">
        <f t="shared" si="554"/>
        <v>229360</v>
      </c>
      <c r="BZ119" s="20">
        <f t="shared" si="555"/>
        <v>246160</v>
      </c>
      <c r="CA119" s="20">
        <f t="shared" si="556"/>
        <v>297630</v>
      </c>
      <c r="CB119" s="20">
        <f t="shared" si="557"/>
        <v>320130</v>
      </c>
      <c r="CC119" s="20">
        <f t="shared" si="558"/>
        <v>344430</v>
      </c>
    </row>
    <row r="120" spans="27:81">
      <c r="AA120" s="20">
        <v>1367</v>
      </c>
      <c r="AB120" s="20">
        <f t="shared" ref="AB120:AE120" si="611">AA120+130</f>
        <v>1497</v>
      </c>
      <c r="AC120" s="20">
        <f t="shared" si="611"/>
        <v>1627</v>
      </c>
      <c r="AD120" s="20">
        <f t="shared" si="611"/>
        <v>1757</v>
      </c>
      <c r="AE120" s="20">
        <f t="shared" si="611"/>
        <v>1887</v>
      </c>
      <c r="AF120" s="20">
        <v>2017</v>
      </c>
      <c r="AG120" s="20">
        <f t="shared" ref="AG120:AJ120" si="612">AF120+170</f>
        <v>2187</v>
      </c>
      <c r="AH120" s="20">
        <f t="shared" si="612"/>
        <v>2357</v>
      </c>
      <c r="AI120" s="20">
        <f t="shared" si="612"/>
        <v>2527</v>
      </c>
      <c r="AJ120" s="20">
        <f t="shared" si="612"/>
        <v>2697</v>
      </c>
      <c r="AK120" s="20">
        <v>2867</v>
      </c>
      <c r="AL120" s="20">
        <f t="shared" si="441"/>
        <v>3077</v>
      </c>
      <c r="AM120" s="20">
        <v>3307</v>
      </c>
      <c r="AN120" s="20">
        <v>3557</v>
      </c>
      <c r="AO120" s="20">
        <v>3827</v>
      </c>
      <c r="BO120" s="20">
        <f t="shared" si="544"/>
        <v>82080</v>
      </c>
      <c r="BP120" s="20">
        <f t="shared" si="545"/>
        <v>104860</v>
      </c>
      <c r="BQ120" s="20">
        <f t="shared" si="546"/>
        <v>113960</v>
      </c>
      <c r="BR120" s="20">
        <f t="shared" si="547"/>
        <v>123060</v>
      </c>
      <c r="BS120" s="20">
        <f t="shared" si="548"/>
        <v>132160</v>
      </c>
      <c r="BT120" s="20">
        <f t="shared" si="549"/>
        <v>141260</v>
      </c>
      <c r="BU120" s="20">
        <f t="shared" si="550"/>
        <v>175040</v>
      </c>
      <c r="BV120" s="20">
        <f t="shared" si="551"/>
        <v>188640</v>
      </c>
      <c r="BW120" s="20">
        <f t="shared" si="552"/>
        <v>202240</v>
      </c>
      <c r="BX120" s="20">
        <f t="shared" si="553"/>
        <v>215840</v>
      </c>
      <c r="BY120" s="20">
        <f t="shared" si="554"/>
        <v>229440</v>
      </c>
      <c r="BZ120" s="20">
        <f t="shared" si="555"/>
        <v>246240</v>
      </c>
      <c r="CA120" s="20">
        <f t="shared" si="556"/>
        <v>297720</v>
      </c>
      <c r="CB120" s="20">
        <f t="shared" si="557"/>
        <v>320220</v>
      </c>
      <c r="CC120" s="20">
        <f t="shared" si="558"/>
        <v>344520</v>
      </c>
    </row>
    <row r="121" spans="27:81">
      <c r="AA121" s="20">
        <v>1368</v>
      </c>
      <c r="AB121" s="20">
        <f t="shared" ref="AB121:AE121" si="613">AA121+130</f>
        <v>1498</v>
      </c>
      <c r="AC121" s="20">
        <f t="shared" si="613"/>
        <v>1628</v>
      </c>
      <c r="AD121" s="20">
        <f t="shared" si="613"/>
        <v>1758</v>
      </c>
      <c r="AE121" s="20">
        <f t="shared" si="613"/>
        <v>1888</v>
      </c>
      <c r="AF121" s="20">
        <v>2018</v>
      </c>
      <c r="AG121" s="20">
        <f t="shared" ref="AG121:AJ121" si="614">AF121+170</f>
        <v>2188</v>
      </c>
      <c r="AH121" s="20">
        <f t="shared" si="614"/>
        <v>2358</v>
      </c>
      <c r="AI121" s="20">
        <f t="shared" si="614"/>
        <v>2528</v>
      </c>
      <c r="AJ121" s="20">
        <f t="shared" si="614"/>
        <v>2698</v>
      </c>
      <c r="AK121" s="20">
        <v>2868</v>
      </c>
      <c r="AL121" s="20">
        <f t="shared" si="441"/>
        <v>3078</v>
      </c>
      <c r="AM121" s="20">
        <v>3308</v>
      </c>
      <c r="AN121" s="20">
        <v>3558</v>
      </c>
      <c r="AO121" s="20">
        <v>3828</v>
      </c>
      <c r="BO121" s="20">
        <f t="shared" si="544"/>
        <v>82140</v>
      </c>
      <c r="BP121" s="20">
        <f t="shared" si="545"/>
        <v>104930</v>
      </c>
      <c r="BQ121" s="20">
        <f t="shared" si="546"/>
        <v>114030</v>
      </c>
      <c r="BR121" s="20">
        <f t="shared" si="547"/>
        <v>123130</v>
      </c>
      <c r="BS121" s="20">
        <f t="shared" si="548"/>
        <v>132230</v>
      </c>
      <c r="BT121" s="20">
        <f t="shared" si="549"/>
        <v>141330</v>
      </c>
      <c r="BU121" s="20">
        <f t="shared" si="550"/>
        <v>175120</v>
      </c>
      <c r="BV121" s="20">
        <f t="shared" si="551"/>
        <v>188720</v>
      </c>
      <c r="BW121" s="20">
        <f t="shared" si="552"/>
        <v>202320</v>
      </c>
      <c r="BX121" s="20">
        <f t="shared" si="553"/>
        <v>215920</v>
      </c>
      <c r="BY121" s="20">
        <f t="shared" si="554"/>
        <v>229520</v>
      </c>
      <c r="BZ121" s="20">
        <f t="shared" si="555"/>
        <v>246320</v>
      </c>
      <c r="CA121" s="20">
        <f t="shared" si="556"/>
        <v>297810</v>
      </c>
      <c r="CB121" s="20">
        <f t="shared" si="557"/>
        <v>320310</v>
      </c>
      <c r="CC121" s="20">
        <f t="shared" si="558"/>
        <v>344610</v>
      </c>
    </row>
    <row r="122" spans="27:81">
      <c r="AA122" s="20">
        <v>1369</v>
      </c>
      <c r="AB122" s="20">
        <f t="shared" ref="AB122:AE122" si="615">AA122+130</f>
        <v>1499</v>
      </c>
      <c r="AC122" s="20">
        <f t="shared" si="615"/>
        <v>1629</v>
      </c>
      <c r="AD122" s="20">
        <f t="shared" si="615"/>
        <v>1759</v>
      </c>
      <c r="AE122" s="20">
        <f t="shared" si="615"/>
        <v>1889</v>
      </c>
      <c r="AF122" s="20">
        <v>2019</v>
      </c>
      <c r="AG122" s="20">
        <f t="shared" ref="AG122:AJ122" si="616">AF122+170</f>
        <v>2189</v>
      </c>
      <c r="AH122" s="20">
        <f t="shared" si="616"/>
        <v>2359</v>
      </c>
      <c r="AI122" s="20">
        <f t="shared" si="616"/>
        <v>2529</v>
      </c>
      <c r="AJ122" s="20">
        <f t="shared" si="616"/>
        <v>2699</v>
      </c>
      <c r="AK122" s="20">
        <v>2869</v>
      </c>
      <c r="AL122" s="20">
        <f t="shared" si="441"/>
        <v>3079</v>
      </c>
      <c r="AM122" s="20">
        <v>3309</v>
      </c>
      <c r="AN122" s="20">
        <v>3559</v>
      </c>
      <c r="AO122" s="20">
        <v>3829</v>
      </c>
      <c r="BO122" s="20">
        <f t="shared" si="544"/>
        <v>82200</v>
      </c>
      <c r="BP122" s="20">
        <f t="shared" si="545"/>
        <v>105000</v>
      </c>
      <c r="BQ122" s="20">
        <f t="shared" si="546"/>
        <v>114100</v>
      </c>
      <c r="BR122" s="20">
        <f t="shared" si="547"/>
        <v>123200</v>
      </c>
      <c r="BS122" s="20">
        <f t="shared" si="548"/>
        <v>132300</v>
      </c>
      <c r="BT122" s="20">
        <f t="shared" si="549"/>
        <v>141400</v>
      </c>
      <c r="BU122" s="20">
        <f t="shared" si="550"/>
        <v>175200</v>
      </c>
      <c r="BV122" s="20">
        <f t="shared" si="551"/>
        <v>188800</v>
      </c>
      <c r="BW122" s="20">
        <f t="shared" si="552"/>
        <v>202400</v>
      </c>
      <c r="BX122" s="20">
        <f t="shared" si="553"/>
        <v>216000</v>
      </c>
      <c r="BY122" s="20">
        <f t="shared" si="554"/>
        <v>229600</v>
      </c>
      <c r="BZ122" s="20">
        <f t="shared" si="555"/>
        <v>246400</v>
      </c>
      <c r="CA122" s="20">
        <f t="shared" si="556"/>
        <v>297900</v>
      </c>
      <c r="CB122" s="20">
        <f t="shared" si="557"/>
        <v>320400</v>
      </c>
      <c r="CC122" s="20">
        <f t="shared" si="558"/>
        <v>344700</v>
      </c>
    </row>
    <row r="123" spans="27:81">
      <c r="AA123" s="20">
        <v>1370</v>
      </c>
      <c r="AB123" s="20">
        <f t="shared" ref="AB123:AE123" si="617">AA123+130</f>
        <v>1500</v>
      </c>
      <c r="AC123" s="20">
        <f t="shared" si="617"/>
        <v>1630</v>
      </c>
      <c r="AD123" s="20">
        <f t="shared" si="617"/>
        <v>1760</v>
      </c>
      <c r="AE123" s="20">
        <f t="shared" si="617"/>
        <v>1890</v>
      </c>
      <c r="AF123" s="20">
        <v>2020</v>
      </c>
      <c r="AG123" s="20">
        <f t="shared" ref="AG123:AJ123" si="618">AF123+170</f>
        <v>2190</v>
      </c>
      <c r="AH123" s="20">
        <f t="shared" si="618"/>
        <v>2360</v>
      </c>
      <c r="AI123" s="20">
        <f t="shared" si="618"/>
        <v>2530</v>
      </c>
      <c r="AJ123" s="20">
        <f t="shared" si="618"/>
        <v>2700</v>
      </c>
      <c r="AK123" s="20">
        <v>2870</v>
      </c>
      <c r="AL123" s="20">
        <f t="shared" si="441"/>
        <v>3080</v>
      </c>
      <c r="AM123" s="20">
        <v>3310</v>
      </c>
      <c r="AN123" s="20">
        <v>3560</v>
      </c>
      <c r="AO123" s="20">
        <v>3830</v>
      </c>
      <c r="BO123" s="20">
        <f t="shared" si="544"/>
        <v>82260</v>
      </c>
      <c r="BP123" s="20">
        <f t="shared" si="545"/>
        <v>105070</v>
      </c>
      <c r="BQ123" s="20">
        <f t="shared" si="546"/>
        <v>114170</v>
      </c>
      <c r="BR123" s="20">
        <f t="shared" si="547"/>
        <v>123270</v>
      </c>
      <c r="BS123" s="20">
        <f t="shared" si="548"/>
        <v>132370</v>
      </c>
      <c r="BT123" s="20">
        <f t="shared" si="549"/>
        <v>141470</v>
      </c>
      <c r="BU123" s="20">
        <f t="shared" si="550"/>
        <v>175280</v>
      </c>
      <c r="BV123" s="20">
        <f t="shared" si="551"/>
        <v>188880</v>
      </c>
      <c r="BW123" s="20">
        <f t="shared" si="552"/>
        <v>202480</v>
      </c>
      <c r="BX123" s="20">
        <f t="shared" si="553"/>
        <v>216080</v>
      </c>
      <c r="BY123" s="20">
        <f t="shared" si="554"/>
        <v>229680</v>
      </c>
      <c r="BZ123" s="20">
        <f t="shared" si="555"/>
        <v>246480</v>
      </c>
      <c r="CA123" s="20">
        <f t="shared" si="556"/>
        <v>297990</v>
      </c>
      <c r="CB123" s="20">
        <f t="shared" si="557"/>
        <v>320490</v>
      </c>
      <c r="CC123" s="20">
        <f t="shared" si="558"/>
        <v>344790</v>
      </c>
    </row>
    <row r="124" spans="27:81">
      <c r="AA124" s="20">
        <v>1371</v>
      </c>
      <c r="AB124" s="20">
        <f t="shared" ref="AB124:AE124" si="619">AA124+130</f>
        <v>1501</v>
      </c>
      <c r="AC124" s="20">
        <f t="shared" si="619"/>
        <v>1631</v>
      </c>
      <c r="AD124" s="20">
        <f t="shared" si="619"/>
        <v>1761</v>
      </c>
      <c r="AE124" s="20">
        <f t="shared" si="619"/>
        <v>1891</v>
      </c>
      <c r="AF124" s="20">
        <v>2021</v>
      </c>
      <c r="AG124" s="20">
        <f t="shared" ref="AG124:AJ124" si="620">AF124+170</f>
        <v>2191</v>
      </c>
      <c r="AH124" s="20">
        <f t="shared" si="620"/>
        <v>2361</v>
      </c>
      <c r="AI124" s="20">
        <f t="shared" si="620"/>
        <v>2531</v>
      </c>
      <c r="AJ124" s="20">
        <f t="shared" si="620"/>
        <v>2701</v>
      </c>
      <c r="AK124" s="20">
        <v>2871</v>
      </c>
      <c r="AL124" s="20">
        <f t="shared" si="441"/>
        <v>3081</v>
      </c>
      <c r="AM124" s="20">
        <v>3311</v>
      </c>
      <c r="AN124" s="20">
        <v>3561</v>
      </c>
      <c r="AO124" s="20">
        <v>3831</v>
      </c>
      <c r="BO124" s="20">
        <f t="shared" si="544"/>
        <v>82320</v>
      </c>
      <c r="BP124" s="20">
        <f t="shared" si="545"/>
        <v>105140</v>
      </c>
      <c r="BQ124" s="20">
        <f t="shared" si="546"/>
        <v>114240</v>
      </c>
      <c r="BR124" s="20">
        <f t="shared" si="547"/>
        <v>123340</v>
      </c>
      <c r="BS124" s="20">
        <f t="shared" si="548"/>
        <v>132440</v>
      </c>
      <c r="BT124" s="20">
        <f t="shared" si="549"/>
        <v>141540</v>
      </c>
      <c r="BU124" s="20">
        <f t="shared" si="550"/>
        <v>175360</v>
      </c>
      <c r="BV124" s="20">
        <f t="shared" si="551"/>
        <v>188960</v>
      </c>
      <c r="BW124" s="20">
        <f t="shared" si="552"/>
        <v>202560</v>
      </c>
      <c r="BX124" s="20">
        <f t="shared" si="553"/>
        <v>216160</v>
      </c>
      <c r="BY124" s="20">
        <f t="shared" si="554"/>
        <v>229760</v>
      </c>
      <c r="BZ124" s="20">
        <f t="shared" si="555"/>
        <v>246560</v>
      </c>
      <c r="CA124" s="20">
        <f t="shared" si="556"/>
        <v>298080</v>
      </c>
      <c r="CB124" s="20">
        <f t="shared" si="557"/>
        <v>320580</v>
      </c>
      <c r="CC124" s="20">
        <f t="shared" si="558"/>
        <v>344880</v>
      </c>
    </row>
    <row r="125" spans="27:81">
      <c r="AA125" s="20">
        <v>1372</v>
      </c>
      <c r="AB125" s="20">
        <f t="shared" ref="AB125:AE125" si="621">AA125+130</f>
        <v>1502</v>
      </c>
      <c r="AC125" s="20">
        <f t="shared" si="621"/>
        <v>1632</v>
      </c>
      <c r="AD125" s="20">
        <f t="shared" si="621"/>
        <v>1762</v>
      </c>
      <c r="AE125" s="20">
        <f t="shared" si="621"/>
        <v>1892</v>
      </c>
      <c r="AF125" s="20">
        <v>2022</v>
      </c>
      <c r="AG125" s="20">
        <f t="shared" ref="AG125:AJ125" si="622">AF125+170</f>
        <v>2192</v>
      </c>
      <c r="AH125" s="20">
        <f t="shared" si="622"/>
        <v>2362</v>
      </c>
      <c r="AI125" s="20">
        <f t="shared" si="622"/>
        <v>2532</v>
      </c>
      <c r="AJ125" s="20">
        <f t="shared" si="622"/>
        <v>2702</v>
      </c>
      <c r="AK125" s="20">
        <v>2872</v>
      </c>
      <c r="AL125" s="20">
        <f t="shared" si="441"/>
        <v>3082</v>
      </c>
      <c r="AM125" s="20">
        <v>3312</v>
      </c>
      <c r="AN125" s="20">
        <v>3562</v>
      </c>
      <c r="AO125" s="20">
        <v>3832</v>
      </c>
      <c r="BO125" s="20">
        <f t="shared" si="544"/>
        <v>82380</v>
      </c>
      <c r="BP125" s="20">
        <f t="shared" si="545"/>
        <v>105210</v>
      </c>
      <c r="BQ125" s="20">
        <f t="shared" si="546"/>
        <v>114310</v>
      </c>
      <c r="BR125" s="20">
        <f t="shared" si="547"/>
        <v>123410</v>
      </c>
      <c r="BS125" s="20">
        <f t="shared" si="548"/>
        <v>132510</v>
      </c>
      <c r="BT125" s="20">
        <f t="shared" si="549"/>
        <v>141610</v>
      </c>
      <c r="BU125" s="20">
        <f t="shared" si="550"/>
        <v>175440</v>
      </c>
      <c r="BV125" s="20">
        <f t="shared" si="551"/>
        <v>189040</v>
      </c>
      <c r="BW125" s="20">
        <f t="shared" si="552"/>
        <v>202640</v>
      </c>
      <c r="BX125" s="20">
        <f t="shared" si="553"/>
        <v>216240</v>
      </c>
      <c r="BY125" s="20">
        <f t="shared" si="554"/>
        <v>229840</v>
      </c>
      <c r="BZ125" s="20">
        <f t="shared" si="555"/>
        <v>246640</v>
      </c>
      <c r="CA125" s="20">
        <f t="shared" si="556"/>
        <v>298170</v>
      </c>
      <c r="CB125" s="20">
        <f t="shared" si="557"/>
        <v>320670</v>
      </c>
      <c r="CC125" s="20">
        <f t="shared" si="558"/>
        <v>344970</v>
      </c>
    </row>
    <row r="126" spans="27:81">
      <c r="AA126" s="20">
        <v>1373</v>
      </c>
      <c r="AB126" s="20">
        <f t="shared" ref="AB126:AE126" si="623">AA126+130</f>
        <v>1503</v>
      </c>
      <c r="AC126" s="20">
        <f t="shared" si="623"/>
        <v>1633</v>
      </c>
      <c r="AD126" s="20">
        <f t="shared" si="623"/>
        <v>1763</v>
      </c>
      <c r="AE126" s="20">
        <f t="shared" si="623"/>
        <v>1893</v>
      </c>
      <c r="AF126" s="20">
        <v>2023</v>
      </c>
      <c r="AG126" s="20">
        <f t="shared" ref="AG126:AJ126" si="624">AF126+170</f>
        <v>2193</v>
      </c>
      <c r="AH126" s="20">
        <f t="shared" si="624"/>
        <v>2363</v>
      </c>
      <c r="AI126" s="20">
        <f t="shared" si="624"/>
        <v>2533</v>
      </c>
      <c r="AJ126" s="20">
        <f t="shared" si="624"/>
        <v>2703</v>
      </c>
      <c r="AK126" s="20">
        <v>2873</v>
      </c>
      <c r="AL126" s="20">
        <f t="shared" si="441"/>
        <v>3083</v>
      </c>
      <c r="AM126" s="20">
        <v>3313</v>
      </c>
      <c r="AN126" s="20">
        <v>3563</v>
      </c>
      <c r="AO126" s="20">
        <v>3833</v>
      </c>
      <c r="BO126" s="20">
        <f t="shared" si="544"/>
        <v>82440</v>
      </c>
      <c r="BP126" s="20">
        <f t="shared" si="545"/>
        <v>105280</v>
      </c>
      <c r="BQ126" s="20">
        <f t="shared" si="546"/>
        <v>114380</v>
      </c>
      <c r="BR126" s="20">
        <f t="shared" si="547"/>
        <v>123480</v>
      </c>
      <c r="BS126" s="20">
        <f t="shared" si="548"/>
        <v>132580</v>
      </c>
      <c r="BT126" s="20">
        <f t="shared" si="549"/>
        <v>141680</v>
      </c>
      <c r="BU126" s="20">
        <f t="shared" si="550"/>
        <v>175520</v>
      </c>
      <c r="BV126" s="20">
        <f t="shared" si="551"/>
        <v>189120</v>
      </c>
      <c r="BW126" s="20">
        <f t="shared" si="552"/>
        <v>202720</v>
      </c>
      <c r="BX126" s="20">
        <f t="shared" si="553"/>
        <v>216320</v>
      </c>
      <c r="BY126" s="20">
        <f t="shared" si="554"/>
        <v>229920</v>
      </c>
      <c r="BZ126" s="20">
        <f t="shared" si="555"/>
        <v>246720</v>
      </c>
      <c r="CA126" s="20">
        <f t="shared" si="556"/>
        <v>298260</v>
      </c>
      <c r="CB126" s="20">
        <f t="shared" si="557"/>
        <v>320760</v>
      </c>
      <c r="CC126" s="20">
        <f t="shared" si="558"/>
        <v>345060</v>
      </c>
    </row>
    <row r="127" spans="27:81">
      <c r="AA127" s="20">
        <v>1374</v>
      </c>
      <c r="AB127" s="20">
        <f t="shared" ref="AB127:AE127" si="625">AA127+130</f>
        <v>1504</v>
      </c>
      <c r="AC127" s="20">
        <f t="shared" si="625"/>
        <v>1634</v>
      </c>
      <c r="AD127" s="20">
        <f t="shared" si="625"/>
        <v>1764</v>
      </c>
      <c r="AE127" s="20">
        <f t="shared" si="625"/>
        <v>1894</v>
      </c>
      <c r="AF127" s="20">
        <v>2024</v>
      </c>
      <c r="AG127" s="20">
        <f t="shared" ref="AG127:AJ127" si="626">AF127+170</f>
        <v>2194</v>
      </c>
      <c r="AH127" s="20">
        <f t="shared" si="626"/>
        <v>2364</v>
      </c>
      <c r="AI127" s="20">
        <f t="shared" si="626"/>
        <v>2534</v>
      </c>
      <c r="AJ127" s="20">
        <f t="shared" si="626"/>
        <v>2704</v>
      </c>
      <c r="AK127" s="20">
        <v>2874</v>
      </c>
      <c r="AL127" s="20">
        <f t="shared" si="441"/>
        <v>3084</v>
      </c>
      <c r="AM127" s="20">
        <v>3314</v>
      </c>
      <c r="AN127" s="20">
        <v>3564</v>
      </c>
      <c r="AO127" s="20">
        <v>3834</v>
      </c>
      <c r="BO127" s="20">
        <f t="shared" si="544"/>
        <v>82500</v>
      </c>
      <c r="BP127" s="20">
        <f t="shared" si="545"/>
        <v>105350</v>
      </c>
      <c r="BQ127" s="20">
        <f t="shared" si="546"/>
        <v>114450</v>
      </c>
      <c r="BR127" s="20">
        <f t="shared" si="547"/>
        <v>123550</v>
      </c>
      <c r="BS127" s="20">
        <f t="shared" si="548"/>
        <v>132650</v>
      </c>
      <c r="BT127" s="20">
        <f t="shared" si="549"/>
        <v>141750</v>
      </c>
      <c r="BU127" s="20">
        <f t="shared" si="550"/>
        <v>175600</v>
      </c>
      <c r="BV127" s="20">
        <f t="shared" si="551"/>
        <v>189200</v>
      </c>
      <c r="BW127" s="20">
        <f t="shared" si="552"/>
        <v>202800</v>
      </c>
      <c r="BX127" s="20">
        <f t="shared" si="553"/>
        <v>216400</v>
      </c>
      <c r="BY127" s="20">
        <f t="shared" si="554"/>
        <v>230000</v>
      </c>
      <c r="BZ127" s="20">
        <f t="shared" si="555"/>
        <v>246800</v>
      </c>
      <c r="CA127" s="20">
        <f t="shared" si="556"/>
        <v>298350</v>
      </c>
      <c r="CB127" s="20">
        <f t="shared" si="557"/>
        <v>320850</v>
      </c>
      <c r="CC127" s="20">
        <f t="shared" si="558"/>
        <v>345150</v>
      </c>
    </row>
    <row r="128" spans="27:81">
      <c r="AA128" s="20">
        <v>1375</v>
      </c>
      <c r="AB128" s="20">
        <f t="shared" ref="AB128:AE128" si="627">AA128+130</f>
        <v>1505</v>
      </c>
      <c r="AC128" s="20">
        <f t="shared" si="627"/>
        <v>1635</v>
      </c>
      <c r="AD128" s="20">
        <f t="shared" si="627"/>
        <v>1765</v>
      </c>
      <c r="AE128" s="20">
        <f t="shared" si="627"/>
        <v>1895</v>
      </c>
      <c r="AF128" s="20">
        <v>2025</v>
      </c>
      <c r="AG128" s="20">
        <f t="shared" ref="AG128:AJ128" si="628">AF128+170</f>
        <v>2195</v>
      </c>
      <c r="AH128" s="20">
        <f t="shared" si="628"/>
        <v>2365</v>
      </c>
      <c r="AI128" s="20">
        <f t="shared" si="628"/>
        <v>2535</v>
      </c>
      <c r="AJ128" s="20">
        <f t="shared" si="628"/>
        <v>2705</v>
      </c>
      <c r="AK128" s="20">
        <v>2875</v>
      </c>
      <c r="AL128" s="20">
        <f t="shared" si="441"/>
        <v>3085</v>
      </c>
      <c r="AM128" s="20">
        <v>3315</v>
      </c>
      <c r="AN128" s="20">
        <v>3565</v>
      </c>
      <c r="AO128" s="20">
        <v>3835</v>
      </c>
      <c r="BO128" s="20">
        <f t="shared" si="544"/>
        <v>82560</v>
      </c>
      <c r="BP128" s="20">
        <f t="shared" si="545"/>
        <v>105420</v>
      </c>
      <c r="BQ128" s="20">
        <f t="shared" si="546"/>
        <v>114520</v>
      </c>
      <c r="BR128" s="20">
        <f t="shared" si="547"/>
        <v>123620</v>
      </c>
      <c r="BS128" s="20">
        <f t="shared" si="548"/>
        <v>132720</v>
      </c>
      <c r="BT128" s="20">
        <f t="shared" si="549"/>
        <v>141820</v>
      </c>
      <c r="BU128" s="20">
        <f t="shared" si="550"/>
        <v>175680</v>
      </c>
      <c r="BV128" s="20">
        <f t="shared" si="551"/>
        <v>189280</v>
      </c>
      <c r="BW128" s="20">
        <f t="shared" si="552"/>
        <v>202880</v>
      </c>
      <c r="BX128" s="20">
        <f t="shared" si="553"/>
        <v>216480</v>
      </c>
      <c r="BY128" s="20">
        <f t="shared" si="554"/>
        <v>230080</v>
      </c>
      <c r="BZ128" s="20">
        <f t="shared" si="555"/>
        <v>246880</v>
      </c>
      <c r="CA128" s="20">
        <f t="shared" si="556"/>
        <v>298440</v>
      </c>
      <c r="CB128" s="20">
        <f t="shared" si="557"/>
        <v>320940</v>
      </c>
      <c r="CC128" s="20">
        <f t="shared" si="558"/>
        <v>345240</v>
      </c>
    </row>
    <row r="129" spans="27:81">
      <c r="AA129" s="20">
        <v>1376</v>
      </c>
      <c r="AB129" s="20">
        <f t="shared" ref="AB129:AE129" si="629">AA129+130</f>
        <v>1506</v>
      </c>
      <c r="AC129" s="20">
        <f t="shared" si="629"/>
        <v>1636</v>
      </c>
      <c r="AD129" s="20">
        <f t="shared" si="629"/>
        <v>1766</v>
      </c>
      <c r="AE129" s="20">
        <f t="shared" si="629"/>
        <v>1896</v>
      </c>
      <c r="AF129" s="20">
        <v>2026</v>
      </c>
      <c r="AG129" s="20">
        <f t="shared" ref="AG129:AJ129" si="630">AF129+170</f>
        <v>2196</v>
      </c>
      <c r="AH129" s="20">
        <f t="shared" si="630"/>
        <v>2366</v>
      </c>
      <c r="AI129" s="20">
        <f t="shared" si="630"/>
        <v>2536</v>
      </c>
      <c r="AJ129" s="20">
        <f t="shared" si="630"/>
        <v>2706</v>
      </c>
      <c r="AK129" s="20">
        <v>2876</v>
      </c>
      <c r="AL129" s="20">
        <f t="shared" si="441"/>
        <v>3086</v>
      </c>
      <c r="AM129" s="20">
        <v>3316</v>
      </c>
      <c r="AN129" s="20">
        <v>3566</v>
      </c>
      <c r="AO129" s="20">
        <v>3836</v>
      </c>
      <c r="BO129" s="20">
        <f t="shared" si="544"/>
        <v>82620</v>
      </c>
      <c r="BP129" s="20">
        <f t="shared" si="545"/>
        <v>105490</v>
      </c>
      <c r="BQ129" s="20">
        <f t="shared" si="546"/>
        <v>114590</v>
      </c>
      <c r="BR129" s="20">
        <f t="shared" si="547"/>
        <v>123690</v>
      </c>
      <c r="BS129" s="20">
        <f t="shared" si="548"/>
        <v>132790</v>
      </c>
      <c r="BT129" s="20">
        <f t="shared" si="549"/>
        <v>141890</v>
      </c>
      <c r="BU129" s="20">
        <f t="shared" si="550"/>
        <v>175760</v>
      </c>
      <c r="BV129" s="20">
        <f t="shared" si="551"/>
        <v>189360</v>
      </c>
      <c r="BW129" s="20">
        <f t="shared" si="552"/>
        <v>202960</v>
      </c>
      <c r="BX129" s="20">
        <f t="shared" si="553"/>
        <v>216560</v>
      </c>
      <c r="BY129" s="20">
        <f t="shared" si="554"/>
        <v>230160</v>
      </c>
      <c r="BZ129" s="20">
        <f t="shared" si="555"/>
        <v>246960</v>
      </c>
      <c r="CA129" s="20">
        <f t="shared" si="556"/>
        <v>298530</v>
      </c>
      <c r="CB129" s="20">
        <f t="shared" si="557"/>
        <v>321030</v>
      </c>
      <c r="CC129" s="20">
        <f t="shared" si="558"/>
        <v>345330</v>
      </c>
    </row>
    <row r="130" spans="27:81">
      <c r="AA130" s="20">
        <v>1377</v>
      </c>
      <c r="AB130" s="20">
        <f t="shared" ref="AB130:AE130" si="631">AA130+130</f>
        <v>1507</v>
      </c>
      <c r="AC130" s="20">
        <f t="shared" si="631"/>
        <v>1637</v>
      </c>
      <c r="AD130" s="20">
        <f t="shared" si="631"/>
        <v>1767</v>
      </c>
      <c r="AE130" s="20">
        <f t="shared" si="631"/>
        <v>1897</v>
      </c>
      <c r="AF130" s="20">
        <v>2027</v>
      </c>
      <c r="AG130" s="20">
        <f t="shared" ref="AG130:AJ130" si="632">AF130+170</f>
        <v>2197</v>
      </c>
      <c r="AH130" s="20">
        <f t="shared" si="632"/>
        <v>2367</v>
      </c>
      <c r="AI130" s="20">
        <f t="shared" si="632"/>
        <v>2537</v>
      </c>
      <c r="AJ130" s="20">
        <f t="shared" si="632"/>
        <v>2707</v>
      </c>
      <c r="AK130" s="20">
        <v>2877</v>
      </c>
      <c r="AL130" s="20">
        <f t="shared" si="441"/>
        <v>3087</v>
      </c>
      <c r="AM130" s="20">
        <v>3317</v>
      </c>
      <c r="AN130" s="20">
        <v>3567</v>
      </c>
      <c r="AO130" s="20">
        <v>3837</v>
      </c>
      <c r="BO130" s="20">
        <f t="shared" si="544"/>
        <v>82680</v>
      </c>
      <c r="BP130" s="20">
        <f t="shared" si="545"/>
        <v>105560</v>
      </c>
      <c r="BQ130" s="20">
        <f t="shared" si="546"/>
        <v>114660</v>
      </c>
      <c r="BR130" s="20">
        <f t="shared" si="547"/>
        <v>123760</v>
      </c>
      <c r="BS130" s="20">
        <f t="shared" si="548"/>
        <v>132860</v>
      </c>
      <c r="BT130" s="20">
        <f t="shared" si="549"/>
        <v>141960</v>
      </c>
      <c r="BU130" s="20">
        <f t="shared" si="550"/>
        <v>175840</v>
      </c>
      <c r="BV130" s="20">
        <f t="shared" si="551"/>
        <v>189440</v>
      </c>
      <c r="BW130" s="20">
        <f t="shared" si="552"/>
        <v>203040</v>
      </c>
      <c r="BX130" s="20">
        <f t="shared" si="553"/>
        <v>216640</v>
      </c>
      <c r="BY130" s="20">
        <f t="shared" si="554"/>
        <v>230240</v>
      </c>
      <c r="BZ130" s="20">
        <f t="shared" si="555"/>
        <v>247040</v>
      </c>
      <c r="CA130" s="20">
        <f t="shared" si="556"/>
        <v>298620</v>
      </c>
      <c r="CB130" s="20">
        <f t="shared" si="557"/>
        <v>321120</v>
      </c>
      <c r="CC130" s="20">
        <f t="shared" si="558"/>
        <v>345420</v>
      </c>
    </row>
    <row r="131" spans="27:81">
      <c r="AA131" s="20">
        <v>1378</v>
      </c>
      <c r="AB131" s="20">
        <f t="shared" ref="AB131:AE131" si="633">AA131+130</f>
        <v>1508</v>
      </c>
      <c r="AC131" s="20">
        <f t="shared" si="633"/>
        <v>1638</v>
      </c>
      <c r="AD131" s="20">
        <f t="shared" si="633"/>
        <v>1768</v>
      </c>
      <c r="AE131" s="20">
        <f t="shared" si="633"/>
        <v>1898</v>
      </c>
      <c r="AF131" s="20">
        <v>2028</v>
      </c>
      <c r="AG131" s="20">
        <f t="shared" ref="AG131:AJ131" si="634">AF131+170</f>
        <v>2198</v>
      </c>
      <c r="AH131" s="20">
        <f t="shared" si="634"/>
        <v>2368</v>
      </c>
      <c r="AI131" s="20">
        <f t="shared" si="634"/>
        <v>2538</v>
      </c>
      <c r="AJ131" s="20">
        <f t="shared" si="634"/>
        <v>2708</v>
      </c>
      <c r="AK131" s="20">
        <v>2878</v>
      </c>
      <c r="AL131" s="20">
        <f t="shared" ref="AL131:AL194" si="635">AK131+210</f>
        <v>3088</v>
      </c>
      <c r="AM131" s="20">
        <v>3318</v>
      </c>
      <c r="AN131" s="20">
        <v>3568</v>
      </c>
      <c r="AO131" s="20">
        <v>3838</v>
      </c>
      <c r="BO131" s="20">
        <f t="shared" si="544"/>
        <v>82740</v>
      </c>
      <c r="BP131" s="20">
        <f t="shared" si="545"/>
        <v>105630</v>
      </c>
      <c r="BQ131" s="20">
        <f t="shared" si="546"/>
        <v>114730</v>
      </c>
      <c r="BR131" s="20">
        <f t="shared" si="547"/>
        <v>123830</v>
      </c>
      <c r="BS131" s="20">
        <f t="shared" si="548"/>
        <v>132930</v>
      </c>
      <c r="BT131" s="20">
        <f t="shared" si="549"/>
        <v>142030</v>
      </c>
      <c r="BU131" s="20">
        <f t="shared" si="550"/>
        <v>175920</v>
      </c>
      <c r="BV131" s="20">
        <f t="shared" si="551"/>
        <v>189520</v>
      </c>
      <c r="BW131" s="20">
        <f t="shared" si="552"/>
        <v>203120</v>
      </c>
      <c r="BX131" s="20">
        <f t="shared" si="553"/>
        <v>216720</v>
      </c>
      <c r="BY131" s="20">
        <f t="shared" si="554"/>
        <v>230320</v>
      </c>
      <c r="BZ131" s="20">
        <f t="shared" si="555"/>
        <v>247120</v>
      </c>
      <c r="CA131" s="20">
        <f t="shared" si="556"/>
        <v>298710</v>
      </c>
      <c r="CB131" s="20">
        <f t="shared" si="557"/>
        <v>321210</v>
      </c>
      <c r="CC131" s="20">
        <f t="shared" si="558"/>
        <v>345510</v>
      </c>
    </row>
    <row r="132" spans="27:81">
      <c r="AA132" s="20">
        <v>1379</v>
      </c>
      <c r="AB132" s="20">
        <f t="shared" ref="AB132:AE132" si="636">AA132+130</f>
        <v>1509</v>
      </c>
      <c r="AC132" s="20">
        <f t="shared" si="636"/>
        <v>1639</v>
      </c>
      <c r="AD132" s="20">
        <f t="shared" si="636"/>
        <v>1769</v>
      </c>
      <c r="AE132" s="20">
        <f t="shared" si="636"/>
        <v>1899</v>
      </c>
      <c r="AF132" s="20">
        <v>2029</v>
      </c>
      <c r="AG132" s="20">
        <f t="shared" ref="AG132:AJ132" si="637">AF132+170</f>
        <v>2199</v>
      </c>
      <c r="AH132" s="20">
        <f t="shared" si="637"/>
        <v>2369</v>
      </c>
      <c r="AI132" s="20">
        <f t="shared" si="637"/>
        <v>2539</v>
      </c>
      <c r="AJ132" s="20">
        <f t="shared" si="637"/>
        <v>2709</v>
      </c>
      <c r="AK132" s="20">
        <v>2879</v>
      </c>
      <c r="AL132" s="20">
        <f t="shared" si="635"/>
        <v>3089</v>
      </c>
      <c r="AM132" s="20">
        <v>3319</v>
      </c>
      <c r="AN132" s="20">
        <v>3569</v>
      </c>
      <c r="AO132" s="20">
        <v>3839</v>
      </c>
      <c r="BO132" s="20">
        <f t="shared" si="544"/>
        <v>82800</v>
      </c>
      <c r="BP132" s="20">
        <f t="shared" si="545"/>
        <v>105700</v>
      </c>
      <c r="BQ132" s="20">
        <f t="shared" si="546"/>
        <v>114800</v>
      </c>
      <c r="BR132" s="20">
        <f t="shared" si="547"/>
        <v>123900</v>
      </c>
      <c r="BS132" s="20">
        <f t="shared" si="548"/>
        <v>133000</v>
      </c>
      <c r="BT132" s="20">
        <f t="shared" si="549"/>
        <v>142100</v>
      </c>
      <c r="BU132" s="20">
        <f t="shared" si="550"/>
        <v>176000</v>
      </c>
      <c r="BV132" s="20">
        <f t="shared" si="551"/>
        <v>189600</v>
      </c>
      <c r="BW132" s="20">
        <f t="shared" si="552"/>
        <v>203200</v>
      </c>
      <c r="BX132" s="20">
        <f t="shared" si="553"/>
        <v>216800</v>
      </c>
      <c r="BY132" s="20">
        <f t="shared" si="554"/>
        <v>230400</v>
      </c>
      <c r="BZ132" s="20">
        <f t="shared" si="555"/>
        <v>247200</v>
      </c>
      <c r="CA132" s="20">
        <f t="shared" si="556"/>
        <v>298800</v>
      </c>
      <c r="CB132" s="20">
        <f t="shared" si="557"/>
        <v>321300</v>
      </c>
      <c r="CC132" s="20">
        <f t="shared" si="558"/>
        <v>345600</v>
      </c>
    </row>
    <row r="133" spans="32:81">
      <c r="AF133" s="20">
        <v>2030</v>
      </c>
      <c r="AG133" s="20">
        <f t="shared" ref="AG133:AJ133" si="638">AF133+170</f>
        <v>2200</v>
      </c>
      <c r="AH133" s="20">
        <f t="shared" si="638"/>
        <v>2370</v>
      </c>
      <c r="AI133" s="20">
        <f t="shared" si="638"/>
        <v>2540</v>
      </c>
      <c r="AJ133" s="20">
        <f t="shared" si="638"/>
        <v>2710</v>
      </c>
      <c r="AK133" s="20">
        <v>2880</v>
      </c>
      <c r="AL133" s="20">
        <f t="shared" si="635"/>
        <v>3090</v>
      </c>
      <c r="AM133" s="20">
        <v>3320</v>
      </c>
      <c r="AN133" s="20">
        <v>3570</v>
      </c>
      <c r="AO133" s="20">
        <v>3840</v>
      </c>
      <c r="BT133" s="20">
        <f t="shared" ref="BT133:BT172" si="639">(AF133+1)*BT$293</f>
        <v>142170</v>
      </c>
      <c r="BU133" s="20">
        <f t="shared" ref="BU133:BU172" si="640">(AG133+1)*BU$293</f>
        <v>176080</v>
      </c>
      <c r="BV133" s="20">
        <f t="shared" ref="BV133:BV172" si="641">(AH133+1)*BV$293</f>
        <v>189680</v>
      </c>
      <c r="BW133" s="20">
        <f t="shared" ref="BW133:BW172" si="642">(AI133+1)*BW$293</f>
        <v>203280</v>
      </c>
      <c r="BX133" s="20">
        <f t="shared" ref="BX133:BX172" si="643">(AJ133+1)*BX$293</f>
        <v>216880</v>
      </c>
      <c r="BY133" s="20">
        <f t="shared" ref="BY133:BY172" si="644">(AK133+1)*BY$293</f>
        <v>230480</v>
      </c>
      <c r="BZ133" s="20">
        <f t="shared" ref="BZ133:BZ172" si="645">(AL133+1)*BZ$293</f>
        <v>247280</v>
      </c>
      <c r="CA133" s="20">
        <f t="shared" ref="CA133:CA172" si="646">(AM133+1)*CA$293</f>
        <v>298890</v>
      </c>
      <c r="CB133" s="20">
        <f t="shared" ref="CB133:CB172" si="647">(AN133+1)*CB$293</f>
        <v>321390</v>
      </c>
      <c r="CC133" s="20">
        <f t="shared" ref="CC133:CC172" si="648">(AO133+1)*CC$293</f>
        <v>345690</v>
      </c>
    </row>
    <row r="134" spans="32:81">
      <c r="AF134" s="20">
        <v>2031</v>
      </c>
      <c r="AG134" s="20">
        <f t="shared" ref="AG134:AJ134" si="649">AF134+170</f>
        <v>2201</v>
      </c>
      <c r="AH134" s="20">
        <f t="shared" si="649"/>
        <v>2371</v>
      </c>
      <c r="AI134" s="20">
        <f t="shared" si="649"/>
        <v>2541</v>
      </c>
      <c r="AJ134" s="20">
        <f t="shared" si="649"/>
        <v>2711</v>
      </c>
      <c r="AK134" s="20">
        <v>2881</v>
      </c>
      <c r="AL134" s="20">
        <f t="shared" si="635"/>
        <v>3091</v>
      </c>
      <c r="AM134" s="20">
        <v>3321</v>
      </c>
      <c r="AN134" s="20">
        <v>3571</v>
      </c>
      <c r="AO134" s="20">
        <v>3841</v>
      </c>
      <c r="BT134" s="20">
        <f t="shared" si="639"/>
        <v>142240</v>
      </c>
      <c r="BU134" s="20">
        <f t="shared" si="640"/>
        <v>176160</v>
      </c>
      <c r="BV134" s="20">
        <f t="shared" si="641"/>
        <v>189760</v>
      </c>
      <c r="BW134" s="20">
        <f t="shared" si="642"/>
        <v>203360</v>
      </c>
      <c r="BX134" s="20">
        <f t="shared" si="643"/>
        <v>216960</v>
      </c>
      <c r="BY134" s="20">
        <f t="shared" si="644"/>
        <v>230560</v>
      </c>
      <c r="BZ134" s="20">
        <f t="shared" si="645"/>
        <v>247360</v>
      </c>
      <c r="CA134" s="20">
        <f t="shared" si="646"/>
        <v>298980</v>
      </c>
      <c r="CB134" s="20">
        <f t="shared" si="647"/>
        <v>321480</v>
      </c>
      <c r="CC134" s="20">
        <f t="shared" si="648"/>
        <v>345780</v>
      </c>
    </row>
    <row r="135" spans="32:81">
      <c r="AF135" s="20">
        <v>2032</v>
      </c>
      <c r="AG135" s="20">
        <f t="shared" ref="AG135:AJ135" si="650">AF135+170</f>
        <v>2202</v>
      </c>
      <c r="AH135" s="20">
        <f t="shared" si="650"/>
        <v>2372</v>
      </c>
      <c r="AI135" s="20">
        <f t="shared" si="650"/>
        <v>2542</v>
      </c>
      <c r="AJ135" s="20">
        <f t="shared" si="650"/>
        <v>2712</v>
      </c>
      <c r="AK135" s="20">
        <v>2882</v>
      </c>
      <c r="AL135" s="20">
        <f t="shared" si="635"/>
        <v>3092</v>
      </c>
      <c r="AM135" s="20">
        <v>3322</v>
      </c>
      <c r="AN135" s="20">
        <v>3572</v>
      </c>
      <c r="AO135" s="20">
        <v>3842</v>
      </c>
      <c r="BT135" s="20">
        <f t="shared" si="639"/>
        <v>142310</v>
      </c>
      <c r="BU135" s="20">
        <f t="shared" si="640"/>
        <v>176240</v>
      </c>
      <c r="BV135" s="20">
        <f t="shared" si="641"/>
        <v>189840</v>
      </c>
      <c r="BW135" s="20">
        <f t="shared" si="642"/>
        <v>203440</v>
      </c>
      <c r="BX135" s="20">
        <f t="shared" si="643"/>
        <v>217040</v>
      </c>
      <c r="BY135" s="20">
        <f t="shared" si="644"/>
        <v>230640</v>
      </c>
      <c r="BZ135" s="20">
        <f t="shared" si="645"/>
        <v>247440</v>
      </c>
      <c r="CA135" s="20">
        <f t="shared" si="646"/>
        <v>299070</v>
      </c>
      <c r="CB135" s="20">
        <f t="shared" si="647"/>
        <v>321570</v>
      </c>
      <c r="CC135" s="20">
        <f t="shared" si="648"/>
        <v>345870</v>
      </c>
    </row>
    <row r="136" spans="32:81">
      <c r="AF136" s="20">
        <v>2033</v>
      </c>
      <c r="AG136" s="20">
        <f t="shared" ref="AG136:AJ136" si="651">AF136+170</f>
        <v>2203</v>
      </c>
      <c r="AH136" s="20">
        <f t="shared" si="651"/>
        <v>2373</v>
      </c>
      <c r="AI136" s="20">
        <f t="shared" si="651"/>
        <v>2543</v>
      </c>
      <c r="AJ136" s="20">
        <f t="shared" si="651"/>
        <v>2713</v>
      </c>
      <c r="AK136" s="20">
        <v>2883</v>
      </c>
      <c r="AL136" s="20">
        <f t="shared" si="635"/>
        <v>3093</v>
      </c>
      <c r="AM136" s="20">
        <v>3323</v>
      </c>
      <c r="AN136" s="20">
        <v>3573</v>
      </c>
      <c r="AO136" s="20">
        <v>3843</v>
      </c>
      <c r="BT136" s="20">
        <f t="shared" si="639"/>
        <v>142380</v>
      </c>
      <c r="BU136" s="20">
        <f t="shared" si="640"/>
        <v>176320</v>
      </c>
      <c r="BV136" s="20">
        <f t="shared" si="641"/>
        <v>189920</v>
      </c>
      <c r="BW136" s="20">
        <f t="shared" si="642"/>
        <v>203520</v>
      </c>
      <c r="BX136" s="20">
        <f t="shared" si="643"/>
        <v>217120</v>
      </c>
      <c r="BY136" s="20">
        <f t="shared" si="644"/>
        <v>230720</v>
      </c>
      <c r="BZ136" s="20">
        <f t="shared" si="645"/>
        <v>247520</v>
      </c>
      <c r="CA136" s="20">
        <f t="shared" si="646"/>
        <v>299160</v>
      </c>
      <c r="CB136" s="20">
        <f t="shared" si="647"/>
        <v>321660</v>
      </c>
      <c r="CC136" s="20">
        <f t="shared" si="648"/>
        <v>345960</v>
      </c>
    </row>
    <row r="137" spans="32:81">
      <c r="AF137" s="20">
        <v>2034</v>
      </c>
      <c r="AG137" s="20">
        <f t="shared" ref="AG137:AJ137" si="652">AF137+170</f>
        <v>2204</v>
      </c>
      <c r="AH137" s="20">
        <f t="shared" si="652"/>
        <v>2374</v>
      </c>
      <c r="AI137" s="20">
        <f t="shared" si="652"/>
        <v>2544</v>
      </c>
      <c r="AJ137" s="20">
        <f t="shared" si="652"/>
        <v>2714</v>
      </c>
      <c r="AK137" s="20">
        <v>2884</v>
      </c>
      <c r="AL137" s="20">
        <f t="shared" si="635"/>
        <v>3094</v>
      </c>
      <c r="AM137" s="20">
        <v>3324</v>
      </c>
      <c r="AN137" s="20">
        <v>3574</v>
      </c>
      <c r="AO137" s="20">
        <v>3844</v>
      </c>
      <c r="BT137" s="20">
        <f t="shared" si="639"/>
        <v>142450</v>
      </c>
      <c r="BU137" s="20">
        <f t="shared" si="640"/>
        <v>176400</v>
      </c>
      <c r="BV137" s="20">
        <f t="shared" si="641"/>
        <v>190000</v>
      </c>
      <c r="BW137" s="20">
        <f t="shared" si="642"/>
        <v>203600</v>
      </c>
      <c r="BX137" s="20">
        <f t="shared" si="643"/>
        <v>217200</v>
      </c>
      <c r="BY137" s="20">
        <f t="shared" si="644"/>
        <v>230800</v>
      </c>
      <c r="BZ137" s="20">
        <f t="shared" si="645"/>
        <v>247600</v>
      </c>
      <c r="CA137" s="20">
        <f t="shared" si="646"/>
        <v>299250</v>
      </c>
      <c r="CB137" s="20">
        <f t="shared" si="647"/>
        <v>321750</v>
      </c>
      <c r="CC137" s="20">
        <f t="shared" si="648"/>
        <v>346050</v>
      </c>
    </row>
    <row r="138" spans="32:81">
      <c r="AF138" s="20">
        <v>2035</v>
      </c>
      <c r="AG138" s="20">
        <f t="shared" ref="AG138:AJ138" si="653">AF138+170</f>
        <v>2205</v>
      </c>
      <c r="AH138" s="20">
        <f t="shared" si="653"/>
        <v>2375</v>
      </c>
      <c r="AI138" s="20">
        <f t="shared" si="653"/>
        <v>2545</v>
      </c>
      <c r="AJ138" s="20">
        <f t="shared" si="653"/>
        <v>2715</v>
      </c>
      <c r="AK138" s="20">
        <v>2885</v>
      </c>
      <c r="AL138" s="20">
        <f t="shared" si="635"/>
        <v>3095</v>
      </c>
      <c r="AM138" s="20">
        <v>3325</v>
      </c>
      <c r="AN138" s="20">
        <v>3575</v>
      </c>
      <c r="AO138" s="20">
        <v>3845</v>
      </c>
      <c r="BT138" s="20">
        <f t="shared" si="639"/>
        <v>142520</v>
      </c>
      <c r="BU138" s="20">
        <f t="shared" si="640"/>
        <v>176480</v>
      </c>
      <c r="BV138" s="20">
        <f t="shared" si="641"/>
        <v>190080</v>
      </c>
      <c r="BW138" s="20">
        <f t="shared" si="642"/>
        <v>203680</v>
      </c>
      <c r="BX138" s="20">
        <f t="shared" si="643"/>
        <v>217280</v>
      </c>
      <c r="BY138" s="20">
        <f t="shared" si="644"/>
        <v>230880</v>
      </c>
      <c r="BZ138" s="20">
        <f t="shared" si="645"/>
        <v>247680</v>
      </c>
      <c r="CA138" s="20">
        <f t="shared" si="646"/>
        <v>299340</v>
      </c>
      <c r="CB138" s="20">
        <f t="shared" si="647"/>
        <v>321840</v>
      </c>
      <c r="CC138" s="20">
        <f t="shared" si="648"/>
        <v>346140</v>
      </c>
    </row>
    <row r="139" spans="32:81">
      <c r="AF139" s="20">
        <v>2036</v>
      </c>
      <c r="AG139" s="20">
        <f t="shared" ref="AG139:AJ139" si="654">AF139+170</f>
        <v>2206</v>
      </c>
      <c r="AH139" s="20">
        <f t="shared" si="654"/>
        <v>2376</v>
      </c>
      <c r="AI139" s="20">
        <f t="shared" si="654"/>
        <v>2546</v>
      </c>
      <c r="AJ139" s="20">
        <f t="shared" si="654"/>
        <v>2716</v>
      </c>
      <c r="AK139" s="20">
        <v>2886</v>
      </c>
      <c r="AL139" s="20">
        <f t="shared" si="635"/>
        <v>3096</v>
      </c>
      <c r="AM139" s="20">
        <v>3326</v>
      </c>
      <c r="AN139" s="20">
        <v>3576</v>
      </c>
      <c r="AO139" s="20">
        <v>3846</v>
      </c>
      <c r="BT139" s="20">
        <f t="shared" si="639"/>
        <v>142590</v>
      </c>
      <c r="BU139" s="20">
        <f t="shared" si="640"/>
        <v>176560</v>
      </c>
      <c r="BV139" s="20">
        <f t="shared" si="641"/>
        <v>190160</v>
      </c>
      <c r="BW139" s="20">
        <f t="shared" si="642"/>
        <v>203760</v>
      </c>
      <c r="BX139" s="20">
        <f t="shared" si="643"/>
        <v>217360</v>
      </c>
      <c r="BY139" s="20">
        <f t="shared" si="644"/>
        <v>230960</v>
      </c>
      <c r="BZ139" s="20">
        <f t="shared" si="645"/>
        <v>247760</v>
      </c>
      <c r="CA139" s="20">
        <f t="shared" si="646"/>
        <v>299430</v>
      </c>
      <c r="CB139" s="20">
        <f t="shared" si="647"/>
        <v>321930</v>
      </c>
      <c r="CC139" s="20">
        <f t="shared" si="648"/>
        <v>346230</v>
      </c>
    </row>
    <row r="140" spans="32:81">
      <c r="AF140" s="20">
        <v>2037</v>
      </c>
      <c r="AG140" s="20">
        <f t="shared" ref="AG140:AJ140" si="655">AF140+170</f>
        <v>2207</v>
      </c>
      <c r="AH140" s="20">
        <f t="shared" si="655"/>
        <v>2377</v>
      </c>
      <c r="AI140" s="20">
        <f t="shared" si="655"/>
        <v>2547</v>
      </c>
      <c r="AJ140" s="20">
        <f t="shared" si="655"/>
        <v>2717</v>
      </c>
      <c r="AK140" s="20">
        <v>2887</v>
      </c>
      <c r="AL140" s="20">
        <f t="shared" si="635"/>
        <v>3097</v>
      </c>
      <c r="AM140" s="20">
        <v>3327</v>
      </c>
      <c r="AN140" s="20">
        <v>3577</v>
      </c>
      <c r="AO140" s="20">
        <v>3847</v>
      </c>
      <c r="BT140" s="20">
        <f t="shared" si="639"/>
        <v>142660</v>
      </c>
      <c r="BU140" s="20">
        <f t="shared" si="640"/>
        <v>176640</v>
      </c>
      <c r="BV140" s="20">
        <f t="shared" si="641"/>
        <v>190240</v>
      </c>
      <c r="BW140" s="20">
        <f t="shared" si="642"/>
        <v>203840</v>
      </c>
      <c r="BX140" s="20">
        <f t="shared" si="643"/>
        <v>217440</v>
      </c>
      <c r="BY140" s="20">
        <f t="shared" si="644"/>
        <v>231040</v>
      </c>
      <c r="BZ140" s="20">
        <f t="shared" si="645"/>
        <v>247840</v>
      </c>
      <c r="CA140" s="20">
        <f t="shared" si="646"/>
        <v>299520</v>
      </c>
      <c r="CB140" s="20">
        <f t="shared" si="647"/>
        <v>322020</v>
      </c>
      <c r="CC140" s="20">
        <f t="shared" si="648"/>
        <v>346320</v>
      </c>
    </row>
    <row r="141" spans="32:81">
      <c r="AF141" s="20">
        <v>2038</v>
      </c>
      <c r="AG141" s="20">
        <f t="shared" ref="AG141:AJ141" si="656">AF141+170</f>
        <v>2208</v>
      </c>
      <c r="AH141" s="20">
        <f t="shared" si="656"/>
        <v>2378</v>
      </c>
      <c r="AI141" s="20">
        <f t="shared" si="656"/>
        <v>2548</v>
      </c>
      <c r="AJ141" s="20">
        <f t="shared" si="656"/>
        <v>2718</v>
      </c>
      <c r="AK141" s="20">
        <v>2888</v>
      </c>
      <c r="AL141" s="20">
        <f t="shared" si="635"/>
        <v>3098</v>
      </c>
      <c r="AM141" s="20">
        <v>3328</v>
      </c>
      <c r="AN141" s="20">
        <v>3578</v>
      </c>
      <c r="AO141" s="20">
        <v>3848</v>
      </c>
      <c r="BT141" s="20">
        <f t="shared" si="639"/>
        <v>142730</v>
      </c>
      <c r="BU141" s="20">
        <f t="shared" si="640"/>
        <v>176720</v>
      </c>
      <c r="BV141" s="20">
        <f t="shared" si="641"/>
        <v>190320</v>
      </c>
      <c r="BW141" s="20">
        <f t="shared" si="642"/>
        <v>203920</v>
      </c>
      <c r="BX141" s="20">
        <f t="shared" si="643"/>
        <v>217520</v>
      </c>
      <c r="BY141" s="20">
        <f t="shared" si="644"/>
        <v>231120</v>
      </c>
      <c r="BZ141" s="20">
        <f t="shared" si="645"/>
        <v>247920</v>
      </c>
      <c r="CA141" s="20">
        <f t="shared" si="646"/>
        <v>299610</v>
      </c>
      <c r="CB141" s="20">
        <f t="shared" si="647"/>
        <v>322110</v>
      </c>
      <c r="CC141" s="20">
        <f t="shared" si="648"/>
        <v>346410</v>
      </c>
    </row>
    <row r="142" spans="32:81">
      <c r="AF142" s="20">
        <v>2039</v>
      </c>
      <c r="AG142" s="20">
        <f t="shared" ref="AG142:AJ142" si="657">AF142+170</f>
        <v>2209</v>
      </c>
      <c r="AH142" s="20">
        <f t="shared" si="657"/>
        <v>2379</v>
      </c>
      <c r="AI142" s="20">
        <f t="shared" si="657"/>
        <v>2549</v>
      </c>
      <c r="AJ142" s="20">
        <f t="shared" si="657"/>
        <v>2719</v>
      </c>
      <c r="AK142" s="20">
        <v>2889</v>
      </c>
      <c r="AL142" s="20">
        <f t="shared" si="635"/>
        <v>3099</v>
      </c>
      <c r="AM142" s="20">
        <v>3329</v>
      </c>
      <c r="AN142" s="20">
        <v>3579</v>
      </c>
      <c r="AO142" s="20">
        <v>3849</v>
      </c>
      <c r="BT142" s="20">
        <f t="shared" si="639"/>
        <v>142800</v>
      </c>
      <c r="BU142" s="20">
        <f t="shared" si="640"/>
        <v>176800</v>
      </c>
      <c r="BV142" s="20">
        <f t="shared" si="641"/>
        <v>190400</v>
      </c>
      <c r="BW142" s="20">
        <f t="shared" si="642"/>
        <v>204000</v>
      </c>
      <c r="BX142" s="20">
        <f t="shared" si="643"/>
        <v>217600</v>
      </c>
      <c r="BY142" s="20">
        <f t="shared" si="644"/>
        <v>231200</v>
      </c>
      <c r="BZ142" s="20">
        <f t="shared" si="645"/>
        <v>248000</v>
      </c>
      <c r="CA142" s="20">
        <f t="shared" si="646"/>
        <v>299700</v>
      </c>
      <c r="CB142" s="20">
        <f t="shared" si="647"/>
        <v>322200</v>
      </c>
      <c r="CC142" s="20">
        <f t="shared" si="648"/>
        <v>346500</v>
      </c>
    </row>
    <row r="143" spans="32:81">
      <c r="AF143" s="20">
        <v>2040</v>
      </c>
      <c r="AG143" s="20">
        <f t="shared" ref="AG143:AJ143" si="658">AF143+170</f>
        <v>2210</v>
      </c>
      <c r="AH143" s="20">
        <f t="shared" si="658"/>
        <v>2380</v>
      </c>
      <c r="AI143" s="20">
        <f t="shared" si="658"/>
        <v>2550</v>
      </c>
      <c r="AJ143" s="20">
        <f t="shared" si="658"/>
        <v>2720</v>
      </c>
      <c r="AK143" s="20">
        <v>2890</v>
      </c>
      <c r="AL143" s="20">
        <f t="shared" si="635"/>
        <v>3100</v>
      </c>
      <c r="AM143" s="20">
        <v>3330</v>
      </c>
      <c r="AN143" s="20">
        <v>3580</v>
      </c>
      <c r="AO143" s="20">
        <v>3850</v>
      </c>
      <c r="BT143" s="20">
        <f t="shared" si="639"/>
        <v>142870</v>
      </c>
      <c r="BU143" s="20">
        <f t="shared" si="640"/>
        <v>176880</v>
      </c>
      <c r="BV143" s="20">
        <f t="shared" si="641"/>
        <v>190480</v>
      </c>
      <c r="BW143" s="20">
        <f t="shared" si="642"/>
        <v>204080</v>
      </c>
      <c r="BX143" s="20">
        <f t="shared" si="643"/>
        <v>217680</v>
      </c>
      <c r="BY143" s="20">
        <f t="shared" si="644"/>
        <v>231280</v>
      </c>
      <c r="BZ143" s="20">
        <f t="shared" si="645"/>
        <v>248080</v>
      </c>
      <c r="CA143" s="20">
        <f t="shared" si="646"/>
        <v>299790</v>
      </c>
      <c r="CB143" s="20">
        <f t="shared" si="647"/>
        <v>322290</v>
      </c>
      <c r="CC143" s="20">
        <f t="shared" si="648"/>
        <v>346590</v>
      </c>
    </row>
    <row r="144" spans="32:81">
      <c r="AF144" s="20">
        <v>2041</v>
      </c>
      <c r="AG144" s="20">
        <f t="shared" ref="AG144:AJ144" si="659">AF144+170</f>
        <v>2211</v>
      </c>
      <c r="AH144" s="20">
        <f t="shared" si="659"/>
        <v>2381</v>
      </c>
      <c r="AI144" s="20">
        <f t="shared" si="659"/>
        <v>2551</v>
      </c>
      <c r="AJ144" s="20">
        <f t="shared" si="659"/>
        <v>2721</v>
      </c>
      <c r="AK144" s="20">
        <v>2891</v>
      </c>
      <c r="AL144" s="20">
        <f t="shared" si="635"/>
        <v>3101</v>
      </c>
      <c r="AM144" s="20">
        <v>3331</v>
      </c>
      <c r="AN144" s="20">
        <v>3581</v>
      </c>
      <c r="AO144" s="20">
        <v>3851</v>
      </c>
      <c r="BT144" s="20">
        <f t="shared" si="639"/>
        <v>142940</v>
      </c>
      <c r="BU144" s="20">
        <f t="shared" si="640"/>
        <v>176960</v>
      </c>
      <c r="BV144" s="20">
        <f t="shared" si="641"/>
        <v>190560</v>
      </c>
      <c r="BW144" s="20">
        <f t="shared" si="642"/>
        <v>204160</v>
      </c>
      <c r="BX144" s="20">
        <f t="shared" si="643"/>
        <v>217760</v>
      </c>
      <c r="BY144" s="20">
        <f t="shared" si="644"/>
        <v>231360</v>
      </c>
      <c r="BZ144" s="20">
        <f t="shared" si="645"/>
        <v>248160</v>
      </c>
      <c r="CA144" s="20">
        <f t="shared" si="646"/>
        <v>299880</v>
      </c>
      <c r="CB144" s="20">
        <f t="shared" si="647"/>
        <v>322380</v>
      </c>
      <c r="CC144" s="20">
        <f t="shared" si="648"/>
        <v>346680</v>
      </c>
    </row>
    <row r="145" spans="32:81">
      <c r="AF145" s="20">
        <v>2042</v>
      </c>
      <c r="AG145" s="20">
        <f t="shared" ref="AG145:AJ145" si="660">AF145+170</f>
        <v>2212</v>
      </c>
      <c r="AH145" s="20">
        <f t="shared" si="660"/>
        <v>2382</v>
      </c>
      <c r="AI145" s="20">
        <f t="shared" si="660"/>
        <v>2552</v>
      </c>
      <c r="AJ145" s="20">
        <f t="shared" si="660"/>
        <v>2722</v>
      </c>
      <c r="AK145" s="20">
        <v>2892</v>
      </c>
      <c r="AL145" s="20">
        <f t="shared" si="635"/>
        <v>3102</v>
      </c>
      <c r="AM145" s="20">
        <v>3332</v>
      </c>
      <c r="AN145" s="20">
        <v>3582</v>
      </c>
      <c r="AO145" s="20">
        <v>3852</v>
      </c>
      <c r="BT145" s="20">
        <f t="shared" si="639"/>
        <v>143010</v>
      </c>
      <c r="BU145" s="20">
        <f t="shared" si="640"/>
        <v>177040</v>
      </c>
      <c r="BV145" s="20">
        <f t="shared" si="641"/>
        <v>190640</v>
      </c>
      <c r="BW145" s="20">
        <f t="shared" si="642"/>
        <v>204240</v>
      </c>
      <c r="BX145" s="20">
        <f t="shared" si="643"/>
        <v>217840</v>
      </c>
      <c r="BY145" s="20">
        <f t="shared" si="644"/>
        <v>231440</v>
      </c>
      <c r="BZ145" s="20">
        <f t="shared" si="645"/>
        <v>248240</v>
      </c>
      <c r="CA145" s="20">
        <f t="shared" si="646"/>
        <v>299970</v>
      </c>
      <c r="CB145" s="20">
        <f t="shared" si="647"/>
        <v>322470</v>
      </c>
      <c r="CC145" s="20">
        <f t="shared" si="648"/>
        <v>346770</v>
      </c>
    </row>
    <row r="146" spans="32:81">
      <c r="AF146" s="20">
        <v>2043</v>
      </c>
      <c r="AG146" s="20">
        <f t="shared" ref="AG146:AJ146" si="661">AF146+170</f>
        <v>2213</v>
      </c>
      <c r="AH146" s="20">
        <f t="shared" si="661"/>
        <v>2383</v>
      </c>
      <c r="AI146" s="20">
        <f t="shared" si="661"/>
        <v>2553</v>
      </c>
      <c r="AJ146" s="20">
        <f t="shared" si="661"/>
        <v>2723</v>
      </c>
      <c r="AK146" s="20">
        <v>2893</v>
      </c>
      <c r="AL146" s="20">
        <f t="shared" si="635"/>
        <v>3103</v>
      </c>
      <c r="AM146" s="20">
        <v>3333</v>
      </c>
      <c r="AN146" s="20">
        <v>3583</v>
      </c>
      <c r="AO146" s="20">
        <v>3853</v>
      </c>
      <c r="BT146" s="20">
        <f t="shared" si="639"/>
        <v>143080</v>
      </c>
      <c r="BU146" s="20">
        <f t="shared" si="640"/>
        <v>177120</v>
      </c>
      <c r="BV146" s="20">
        <f t="shared" si="641"/>
        <v>190720</v>
      </c>
      <c r="BW146" s="20">
        <f t="shared" si="642"/>
        <v>204320</v>
      </c>
      <c r="BX146" s="20">
        <f t="shared" si="643"/>
        <v>217920</v>
      </c>
      <c r="BY146" s="20">
        <f t="shared" si="644"/>
        <v>231520</v>
      </c>
      <c r="BZ146" s="20">
        <f t="shared" si="645"/>
        <v>248320</v>
      </c>
      <c r="CA146" s="20">
        <f t="shared" si="646"/>
        <v>300060</v>
      </c>
      <c r="CB146" s="20">
        <f t="shared" si="647"/>
        <v>322560</v>
      </c>
      <c r="CC146" s="20">
        <f t="shared" si="648"/>
        <v>346860</v>
      </c>
    </row>
    <row r="147" spans="32:81">
      <c r="AF147" s="20">
        <v>2044</v>
      </c>
      <c r="AG147" s="20">
        <f t="shared" ref="AG147:AJ147" si="662">AF147+170</f>
        <v>2214</v>
      </c>
      <c r="AH147" s="20">
        <f t="shared" si="662"/>
        <v>2384</v>
      </c>
      <c r="AI147" s="20">
        <f t="shared" si="662"/>
        <v>2554</v>
      </c>
      <c r="AJ147" s="20">
        <f t="shared" si="662"/>
        <v>2724</v>
      </c>
      <c r="AK147" s="20">
        <v>2894</v>
      </c>
      <c r="AL147" s="20">
        <f t="shared" si="635"/>
        <v>3104</v>
      </c>
      <c r="AM147" s="20">
        <v>3334</v>
      </c>
      <c r="AN147" s="20">
        <v>3584</v>
      </c>
      <c r="AO147" s="20">
        <v>3854</v>
      </c>
      <c r="BT147" s="20">
        <f t="shared" si="639"/>
        <v>143150</v>
      </c>
      <c r="BU147" s="20">
        <f t="shared" si="640"/>
        <v>177200</v>
      </c>
      <c r="BV147" s="20">
        <f t="shared" si="641"/>
        <v>190800</v>
      </c>
      <c r="BW147" s="20">
        <f t="shared" si="642"/>
        <v>204400</v>
      </c>
      <c r="BX147" s="20">
        <f t="shared" si="643"/>
        <v>218000</v>
      </c>
      <c r="BY147" s="20">
        <f t="shared" si="644"/>
        <v>231600</v>
      </c>
      <c r="BZ147" s="20">
        <f t="shared" si="645"/>
        <v>248400</v>
      </c>
      <c r="CA147" s="20">
        <f t="shared" si="646"/>
        <v>300150</v>
      </c>
      <c r="CB147" s="20">
        <f t="shared" si="647"/>
        <v>322650</v>
      </c>
      <c r="CC147" s="20">
        <f t="shared" si="648"/>
        <v>346950</v>
      </c>
    </row>
    <row r="148" spans="32:81">
      <c r="AF148" s="20">
        <v>2045</v>
      </c>
      <c r="AG148" s="20">
        <f t="shared" ref="AG148:AJ148" si="663">AF148+170</f>
        <v>2215</v>
      </c>
      <c r="AH148" s="20">
        <f t="shared" si="663"/>
        <v>2385</v>
      </c>
      <c r="AI148" s="20">
        <f t="shared" si="663"/>
        <v>2555</v>
      </c>
      <c r="AJ148" s="20">
        <f t="shared" si="663"/>
        <v>2725</v>
      </c>
      <c r="AK148" s="20">
        <v>2895</v>
      </c>
      <c r="AL148" s="20">
        <f t="shared" si="635"/>
        <v>3105</v>
      </c>
      <c r="AM148" s="20">
        <v>3335</v>
      </c>
      <c r="AN148" s="20">
        <v>3585</v>
      </c>
      <c r="AO148" s="20">
        <v>3855</v>
      </c>
      <c r="BT148" s="20">
        <f t="shared" si="639"/>
        <v>143220</v>
      </c>
      <c r="BU148" s="20">
        <f t="shared" si="640"/>
        <v>177280</v>
      </c>
      <c r="BV148" s="20">
        <f t="shared" si="641"/>
        <v>190880</v>
      </c>
      <c r="BW148" s="20">
        <f t="shared" si="642"/>
        <v>204480</v>
      </c>
      <c r="BX148" s="20">
        <f t="shared" si="643"/>
        <v>218080</v>
      </c>
      <c r="BY148" s="20">
        <f t="shared" si="644"/>
        <v>231680</v>
      </c>
      <c r="BZ148" s="20">
        <f t="shared" si="645"/>
        <v>248480</v>
      </c>
      <c r="CA148" s="20">
        <f t="shared" si="646"/>
        <v>300240</v>
      </c>
      <c r="CB148" s="20">
        <f t="shared" si="647"/>
        <v>322740</v>
      </c>
      <c r="CC148" s="20">
        <f t="shared" si="648"/>
        <v>347040</v>
      </c>
    </row>
    <row r="149" spans="32:81">
      <c r="AF149" s="20">
        <v>2046</v>
      </c>
      <c r="AG149" s="20">
        <f t="shared" ref="AG149:AJ149" si="664">AF149+170</f>
        <v>2216</v>
      </c>
      <c r="AH149" s="20">
        <f t="shared" si="664"/>
        <v>2386</v>
      </c>
      <c r="AI149" s="20">
        <f t="shared" si="664"/>
        <v>2556</v>
      </c>
      <c r="AJ149" s="20">
        <f t="shared" si="664"/>
        <v>2726</v>
      </c>
      <c r="AK149" s="20">
        <v>2896</v>
      </c>
      <c r="AL149" s="20">
        <f t="shared" si="635"/>
        <v>3106</v>
      </c>
      <c r="AM149" s="20">
        <v>3336</v>
      </c>
      <c r="AN149" s="20">
        <v>3586</v>
      </c>
      <c r="AO149" s="20">
        <v>3856</v>
      </c>
      <c r="BT149" s="20">
        <f t="shared" si="639"/>
        <v>143290</v>
      </c>
      <c r="BU149" s="20">
        <f t="shared" si="640"/>
        <v>177360</v>
      </c>
      <c r="BV149" s="20">
        <f t="shared" si="641"/>
        <v>190960</v>
      </c>
      <c r="BW149" s="20">
        <f t="shared" si="642"/>
        <v>204560</v>
      </c>
      <c r="BX149" s="20">
        <f t="shared" si="643"/>
        <v>218160</v>
      </c>
      <c r="BY149" s="20">
        <f t="shared" si="644"/>
        <v>231760</v>
      </c>
      <c r="BZ149" s="20">
        <f t="shared" si="645"/>
        <v>248560</v>
      </c>
      <c r="CA149" s="20">
        <f t="shared" si="646"/>
        <v>300330</v>
      </c>
      <c r="CB149" s="20">
        <f t="shared" si="647"/>
        <v>322830</v>
      </c>
      <c r="CC149" s="20">
        <f t="shared" si="648"/>
        <v>347130</v>
      </c>
    </row>
    <row r="150" spans="32:81">
      <c r="AF150" s="20">
        <v>2047</v>
      </c>
      <c r="AG150" s="20">
        <f t="shared" ref="AG150:AJ150" si="665">AF150+170</f>
        <v>2217</v>
      </c>
      <c r="AH150" s="20">
        <f t="shared" si="665"/>
        <v>2387</v>
      </c>
      <c r="AI150" s="20">
        <f t="shared" si="665"/>
        <v>2557</v>
      </c>
      <c r="AJ150" s="20">
        <f t="shared" si="665"/>
        <v>2727</v>
      </c>
      <c r="AK150" s="20">
        <v>2897</v>
      </c>
      <c r="AL150" s="20">
        <f t="shared" si="635"/>
        <v>3107</v>
      </c>
      <c r="AM150" s="20">
        <v>3337</v>
      </c>
      <c r="AN150" s="20">
        <v>3587</v>
      </c>
      <c r="AO150" s="20">
        <v>3857</v>
      </c>
      <c r="BT150" s="20">
        <f t="shared" si="639"/>
        <v>143360</v>
      </c>
      <c r="BU150" s="20">
        <f t="shared" si="640"/>
        <v>177440</v>
      </c>
      <c r="BV150" s="20">
        <f t="shared" si="641"/>
        <v>191040</v>
      </c>
      <c r="BW150" s="20">
        <f t="shared" si="642"/>
        <v>204640</v>
      </c>
      <c r="BX150" s="20">
        <f t="shared" si="643"/>
        <v>218240</v>
      </c>
      <c r="BY150" s="20">
        <f t="shared" si="644"/>
        <v>231840</v>
      </c>
      <c r="BZ150" s="20">
        <f t="shared" si="645"/>
        <v>248640</v>
      </c>
      <c r="CA150" s="20">
        <f t="shared" si="646"/>
        <v>300420</v>
      </c>
      <c r="CB150" s="20">
        <f t="shared" si="647"/>
        <v>322920</v>
      </c>
      <c r="CC150" s="20">
        <f t="shared" si="648"/>
        <v>347220</v>
      </c>
    </row>
    <row r="151" spans="32:81">
      <c r="AF151" s="20">
        <v>2048</v>
      </c>
      <c r="AG151" s="20">
        <f t="shared" ref="AG151:AJ151" si="666">AF151+170</f>
        <v>2218</v>
      </c>
      <c r="AH151" s="20">
        <f t="shared" si="666"/>
        <v>2388</v>
      </c>
      <c r="AI151" s="20">
        <f t="shared" si="666"/>
        <v>2558</v>
      </c>
      <c r="AJ151" s="20">
        <f t="shared" si="666"/>
        <v>2728</v>
      </c>
      <c r="AK151" s="20">
        <v>2898</v>
      </c>
      <c r="AL151" s="20">
        <f t="shared" si="635"/>
        <v>3108</v>
      </c>
      <c r="AM151" s="20">
        <v>3338</v>
      </c>
      <c r="AN151" s="20">
        <v>3588</v>
      </c>
      <c r="AO151" s="20">
        <v>3858</v>
      </c>
      <c r="BT151" s="20">
        <f t="shared" si="639"/>
        <v>143430</v>
      </c>
      <c r="BU151" s="20">
        <f t="shared" si="640"/>
        <v>177520</v>
      </c>
      <c r="BV151" s="20">
        <f t="shared" si="641"/>
        <v>191120</v>
      </c>
      <c r="BW151" s="20">
        <f t="shared" si="642"/>
        <v>204720</v>
      </c>
      <c r="BX151" s="20">
        <f t="shared" si="643"/>
        <v>218320</v>
      </c>
      <c r="BY151" s="20">
        <f t="shared" si="644"/>
        <v>231920</v>
      </c>
      <c r="BZ151" s="20">
        <f t="shared" si="645"/>
        <v>248720</v>
      </c>
      <c r="CA151" s="20">
        <f t="shared" si="646"/>
        <v>300510</v>
      </c>
      <c r="CB151" s="20">
        <f t="shared" si="647"/>
        <v>323010</v>
      </c>
      <c r="CC151" s="20">
        <f t="shared" si="648"/>
        <v>347310</v>
      </c>
    </row>
    <row r="152" spans="32:81">
      <c r="AF152" s="20">
        <v>2049</v>
      </c>
      <c r="AG152" s="20">
        <f t="shared" ref="AG152:AJ152" si="667">AF152+170</f>
        <v>2219</v>
      </c>
      <c r="AH152" s="20">
        <f t="shared" si="667"/>
        <v>2389</v>
      </c>
      <c r="AI152" s="20">
        <f t="shared" si="667"/>
        <v>2559</v>
      </c>
      <c r="AJ152" s="20">
        <f t="shared" si="667"/>
        <v>2729</v>
      </c>
      <c r="AK152" s="20">
        <v>2899</v>
      </c>
      <c r="AL152" s="20">
        <f t="shared" si="635"/>
        <v>3109</v>
      </c>
      <c r="AM152" s="20">
        <v>3339</v>
      </c>
      <c r="AN152" s="20">
        <v>3589</v>
      </c>
      <c r="AO152" s="20">
        <v>3859</v>
      </c>
      <c r="BT152" s="20">
        <f t="shared" si="639"/>
        <v>143500</v>
      </c>
      <c r="BU152" s="20">
        <f t="shared" si="640"/>
        <v>177600</v>
      </c>
      <c r="BV152" s="20">
        <f t="shared" si="641"/>
        <v>191200</v>
      </c>
      <c r="BW152" s="20">
        <f t="shared" si="642"/>
        <v>204800</v>
      </c>
      <c r="BX152" s="20">
        <f t="shared" si="643"/>
        <v>218400</v>
      </c>
      <c r="BY152" s="20">
        <f t="shared" si="644"/>
        <v>232000</v>
      </c>
      <c r="BZ152" s="20">
        <f t="shared" si="645"/>
        <v>248800</v>
      </c>
      <c r="CA152" s="20">
        <f t="shared" si="646"/>
        <v>300600</v>
      </c>
      <c r="CB152" s="20">
        <f t="shared" si="647"/>
        <v>323100</v>
      </c>
      <c r="CC152" s="20">
        <f t="shared" si="648"/>
        <v>347400</v>
      </c>
    </row>
    <row r="153" spans="32:81">
      <c r="AF153" s="20">
        <v>2050</v>
      </c>
      <c r="AG153" s="20">
        <f t="shared" ref="AG153:AJ153" si="668">AF153+170</f>
        <v>2220</v>
      </c>
      <c r="AH153" s="20">
        <f t="shared" si="668"/>
        <v>2390</v>
      </c>
      <c r="AI153" s="20">
        <f t="shared" si="668"/>
        <v>2560</v>
      </c>
      <c r="AJ153" s="20">
        <f t="shared" si="668"/>
        <v>2730</v>
      </c>
      <c r="AK153" s="20">
        <v>2900</v>
      </c>
      <c r="AL153" s="20">
        <f t="shared" si="635"/>
        <v>3110</v>
      </c>
      <c r="AM153" s="20">
        <v>3340</v>
      </c>
      <c r="AN153" s="20">
        <v>3590</v>
      </c>
      <c r="AO153" s="20">
        <v>3860</v>
      </c>
      <c r="BT153" s="20">
        <f t="shared" si="639"/>
        <v>143570</v>
      </c>
      <c r="BU153" s="20">
        <f t="shared" si="640"/>
        <v>177680</v>
      </c>
      <c r="BV153" s="20">
        <f t="shared" si="641"/>
        <v>191280</v>
      </c>
      <c r="BW153" s="20">
        <f t="shared" si="642"/>
        <v>204880</v>
      </c>
      <c r="BX153" s="20">
        <f t="shared" si="643"/>
        <v>218480</v>
      </c>
      <c r="BY153" s="20">
        <f t="shared" si="644"/>
        <v>232080</v>
      </c>
      <c r="BZ153" s="20">
        <f t="shared" si="645"/>
        <v>248880</v>
      </c>
      <c r="CA153" s="20">
        <f t="shared" si="646"/>
        <v>300690</v>
      </c>
      <c r="CB153" s="20">
        <f t="shared" si="647"/>
        <v>323190</v>
      </c>
      <c r="CC153" s="20">
        <f t="shared" si="648"/>
        <v>347490</v>
      </c>
    </row>
    <row r="154" spans="32:81">
      <c r="AF154" s="20">
        <v>2051</v>
      </c>
      <c r="AG154" s="20">
        <f t="shared" ref="AG154:AJ154" si="669">AF154+170</f>
        <v>2221</v>
      </c>
      <c r="AH154" s="20">
        <f t="shared" si="669"/>
        <v>2391</v>
      </c>
      <c r="AI154" s="20">
        <f t="shared" si="669"/>
        <v>2561</v>
      </c>
      <c r="AJ154" s="20">
        <f t="shared" si="669"/>
        <v>2731</v>
      </c>
      <c r="AK154" s="20">
        <v>2901</v>
      </c>
      <c r="AL154" s="20">
        <f t="shared" si="635"/>
        <v>3111</v>
      </c>
      <c r="AM154" s="20">
        <v>3341</v>
      </c>
      <c r="AN154" s="20">
        <v>3591</v>
      </c>
      <c r="AO154" s="20">
        <v>3861</v>
      </c>
      <c r="BT154" s="20">
        <f t="shared" si="639"/>
        <v>143640</v>
      </c>
      <c r="BU154" s="20">
        <f t="shared" si="640"/>
        <v>177760</v>
      </c>
      <c r="BV154" s="20">
        <f t="shared" si="641"/>
        <v>191360</v>
      </c>
      <c r="BW154" s="20">
        <f t="shared" si="642"/>
        <v>204960</v>
      </c>
      <c r="BX154" s="20">
        <f t="shared" si="643"/>
        <v>218560</v>
      </c>
      <c r="BY154" s="20">
        <f t="shared" si="644"/>
        <v>232160</v>
      </c>
      <c r="BZ154" s="20">
        <f t="shared" si="645"/>
        <v>248960</v>
      </c>
      <c r="CA154" s="20">
        <f t="shared" si="646"/>
        <v>300780</v>
      </c>
      <c r="CB154" s="20">
        <f t="shared" si="647"/>
        <v>323280</v>
      </c>
      <c r="CC154" s="20">
        <f t="shared" si="648"/>
        <v>347580</v>
      </c>
    </row>
    <row r="155" spans="32:81">
      <c r="AF155" s="20">
        <v>2052</v>
      </c>
      <c r="AG155" s="20">
        <f t="shared" ref="AG155:AJ155" si="670">AF155+170</f>
        <v>2222</v>
      </c>
      <c r="AH155" s="20">
        <f t="shared" si="670"/>
        <v>2392</v>
      </c>
      <c r="AI155" s="20">
        <f t="shared" si="670"/>
        <v>2562</v>
      </c>
      <c r="AJ155" s="20">
        <f t="shared" si="670"/>
        <v>2732</v>
      </c>
      <c r="AK155" s="20">
        <v>2902</v>
      </c>
      <c r="AL155" s="20">
        <f t="shared" si="635"/>
        <v>3112</v>
      </c>
      <c r="AM155" s="20">
        <v>3342</v>
      </c>
      <c r="AN155" s="20">
        <v>3592</v>
      </c>
      <c r="AO155" s="20">
        <v>3862</v>
      </c>
      <c r="BT155" s="20">
        <f t="shared" si="639"/>
        <v>143710</v>
      </c>
      <c r="BU155" s="20">
        <f t="shared" si="640"/>
        <v>177840</v>
      </c>
      <c r="BV155" s="20">
        <f t="shared" si="641"/>
        <v>191440</v>
      </c>
      <c r="BW155" s="20">
        <f t="shared" si="642"/>
        <v>205040</v>
      </c>
      <c r="BX155" s="20">
        <f t="shared" si="643"/>
        <v>218640</v>
      </c>
      <c r="BY155" s="20">
        <f t="shared" si="644"/>
        <v>232240</v>
      </c>
      <c r="BZ155" s="20">
        <f t="shared" si="645"/>
        <v>249040</v>
      </c>
      <c r="CA155" s="20">
        <f t="shared" si="646"/>
        <v>300870</v>
      </c>
      <c r="CB155" s="20">
        <f t="shared" si="647"/>
        <v>323370</v>
      </c>
      <c r="CC155" s="20">
        <f t="shared" si="648"/>
        <v>347670</v>
      </c>
    </row>
    <row r="156" spans="32:81">
      <c r="AF156" s="20">
        <v>2053</v>
      </c>
      <c r="AG156" s="20">
        <f t="shared" ref="AG156:AJ156" si="671">AF156+170</f>
        <v>2223</v>
      </c>
      <c r="AH156" s="20">
        <f t="shared" si="671"/>
        <v>2393</v>
      </c>
      <c r="AI156" s="20">
        <f t="shared" si="671"/>
        <v>2563</v>
      </c>
      <c r="AJ156" s="20">
        <f t="shared" si="671"/>
        <v>2733</v>
      </c>
      <c r="AK156" s="20">
        <v>2903</v>
      </c>
      <c r="AL156" s="20">
        <f t="shared" si="635"/>
        <v>3113</v>
      </c>
      <c r="AM156" s="20">
        <v>3343</v>
      </c>
      <c r="AN156" s="20">
        <v>3593</v>
      </c>
      <c r="AO156" s="20">
        <v>3863</v>
      </c>
      <c r="BT156" s="20">
        <f t="shared" si="639"/>
        <v>143780</v>
      </c>
      <c r="BU156" s="20">
        <f t="shared" si="640"/>
        <v>177920</v>
      </c>
      <c r="BV156" s="20">
        <f t="shared" si="641"/>
        <v>191520</v>
      </c>
      <c r="BW156" s="20">
        <f t="shared" si="642"/>
        <v>205120</v>
      </c>
      <c r="BX156" s="20">
        <f t="shared" si="643"/>
        <v>218720</v>
      </c>
      <c r="BY156" s="20">
        <f t="shared" si="644"/>
        <v>232320</v>
      </c>
      <c r="BZ156" s="20">
        <f t="shared" si="645"/>
        <v>249120</v>
      </c>
      <c r="CA156" s="20">
        <f t="shared" si="646"/>
        <v>300960</v>
      </c>
      <c r="CB156" s="20">
        <f t="shared" si="647"/>
        <v>323460</v>
      </c>
      <c r="CC156" s="20">
        <f t="shared" si="648"/>
        <v>347760</v>
      </c>
    </row>
    <row r="157" spans="32:81">
      <c r="AF157" s="20">
        <v>2054</v>
      </c>
      <c r="AG157" s="20">
        <f t="shared" ref="AG157:AJ157" si="672">AF157+170</f>
        <v>2224</v>
      </c>
      <c r="AH157" s="20">
        <f t="shared" si="672"/>
        <v>2394</v>
      </c>
      <c r="AI157" s="20">
        <f t="shared" si="672"/>
        <v>2564</v>
      </c>
      <c r="AJ157" s="20">
        <f t="shared" si="672"/>
        <v>2734</v>
      </c>
      <c r="AK157" s="20">
        <v>2904</v>
      </c>
      <c r="AL157" s="20">
        <f t="shared" si="635"/>
        <v>3114</v>
      </c>
      <c r="AM157" s="20">
        <v>3344</v>
      </c>
      <c r="AN157" s="20">
        <v>3594</v>
      </c>
      <c r="AO157" s="20">
        <v>3864</v>
      </c>
      <c r="BT157" s="20">
        <f t="shared" si="639"/>
        <v>143850</v>
      </c>
      <c r="BU157" s="20">
        <f t="shared" si="640"/>
        <v>178000</v>
      </c>
      <c r="BV157" s="20">
        <f t="shared" si="641"/>
        <v>191600</v>
      </c>
      <c r="BW157" s="20">
        <f t="shared" si="642"/>
        <v>205200</v>
      </c>
      <c r="BX157" s="20">
        <f t="shared" si="643"/>
        <v>218800</v>
      </c>
      <c r="BY157" s="20">
        <f t="shared" si="644"/>
        <v>232400</v>
      </c>
      <c r="BZ157" s="20">
        <f t="shared" si="645"/>
        <v>249200</v>
      </c>
      <c r="CA157" s="20">
        <f t="shared" si="646"/>
        <v>301050</v>
      </c>
      <c r="CB157" s="20">
        <f t="shared" si="647"/>
        <v>323550</v>
      </c>
      <c r="CC157" s="20">
        <f t="shared" si="648"/>
        <v>347850</v>
      </c>
    </row>
    <row r="158" spans="32:81">
      <c r="AF158" s="20">
        <v>2055</v>
      </c>
      <c r="AG158" s="20">
        <f t="shared" ref="AG158:AJ158" si="673">AF158+170</f>
        <v>2225</v>
      </c>
      <c r="AH158" s="20">
        <f t="shared" si="673"/>
        <v>2395</v>
      </c>
      <c r="AI158" s="20">
        <f t="shared" si="673"/>
        <v>2565</v>
      </c>
      <c r="AJ158" s="20">
        <f t="shared" si="673"/>
        <v>2735</v>
      </c>
      <c r="AK158" s="20">
        <v>2905</v>
      </c>
      <c r="AL158" s="20">
        <f t="shared" si="635"/>
        <v>3115</v>
      </c>
      <c r="AM158" s="20">
        <v>3345</v>
      </c>
      <c r="AN158" s="20">
        <v>3595</v>
      </c>
      <c r="AO158" s="20">
        <v>3865</v>
      </c>
      <c r="BT158" s="20">
        <f t="shared" si="639"/>
        <v>143920</v>
      </c>
      <c r="BU158" s="20">
        <f t="shared" si="640"/>
        <v>178080</v>
      </c>
      <c r="BV158" s="20">
        <f t="shared" si="641"/>
        <v>191680</v>
      </c>
      <c r="BW158" s="20">
        <f t="shared" si="642"/>
        <v>205280</v>
      </c>
      <c r="BX158" s="20">
        <f t="shared" si="643"/>
        <v>218880</v>
      </c>
      <c r="BY158" s="20">
        <f t="shared" si="644"/>
        <v>232480</v>
      </c>
      <c r="BZ158" s="20">
        <f t="shared" si="645"/>
        <v>249280</v>
      </c>
      <c r="CA158" s="20">
        <f t="shared" si="646"/>
        <v>301140</v>
      </c>
      <c r="CB158" s="20">
        <f t="shared" si="647"/>
        <v>323640</v>
      </c>
      <c r="CC158" s="20">
        <f t="shared" si="648"/>
        <v>347940</v>
      </c>
    </row>
    <row r="159" spans="32:81">
      <c r="AF159" s="20">
        <v>2056</v>
      </c>
      <c r="AG159" s="20">
        <f t="shared" ref="AG159:AJ159" si="674">AF159+170</f>
        <v>2226</v>
      </c>
      <c r="AH159" s="20">
        <f t="shared" si="674"/>
        <v>2396</v>
      </c>
      <c r="AI159" s="20">
        <f t="shared" si="674"/>
        <v>2566</v>
      </c>
      <c r="AJ159" s="20">
        <f t="shared" si="674"/>
        <v>2736</v>
      </c>
      <c r="AK159" s="20">
        <v>2906</v>
      </c>
      <c r="AL159" s="20">
        <f t="shared" si="635"/>
        <v>3116</v>
      </c>
      <c r="AM159" s="20">
        <v>3346</v>
      </c>
      <c r="AN159" s="20">
        <v>3596</v>
      </c>
      <c r="AO159" s="20">
        <v>3866</v>
      </c>
      <c r="BT159" s="20">
        <f t="shared" si="639"/>
        <v>143990</v>
      </c>
      <c r="BU159" s="20">
        <f t="shared" si="640"/>
        <v>178160</v>
      </c>
      <c r="BV159" s="20">
        <f t="shared" si="641"/>
        <v>191760</v>
      </c>
      <c r="BW159" s="20">
        <f t="shared" si="642"/>
        <v>205360</v>
      </c>
      <c r="BX159" s="20">
        <f t="shared" si="643"/>
        <v>218960</v>
      </c>
      <c r="BY159" s="20">
        <f t="shared" si="644"/>
        <v>232560</v>
      </c>
      <c r="BZ159" s="20">
        <f t="shared" si="645"/>
        <v>249360</v>
      </c>
      <c r="CA159" s="20">
        <f t="shared" si="646"/>
        <v>301230</v>
      </c>
      <c r="CB159" s="20">
        <f t="shared" si="647"/>
        <v>323730</v>
      </c>
      <c r="CC159" s="20">
        <f t="shared" si="648"/>
        <v>348030</v>
      </c>
    </row>
    <row r="160" spans="32:81">
      <c r="AF160" s="20">
        <v>2057</v>
      </c>
      <c r="AG160" s="20">
        <f t="shared" ref="AG160:AJ160" si="675">AF160+170</f>
        <v>2227</v>
      </c>
      <c r="AH160" s="20">
        <f t="shared" si="675"/>
        <v>2397</v>
      </c>
      <c r="AI160" s="20">
        <f t="shared" si="675"/>
        <v>2567</v>
      </c>
      <c r="AJ160" s="20">
        <f t="shared" si="675"/>
        <v>2737</v>
      </c>
      <c r="AK160" s="20">
        <v>2907</v>
      </c>
      <c r="AL160" s="20">
        <f t="shared" si="635"/>
        <v>3117</v>
      </c>
      <c r="AM160" s="20">
        <v>3347</v>
      </c>
      <c r="AN160" s="20">
        <v>3597</v>
      </c>
      <c r="AO160" s="20">
        <v>3867</v>
      </c>
      <c r="BT160" s="20">
        <f t="shared" si="639"/>
        <v>144060</v>
      </c>
      <c r="BU160" s="20">
        <f t="shared" si="640"/>
        <v>178240</v>
      </c>
      <c r="BV160" s="20">
        <f t="shared" si="641"/>
        <v>191840</v>
      </c>
      <c r="BW160" s="20">
        <f t="shared" si="642"/>
        <v>205440</v>
      </c>
      <c r="BX160" s="20">
        <f t="shared" si="643"/>
        <v>219040</v>
      </c>
      <c r="BY160" s="20">
        <f t="shared" si="644"/>
        <v>232640</v>
      </c>
      <c r="BZ160" s="20">
        <f t="shared" si="645"/>
        <v>249440</v>
      </c>
      <c r="CA160" s="20">
        <f t="shared" si="646"/>
        <v>301320</v>
      </c>
      <c r="CB160" s="20">
        <f t="shared" si="647"/>
        <v>323820</v>
      </c>
      <c r="CC160" s="20">
        <f t="shared" si="648"/>
        <v>348120</v>
      </c>
    </row>
    <row r="161" spans="32:81">
      <c r="AF161" s="20">
        <v>2058</v>
      </c>
      <c r="AG161" s="20">
        <f t="shared" ref="AG161:AJ161" si="676">AF161+170</f>
        <v>2228</v>
      </c>
      <c r="AH161" s="20">
        <f t="shared" si="676"/>
        <v>2398</v>
      </c>
      <c r="AI161" s="20">
        <f t="shared" si="676"/>
        <v>2568</v>
      </c>
      <c r="AJ161" s="20">
        <f t="shared" si="676"/>
        <v>2738</v>
      </c>
      <c r="AK161" s="20">
        <v>2908</v>
      </c>
      <c r="AL161" s="20">
        <f t="shared" si="635"/>
        <v>3118</v>
      </c>
      <c r="AM161" s="20">
        <v>3348</v>
      </c>
      <c r="AN161" s="20">
        <v>3598</v>
      </c>
      <c r="AO161" s="20">
        <v>3868</v>
      </c>
      <c r="BT161" s="20">
        <f t="shared" si="639"/>
        <v>144130</v>
      </c>
      <c r="BU161" s="20">
        <f t="shared" si="640"/>
        <v>178320</v>
      </c>
      <c r="BV161" s="20">
        <f t="shared" si="641"/>
        <v>191920</v>
      </c>
      <c r="BW161" s="20">
        <f t="shared" si="642"/>
        <v>205520</v>
      </c>
      <c r="BX161" s="20">
        <f t="shared" si="643"/>
        <v>219120</v>
      </c>
      <c r="BY161" s="20">
        <f t="shared" si="644"/>
        <v>232720</v>
      </c>
      <c r="BZ161" s="20">
        <f t="shared" si="645"/>
        <v>249520</v>
      </c>
      <c r="CA161" s="20">
        <f t="shared" si="646"/>
        <v>301410</v>
      </c>
      <c r="CB161" s="20">
        <f t="shared" si="647"/>
        <v>323910</v>
      </c>
      <c r="CC161" s="20">
        <f t="shared" si="648"/>
        <v>348210</v>
      </c>
    </row>
    <row r="162" spans="32:81">
      <c r="AF162" s="20">
        <v>2059</v>
      </c>
      <c r="AG162" s="20">
        <f t="shared" ref="AG162:AJ162" si="677">AF162+170</f>
        <v>2229</v>
      </c>
      <c r="AH162" s="20">
        <f t="shared" si="677"/>
        <v>2399</v>
      </c>
      <c r="AI162" s="20">
        <f t="shared" si="677"/>
        <v>2569</v>
      </c>
      <c r="AJ162" s="20">
        <f t="shared" si="677"/>
        <v>2739</v>
      </c>
      <c r="AK162" s="20">
        <v>2909</v>
      </c>
      <c r="AL162" s="20">
        <f t="shared" si="635"/>
        <v>3119</v>
      </c>
      <c r="AM162" s="20">
        <v>3349</v>
      </c>
      <c r="AN162" s="20">
        <v>3599</v>
      </c>
      <c r="AO162" s="20">
        <v>3869</v>
      </c>
      <c r="BT162" s="20">
        <f t="shared" si="639"/>
        <v>144200</v>
      </c>
      <c r="BU162" s="20">
        <f t="shared" si="640"/>
        <v>178400</v>
      </c>
      <c r="BV162" s="20">
        <f t="shared" si="641"/>
        <v>192000</v>
      </c>
      <c r="BW162" s="20">
        <f t="shared" si="642"/>
        <v>205600</v>
      </c>
      <c r="BX162" s="20">
        <f t="shared" si="643"/>
        <v>219200</v>
      </c>
      <c r="BY162" s="20">
        <f t="shared" si="644"/>
        <v>232800</v>
      </c>
      <c r="BZ162" s="20">
        <f t="shared" si="645"/>
        <v>249600</v>
      </c>
      <c r="CA162" s="20">
        <f t="shared" si="646"/>
        <v>301500</v>
      </c>
      <c r="CB162" s="20">
        <f t="shared" si="647"/>
        <v>324000</v>
      </c>
      <c r="CC162" s="20">
        <f t="shared" si="648"/>
        <v>348300</v>
      </c>
    </row>
    <row r="163" spans="32:81">
      <c r="AF163" s="20">
        <v>2060</v>
      </c>
      <c r="AG163" s="20">
        <f t="shared" ref="AG163:AJ163" si="678">AF163+170</f>
        <v>2230</v>
      </c>
      <c r="AH163" s="20">
        <f t="shared" si="678"/>
        <v>2400</v>
      </c>
      <c r="AI163" s="20">
        <f t="shared" si="678"/>
        <v>2570</v>
      </c>
      <c r="AJ163" s="20">
        <f t="shared" si="678"/>
        <v>2740</v>
      </c>
      <c r="AK163" s="20">
        <v>2910</v>
      </c>
      <c r="AL163" s="20">
        <f t="shared" si="635"/>
        <v>3120</v>
      </c>
      <c r="AM163" s="20">
        <v>3350</v>
      </c>
      <c r="AN163" s="20">
        <v>3600</v>
      </c>
      <c r="AO163" s="20">
        <v>3870</v>
      </c>
      <c r="BT163" s="20">
        <f t="shared" si="639"/>
        <v>144270</v>
      </c>
      <c r="BU163" s="20">
        <f t="shared" si="640"/>
        <v>178480</v>
      </c>
      <c r="BV163" s="20">
        <f t="shared" si="641"/>
        <v>192080</v>
      </c>
      <c r="BW163" s="20">
        <f t="shared" si="642"/>
        <v>205680</v>
      </c>
      <c r="BX163" s="20">
        <f t="shared" si="643"/>
        <v>219280</v>
      </c>
      <c r="BY163" s="20">
        <f t="shared" si="644"/>
        <v>232880</v>
      </c>
      <c r="BZ163" s="20">
        <f t="shared" si="645"/>
        <v>249680</v>
      </c>
      <c r="CA163" s="20">
        <f t="shared" si="646"/>
        <v>301590</v>
      </c>
      <c r="CB163" s="20">
        <f t="shared" si="647"/>
        <v>324090</v>
      </c>
      <c r="CC163" s="20">
        <f t="shared" si="648"/>
        <v>348390</v>
      </c>
    </row>
    <row r="164" spans="32:81">
      <c r="AF164" s="20">
        <v>2061</v>
      </c>
      <c r="AG164" s="20">
        <f t="shared" ref="AG164:AJ164" si="679">AF164+170</f>
        <v>2231</v>
      </c>
      <c r="AH164" s="20">
        <f t="shared" si="679"/>
        <v>2401</v>
      </c>
      <c r="AI164" s="20">
        <f t="shared" si="679"/>
        <v>2571</v>
      </c>
      <c r="AJ164" s="20">
        <f t="shared" si="679"/>
        <v>2741</v>
      </c>
      <c r="AK164" s="20">
        <v>2911</v>
      </c>
      <c r="AL164" s="20">
        <f t="shared" si="635"/>
        <v>3121</v>
      </c>
      <c r="AM164" s="20">
        <v>3351</v>
      </c>
      <c r="AN164" s="20">
        <v>3601</v>
      </c>
      <c r="AO164" s="20">
        <v>3871</v>
      </c>
      <c r="BT164" s="20">
        <f t="shared" si="639"/>
        <v>144340</v>
      </c>
      <c r="BU164" s="20">
        <f t="shared" si="640"/>
        <v>178560</v>
      </c>
      <c r="BV164" s="20">
        <f t="shared" si="641"/>
        <v>192160</v>
      </c>
      <c r="BW164" s="20">
        <f t="shared" si="642"/>
        <v>205760</v>
      </c>
      <c r="BX164" s="20">
        <f t="shared" si="643"/>
        <v>219360</v>
      </c>
      <c r="BY164" s="20">
        <f t="shared" si="644"/>
        <v>232960</v>
      </c>
      <c r="BZ164" s="20">
        <f t="shared" si="645"/>
        <v>249760</v>
      </c>
      <c r="CA164" s="20">
        <f t="shared" si="646"/>
        <v>301680</v>
      </c>
      <c r="CB164" s="20">
        <f t="shared" si="647"/>
        <v>324180</v>
      </c>
      <c r="CC164" s="20">
        <f t="shared" si="648"/>
        <v>348480</v>
      </c>
    </row>
    <row r="165" spans="32:81">
      <c r="AF165" s="20">
        <v>2062</v>
      </c>
      <c r="AG165" s="20">
        <f t="shared" ref="AG165:AJ165" si="680">AF165+170</f>
        <v>2232</v>
      </c>
      <c r="AH165" s="20">
        <f t="shared" si="680"/>
        <v>2402</v>
      </c>
      <c r="AI165" s="20">
        <f t="shared" si="680"/>
        <v>2572</v>
      </c>
      <c r="AJ165" s="20">
        <f t="shared" si="680"/>
        <v>2742</v>
      </c>
      <c r="AK165" s="20">
        <v>2912</v>
      </c>
      <c r="AL165" s="20">
        <f t="shared" si="635"/>
        <v>3122</v>
      </c>
      <c r="AM165" s="20">
        <v>3352</v>
      </c>
      <c r="AN165" s="20">
        <v>3602</v>
      </c>
      <c r="AO165" s="20">
        <v>3872</v>
      </c>
      <c r="BT165" s="20">
        <f t="shared" si="639"/>
        <v>144410</v>
      </c>
      <c r="BU165" s="20">
        <f t="shared" si="640"/>
        <v>178640</v>
      </c>
      <c r="BV165" s="20">
        <f t="shared" si="641"/>
        <v>192240</v>
      </c>
      <c r="BW165" s="20">
        <f t="shared" si="642"/>
        <v>205840</v>
      </c>
      <c r="BX165" s="20">
        <f t="shared" si="643"/>
        <v>219440</v>
      </c>
      <c r="BY165" s="20">
        <f t="shared" si="644"/>
        <v>233040</v>
      </c>
      <c r="BZ165" s="20">
        <f t="shared" si="645"/>
        <v>249840</v>
      </c>
      <c r="CA165" s="20">
        <f t="shared" si="646"/>
        <v>301770</v>
      </c>
      <c r="CB165" s="20">
        <f t="shared" si="647"/>
        <v>324270</v>
      </c>
      <c r="CC165" s="20">
        <f t="shared" si="648"/>
        <v>348570</v>
      </c>
    </row>
    <row r="166" spans="32:81">
      <c r="AF166" s="20">
        <v>2063</v>
      </c>
      <c r="AG166" s="20">
        <f t="shared" ref="AG166:AJ166" si="681">AF166+170</f>
        <v>2233</v>
      </c>
      <c r="AH166" s="20">
        <f t="shared" si="681"/>
        <v>2403</v>
      </c>
      <c r="AI166" s="20">
        <f t="shared" si="681"/>
        <v>2573</v>
      </c>
      <c r="AJ166" s="20">
        <f t="shared" si="681"/>
        <v>2743</v>
      </c>
      <c r="AK166" s="20">
        <v>2913</v>
      </c>
      <c r="AL166" s="20">
        <f t="shared" si="635"/>
        <v>3123</v>
      </c>
      <c r="AM166" s="20">
        <v>3353</v>
      </c>
      <c r="AN166" s="20">
        <v>3603</v>
      </c>
      <c r="AO166" s="20">
        <v>3873</v>
      </c>
      <c r="BT166" s="20">
        <f t="shared" si="639"/>
        <v>144480</v>
      </c>
      <c r="BU166" s="20">
        <f t="shared" si="640"/>
        <v>178720</v>
      </c>
      <c r="BV166" s="20">
        <f t="shared" si="641"/>
        <v>192320</v>
      </c>
      <c r="BW166" s="20">
        <f t="shared" si="642"/>
        <v>205920</v>
      </c>
      <c r="BX166" s="20">
        <f t="shared" si="643"/>
        <v>219520</v>
      </c>
      <c r="BY166" s="20">
        <f t="shared" si="644"/>
        <v>233120</v>
      </c>
      <c r="BZ166" s="20">
        <f t="shared" si="645"/>
        <v>249920</v>
      </c>
      <c r="CA166" s="20">
        <f t="shared" si="646"/>
        <v>301860</v>
      </c>
      <c r="CB166" s="20">
        <f t="shared" si="647"/>
        <v>324360</v>
      </c>
      <c r="CC166" s="20">
        <f t="shared" si="648"/>
        <v>348660</v>
      </c>
    </row>
    <row r="167" spans="32:81">
      <c r="AF167" s="20">
        <v>2064</v>
      </c>
      <c r="AG167" s="20">
        <f t="shared" ref="AG167:AJ167" si="682">AF167+170</f>
        <v>2234</v>
      </c>
      <c r="AH167" s="20">
        <f t="shared" si="682"/>
        <v>2404</v>
      </c>
      <c r="AI167" s="20">
        <f t="shared" si="682"/>
        <v>2574</v>
      </c>
      <c r="AJ167" s="20">
        <f t="shared" si="682"/>
        <v>2744</v>
      </c>
      <c r="AK167" s="20">
        <v>2914</v>
      </c>
      <c r="AL167" s="20">
        <f t="shared" si="635"/>
        <v>3124</v>
      </c>
      <c r="AM167" s="20">
        <v>3354</v>
      </c>
      <c r="AN167" s="20">
        <v>3604</v>
      </c>
      <c r="AO167" s="20">
        <v>3874</v>
      </c>
      <c r="BT167" s="20">
        <f t="shared" si="639"/>
        <v>144550</v>
      </c>
      <c r="BU167" s="20">
        <f t="shared" si="640"/>
        <v>178800</v>
      </c>
      <c r="BV167" s="20">
        <f t="shared" si="641"/>
        <v>192400</v>
      </c>
      <c r="BW167" s="20">
        <f t="shared" si="642"/>
        <v>206000</v>
      </c>
      <c r="BX167" s="20">
        <f t="shared" si="643"/>
        <v>219600</v>
      </c>
      <c r="BY167" s="20">
        <f t="shared" si="644"/>
        <v>233200</v>
      </c>
      <c r="BZ167" s="20">
        <f t="shared" si="645"/>
        <v>250000</v>
      </c>
      <c r="CA167" s="20">
        <f t="shared" si="646"/>
        <v>301950</v>
      </c>
      <c r="CB167" s="20">
        <f t="shared" si="647"/>
        <v>324450</v>
      </c>
      <c r="CC167" s="20">
        <f t="shared" si="648"/>
        <v>348750</v>
      </c>
    </row>
    <row r="168" spans="32:81">
      <c r="AF168" s="20">
        <v>2065</v>
      </c>
      <c r="AG168" s="20">
        <f t="shared" ref="AG168:AJ168" si="683">AF168+170</f>
        <v>2235</v>
      </c>
      <c r="AH168" s="20">
        <f t="shared" si="683"/>
        <v>2405</v>
      </c>
      <c r="AI168" s="20">
        <f t="shared" si="683"/>
        <v>2575</v>
      </c>
      <c r="AJ168" s="20">
        <f t="shared" si="683"/>
        <v>2745</v>
      </c>
      <c r="AK168" s="20">
        <v>2915</v>
      </c>
      <c r="AL168" s="20">
        <f t="shared" si="635"/>
        <v>3125</v>
      </c>
      <c r="AM168" s="20">
        <v>3355</v>
      </c>
      <c r="AN168" s="20">
        <v>3605</v>
      </c>
      <c r="AO168" s="20">
        <v>3875</v>
      </c>
      <c r="BT168" s="20">
        <f t="shared" si="639"/>
        <v>144620</v>
      </c>
      <c r="BU168" s="20">
        <f t="shared" si="640"/>
        <v>178880</v>
      </c>
      <c r="BV168" s="20">
        <f t="shared" si="641"/>
        <v>192480</v>
      </c>
      <c r="BW168" s="20">
        <f t="shared" si="642"/>
        <v>206080</v>
      </c>
      <c r="BX168" s="20">
        <f t="shared" si="643"/>
        <v>219680</v>
      </c>
      <c r="BY168" s="20">
        <f t="shared" si="644"/>
        <v>233280</v>
      </c>
      <c r="BZ168" s="20">
        <f t="shared" si="645"/>
        <v>250080</v>
      </c>
      <c r="CA168" s="20">
        <f t="shared" si="646"/>
        <v>302040</v>
      </c>
      <c r="CB168" s="20">
        <f t="shared" si="647"/>
        <v>324540</v>
      </c>
      <c r="CC168" s="20">
        <f t="shared" si="648"/>
        <v>348840</v>
      </c>
    </row>
    <row r="169" spans="32:81">
      <c r="AF169" s="20">
        <v>2066</v>
      </c>
      <c r="AG169" s="20">
        <f t="shared" ref="AG169:AJ169" si="684">AF169+170</f>
        <v>2236</v>
      </c>
      <c r="AH169" s="20">
        <f t="shared" si="684"/>
        <v>2406</v>
      </c>
      <c r="AI169" s="20">
        <f t="shared" si="684"/>
        <v>2576</v>
      </c>
      <c r="AJ169" s="20">
        <f t="shared" si="684"/>
        <v>2746</v>
      </c>
      <c r="AK169" s="20">
        <v>2916</v>
      </c>
      <c r="AL169" s="20">
        <f t="shared" si="635"/>
        <v>3126</v>
      </c>
      <c r="AM169" s="20">
        <v>3356</v>
      </c>
      <c r="AN169" s="20">
        <v>3606</v>
      </c>
      <c r="AO169" s="20">
        <v>3876</v>
      </c>
      <c r="BT169" s="20">
        <f t="shared" si="639"/>
        <v>144690</v>
      </c>
      <c r="BU169" s="20">
        <f t="shared" si="640"/>
        <v>178960</v>
      </c>
      <c r="BV169" s="20">
        <f t="shared" si="641"/>
        <v>192560</v>
      </c>
      <c r="BW169" s="20">
        <f t="shared" si="642"/>
        <v>206160</v>
      </c>
      <c r="BX169" s="20">
        <f t="shared" si="643"/>
        <v>219760</v>
      </c>
      <c r="BY169" s="20">
        <f t="shared" si="644"/>
        <v>233360</v>
      </c>
      <c r="BZ169" s="20">
        <f t="shared" si="645"/>
        <v>250160</v>
      </c>
      <c r="CA169" s="20">
        <f t="shared" si="646"/>
        <v>302130</v>
      </c>
      <c r="CB169" s="20">
        <f t="shared" si="647"/>
        <v>324630</v>
      </c>
      <c r="CC169" s="20">
        <f t="shared" si="648"/>
        <v>348930</v>
      </c>
    </row>
    <row r="170" spans="32:81">
      <c r="AF170" s="20">
        <v>2067</v>
      </c>
      <c r="AG170" s="20">
        <f t="shared" ref="AG170:AJ170" si="685">AF170+170</f>
        <v>2237</v>
      </c>
      <c r="AH170" s="20">
        <f t="shared" si="685"/>
        <v>2407</v>
      </c>
      <c r="AI170" s="20">
        <f t="shared" si="685"/>
        <v>2577</v>
      </c>
      <c r="AJ170" s="20">
        <f t="shared" si="685"/>
        <v>2747</v>
      </c>
      <c r="AK170" s="20">
        <v>2917</v>
      </c>
      <c r="AL170" s="20">
        <f t="shared" si="635"/>
        <v>3127</v>
      </c>
      <c r="AM170" s="20">
        <v>3357</v>
      </c>
      <c r="AN170" s="20">
        <v>3607</v>
      </c>
      <c r="AO170" s="20">
        <v>3877</v>
      </c>
      <c r="BT170" s="20">
        <f t="shared" si="639"/>
        <v>144760</v>
      </c>
      <c r="BU170" s="20">
        <f t="shared" si="640"/>
        <v>179040</v>
      </c>
      <c r="BV170" s="20">
        <f t="shared" si="641"/>
        <v>192640</v>
      </c>
      <c r="BW170" s="20">
        <f t="shared" si="642"/>
        <v>206240</v>
      </c>
      <c r="BX170" s="20">
        <f t="shared" si="643"/>
        <v>219840</v>
      </c>
      <c r="BY170" s="20">
        <f t="shared" si="644"/>
        <v>233440</v>
      </c>
      <c r="BZ170" s="20">
        <f t="shared" si="645"/>
        <v>250240</v>
      </c>
      <c r="CA170" s="20">
        <f t="shared" si="646"/>
        <v>302220</v>
      </c>
      <c r="CB170" s="20">
        <f t="shared" si="647"/>
        <v>324720</v>
      </c>
      <c r="CC170" s="20">
        <f t="shared" si="648"/>
        <v>349020</v>
      </c>
    </row>
    <row r="171" spans="32:81">
      <c r="AF171" s="20">
        <v>2068</v>
      </c>
      <c r="AG171" s="20">
        <f t="shared" ref="AG171:AJ171" si="686">AF171+170</f>
        <v>2238</v>
      </c>
      <c r="AH171" s="20">
        <f t="shared" si="686"/>
        <v>2408</v>
      </c>
      <c r="AI171" s="20">
        <f t="shared" si="686"/>
        <v>2578</v>
      </c>
      <c r="AJ171" s="20">
        <f t="shared" si="686"/>
        <v>2748</v>
      </c>
      <c r="AK171" s="20">
        <v>2918</v>
      </c>
      <c r="AL171" s="20">
        <f t="shared" si="635"/>
        <v>3128</v>
      </c>
      <c r="AM171" s="20">
        <v>3358</v>
      </c>
      <c r="AN171" s="20">
        <v>3608</v>
      </c>
      <c r="AO171" s="20">
        <v>3878</v>
      </c>
      <c r="BT171" s="20">
        <f t="shared" si="639"/>
        <v>144830</v>
      </c>
      <c r="BU171" s="20">
        <f t="shared" si="640"/>
        <v>179120</v>
      </c>
      <c r="BV171" s="20">
        <f t="shared" si="641"/>
        <v>192720</v>
      </c>
      <c r="BW171" s="20">
        <f t="shared" si="642"/>
        <v>206320</v>
      </c>
      <c r="BX171" s="20">
        <f t="shared" si="643"/>
        <v>219920</v>
      </c>
      <c r="BY171" s="20">
        <f t="shared" si="644"/>
        <v>233520</v>
      </c>
      <c r="BZ171" s="20">
        <f t="shared" si="645"/>
        <v>250320</v>
      </c>
      <c r="CA171" s="20">
        <f t="shared" si="646"/>
        <v>302310</v>
      </c>
      <c r="CB171" s="20">
        <f t="shared" si="647"/>
        <v>324810</v>
      </c>
      <c r="CC171" s="20">
        <f t="shared" si="648"/>
        <v>349110</v>
      </c>
    </row>
    <row r="172" spans="32:81">
      <c r="AF172" s="20">
        <v>2069</v>
      </c>
      <c r="AG172" s="20">
        <f t="shared" ref="AG172:AJ172" si="687">AF172+170</f>
        <v>2239</v>
      </c>
      <c r="AH172" s="20">
        <f t="shared" si="687"/>
        <v>2409</v>
      </c>
      <c r="AI172" s="20">
        <f t="shared" si="687"/>
        <v>2579</v>
      </c>
      <c r="AJ172" s="20">
        <f t="shared" si="687"/>
        <v>2749</v>
      </c>
      <c r="AK172" s="20">
        <v>2919</v>
      </c>
      <c r="AL172" s="20">
        <f t="shared" si="635"/>
        <v>3129</v>
      </c>
      <c r="AM172" s="20">
        <v>3359</v>
      </c>
      <c r="AN172" s="20">
        <v>3609</v>
      </c>
      <c r="AO172" s="20">
        <v>3879</v>
      </c>
      <c r="BT172" s="20">
        <f t="shared" si="639"/>
        <v>144900</v>
      </c>
      <c r="BU172" s="20">
        <f t="shared" si="640"/>
        <v>179200</v>
      </c>
      <c r="BV172" s="20">
        <f t="shared" si="641"/>
        <v>192800</v>
      </c>
      <c r="BW172" s="20">
        <f t="shared" si="642"/>
        <v>206400</v>
      </c>
      <c r="BX172" s="20">
        <f t="shared" si="643"/>
        <v>220000</v>
      </c>
      <c r="BY172" s="20">
        <f t="shared" si="644"/>
        <v>233600</v>
      </c>
      <c r="BZ172" s="20">
        <f t="shared" si="645"/>
        <v>250400</v>
      </c>
      <c r="CA172" s="20">
        <f t="shared" si="646"/>
        <v>302400</v>
      </c>
      <c r="CB172" s="20">
        <f t="shared" si="647"/>
        <v>324900</v>
      </c>
      <c r="CC172" s="20">
        <f t="shared" si="648"/>
        <v>349200</v>
      </c>
    </row>
    <row r="173" spans="37:81">
      <c r="AK173" s="20">
        <v>2920</v>
      </c>
      <c r="AL173" s="20">
        <f t="shared" si="635"/>
        <v>3130</v>
      </c>
      <c r="AM173" s="20">
        <v>3360</v>
      </c>
      <c r="AN173" s="20">
        <v>3610</v>
      </c>
      <c r="AO173" s="20">
        <v>3880</v>
      </c>
      <c r="BY173" s="20">
        <f t="shared" ref="BY173:BY212" si="688">(AK173+1)*BY$293</f>
        <v>233680</v>
      </c>
      <c r="BZ173" s="20">
        <f t="shared" ref="BZ173:BZ212" si="689">(AL173+1)*BZ$293</f>
        <v>250480</v>
      </c>
      <c r="CA173" s="20">
        <f t="shared" ref="CA173:CA212" si="690">(AM173+1)*CA$293</f>
        <v>302490</v>
      </c>
      <c r="CB173" s="20">
        <f t="shared" ref="CB173:CB212" si="691">(AN173+1)*CB$293</f>
        <v>324990</v>
      </c>
      <c r="CC173" s="20">
        <f t="shared" ref="CC173:CC212" si="692">(AO173+1)*CC$293</f>
        <v>349290</v>
      </c>
    </row>
    <row r="174" spans="37:81">
      <c r="AK174" s="20">
        <v>2921</v>
      </c>
      <c r="AL174" s="20">
        <f t="shared" si="635"/>
        <v>3131</v>
      </c>
      <c r="AM174" s="20">
        <v>3361</v>
      </c>
      <c r="AN174" s="20">
        <v>3611</v>
      </c>
      <c r="AO174" s="20">
        <v>3881</v>
      </c>
      <c r="BY174" s="20">
        <f t="shared" si="688"/>
        <v>233760</v>
      </c>
      <c r="BZ174" s="20">
        <f t="shared" si="689"/>
        <v>250560</v>
      </c>
      <c r="CA174" s="20">
        <f t="shared" si="690"/>
        <v>302580</v>
      </c>
      <c r="CB174" s="20">
        <f t="shared" si="691"/>
        <v>325080</v>
      </c>
      <c r="CC174" s="20">
        <f t="shared" si="692"/>
        <v>349380</v>
      </c>
    </row>
    <row r="175" spans="37:81">
      <c r="AK175" s="20">
        <v>2922</v>
      </c>
      <c r="AL175" s="20">
        <f t="shared" si="635"/>
        <v>3132</v>
      </c>
      <c r="AM175" s="20">
        <v>3362</v>
      </c>
      <c r="AN175" s="20">
        <v>3612</v>
      </c>
      <c r="AO175" s="20">
        <v>3882</v>
      </c>
      <c r="BY175" s="20">
        <f t="shared" si="688"/>
        <v>233840</v>
      </c>
      <c r="BZ175" s="20">
        <f t="shared" si="689"/>
        <v>250640</v>
      </c>
      <c r="CA175" s="20">
        <f t="shared" si="690"/>
        <v>302670</v>
      </c>
      <c r="CB175" s="20">
        <f t="shared" si="691"/>
        <v>325170</v>
      </c>
      <c r="CC175" s="20">
        <f t="shared" si="692"/>
        <v>349470</v>
      </c>
    </row>
    <row r="176" spans="37:81">
      <c r="AK176" s="20">
        <v>2923</v>
      </c>
      <c r="AL176" s="20">
        <f t="shared" si="635"/>
        <v>3133</v>
      </c>
      <c r="AM176" s="20">
        <v>3363</v>
      </c>
      <c r="AN176" s="20">
        <v>3613</v>
      </c>
      <c r="AO176" s="20">
        <v>3883</v>
      </c>
      <c r="BY176" s="20">
        <f t="shared" si="688"/>
        <v>233920</v>
      </c>
      <c r="BZ176" s="20">
        <f t="shared" si="689"/>
        <v>250720</v>
      </c>
      <c r="CA176" s="20">
        <f t="shared" si="690"/>
        <v>302760</v>
      </c>
      <c r="CB176" s="20">
        <f t="shared" si="691"/>
        <v>325260</v>
      </c>
      <c r="CC176" s="20">
        <f t="shared" si="692"/>
        <v>349560</v>
      </c>
    </row>
    <row r="177" spans="37:81">
      <c r="AK177" s="20">
        <v>2924</v>
      </c>
      <c r="AL177" s="20">
        <f t="shared" si="635"/>
        <v>3134</v>
      </c>
      <c r="AM177" s="20">
        <v>3364</v>
      </c>
      <c r="AN177" s="20">
        <v>3614</v>
      </c>
      <c r="AO177" s="20">
        <v>3884</v>
      </c>
      <c r="BY177" s="20">
        <f t="shared" si="688"/>
        <v>234000</v>
      </c>
      <c r="BZ177" s="20">
        <f t="shared" si="689"/>
        <v>250800</v>
      </c>
      <c r="CA177" s="20">
        <f t="shared" si="690"/>
        <v>302850</v>
      </c>
      <c r="CB177" s="20">
        <f t="shared" si="691"/>
        <v>325350</v>
      </c>
      <c r="CC177" s="20">
        <f t="shared" si="692"/>
        <v>349650</v>
      </c>
    </row>
    <row r="178" spans="37:81">
      <c r="AK178" s="20">
        <v>2925</v>
      </c>
      <c r="AL178" s="20">
        <f t="shared" si="635"/>
        <v>3135</v>
      </c>
      <c r="AM178" s="20">
        <v>3365</v>
      </c>
      <c r="AN178" s="20">
        <v>3615</v>
      </c>
      <c r="AO178" s="20">
        <v>3885</v>
      </c>
      <c r="BY178" s="20">
        <f t="shared" si="688"/>
        <v>234080</v>
      </c>
      <c r="BZ178" s="20">
        <f t="shared" si="689"/>
        <v>250880</v>
      </c>
      <c r="CA178" s="20">
        <f t="shared" si="690"/>
        <v>302940</v>
      </c>
      <c r="CB178" s="20">
        <f t="shared" si="691"/>
        <v>325440</v>
      </c>
      <c r="CC178" s="20">
        <f t="shared" si="692"/>
        <v>349740</v>
      </c>
    </row>
    <row r="179" spans="37:81">
      <c r="AK179" s="20">
        <v>2926</v>
      </c>
      <c r="AL179" s="20">
        <f t="shared" si="635"/>
        <v>3136</v>
      </c>
      <c r="AM179" s="20">
        <v>3366</v>
      </c>
      <c r="AN179" s="20">
        <v>3616</v>
      </c>
      <c r="AO179" s="20">
        <v>3886</v>
      </c>
      <c r="BY179" s="20">
        <f t="shared" si="688"/>
        <v>234160</v>
      </c>
      <c r="BZ179" s="20">
        <f t="shared" si="689"/>
        <v>250960</v>
      </c>
      <c r="CA179" s="20">
        <f t="shared" si="690"/>
        <v>303030</v>
      </c>
      <c r="CB179" s="20">
        <f t="shared" si="691"/>
        <v>325530</v>
      </c>
      <c r="CC179" s="20">
        <f t="shared" si="692"/>
        <v>349830</v>
      </c>
    </row>
    <row r="180" spans="37:81">
      <c r="AK180" s="20">
        <v>2927</v>
      </c>
      <c r="AL180" s="20">
        <f t="shared" si="635"/>
        <v>3137</v>
      </c>
      <c r="AM180" s="20">
        <v>3367</v>
      </c>
      <c r="AN180" s="20">
        <v>3617</v>
      </c>
      <c r="AO180" s="20">
        <v>3887</v>
      </c>
      <c r="BY180" s="20">
        <f t="shared" si="688"/>
        <v>234240</v>
      </c>
      <c r="BZ180" s="20">
        <f t="shared" si="689"/>
        <v>251040</v>
      </c>
      <c r="CA180" s="20">
        <f t="shared" si="690"/>
        <v>303120</v>
      </c>
      <c r="CB180" s="20">
        <f t="shared" si="691"/>
        <v>325620</v>
      </c>
      <c r="CC180" s="20">
        <f t="shared" si="692"/>
        <v>349920</v>
      </c>
    </row>
    <row r="181" spans="37:81">
      <c r="AK181" s="20">
        <v>2928</v>
      </c>
      <c r="AL181" s="20">
        <f t="shared" si="635"/>
        <v>3138</v>
      </c>
      <c r="AM181" s="20">
        <v>3368</v>
      </c>
      <c r="AN181" s="20">
        <v>3618</v>
      </c>
      <c r="AO181" s="20">
        <v>3888</v>
      </c>
      <c r="BY181" s="20">
        <f t="shared" si="688"/>
        <v>234320</v>
      </c>
      <c r="BZ181" s="20">
        <f t="shared" si="689"/>
        <v>251120</v>
      </c>
      <c r="CA181" s="20">
        <f t="shared" si="690"/>
        <v>303210</v>
      </c>
      <c r="CB181" s="20">
        <f t="shared" si="691"/>
        <v>325710</v>
      </c>
      <c r="CC181" s="20">
        <f t="shared" si="692"/>
        <v>350010</v>
      </c>
    </row>
    <row r="182" spans="37:81">
      <c r="AK182" s="20">
        <v>2929</v>
      </c>
      <c r="AL182" s="20">
        <f t="shared" si="635"/>
        <v>3139</v>
      </c>
      <c r="AM182" s="20">
        <v>3369</v>
      </c>
      <c r="AN182" s="20">
        <v>3619</v>
      </c>
      <c r="AO182" s="20">
        <v>3889</v>
      </c>
      <c r="BY182" s="20">
        <f t="shared" si="688"/>
        <v>234400</v>
      </c>
      <c r="BZ182" s="20">
        <f t="shared" si="689"/>
        <v>251200</v>
      </c>
      <c r="CA182" s="20">
        <f t="shared" si="690"/>
        <v>303300</v>
      </c>
      <c r="CB182" s="20">
        <f t="shared" si="691"/>
        <v>325800</v>
      </c>
      <c r="CC182" s="20">
        <f t="shared" si="692"/>
        <v>350100</v>
      </c>
    </row>
    <row r="183" spans="37:81">
      <c r="AK183" s="20">
        <v>2930</v>
      </c>
      <c r="AL183" s="20">
        <f t="shared" si="635"/>
        <v>3140</v>
      </c>
      <c r="AM183" s="20">
        <v>3370</v>
      </c>
      <c r="AN183" s="20">
        <v>3620</v>
      </c>
      <c r="AO183" s="20">
        <v>3890</v>
      </c>
      <c r="BY183" s="20">
        <f t="shared" si="688"/>
        <v>234480</v>
      </c>
      <c r="BZ183" s="20">
        <f t="shared" si="689"/>
        <v>251280</v>
      </c>
      <c r="CA183" s="20">
        <f t="shared" si="690"/>
        <v>303390</v>
      </c>
      <c r="CB183" s="20">
        <f t="shared" si="691"/>
        <v>325890</v>
      </c>
      <c r="CC183" s="20">
        <f t="shared" si="692"/>
        <v>350190</v>
      </c>
    </row>
    <row r="184" spans="37:81">
      <c r="AK184" s="20">
        <v>2931</v>
      </c>
      <c r="AL184" s="20">
        <f t="shared" si="635"/>
        <v>3141</v>
      </c>
      <c r="AM184" s="20">
        <v>3371</v>
      </c>
      <c r="AN184" s="20">
        <v>3621</v>
      </c>
      <c r="AO184" s="20">
        <v>3891</v>
      </c>
      <c r="BY184" s="20">
        <f t="shared" si="688"/>
        <v>234560</v>
      </c>
      <c r="BZ184" s="20">
        <f t="shared" si="689"/>
        <v>251360</v>
      </c>
      <c r="CA184" s="20">
        <f t="shared" si="690"/>
        <v>303480</v>
      </c>
      <c r="CB184" s="20">
        <f t="shared" si="691"/>
        <v>325980</v>
      </c>
      <c r="CC184" s="20">
        <f t="shared" si="692"/>
        <v>350280</v>
      </c>
    </row>
    <row r="185" spans="37:81">
      <c r="AK185" s="20">
        <v>2932</v>
      </c>
      <c r="AL185" s="20">
        <f t="shared" si="635"/>
        <v>3142</v>
      </c>
      <c r="AM185" s="20">
        <v>3372</v>
      </c>
      <c r="AN185" s="20">
        <v>3622</v>
      </c>
      <c r="AO185" s="20">
        <v>3892</v>
      </c>
      <c r="BY185" s="20">
        <f t="shared" si="688"/>
        <v>234640</v>
      </c>
      <c r="BZ185" s="20">
        <f t="shared" si="689"/>
        <v>251440</v>
      </c>
      <c r="CA185" s="20">
        <f t="shared" si="690"/>
        <v>303570</v>
      </c>
      <c r="CB185" s="20">
        <f t="shared" si="691"/>
        <v>326070</v>
      </c>
      <c r="CC185" s="20">
        <f t="shared" si="692"/>
        <v>350370</v>
      </c>
    </row>
    <row r="186" spans="37:81">
      <c r="AK186" s="20">
        <v>2933</v>
      </c>
      <c r="AL186" s="20">
        <f t="shared" si="635"/>
        <v>3143</v>
      </c>
      <c r="AM186" s="20">
        <v>3373</v>
      </c>
      <c r="AN186" s="20">
        <v>3623</v>
      </c>
      <c r="AO186" s="20">
        <v>3893</v>
      </c>
      <c r="BY186" s="20">
        <f t="shared" si="688"/>
        <v>234720</v>
      </c>
      <c r="BZ186" s="20">
        <f t="shared" si="689"/>
        <v>251520</v>
      </c>
      <c r="CA186" s="20">
        <f t="shared" si="690"/>
        <v>303660</v>
      </c>
      <c r="CB186" s="20">
        <f t="shared" si="691"/>
        <v>326160</v>
      </c>
      <c r="CC186" s="20">
        <f t="shared" si="692"/>
        <v>350460</v>
      </c>
    </row>
    <row r="187" spans="37:81">
      <c r="AK187" s="20">
        <v>2934</v>
      </c>
      <c r="AL187" s="20">
        <f t="shared" si="635"/>
        <v>3144</v>
      </c>
      <c r="AM187" s="20">
        <v>3374</v>
      </c>
      <c r="AN187" s="20">
        <v>3624</v>
      </c>
      <c r="AO187" s="20">
        <v>3894</v>
      </c>
      <c r="BY187" s="20">
        <f t="shared" si="688"/>
        <v>234800</v>
      </c>
      <c r="BZ187" s="20">
        <f t="shared" si="689"/>
        <v>251600</v>
      </c>
      <c r="CA187" s="20">
        <f t="shared" si="690"/>
        <v>303750</v>
      </c>
      <c r="CB187" s="20">
        <f t="shared" si="691"/>
        <v>326250</v>
      </c>
      <c r="CC187" s="20">
        <f t="shared" si="692"/>
        <v>350550</v>
      </c>
    </row>
    <row r="188" spans="37:81">
      <c r="AK188" s="20">
        <v>2935</v>
      </c>
      <c r="AL188" s="20">
        <f t="shared" si="635"/>
        <v>3145</v>
      </c>
      <c r="AM188" s="20">
        <v>3375</v>
      </c>
      <c r="AN188" s="20">
        <v>3625</v>
      </c>
      <c r="AO188" s="20">
        <v>3895</v>
      </c>
      <c r="BY188" s="20">
        <f t="shared" si="688"/>
        <v>234880</v>
      </c>
      <c r="BZ188" s="20">
        <f t="shared" si="689"/>
        <v>251680</v>
      </c>
      <c r="CA188" s="20">
        <f t="shared" si="690"/>
        <v>303840</v>
      </c>
      <c r="CB188" s="20">
        <f t="shared" si="691"/>
        <v>326340</v>
      </c>
      <c r="CC188" s="20">
        <f t="shared" si="692"/>
        <v>350640</v>
      </c>
    </row>
    <row r="189" spans="37:81">
      <c r="AK189" s="20">
        <v>2936</v>
      </c>
      <c r="AL189" s="20">
        <f t="shared" si="635"/>
        <v>3146</v>
      </c>
      <c r="AM189" s="20">
        <v>3376</v>
      </c>
      <c r="AN189" s="20">
        <v>3626</v>
      </c>
      <c r="AO189" s="20">
        <v>3896</v>
      </c>
      <c r="BY189" s="20">
        <f t="shared" si="688"/>
        <v>234960</v>
      </c>
      <c r="BZ189" s="20">
        <f t="shared" si="689"/>
        <v>251760</v>
      </c>
      <c r="CA189" s="20">
        <f t="shared" si="690"/>
        <v>303930</v>
      </c>
      <c r="CB189" s="20">
        <f t="shared" si="691"/>
        <v>326430</v>
      </c>
      <c r="CC189" s="20">
        <f t="shared" si="692"/>
        <v>350730</v>
      </c>
    </row>
    <row r="190" spans="37:81">
      <c r="AK190" s="20">
        <v>2937</v>
      </c>
      <c r="AL190" s="20">
        <f t="shared" si="635"/>
        <v>3147</v>
      </c>
      <c r="AM190" s="20">
        <v>3377</v>
      </c>
      <c r="AN190" s="20">
        <v>3627</v>
      </c>
      <c r="AO190" s="20">
        <v>3897</v>
      </c>
      <c r="BY190" s="20">
        <f t="shared" si="688"/>
        <v>235040</v>
      </c>
      <c r="BZ190" s="20">
        <f t="shared" si="689"/>
        <v>251840</v>
      </c>
      <c r="CA190" s="20">
        <f t="shared" si="690"/>
        <v>304020</v>
      </c>
      <c r="CB190" s="20">
        <f t="shared" si="691"/>
        <v>326520</v>
      </c>
      <c r="CC190" s="20">
        <f t="shared" si="692"/>
        <v>350820</v>
      </c>
    </row>
    <row r="191" spans="37:81">
      <c r="AK191" s="20">
        <v>2938</v>
      </c>
      <c r="AL191" s="20">
        <f t="shared" si="635"/>
        <v>3148</v>
      </c>
      <c r="AM191" s="20">
        <v>3378</v>
      </c>
      <c r="AN191" s="20">
        <v>3628</v>
      </c>
      <c r="AO191" s="20">
        <v>3898</v>
      </c>
      <c r="BY191" s="20">
        <f t="shared" si="688"/>
        <v>235120</v>
      </c>
      <c r="BZ191" s="20">
        <f t="shared" si="689"/>
        <v>251920</v>
      </c>
      <c r="CA191" s="20">
        <f t="shared" si="690"/>
        <v>304110</v>
      </c>
      <c r="CB191" s="20">
        <f t="shared" si="691"/>
        <v>326610</v>
      </c>
      <c r="CC191" s="20">
        <f t="shared" si="692"/>
        <v>350910</v>
      </c>
    </row>
    <row r="192" spans="37:81">
      <c r="AK192" s="20">
        <v>2939</v>
      </c>
      <c r="AL192" s="20">
        <f t="shared" si="635"/>
        <v>3149</v>
      </c>
      <c r="AM192" s="20">
        <v>3379</v>
      </c>
      <c r="AN192" s="20">
        <v>3629</v>
      </c>
      <c r="AO192" s="20">
        <v>3899</v>
      </c>
      <c r="BY192" s="20">
        <f t="shared" si="688"/>
        <v>235200</v>
      </c>
      <c r="BZ192" s="20">
        <f t="shared" si="689"/>
        <v>252000</v>
      </c>
      <c r="CA192" s="20">
        <f t="shared" si="690"/>
        <v>304200</v>
      </c>
      <c r="CB192" s="20">
        <f t="shared" si="691"/>
        <v>326700</v>
      </c>
      <c r="CC192" s="20">
        <f t="shared" si="692"/>
        <v>351000</v>
      </c>
    </row>
    <row r="193" spans="37:81">
      <c r="AK193" s="20">
        <v>2940</v>
      </c>
      <c r="AL193" s="20">
        <f t="shared" si="635"/>
        <v>3150</v>
      </c>
      <c r="AM193" s="20">
        <v>3380</v>
      </c>
      <c r="AN193" s="20">
        <v>3630</v>
      </c>
      <c r="AO193" s="20">
        <v>3900</v>
      </c>
      <c r="BY193" s="20">
        <f t="shared" si="688"/>
        <v>235280</v>
      </c>
      <c r="BZ193" s="20">
        <f t="shared" si="689"/>
        <v>252080</v>
      </c>
      <c r="CA193" s="20">
        <f t="shared" si="690"/>
        <v>304290</v>
      </c>
      <c r="CB193" s="20">
        <f t="shared" si="691"/>
        <v>326790</v>
      </c>
      <c r="CC193" s="20">
        <f t="shared" si="692"/>
        <v>351090</v>
      </c>
    </row>
    <row r="194" spans="37:81">
      <c r="AK194" s="20">
        <v>2941</v>
      </c>
      <c r="AL194" s="20">
        <f t="shared" si="635"/>
        <v>3151</v>
      </c>
      <c r="AM194" s="20">
        <v>3381</v>
      </c>
      <c r="AN194" s="20">
        <v>3631</v>
      </c>
      <c r="AO194" s="20">
        <v>3901</v>
      </c>
      <c r="BY194" s="20">
        <f t="shared" si="688"/>
        <v>235360</v>
      </c>
      <c r="BZ194" s="20">
        <f t="shared" si="689"/>
        <v>252160</v>
      </c>
      <c r="CA194" s="20">
        <f t="shared" si="690"/>
        <v>304380</v>
      </c>
      <c r="CB194" s="20">
        <f t="shared" si="691"/>
        <v>326880</v>
      </c>
      <c r="CC194" s="20">
        <f t="shared" si="692"/>
        <v>351180</v>
      </c>
    </row>
    <row r="195" spans="37:81">
      <c r="AK195" s="20">
        <v>2942</v>
      </c>
      <c r="AL195" s="20">
        <f t="shared" ref="AL195:AL232" si="693">AK195+210</f>
        <v>3152</v>
      </c>
      <c r="AM195" s="20">
        <v>3382</v>
      </c>
      <c r="AN195" s="20">
        <v>3632</v>
      </c>
      <c r="AO195" s="20">
        <v>3902</v>
      </c>
      <c r="BY195" s="20">
        <f t="shared" si="688"/>
        <v>235440</v>
      </c>
      <c r="BZ195" s="20">
        <f t="shared" si="689"/>
        <v>252240</v>
      </c>
      <c r="CA195" s="20">
        <f t="shared" si="690"/>
        <v>304470</v>
      </c>
      <c r="CB195" s="20">
        <f t="shared" si="691"/>
        <v>326970</v>
      </c>
      <c r="CC195" s="20">
        <f t="shared" si="692"/>
        <v>351270</v>
      </c>
    </row>
    <row r="196" spans="37:81">
      <c r="AK196" s="20">
        <v>2943</v>
      </c>
      <c r="AL196" s="20">
        <f t="shared" si="693"/>
        <v>3153</v>
      </c>
      <c r="AM196" s="20">
        <v>3383</v>
      </c>
      <c r="AN196" s="20">
        <v>3633</v>
      </c>
      <c r="AO196" s="20">
        <v>3903</v>
      </c>
      <c r="BY196" s="20">
        <f t="shared" si="688"/>
        <v>235520</v>
      </c>
      <c r="BZ196" s="20">
        <f t="shared" si="689"/>
        <v>252320</v>
      </c>
      <c r="CA196" s="20">
        <f t="shared" si="690"/>
        <v>304560</v>
      </c>
      <c r="CB196" s="20">
        <f t="shared" si="691"/>
        <v>327060</v>
      </c>
      <c r="CC196" s="20">
        <f t="shared" si="692"/>
        <v>351360</v>
      </c>
    </row>
    <row r="197" spans="37:81">
      <c r="AK197" s="20">
        <v>2944</v>
      </c>
      <c r="AL197" s="20">
        <f t="shared" si="693"/>
        <v>3154</v>
      </c>
      <c r="AM197" s="20">
        <v>3384</v>
      </c>
      <c r="AN197" s="20">
        <v>3634</v>
      </c>
      <c r="AO197" s="20">
        <v>3904</v>
      </c>
      <c r="BY197" s="20">
        <f t="shared" si="688"/>
        <v>235600</v>
      </c>
      <c r="BZ197" s="20">
        <f t="shared" si="689"/>
        <v>252400</v>
      </c>
      <c r="CA197" s="20">
        <f t="shared" si="690"/>
        <v>304650</v>
      </c>
      <c r="CB197" s="20">
        <f t="shared" si="691"/>
        <v>327150</v>
      </c>
      <c r="CC197" s="20">
        <f t="shared" si="692"/>
        <v>351450</v>
      </c>
    </row>
    <row r="198" spans="37:81">
      <c r="AK198" s="20">
        <v>2945</v>
      </c>
      <c r="AL198" s="20">
        <f t="shared" si="693"/>
        <v>3155</v>
      </c>
      <c r="AM198" s="20">
        <v>3385</v>
      </c>
      <c r="AN198" s="20">
        <v>3635</v>
      </c>
      <c r="AO198" s="20">
        <v>3905</v>
      </c>
      <c r="BY198" s="20">
        <f t="shared" si="688"/>
        <v>235680</v>
      </c>
      <c r="BZ198" s="20">
        <f t="shared" si="689"/>
        <v>252480</v>
      </c>
      <c r="CA198" s="20">
        <f t="shared" si="690"/>
        <v>304740</v>
      </c>
      <c r="CB198" s="20">
        <f t="shared" si="691"/>
        <v>327240</v>
      </c>
      <c r="CC198" s="20">
        <f t="shared" si="692"/>
        <v>351540</v>
      </c>
    </row>
    <row r="199" spans="37:81">
      <c r="AK199" s="20">
        <v>2946</v>
      </c>
      <c r="AL199" s="20">
        <f t="shared" si="693"/>
        <v>3156</v>
      </c>
      <c r="AM199" s="20">
        <v>3386</v>
      </c>
      <c r="AN199" s="20">
        <v>3636</v>
      </c>
      <c r="AO199" s="20">
        <v>3906</v>
      </c>
      <c r="BY199" s="20">
        <f t="shared" si="688"/>
        <v>235760</v>
      </c>
      <c r="BZ199" s="20">
        <f t="shared" si="689"/>
        <v>252560</v>
      </c>
      <c r="CA199" s="20">
        <f t="shared" si="690"/>
        <v>304830</v>
      </c>
      <c r="CB199" s="20">
        <f t="shared" si="691"/>
        <v>327330</v>
      </c>
      <c r="CC199" s="20">
        <f t="shared" si="692"/>
        <v>351630</v>
      </c>
    </row>
    <row r="200" spans="37:81">
      <c r="AK200" s="20">
        <v>2947</v>
      </c>
      <c r="AL200" s="20">
        <f t="shared" si="693"/>
        <v>3157</v>
      </c>
      <c r="AM200" s="20">
        <v>3387</v>
      </c>
      <c r="AN200" s="20">
        <v>3637</v>
      </c>
      <c r="AO200" s="20">
        <v>3907</v>
      </c>
      <c r="BY200" s="20">
        <f t="shared" si="688"/>
        <v>235840</v>
      </c>
      <c r="BZ200" s="20">
        <f t="shared" si="689"/>
        <v>252640</v>
      </c>
      <c r="CA200" s="20">
        <f t="shared" si="690"/>
        <v>304920</v>
      </c>
      <c r="CB200" s="20">
        <f t="shared" si="691"/>
        <v>327420</v>
      </c>
      <c r="CC200" s="20">
        <f t="shared" si="692"/>
        <v>351720</v>
      </c>
    </row>
    <row r="201" spans="37:81">
      <c r="AK201" s="20">
        <v>2948</v>
      </c>
      <c r="AL201" s="20">
        <f t="shared" si="693"/>
        <v>3158</v>
      </c>
      <c r="AM201" s="20">
        <v>3388</v>
      </c>
      <c r="AN201" s="20">
        <v>3638</v>
      </c>
      <c r="AO201" s="20">
        <v>3908</v>
      </c>
      <c r="BY201" s="20">
        <f t="shared" si="688"/>
        <v>235920</v>
      </c>
      <c r="BZ201" s="20">
        <f t="shared" si="689"/>
        <v>252720</v>
      </c>
      <c r="CA201" s="20">
        <f t="shared" si="690"/>
        <v>305010</v>
      </c>
      <c r="CB201" s="20">
        <f t="shared" si="691"/>
        <v>327510</v>
      </c>
      <c r="CC201" s="20">
        <f t="shared" si="692"/>
        <v>351810</v>
      </c>
    </row>
    <row r="202" spans="37:81">
      <c r="AK202" s="20">
        <v>2949</v>
      </c>
      <c r="AL202" s="20">
        <f t="shared" si="693"/>
        <v>3159</v>
      </c>
      <c r="AM202" s="20">
        <v>3389</v>
      </c>
      <c r="AN202" s="20">
        <v>3639</v>
      </c>
      <c r="AO202" s="20">
        <v>3909</v>
      </c>
      <c r="BY202" s="20">
        <f t="shared" si="688"/>
        <v>236000</v>
      </c>
      <c r="BZ202" s="20">
        <f t="shared" si="689"/>
        <v>252800</v>
      </c>
      <c r="CA202" s="20">
        <f t="shared" si="690"/>
        <v>305100</v>
      </c>
      <c r="CB202" s="20">
        <f t="shared" si="691"/>
        <v>327600</v>
      </c>
      <c r="CC202" s="20">
        <f t="shared" si="692"/>
        <v>351900</v>
      </c>
    </row>
    <row r="203" spans="37:81">
      <c r="AK203" s="20">
        <v>2950</v>
      </c>
      <c r="AL203" s="20">
        <f t="shared" si="693"/>
        <v>3160</v>
      </c>
      <c r="AM203" s="20">
        <v>3390</v>
      </c>
      <c r="AN203" s="20">
        <v>3640</v>
      </c>
      <c r="AO203" s="20">
        <v>3910</v>
      </c>
      <c r="BY203" s="20">
        <f t="shared" si="688"/>
        <v>236080</v>
      </c>
      <c r="BZ203" s="20">
        <f t="shared" si="689"/>
        <v>252880</v>
      </c>
      <c r="CA203" s="20">
        <f t="shared" si="690"/>
        <v>305190</v>
      </c>
      <c r="CB203" s="20">
        <f t="shared" si="691"/>
        <v>327690</v>
      </c>
      <c r="CC203" s="20">
        <f t="shared" si="692"/>
        <v>351990</v>
      </c>
    </row>
    <row r="204" spans="37:81">
      <c r="AK204" s="20">
        <v>2951</v>
      </c>
      <c r="AL204" s="20">
        <f t="shared" si="693"/>
        <v>3161</v>
      </c>
      <c r="AM204" s="20">
        <v>3391</v>
      </c>
      <c r="AN204" s="20">
        <v>3641</v>
      </c>
      <c r="AO204" s="20">
        <v>3911</v>
      </c>
      <c r="BY204" s="20">
        <f t="shared" si="688"/>
        <v>236160</v>
      </c>
      <c r="BZ204" s="20">
        <f t="shared" si="689"/>
        <v>252960</v>
      </c>
      <c r="CA204" s="20">
        <f t="shared" si="690"/>
        <v>305280</v>
      </c>
      <c r="CB204" s="20">
        <f t="shared" si="691"/>
        <v>327780</v>
      </c>
      <c r="CC204" s="20">
        <f t="shared" si="692"/>
        <v>352080</v>
      </c>
    </row>
    <row r="205" spans="37:81">
      <c r="AK205" s="20">
        <v>2952</v>
      </c>
      <c r="AL205" s="20">
        <f t="shared" si="693"/>
        <v>3162</v>
      </c>
      <c r="AM205" s="20">
        <v>3392</v>
      </c>
      <c r="AN205" s="20">
        <v>3642</v>
      </c>
      <c r="AO205" s="20">
        <v>3912</v>
      </c>
      <c r="BY205" s="20">
        <f t="shared" si="688"/>
        <v>236240</v>
      </c>
      <c r="BZ205" s="20">
        <f t="shared" si="689"/>
        <v>253040</v>
      </c>
      <c r="CA205" s="20">
        <f t="shared" si="690"/>
        <v>305370</v>
      </c>
      <c r="CB205" s="20">
        <f t="shared" si="691"/>
        <v>327870</v>
      </c>
      <c r="CC205" s="20">
        <f t="shared" si="692"/>
        <v>352170</v>
      </c>
    </row>
    <row r="206" spans="37:81">
      <c r="AK206" s="20">
        <v>2953</v>
      </c>
      <c r="AL206" s="20">
        <f t="shared" si="693"/>
        <v>3163</v>
      </c>
      <c r="AM206" s="20">
        <v>3393</v>
      </c>
      <c r="AN206" s="20">
        <v>3643</v>
      </c>
      <c r="AO206" s="20">
        <v>3913</v>
      </c>
      <c r="BY206" s="20">
        <f t="shared" si="688"/>
        <v>236320</v>
      </c>
      <c r="BZ206" s="20">
        <f t="shared" si="689"/>
        <v>253120</v>
      </c>
      <c r="CA206" s="20">
        <f t="shared" si="690"/>
        <v>305460</v>
      </c>
      <c r="CB206" s="20">
        <f t="shared" si="691"/>
        <v>327960</v>
      </c>
      <c r="CC206" s="20">
        <f t="shared" si="692"/>
        <v>352260</v>
      </c>
    </row>
    <row r="207" spans="37:81">
      <c r="AK207" s="20">
        <v>2954</v>
      </c>
      <c r="AL207" s="20">
        <f t="shared" si="693"/>
        <v>3164</v>
      </c>
      <c r="AM207" s="20">
        <v>3394</v>
      </c>
      <c r="AN207" s="20">
        <v>3644</v>
      </c>
      <c r="AO207" s="20">
        <v>3914</v>
      </c>
      <c r="BY207" s="20">
        <f t="shared" si="688"/>
        <v>236400</v>
      </c>
      <c r="BZ207" s="20">
        <f t="shared" si="689"/>
        <v>253200</v>
      </c>
      <c r="CA207" s="20">
        <f t="shared" si="690"/>
        <v>305550</v>
      </c>
      <c r="CB207" s="20">
        <f t="shared" si="691"/>
        <v>328050</v>
      </c>
      <c r="CC207" s="20">
        <f t="shared" si="692"/>
        <v>352350</v>
      </c>
    </row>
    <row r="208" spans="37:81">
      <c r="AK208" s="20">
        <v>2955</v>
      </c>
      <c r="AL208" s="20">
        <f t="shared" si="693"/>
        <v>3165</v>
      </c>
      <c r="AM208" s="20">
        <v>3395</v>
      </c>
      <c r="AN208" s="20">
        <v>3645</v>
      </c>
      <c r="AO208" s="20">
        <v>3915</v>
      </c>
      <c r="BY208" s="20">
        <f t="shared" si="688"/>
        <v>236480</v>
      </c>
      <c r="BZ208" s="20">
        <f t="shared" si="689"/>
        <v>253280</v>
      </c>
      <c r="CA208" s="20">
        <f t="shared" si="690"/>
        <v>305640</v>
      </c>
      <c r="CB208" s="20">
        <f t="shared" si="691"/>
        <v>328140</v>
      </c>
      <c r="CC208" s="20">
        <f t="shared" si="692"/>
        <v>352440</v>
      </c>
    </row>
    <row r="209" spans="37:81">
      <c r="AK209" s="20">
        <v>2956</v>
      </c>
      <c r="AL209" s="20">
        <f t="shared" si="693"/>
        <v>3166</v>
      </c>
      <c r="AM209" s="20">
        <v>3396</v>
      </c>
      <c r="AN209" s="20">
        <v>3646</v>
      </c>
      <c r="AO209" s="20">
        <v>3916</v>
      </c>
      <c r="BY209" s="20">
        <f t="shared" si="688"/>
        <v>236560</v>
      </c>
      <c r="BZ209" s="20">
        <f t="shared" si="689"/>
        <v>253360</v>
      </c>
      <c r="CA209" s="20">
        <f t="shared" si="690"/>
        <v>305730</v>
      </c>
      <c r="CB209" s="20">
        <f t="shared" si="691"/>
        <v>328230</v>
      </c>
      <c r="CC209" s="20">
        <f t="shared" si="692"/>
        <v>352530</v>
      </c>
    </row>
    <row r="210" spans="37:81">
      <c r="AK210" s="20">
        <v>2957</v>
      </c>
      <c r="AL210" s="20">
        <f t="shared" si="693"/>
        <v>3167</v>
      </c>
      <c r="AM210" s="20">
        <v>3397</v>
      </c>
      <c r="AN210" s="20">
        <v>3647</v>
      </c>
      <c r="AO210" s="20">
        <v>3917</v>
      </c>
      <c r="BY210" s="20">
        <f t="shared" si="688"/>
        <v>236640</v>
      </c>
      <c r="BZ210" s="20">
        <f t="shared" si="689"/>
        <v>253440</v>
      </c>
      <c r="CA210" s="20">
        <f t="shared" si="690"/>
        <v>305820</v>
      </c>
      <c r="CB210" s="20">
        <f t="shared" si="691"/>
        <v>328320</v>
      </c>
      <c r="CC210" s="20">
        <f t="shared" si="692"/>
        <v>352620</v>
      </c>
    </row>
    <row r="211" spans="37:81">
      <c r="AK211" s="20">
        <v>2958</v>
      </c>
      <c r="AL211" s="20">
        <f t="shared" si="693"/>
        <v>3168</v>
      </c>
      <c r="AM211" s="20">
        <v>3398</v>
      </c>
      <c r="AN211" s="20">
        <v>3648</v>
      </c>
      <c r="AO211" s="20">
        <v>3918</v>
      </c>
      <c r="BY211" s="20">
        <f t="shared" si="688"/>
        <v>236720</v>
      </c>
      <c r="BZ211" s="20">
        <f t="shared" si="689"/>
        <v>253520</v>
      </c>
      <c r="CA211" s="20">
        <f t="shared" si="690"/>
        <v>305910</v>
      </c>
      <c r="CB211" s="20">
        <f t="shared" si="691"/>
        <v>328410</v>
      </c>
      <c r="CC211" s="20">
        <f t="shared" si="692"/>
        <v>352710</v>
      </c>
    </row>
    <row r="212" spans="37:81">
      <c r="AK212" s="20">
        <v>2959</v>
      </c>
      <c r="AL212" s="20">
        <f t="shared" si="693"/>
        <v>3169</v>
      </c>
      <c r="AM212" s="20">
        <v>3399</v>
      </c>
      <c r="AN212" s="20">
        <v>3649</v>
      </c>
      <c r="AO212" s="20">
        <v>3919</v>
      </c>
      <c r="BY212" s="20">
        <f t="shared" si="688"/>
        <v>236800</v>
      </c>
      <c r="BZ212" s="20">
        <f t="shared" si="689"/>
        <v>253600</v>
      </c>
      <c r="CA212" s="20">
        <f t="shared" si="690"/>
        <v>306000</v>
      </c>
      <c r="CB212" s="20">
        <f t="shared" si="691"/>
        <v>328500</v>
      </c>
      <c r="CC212" s="20">
        <f t="shared" si="692"/>
        <v>352800</v>
      </c>
    </row>
    <row r="213" spans="38:81">
      <c r="AL213" s="20">
        <f t="shared" si="693"/>
        <v>210</v>
      </c>
      <c r="AM213" s="20">
        <v>3400</v>
      </c>
      <c r="AN213" s="20">
        <v>3650</v>
      </c>
      <c r="AO213" s="20">
        <v>3920</v>
      </c>
      <c r="BZ213" s="20">
        <f t="shared" ref="BZ213:BZ232" si="694">(AL213+1)*BZ$293</f>
        <v>16880</v>
      </c>
      <c r="CA213" s="20">
        <f t="shared" ref="CA213:CA232" si="695">(AM213+1)*CA$293</f>
        <v>306090</v>
      </c>
      <c r="CB213" s="20">
        <f t="shared" ref="CB213:CB232" si="696">(AN213+1)*CB$293</f>
        <v>328590</v>
      </c>
      <c r="CC213" s="20">
        <f t="shared" ref="CC213:CC232" si="697">(AO213+1)*CC$293</f>
        <v>352890</v>
      </c>
    </row>
    <row r="214" spans="38:81">
      <c r="AL214" s="20">
        <f t="shared" si="693"/>
        <v>210</v>
      </c>
      <c r="AM214" s="20">
        <v>3401</v>
      </c>
      <c r="AN214" s="20">
        <v>3651</v>
      </c>
      <c r="AO214" s="20">
        <v>3921</v>
      </c>
      <c r="BZ214" s="20">
        <f t="shared" si="694"/>
        <v>16880</v>
      </c>
      <c r="CA214" s="20">
        <f t="shared" si="695"/>
        <v>306180</v>
      </c>
      <c r="CB214" s="20">
        <f t="shared" si="696"/>
        <v>328680</v>
      </c>
      <c r="CC214" s="20">
        <f t="shared" si="697"/>
        <v>352980</v>
      </c>
    </row>
    <row r="215" spans="38:81">
      <c r="AL215" s="20">
        <f t="shared" si="693"/>
        <v>210</v>
      </c>
      <c r="AM215" s="20">
        <v>3402</v>
      </c>
      <c r="AN215" s="20">
        <v>3652</v>
      </c>
      <c r="AO215" s="20">
        <v>3922</v>
      </c>
      <c r="BZ215" s="20">
        <f t="shared" si="694"/>
        <v>16880</v>
      </c>
      <c r="CA215" s="20">
        <f t="shared" si="695"/>
        <v>306270</v>
      </c>
      <c r="CB215" s="20">
        <f t="shared" si="696"/>
        <v>328770</v>
      </c>
      <c r="CC215" s="20">
        <f t="shared" si="697"/>
        <v>353070</v>
      </c>
    </row>
    <row r="216" spans="38:81">
      <c r="AL216" s="20">
        <f t="shared" si="693"/>
        <v>210</v>
      </c>
      <c r="AM216" s="20">
        <v>3403</v>
      </c>
      <c r="AN216" s="20">
        <v>3653</v>
      </c>
      <c r="AO216" s="20">
        <v>3923</v>
      </c>
      <c r="BZ216" s="20">
        <f t="shared" si="694"/>
        <v>16880</v>
      </c>
      <c r="CA216" s="20">
        <f t="shared" si="695"/>
        <v>306360</v>
      </c>
      <c r="CB216" s="20">
        <f t="shared" si="696"/>
        <v>328860</v>
      </c>
      <c r="CC216" s="20">
        <f t="shared" si="697"/>
        <v>353160</v>
      </c>
    </row>
    <row r="217" spans="38:81">
      <c r="AL217" s="20">
        <f t="shared" si="693"/>
        <v>210</v>
      </c>
      <c r="AM217" s="20">
        <v>3404</v>
      </c>
      <c r="AN217" s="20">
        <v>3654</v>
      </c>
      <c r="AO217" s="20">
        <v>3924</v>
      </c>
      <c r="BZ217" s="20">
        <f t="shared" si="694"/>
        <v>16880</v>
      </c>
      <c r="CA217" s="20">
        <f t="shared" si="695"/>
        <v>306450</v>
      </c>
      <c r="CB217" s="20">
        <f t="shared" si="696"/>
        <v>328950</v>
      </c>
      <c r="CC217" s="20">
        <f t="shared" si="697"/>
        <v>353250</v>
      </c>
    </row>
    <row r="218" spans="38:81">
      <c r="AL218" s="20">
        <f t="shared" si="693"/>
        <v>210</v>
      </c>
      <c r="AM218" s="20">
        <v>3405</v>
      </c>
      <c r="AN218" s="20">
        <v>3655</v>
      </c>
      <c r="AO218" s="20">
        <v>3925</v>
      </c>
      <c r="BZ218" s="20">
        <f t="shared" si="694"/>
        <v>16880</v>
      </c>
      <c r="CA218" s="20">
        <f t="shared" si="695"/>
        <v>306540</v>
      </c>
      <c r="CB218" s="20">
        <f t="shared" si="696"/>
        <v>329040</v>
      </c>
      <c r="CC218" s="20">
        <f t="shared" si="697"/>
        <v>353340</v>
      </c>
    </row>
    <row r="219" spans="38:81">
      <c r="AL219" s="20">
        <f t="shared" si="693"/>
        <v>210</v>
      </c>
      <c r="AM219" s="20">
        <v>3406</v>
      </c>
      <c r="AN219" s="20">
        <v>3656</v>
      </c>
      <c r="AO219" s="20">
        <v>3926</v>
      </c>
      <c r="BZ219" s="20">
        <f t="shared" si="694"/>
        <v>16880</v>
      </c>
      <c r="CA219" s="20">
        <f t="shared" si="695"/>
        <v>306630</v>
      </c>
      <c r="CB219" s="20">
        <f t="shared" si="696"/>
        <v>329130</v>
      </c>
      <c r="CC219" s="20">
        <f t="shared" si="697"/>
        <v>353430</v>
      </c>
    </row>
    <row r="220" spans="38:81">
      <c r="AL220" s="20">
        <f t="shared" si="693"/>
        <v>210</v>
      </c>
      <c r="AM220" s="20">
        <v>3407</v>
      </c>
      <c r="AN220" s="20">
        <v>3657</v>
      </c>
      <c r="AO220" s="20">
        <v>3927</v>
      </c>
      <c r="BZ220" s="20">
        <f t="shared" si="694"/>
        <v>16880</v>
      </c>
      <c r="CA220" s="20">
        <f t="shared" si="695"/>
        <v>306720</v>
      </c>
      <c r="CB220" s="20">
        <f t="shared" si="696"/>
        <v>329220</v>
      </c>
      <c r="CC220" s="20">
        <f t="shared" si="697"/>
        <v>353520</v>
      </c>
    </row>
    <row r="221" spans="38:81">
      <c r="AL221" s="20">
        <f t="shared" si="693"/>
        <v>210</v>
      </c>
      <c r="AM221" s="20">
        <v>3408</v>
      </c>
      <c r="AN221" s="20">
        <v>3658</v>
      </c>
      <c r="AO221" s="20">
        <v>3928</v>
      </c>
      <c r="BZ221" s="20">
        <f t="shared" si="694"/>
        <v>16880</v>
      </c>
      <c r="CA221" s="20">
        <f t="shared" si="695"/>
        <v>306810</v>
      </c>
      <c r="CB221" s="20">
        <f t="shared" si="696"/>
        <v>329310</v>
      </c>
      <c r="CC221" s="20">
        <f t="shared" si="697"/>
        <v>353610</v>
      </c>
    </row>
    <row r="222" spans="38:81">
      <c r="AL222" s="20">
        <f t="shared" si="693"/>
        <v>210</v>
      </c>
      <c r="AM222" s="20">
        <v>3409</v>
      </c>
      <c r="AN222" s="20">
        <v>3659</v>
      </c>
      <c r="AO222" s="20">
        <v>3929</v>
      </c>
      <c r="BZ222" s="20">
        <f t="shared" si="694"/>
        <v>16880</v>
      </c>
      <c r="CA222" s="20">
        <f t="shared" si="695"/>
        <v>306900</v>
      </c>
      <c r="CB222" s="20">
        <f t="shared" si="696"/>
        <v>329400</v>
      </c>
      <c r="CC222" s="20">
        <f t="shared" si="697"/>
        <v>353700</v>
      </c>
    </row>
    <row r="223" spans="38:81">
      <c r="AL223" s="20">
        <f t="shared" si="693"/>
        <v>210</v>
      </c>
      <c r="AM223" s="20">
        <v>3410</v>
      </c>
      <c r="AN223" s="20">
        <v>3660</v>
      </c>
      <c r="AO223" s="20">
        <v>3930</v>
      </c>
      <c r="BZ223" s="20">
        <f t="shared" si="694"/>
        <v>16880</v>
      </c>
      <c r="CA223" s="20">
        <f t="shared" si="695"/>
        <v>306990</v>
      </c>
      <c r="CB223" s="20">
        <f t="shared" si="696"/>
        <v>329490</v>
      </c>
      <c r="CC223" s="20">
        <f t="shared" si="697"/>
        <v>353790</v>
      </c>
    </row>
    <row r="224" spans="38:81">
      <c r="AL224" s="20">
        <f t="shared" si="693"/>
        <v>210</v>
      </c>
      <c r="AM224" s="20">
        <v>3411</v>
      </c>
      <c r="AN224" s="20">
        <v>3661</v>
      </c>
      <c r="AO224" s="20">
        <v>3931</v>
      </c>
      <c r="BZ224" s="20">
        <f t="shared" si="694"/>
        <v>16880</v>
      </c>
      <c r="CA224" s="20">
        <f t="shared" si="695"/>
        <v>307080</v>
      </c>
      <c r="CB224" s="20">
        <f t="shared" si="696"/>
        <v>329580</v>
      </c>
      <c r="CC224" s="20">
        <f t="shared" si="697"/>
        <v>353880</v>
      </c>
    </row>
    <row r="225" spans="38:81">
      <c r="AL225" s="20">
        <f t="shared" si="693"/>
        <v>210</v>
      </c>
      <c r="AM225" s="20">
        <v>3412</v>
      </c>
      <c r="AN225" s="20">
        <v>3662</v>
      </c>
      <c r="AO225" s="20">
        <v>3932</v>
      </c>
      <c r="BZ225" s="20">
        <f t="shared" si="694"/>
        <v>16880</v>
      </c>
      <c r="CA225" s="20">
        <f t="shared" si="695"/>
        <v>307170</v>
      </c>
      <c r="CB225" s="20">
        <f t="shared" si="696"/>
        <v>329670</v>
      </c>
      <c r="CC225" s="20">
        <f t="shared" si="697"/>
        <v>353970</v>
      </c>
    </row>
    <row r="226" spans="38:81">
      <c r="AL226" s="20">
        <f t="shared" si="693"/>
        <v>210</v>
      </c>
      <c r="AM226" s="20">
        <v>3413</v>
      </c>
      <c r="AN226" s="20">
        <v>3663</v>
      </c>
      <c r="AO226" s="20">
        <v>3933</v>
      </c>
      <c r="BZ226" s="20">
        <f t="shared" si="694"/>
        <v>16880</v>
      </c>
      <c r="CA226" s="20">
        <f t="shared" si="695"/>
        <v>307260</v>
      </c>
      <c r="CB226" s="20">
        <f t="shared" si="696"/>
        <v>329760</v>
      </c>
      <c r="CC226" s="20">
        <f t="shared" si="697"/>
        <v>354060</v>
      </c>
    </row>
    <row r="227" spans="38:81">
      <c r="AL227" s="20">
        <f t="shared" si="693"/>
        <v>210</v>
      </c>
      <c r="AM227" s="20">
        <v>3414</v>
      </c>
      <c r="AN227" s="20">
        <v>3664</v>
      </c>
      <c r="AO227" s="20">
        <v>3934</v>
      </c>
      <c r="BZ227" s="20">
        <f t="shared" si="694"/>
        <v>16880</v>
      </c>
      <c r="CA227" s="20">
        <f t="shared" si="695"/>
        <v>307350</v>
      </c>
      <c r="CB227" s="20">
        <f t="shared" si="696"/>
        <v>329850</v>
      </c>
      <c r="CC227" s="20">
        <f t="shared" si="697"/>
        <v>354150</v>
      </c>
    </row>
    <row r="228" spans="38:81">
      <c r="AL228" s="20">
        <f t="shared" si="693"/>
        <v>210</v>
      </c>
      <c r="AM228" s="20">
        <v>3415</v>
      </c>
      <c r="AN228" s="20">
        <v>3665</v>
      </c>
      <c r="AO228" s="20">
        <v>3935</v>
      </c>
      <c r="BZ228" s="20">
        <f t="shared" si="694"/>
        <v>16880</v>
      </c>
      <c r="CA228" s="20">
        <f t="shared" si="695"/>
        <v>307440</v>
      </c>
      <c r="CB228" s="20">
        <f t="shared" si="696"/>
        <v>329940</v>
      </c>
      <c r="CC228" s="20">
        <f t="shared" si="697"/>
        <v>354240</v>
      </c>
    </row>
    <row r="229" spans="38:81">
      <c r="AL229" s="20">
        <f t="shared" si="693"/>
        <v>210</v>
      </c>
      <c r="AM229" s="20">
        <v>3416</v>
      </c>
      <c r="AN229" s="20">
        <v>3666</v>
      </c>
      <c r="AO229" s="20">
        <v>3936</v>
      </c>
      <c r="BZ229" s="20">
        <f t="shared" si="694"/>
        <v>16880</v>
      </c>
      <c r="CA229" s="20">
        <f t="shared" si="695"/>
        <v>307530</v>
      </c>
      <c r="CB229" s="20">
        <f t="shared" si="696"/>
        <v>330030</v>
      </c>
      <c r="CC229" s="20">
        <f t="shared" si="697"/>
        <v>354330</v>
      </c>
    </row>
    <row r="230" spans="38:81">
      <c r="AL230" s="20">
        <f t="shared" si="693"/>
        <v>210</v>
      </c>
      <c r="AM230" s="20">
        <v>3417</v>
      </c>
      <c r="AN230" s="20">
        <v>3667</v>
      </c>
      <c r="AO230" s="20">
        <v>3937</v>
      </c>
      <c r="BZ230" s="20">
        <f t="shared" si="694"/>
        <v>16880</v>
      </c>
      <c r="CA230" s="20">
        <f t="shared" si="695"/>
        <v>307620</v>
      </c>
      <c r="CB230" s="20">
        <f t="shared" si="696"/>
        <v>330120</v>
      </c>
      <c r="CC230" s="20">
        <f t="shared" si="697"/>
        <v>354420</v>
      </c>
    </row>
    <row r="231" spans="38:81">
      <c r="AL231" s="20">
        <f t="shared" si="693"/>
        <v>210</v>
      </c>
      <c r="AM231" s="20">
        <v>3418</v>
      </c>
      <c r="AN231" s="20">
        <v>3668</v>
      </c>
      <c r="AO231" s="20">
        <v>3938</v>
      </c>
      <c r="BZ231" s="20">
        <f t="shared" si="694"/>
        <v>16880</v>
      </c>
      <c r="CA231" s="20">
        <f t="shared" si="695"/>
        <v>307710</v>
      </c>
      <c r="CB231" s="20">
        <f t="shared" si="696"/>
        <v>330210</v>
      </c>
      <c r="CC231" s="20">
        <f t="shared" si="697"/>
        <v>354510</v>
      </c>
    </row>
    <row r="232" spans="38:81">
      <c r="AL232" s="20">
        <f t="shared" si="693"/>
        <v>210</v>
      </c>
      <c r="AM232" s="20">
        <v>3419</v>
      </c>
      <c r="AN232" s="20">
        <v>3669</v>
      </c>
      <c r="AO232" s="20">
        <v>3939</v>
      </c>
      <c r="BZ232" s="20">
        <f t="shared" si="694"/>
        <v>16880</v>
      </c>
      <c r="CA232" s="20">
        <f t="shared" si="695"/>
        <v>307800</v>
      </c>
      <c r="CB232" s="20">
        <f t="shared" si="696"/>
        <v>330300</v>
      </c>
      <c r="CC232" s="20">
        <f t="shared" si="697"/>
        <v>354600</v>
      </c>
    </row>
    <row r="233" spans="39:81">
      <c r="AM233" s="20">
        <v>3420</v>
      </c>
      <c r="AN233" s="20">
        <v>3670</v>
      </c>
      <c r="AO233" s="20">
        <v>3940</v>
      </c>
      <c r="BZ233" s="20"/>
      <c r="CA233" s="20">
        <f t="shared" ref="CA233:CA252" si="698">(AM233+1)*CA$293</f>
        <v>307890</v>
      </c>
      <c r="CB233" s="20">
        <f t="shared" ref="CB233:CB252" si="699">(AN233+1)*CB$293</f>
        <v>330390</v>
      </c>
      <c r="CC233" s="20">
        <f t="shared" ref="CC233:CC252" si="700">(AO233+1)*CC$293</f>
        <v>354690</v>
      </c>
    </row>
    <row r="234" spans="39:81">
      <c r="AM234" s="20">
        <v>3421</v>
      </c>
      <c r="AN234" s="20">
        <v>3671</v>
      </c>
      <c r="AO234" s="20">
        <v>3941</v>
      </c>
      <c r="CA234" s="20">
        <f t="shared" si="698"/>
        <v>307980</v>
      </c>
      <c r="CB234" s="20">
        <f t="shared" si="699"/>
        <v>330480</v>
      </c>
      <c r="CC234" s="20">
        <f t="shared" si="700"/>
        <v>354780</v>
      </c>
    </row>
    <row r="235" spans="39:81">
      <c r="AM235" s="20">
        <v>3422</v>
      </c>
      <c r="AN235" s="20">
        <v>3672</v>
      </c>
      <c r="AO235" s="20">
        <v>3942</v>
      </c>
      <c r="CA235" s="20">
        <f t="shared" si="698"/>
        <v>308070</v>
      </c>
      <c r="CB235" s="20">
        <f t="shared" si="699"/>
        <v>330570</v>
      </c>
      <c r="CC235" s="20">
        <f t="shared" si="700"/>
        <v>354870</v>
      </c>
    </row>
    <row r="236" spans="39:81">
      <c r="AM236" s="20">
        <v>3423</v>
      </c>
      <c r="AN236" s="20">
        <v>3673</v>
      </c>
      <c r="AO236" s="20">
        <v>3943</v>
      </c>
      <c r="CA236" s="20">
        <f t="shared" si="698"/>
        <v>308160</v>
      </c>
      <c r="CB236" s="20">
        <f t="shared" si="699"/>
        <v>330660</v>
      </c>
      <c r="CC236" s="20">
        <f t="shared" si="700"/>
        <v>354960</v>
      </c>
    </row>
    <row r="237" spans="39:81">
      <c r="AM237" s="20">
        <v>3424</v>
      </c>
      <c r="AN237" s="20">
        <v>3674</v>
      </c>
      <c r="AO237" s="20">
        <v>3944</v>
      </c>
      <c r="CA237" s="20">
        <f t="shared" si="698"/>
        <v>308250</v>
      </c>
      <c r="CB237" s="20">
        <f t="shared" si="699"/>
        <v>330750</v>
      </c>
      <c r="CC237" s="20">
        <f t="shared" si="700"/>
        <v>355050</v>
      </c>
    </row>
    <row r="238" spans="39:81">
      <c r="AM238" s="20">
        <v>3425</v>
      </c>
      <c r="AN238" s="20">
        <v>3675</v>
      </c>
      <c r="AO238" s="20">
        <v>3945</v>
      </c>
      <c r="CA238" s="20">
        <f t="shared" si="698"/>
        <v>308340</v>
      </c>
      <c r="CB238" s="20">
        <f t="shared" si="699"/>
        <v>330840</v>
      </c>
      <c r="CC238" s="20">
        <f t="shared" si="700"/>
        <v>355140</v>
      </c>
    </row>
    <row r="239" spans="39:81">
      <c r="AM239" s="20">
        <v>3426</v>
      </c>
      <c r="AN239" s="20">
        <v>3676</v>
      </c>
      <c r="AO239" s="20">
        <v>3946</v>
      </c>
      <c r="CA239" s="20">
        <f t="shared" si="698"/>
        <v>308430</v>
      </c>
      <c r="CB239" s="20">
        <f t="shared" si="699"/>
        <v>330930</v>
      </c>
      <c r="CC239" s="20">
        <f t="shared" si="700"/>
        <v>355230</v>
      </c>
    </row>
    <row r="240" spans="39:81">
      <c r="AM240" s="20">
        <v>3427</v>
      </c>
      <c r="AN240" s="20">
        <v>3677</v>
      </c>
      <c r="AO240" s="20">
        <v>3947</v>
      </c>
      <c r="CA240" s="20">
        <f t="shared" si="698"/>
        <v>308520</v>
      </c>
      <c r="CB240" s="20">
        <f t="shared" si="699"/>
        <v>331020</v>
      </c>
      <c r="CC240" s="20">
        <f t="shared" si="700"/>
        <v>355320</v>
      </c>
    </row>
    <row r="241" spans="39:81">
      <c r="AM241" s="20">
        <v>3428</v>
      </c>
      <c r="AN241" s="20">
        <v>3678</v>
      </c>
      <c r="AO241" s="20">
        <v>3948</v>
      </c>
      <c r="CA241" s="20">
        <f t="shared" si="698"/>
        <v>308610</v>
      </c>
      <c r="CB241" s="20">
        <f t="shared" si="699"/>
        <v>331110</v>
      </c>
      <c r="CC241" s="20">
        <f t="shared" si="700"/>
        <v>355410</v>
      </c>
    </row>
    <row r="242" spans="39:81">
      <c r="AM242" s="20">
        <v>3429</v>
      </c>
      <c r="AN242" s="20">
        <v>3679</v>
      </c>
      <c r="AO242" s="20">
        <v>3949</v>
      </c>
      <c r="CA242" s="20">
        <f t="shared" si="698"/>
        <v>308700</v>
      </c>
      <c r="CB242" s="20">
        <f t="shared" si="699"/>
        <v>331200</v>
      </c>
      <c r="CC242" s="20">
        <f t="shared" si="700"/>
        <v>355500</v>
      </c>
    </row>
    <row r="243" spans="39:81">
      <c r="AM243" s="20">
        <v>3430</v>
      </c>
      <c r="AN243" s="20">
        <v>3680</v>
      </c>
      <c r="AO243" s="20">
        <v>3950</v>
      </c>
      <c r="CA243" s="20">
        <f t="shared" si="698"/>
        <v>308790</v>
      </c>
      <c r="CB243" s="20">
        <f t="shared" si="699"/>
        <v>331290</v>
      </c>
      <c r="CC243" s="20">
        <f t="shared" si="700"/>
        <v>355590</v>
      </c>
    </row>
    <row r="244" spans="39:81">
      <c r="AM244" s="20">
        <v>3431</v>
      </c>
      <c r="AN244" s="20">
        <v>3681</v>
      </c>
      <c r="AO244" s="20">
        <v>3951</v>
      </c>
      <c r="CA244" s="20">
        <f t="shared" si="698"/>
        <v>308880</v>
      </c>
      <c r="CB244" s="20">
        <f t="shared" si="699"/>
        <v>331380</v>
      </c>
      <c r="CC244" s="20">
        <f t="shared" si="700"/>
        <v>355680</v>
      </c>
    </row>
    <row r="245" spans="39:81">
      <c r="AM245" s="20">
        <v>3432</v>
      </c>
      <c r="AN245" s="20">
        <v>3682</v>
      </c>
      <c r="AO245" s="20">
        <v>3952</v>
      </c>
      <c r="CA245" s="20">
        <f t="shared" si="698"/>
        <v>308970</v>
      </c>
      <c r="CB245" s="20">
        <f t="shared" si="699"/>
        <v>331470</v>
      </c>
      <c r="CC245" s="20">
        <f t="shared" si="700"/>
        <v>355770</v>
      </c>
    </row>
    <row r="246" spans="39:81">
      <c r="AM246" s="20">
        <v>3433</v>
      </c>
      <c r="AN246" s="20">
        <v>3683</v>
      </c>
      <c r="AO246" s="20">
        <v>3953</v>
      </c>
      <c r="CA246" s="20">
        <f t="shared" si="698"/>
        <v>309060</v>
      </c>
      <c r="CB246" s="20">
        <f t="shared" si="699"/>
        <v>331560</v>
      </c>
      <c r="CC246" s="20">
        <f t="shared" si="700"/>
        <v>355860</v>
      </c>
    </row>
    <row r="247" spans="39:81">
      <c r="AM247" s="20">
        <v>3434</v>
      </c>
      <c r="AN247" s="20">
        <v>3684</v>
      </c>
      <c r="AO247" s="20">
        <v>3954</v>
      </c>
      <c r="CA247" s="20">
        <f t="shared" si="698"/>
        <v>309150</v>
      </c>
      <c r="CB247" s="20">
        <f t="shared" si="699"/>
        <v>331650</v>
      </c>
      <c r="CC247" s="20">
        <f t="shared" si="700"/>
        <v>355950</v>
      </c>
    </row>
    <row r="248" spans="39:81">
      <c r="AM248" s="20">
        <v>3435</v>
      </c>
      <c r="AN248" s="20">
        <v>3685</v>
      </c>
      <c r="AO248" s="20">
        <v>3955</v>
      </c>
      <c r="CA248" s="20">
        <f t="shared" si="698"/>
        <v>309240</v>
      </c>
      <c r="CB248" s="20">
        <f t="shared" si="699"/>
        <v>331740</v>
      </c>
      <c r="CC248" s="20">
        <f t="shared" si="700"/>
        <v>356040</v>
      </c>
    </row>
    <row r="249" spans="39:81">
      <c r="AM249" s="20">
        <v>3436</v>
      </c>
      <c r="AN249" s="20">
        <v>3686</v>
      </c>
      <c r="AO249" s="20">
        <v>3956</v>
      </c>
      <c r="CA249" s="20">
        <f t="shared" si="698"/>
        <v>309330</v>
      </c>
      <c r="CB249" s="20">
        <f t="shared" si="699"/>
        <v>331830</v>
      </c>
      <c r="CC249" s="20">
        <f t="shared" si="700"/>
        <v>356130</v>
      </c>
    </row>
    <row r="250" spans="39:81">
      <c r="AM250" s="20">
        <v>3437</v>
      </c>
      <c r="AN250" s="20">
        <v>3687</v>
      </c>
      <c r="AO250" s="20">
        <v>3957</v>
      </c>
      <c r="CA250" s="20">
        <f t="shared" si="698"/>
        <v>309420</v>
      </c>
      <c r="CB250" s="20">
        <f t="shared" si="699"/>
        <v>331920</v>
      </c>
      <c r="CC250" s="20">
        <f t="shared" si="700"/>
        <v>356220</v>
      </c>
    </row>
    <row r="251" spans="39:81">
      <c r="AM251" s="20">
        <v>3438</v>
      </c>
      <c r="AN251" s="20">
        <v>3688</v>
      </c>
      <c r="AO251" s="20">
        <v>3958</v>
      </c>
      <c r="CA251" s="20">
        <f t="shared" si="698"/>
        <v>309510</v>
      </c>
      <c r="CB251" s="20">
        <f t="shared" si="699"/>
        <v>332010</v>
      </c>
      <c r="CC251" s="20">
        <f t="shared" si="700"/>
        <v>356310</v>
      </c>
    </row>
    <row r="252" spans="39:81">
      <c r="AM252" s="20">
        <v>3439</v>
      </c>
      <c r="AN252" s="20">
        <v>3689</v>
      </c>
      <c r="AO252" s="20">
        <v>3959</v>
      </c>
      <c r="CA252" s="20">
        <f t="shared" si="698"/>
        <v>309600</v>
      </c>
      <c r="CB252" s="20">
        <f t="shared" si="699"/>
        <v>332100</v>
      </c>
      <c r="CC252" s="20">
        <f t="shared" si="700"/>
        <v>356400</v>
      </c>
    </row>
    <row r="253" spans="40:81">
      <c r="AN253" s="20">
        <v>3690</v>
      </c>
      <c r="AO253" s="20">
        <v>3960</v>
      </c>
      <c r="CA253" s="20"/>
      <c r="CB253" s="20">
        <f t="shared" ref="CB253:CB272" si="701">(AN253+1)*CB$293</f>
        <v>332190</v>
      </c>
      <c r="CC253" s="20">
        <f t="shared" ref="CC253:CC272" si="702">(AO253+1)*CC$293</f>
        <v>356490</v>
      </c>
    </row>
    <row r="254" spans="40:81">
      <c r="AN254" s="20">
        <v>3691</v>
      </c>
      <c r="AO254" s="20">
        <v>3961</v>
      </c>
      <c r="CA254" s="20"/>
      <c r="CB254" s="20">
        <f t="shared" si="701"/>
        <v>332280</v>
      </c>
      <c r="CC254" s="20">
        <f t="shared" si="702"/>
        <v>356580</v>
      </c>
    </row>
    <row r="255" spans="40:81">
      <c r="AN255" s="20">
        <v>3692</v>
      </c>
      <c r="AO255" s="20">
        <v>3962</v>
      </c>
      <c r="CA255" s="20"/>
      <c r="CB255" s="20">
        <f t="shared" si="701"/>
        <v>332370</v>
      </c>
      <c r="CC255" s="20">
        <f t="shared" si="702"/>
        <v>356670</v>
      </c>
    </row>
    <row r="256" spans="40:81">
      <c r="AN256" s="20">
        <v>3693</v>
      </c>
      <c r="AO256" s="20">
        <v>3963</v>
      </c>
      <c r="CA256" s="20"/>
      <c r="CB256" s="20">
        <f t="shared" si="701"/>
        <v>332460</v>
      </c>
      <c r="CC256" s="20">
        <f t="shared" si="702"/>
        <v>356760</v>
      </c>
    </row>
    <row r="257" spans="40:81">
      <c r="AN257" s="20">
        <v>3694</v>
      </c>
      <c r="AO257" s="20">
        <v>3964</v>
      </c>
      <c r="CA257" s="20"/>
      <c r="CB257" s="20">
        <f t="shared" si="701"/>
        <v>332550</v>
      </c>
      <c r="CC257" s="20">
        <f t="shared" si="702"/>
        <v>356850</v>
      </c>
    </row>
    <row r="258" spans="40:81">
      <c r="AN258" s="20">
        <v>3695</v>
      </c>
      <c r="AO258" s="20">
        <v>3965</v>
      </c>
      <c r="CA258" s="20"/>
      <c r="CB258" s="20">
        <f t="shared" si="701"/>
        <v>332640</v>
      </c>
      <c r="CC258" s="20">
        <f t="shared" si="702"/>
        <v>356940</v>
      </c>
    </row>
    <row r="259" spans="40:81">
      <c r="AN259" s="20">
        <v>3696</v>
      </c>
      <c r="AO259" s="20">
        <v>3966</v>
      </c>
      <c r="CA259" s="20"/>
      <c r="CB259" s="20">
        <f t="shared" si="701"/>
        <v>332730</v>
      </c>
      <c r="CC259" s="20">
        <f t="shared" si="702"/>
        <v>357030</v>
      </c>
    </row>
    <row r="260" spans="40:81">
      <c r="AN260" s="20">
        <v>3697</v>
      </c>
      <c r="AO260" s="20">
        <v>3967</v>
      </c>
      <c r="CA260" s="20"/>
      <c r="CB260" s="20">
        <f t="shared" si="701"/>
        <v>332820</v>
      </c>
      <c r="CC260" s="20">
        <f t="shared" si="702"/>
        <v>357120</v>
      </c>
    </row>
    <row r="261" spans="40:81">
      <c r="AN261" s="20">
        <v>3698</v>
      </c>
      <c r="AO261" s="20">
        <v>3968</v>
      </c>
      <c r="CA261" s="20"/>
      <c r="CB261" s="20">
        <f t="shared" si="701"/>
        <v>332910</v>
      </c>
      <c r="CC261" s="20">
        <f t="shared" si="702"/>
        <v>357210</v>
      </c>
    </row>
    <row r="262" spans="40:81">
      <c r="AN262" s="20">
        <v>3699</v>
      </c>
      <c r="AO262" s="20">
        <v>3969</v>
      </c>
      <c r="CA262" s="20"/>
      <c r="CB262" s="20">
        <f t="shared" si="701"/>
        <v>333000</v>
      </c>
      <c r="CC262" s="20">
        <f t="shared" si="702"/>
        <v>357300</v>
      </c>
    </row>
    <row r="263" spans="40:81">
      <c r="AN263" s="20">
        <v>3700</v>
      </c>
      <c r="AO263" s="20">
        <v>3970</v>
      </c>
      <c r="CA263" s="20"/>
      <c r="CB263" s="20">
        <f t="shared" si="701"/>
        <v>333090</v>
      </c>
      <c r="CC263" s="20">
        <f t="shared" si="702"/>
        <v>357390</v>
      </c>
    </row>
    <row r="264" spans="40:81">
      <c r="AN264" s="20">
        <v>3701</v>
      </c>
      <c r="AO264" s="20">
        <v>3971</v>
      </c>
      <c r="CA264" s="20"/>
      <c r="CB264" s="20">
        <f t="shared" si="701"/>
        <v>333180</v>
      </c>
      <c r="CC264" s="20">
        <f t="shared" si="702"/>
        <v>357480</v>
      </c>
    </row>
    <row r="265" spans="40:81">
      <c r="AN265" s="20">
        <v>3702</v>
      </c>
      <c r="AO265" s="20">
        <v>3972</v>
      </c>
      <c r="CA265" s="20"/>
      <c r="CB265" s="20">
        <f t="shared" si="701"/>
        <v>333270</v>
      </c>
      <c r="CC265" s="20">
        <f t="shared" si="702"/>
        <v>357570</v>
      </c>
    </row>
    <row r="266" spans="40:81">
      <c r="AN266" s="20">
        <v>3703</v>
      </c>
      <c r="AO266" s="20">
        <v>3973</v>
      </c>
      <c r="CA266" s="20"/>
      <c r="CB266" s="20">
        <f t="shared" si="701"/>
        <v>333360</v>
      </c>
      <c r="CC266" s="20">
        <f t="shared" si="702"/>
        <v>357660</v>
      </c>
    </row>
    <row r="267" spans="40:81">
      <c r="AN267" s="20">
        <v>3704</v>
      </c>
      <c r="AO267" s="20">
        <v>3974</v>
      </c>
      <c r="CA267" s="20"/>
      <c r="CB267" s="20">
        <f t="shared" si="701"/>
        <v>333450</v>
      </c>
      <c r="CC267" s="20">
        <f t="shared" si="702"/>
        <v>357750</v>
      </c>
    </row>
    <row r="268" spans="40:81">
      <c r="AN268" s="20">
        <v>3705</v>
      </c>
      <c r="AO268" s="20">
        <v>3975</v>
      </c>
      <c r="CA268" s="20"/>
      <c r="CB268" s="20">
        <f t="shared" si="701"/>
        <v>333540</v>
      </c>
      <c r="CC268" s="20">
        <f t="shared" si="702"/>
        <v>357840</v>
      </c>
    </row>
    <row r="269" spans="40:81">
      <c r="AN269" s="20">
        <v>3706</v>
      </c>
      <c r="AO269" s="20">
        <v>3976</v>
      </c>
      <c r="CA269" s="20"/>
      <c r="CB269" s="20">
        <f t="shared" si="701"/>
        <v>333630</v>
      </c>
      <c r="CC269" s="20">
        <f t="shared" si="702"/>
        <v>357930</v>
      </c>
    </row>
    <row r="270" spans="40:81">
      <c r="AN270" s="20">
        <v>3707</v>
      </c>
      <c r="AO270" s="20">
        <v>3977</v>
      </c>
      <c r="CA270" s="20"/>
      <c r="CB270" s="20">
        <f t="shared" si="701"/>
        <v>333720</v>
      </c>
      <c r="CC270" s="20">
        <f t="shared" si="702"/>
        <v>358020</v>
      </c>
    </row>
    <row r="271" spans="40:81">
      <c r="AN271" s="20">
        <v>3708</v>
      </c>
      <c r="AO271" s="20">
        <v>3978</v>
      </c>
      <c r="CA271" s="20"/>
      <c r="CB271" s="20">
        <f t="shared" si="701"/>
        <v>333810</v>
      </c>
      <c r="CC271" s="20">
        <f t="shared" si="702"/>
        <v>358110</v>
      </c>
    </row>
    <row r="272" spans="40:81">
      <c r="AN272" s="20">
        <v>3709</v>
      </c>
      <c r="AO272" s="20">
        <v>3979</v>
      </c>
      <c r="CA272" s="20"/>
      <c r="CB272" s="20">
        <f t="shared" si="701"/>
        <v>333900</v>
      </c>
      <c r="CC272" s="20">
        <f t="shared" si="702"/>
        <v>358200</v>
      </c>
    </row>
    <row r="273" spans="41:81">
      <c r="AO273" s="20">
        <v>3980</v>
      </c>
      <c r="CA273" s="20"/>
      <c r="CB273" s="20"/>
      <c r="CC273" s="20">
        <f t="shared" ref="CC273:CC292" si="703">(AO273+1)*CC$293</f>
        <v>358290</v>
      </c>
    </row>
    <row r="274" spans="41:81">
      <c r="AO274" s="20">
        <v>3981</v>
      </c>
      <c r="CA274" s="20"/>
      <c r="CB274" s="20"/>
      <c r="CC274" s="20">
        <f t="shared" si="703"/>
        <v>358380</v>
      </c>
    </row>
    <row r="275" spans="41:81">
      <c r="AO275" s="20">
        <v>3982</v>
      </c>
      <c r="CA275" s="20"/>
      <c r="CB275" s="20"/>
      <c r="CC275" s="20">
        <f t="shared" si="703"/>
        <v>358470</v>
      </c>
    </row>
    <row r="276" spans="41:81">
      <c r="AO276" s="20">
        <v>3983</v>
      </c>
      <c r="CA276" s="20"/>
      <c r="CB276" s="20"/>
      <c r="CC276" s="20">
        <f t="shared" si="703"/>
        <v>358560</v>
      </c>
    </row>
    <row r="277" spans="41:81">
      <c r="AO277" s="20">
        <v>3984</v>
      </c>
      <c r="CA277" s="20"/>
      <c r="CB277" s="20"/>
      <c r="CC277" s="20">
        <f t="shared" si="703"/>
        <v>358650</v>
      </c>
    </row>
    <row r="278" spans="41:81">
      <c r="AO278" s="20">
        <v>3985</v>
      </c>
      <c r="CA278" s="20"/>
      <c r="CB278" s="20"/>
      <c r="CC278" s="20">
        <f t="shared" si="703"/>
        <v>358740</v>
      </c>
    </row>
    <row r="279" spans="41:81">
      <c r="AO279" s="20">
        <v>3986</v>
      </c>
      <c r="CA279" s="20"/>
      <c r="CB279" s="20"/>
      <c r="CC279" s="20">
        <f t="shared" si="703"/>
        <v>358830</v>
      </c>
    </row>
    <row r="280" spans="41:81">
      <c r="AO280" s="20">
        <v>3987</v>
      </c>
      <c r="CA280" s="20"/>
      <c r="CB280" s="20"/>
      <c r="CC280" s="20">
        <f t="shared" si="703"/>
        <v>358920</v>
      </c>
    </row>
    <row r="281" spans="41:81">
      <c r="AO281" s="20">
        <v>3988</v>
      </c>
      <c r="CA281" s="20"/>
      <c r="CB281" s="20"/>
      <c r="CC281" s="20">
        <f t="shared" si="703"/>
        <v>359010</v>
      </c>
    </row>
    <row r="282" spans="41:81">
      <c r="AO282" s="20">
        <v>3989</v>
      </c>
      <c r="CA282" s="20"/>
      <c r="CB282" s="20"/>
      <c r="CC282" s="20">
        <f t="shared" si="703"/>
        <v>359100</v>
      </c>
    </row>
    <row r="283" spans="41:81">
      <c r="AO283" s="20">
        <v>3990</v>
      </c>
      <c r="CA283" s="20"/>
      <c r="CB283" s="20"/>
      <c r="CC283" s="20">
        <f t="shared" si="703"/>
        <v>359190</v>
      </c>
    </row>
    <row r="284" spans="41:81">
      <c r="AO284" s="20">
        <v>3991</v>
      </c>
      <c r="CA284" s="20"/>
      <c r="CB284" s="20"/>
      <c r="CC284" s="20">
        <f t="shared" si="703"/>
        <v>359280</v>
      </c>
    </row>
    <row r="285" spans="41:81">
      <c r="AO285" s="20">
        <v>3992</v>
      </c>
      <c r="CA285" s="20"/>
      <c r="CB285" s="20"/>
      <c r="CC285" s="20">
        <f t="shared" si="703"/>
        <v>359370</v>
      </c>
    </row>
    <row r="286" spans="41:81">
      <c r="AO286" s="20">
        <v>3993</v>
      </c>
      <c r="CA286" s="20"/>
      <c r="CB286" s="20"/>
      <c r="CC286" s="20">
        <f t="shared" si="703"/>
        <v>359460</v>
      </c>
    </row>
    <row r="287" spans="41:81">
      <c r="AO287" s="20">
        <v>3994</v>
      </c>
      <c r="CA287" s="20"/>
      <c r="CB287" s="20"/>
      <c r="CC287" s="20">
        <f t="shared" si="703"/>
        <v>359550</v>
      </c>
    </row>
    <row r="288" spans="41:81">
      <c r="AO288" s="20">
        <v>3995</v>
      </c>
      <c r="CA288" s="20"/>
      <c r="CB288" s="20"/>
      <c r="CC288" s="20">
        <f t="shared" si="703"/>
        <v>359640</v>
      </c>
    </row>
    <row r="289" spans="41:81">
      <c r="AO289" s="20">
        <v>3996</v>
      </c>
      <c r="CA289" s="20"/>
      <c r="CB289" s="20"/>
      <c r="CC289" s="20">
        <f t="shared" si="703"/>
        <v>359730</v>
      </c>
    </row>
    <row r="290" spans="41:81">
      <c r="AO290" s="20">
        <v>3997</v>
      </c>
      <c r="CA290" s="20"/>
      <c r="CB290" s="20"/>
      <c r="CC290" s="20">
        <f t="shared" si="703"/>
        <v>359820</v>
      </c>
    </row>
    <row r="291" spans="41:81">
      <c r="AO291" s="20">
        <v>3998</v>
      </c>
      <c r="CA291" s="20"/>
      <c r="CB291" s="20"/>
      <c r="CC291" s="20">
        <f t="shared" si="703"/>
        <v>359910</v>
      </c>
    </row>
    <row r="292" spans="41:81">
      <c r="AO292" s="20">
        <v>3999</v>
      </c>
      <c r="CA292" s="20"/>
      <c r="CB292" s="20"/>
      <c r="CC292" s="20">
        <f t="shared" si="703"/>
        <v>360000</v>
      </c>
    </row>
    <row r="293" spans="42:81">
      <c r="AP293">
        <v>20</v>
      </c>
      <c r="AQ293">
        <v>20</v>
      </c>
      <c r="AR293">
        <v>20</v>
      </c>
      <c r="AS293">
        <v>20</v>
      </c>
      <c r="AT293">
        <v>20</v>
      </c>
      <c r="AU293">
        <v>30</v>
      </c>
      <c r="AV293">
        <v>30</v>
      </c>
      <c r="AW293">
        <v>30</v>
      </c>
      <c r="AX293">
        <v>30</v>
      </c>
      <c r="AY293">
        <v>30</v>
      </c>
      <c r="AZ293">
        <v>40</v>
      </c>
      <c r="BA293">
        <v>40</v>
      </c>
      <c r="BB293">
        <v>40</v>
      </c>
      <c r="BC293">
        <v>40</v>
      </c>
      <c r="BD293">
        <v>40</v>
      </c>
      <c r="BE293">
        <v>50</v>
      </c>
      <c r="BF293">
        <v>50</v>
      </c>
      <c r="BG293">
        <v>50</v>
      </c>
      <c r="BH293">
        <v>50</v>
      </c>
      <c r="BI293">
        <v>50</v>
      </c>
      <c r="BJ293">
        <v>60</v>
      </c>
      <c r="BK293">
        <v>60</v>
      </c>
      <c r="BL293">
        <v>60</v>
      </c>
      <c r="BM293">
        <v>60</v>
      </c>
      <c r="BN293">
        <v>60</v>
      </c>
      <c r="BO293">
        <v>60</v>
      </c>
      <c r="BP293">
        <v>70</v>
      </c>
      <c r="BQ293">
        <v>70</v>
      </c>
      <c r="BR293">
        <v>70</v>
      </c>
      <c r="BS293">
        <v>70</v>
      </c>
      <c r="BT293">
        <v>70</v>
      </c>
      <c r="BU293">
        <v>80</v>
      </c>
      <c r="BV293">
        <v>80</v>
      </c>
      <c r="BW293">
        <v>80</v>
      </c>
      <c r="BX293">
        <v>80</v>
      </c>
      <c r="BY293">
        <v>80</v>
      </c>
      <c r="BZ293">
        <v>80</v>
      </c>
      <c r="CA293">
        <v>90</v>
      </c>
      <c r="CB293">
        <v>90</v>
      </c>
      <c r="CC293">
        <v>90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7"/>
  <sheetViews>
    <sheetView zoomScale="85" zoomScaleNormal="85" workbookViewId="0">
      <selection activeCell="U9" sqref="U9"/>
    </sheetView>
  </sheetViews>
  <sheetFormatPr defaultColWidth="9" defaultRowHeight="13.5"/>
  <cols>
    <col min="1" max="1" width="6.46666666666667" customWidth="1"/>
    <col min="2" max="2" width="5.28333333333333" customWidth="1"/>
    <col min="3" max="3" width="5.875" customWidth="1"/>
    <col min="4" max="4" width="50.25" customWidth="1"/>
    <col min="5" max="5" width="11.6166666666667" customWidth="1"/>
    <col min="6" max="6" width="17.125" customWidth="1"/>
    <col min="7" max="7" width="7.375" customWidth="1"/>
    <col min="8" max="8" width="12.625" customWidth="1"/>
    <col min="9" max="9" width="5.725" customWidth="1"/>
    <col min="10" max="10" width="12.625" customWidth="1"/>
    <col min="11" max="11" width="7.375" customWidth="1"/>
    <col min="12" max="12" width="4.375" customWidth="1"/>
    <col min="13" max="13" width="2.375" customWidth="1"/>
    <col min="14" max="16" width="10.375"/>
    <col min="20" max="21" width="9.375"/>
    <col min="22" max="23" width="12.625"/>
  </cols>
  <sheetData>
    <row r="1" customFormat="1" ht="16.5" spans="1:9">
      <c r="A1" s="17" t="s">
        <v>294</v>
      </c>
      <c r="B1" s="17" t="s">
        <v>460</v>
      </c>
      <c r="C1" s="17" t="s">
        <v>461</v>
      </c>
      <c r="D1" s="17" t="s">
        <v>462</v>
      </c>
      <c r="E1" s="17" t="s">
        <v>463</v>
      </c>
      <c r="F1" s="10" t="s">
        <v>464</v>
      </c>
      <c r="I1" t="s">
        <v>304</v>
      </c>
    </row>
    <row r="2" customFormat="1" ht="16.5" spans="1:6">
      <c r="A2" s="17" t="s">
        <v>465</v>
      </c>
      <c r="B2" s="17" t="s">
        <v>466</v>
      </c>
      <c r="C2" s="17" t="s">
        <v>467</v>
      </c>
      <c r="D2" s="17" t="s">
        <v>468</v>
      </c>
      <c r="E2" s="17" t="s">
        <v>469</v>
      </c>
      <c r="F2" s="10" t="s">
        <v>470</v>
      </c>
    </row>
    <row r="3" customFormat="1" ht="16.5" spans="1:6">
      <c r="A3" s="17" t="s">
        <v>301</v>
      </c>
      <c r="B3" s="17" t="s">
        <v>301</v>
      </c>
      <c r="C3" s="17" t="s">
        <v>302</v>
      </c>
      <c r="D3" s="17" t="s">
        <v>471</v>
      </c>
      <c r="E3" s="17" t="s">
        <v>303</v>
      </c>
      <c r="F3" s="10" t="s">
        <v>302</v>
      </c>
    </row>
    <row r="4" customFormat="1" ht="16.5" spans="1:5">
      <c r="A4" s="17" t="s">
        <v>294</v>
      </c>
      <c r="B4" s="17" t="s">
        <v>460</v>
      </c>
      <c r="C4" s="17" t="s">
        <v>461</v>
      </c>
      <c r="D4" s="17" t="s">
        <v>462</v>
      </c>
      <c r="E4" s="17" t="s">
        <v>463</v>
      </c>
    </row>
    <row r="5" customFormat="1" ht="16.5" spans="1:5">
      <c r="A5" s="17" t="s">
        <v>465</v>
      </c>
      <c r="B5" s="17" t="s">
        <v>466</v>
      </c>
      <c r="C5" s="17" t="s">
        <v>467</v>
      </c>
      <c r="D5" s="17" t="s">
        <v>468</v>
      </c>
      <c r="E5" s="17" t="s">
        <v>469</v>
      </c>
    </row>
    <row r="6" customFormat="1" ht="16.5" spans="1:25">
      <c r="A6" s="17" t="s">
        <v>301</v>
      </c>
      <c r="B6" s="17" t="s">
        <v>301</v>
      </c>
      <c r="C6" s="17" t="s">
        <v>301</v>
      </c>
      <c r="D6" s="17" t="s">
        <v>472</v>
      </c>
      <c r="E6" s="17" t="s">
        <v>301</v>
      </c>
      <c r="F6" s="17" t="s">
        <v>473</v>
      </c>
      <c r="G6" s="18" t="s">
        <v>474</v>
      </c>
      <c r="H6" s="19"/>
      <c r="I6" s="19"/>
      <c r="J6" s="19"/>
      <c r="K6" s="19"/>
      <c r="L6" s="19"/>
      <c r="V6">
        <v>45</v>
      </c>
      <c r="W6">
        <v>5</v>
      </c>
      <c r="X6">
        <v>38</v>
      </c>
      <c r="Y6">
        <v>2</v>
      </c>
    </row>
    <row r="7" customFormat="1" ht="16.5" spans="1:22">
      <c r="A7" s="17" t="s">
        <v>305</v>
      </c>
      <c r="B7" s="17" t="s">
        <v>305</v>
      </c>
      <c r="C7" s="17" t="s">
        <v>305</v>
      </c>
      <c r="D7" s="17" t="s">
        <v>305</v>
      </c>
      <c r="E7" s="17" t="s">
        <v>305</v>
      </c>
      <c r="T7" t="s">
        <v>473</v>
      </c>
      <c r="V7" t="s">
        <v>475</v>
      </c>
    </row>
    <row r="8" ht="16.5" spans="1:25">
      <c r="A8" s="17" t="s">
        <v>179</v>
      </c>
      <c r="B8" s="17">
        <v>1</v>
      </c>
      <c r="C8" s="17">
        <v>1</v>
      </c>
      <c r="D8" s="17" t="str">
        <f t="shared" ref="D8:D27" si="0">G8&amp;H8&amp;M8&amp;I8&amp;J8&amp;M8&amp;K8&amp;L8</f>
        <v>10001,1900+100*lv|10007,2400+100*lv|10009,100</v>
      </c>
      <c r="E8" s="17" t="str">
        <f>F8</f>
        <v>500+50*lv</v>
      </c>
      <c r="F8" t="s">
        <v>476</v>
      </c>
      <c r="G8" t="s">
        <v>442</v>
      </c>
      <c r="H8" t="s">
        <v>477</v>
      </c>
      <c r="I8" t="s">
        <v>478</v>
      </c>
      <c r="J8" t="s">
        <v>479</v>
      </c>
      <c r="K8" t="s">
        <v>443</v>
      </c>
      <c r="L8">
        <v>100</v>
      </c>
      <c r="M8" t="s">
        <v>286</v>
      </c>
      <c r="N8">
        <v>1900</v>
      </c>
      <c r="O8">
        <v>100</v>
      </c>
      <c r="P8">
        <f>C8*N8+C8*(C8-1)*O8*0.5</f>
        <v>1900</v>
      </c>
      <c r="Q8">
        <v>2400</v>
      </c>
      <c r="R8">
        <v>100</v>
      </c>
      <c r="S8">
        <f>C8*Q8+C8*(C8-1)*R8*0.5</f>
        <v>2400</v>
      </c>
      <c r="T8">
        <f>500+50*C8</f>
        <v>550</v>
      </c>
      <c r="U8">
        <f>T8*60*24</f>
        <v>792000</v>
      </c>
      <c r="V8">
        <f>V$6+W$6*C8</f>
        <v>50</v>
      </c>
      <c r="W8">
        <f>V8*60*24</f>
        <v>72000</v>
      </c>
      <c r="X8">
        <f>X$6+Y$6*C8</f>
        <v>40</v>
      </c>
      <c r="Y8">
        <f>X8*60*24</f>
        <v>57600</v>
      </c>
    </row>
    <row r="9" ht="16.5" spans="1:25">
      <c r="A9" s="17" t="s">
        <v>179</v>
      </c>
      <c r="B9" s="17">
        <v>1</v>
      </c>
      <c r="C9" s="17">
        <f t="shared" ref="C9:C26" si="1">C8+50</f>
        <v>51</v>
      </c>
      <c r="D9" s="17" t="str">
        <f t="shared" si="0"/>
        <v>10001,1900+100*lv|10007,2400+100*lv|10009,100</v>
      </c>
      <c r="E9" s="17" t="str">
        <f t="shared" ref="E8:E27" si="2">F9</f>
        <v>500+50*lv</v>
      </c>
      <c r="F9" t="s">
        <v>476</v>
      </c>
      <c r="G9" t="s">
        <v>442</v>
      </c>
      <c r="H9" t="s">
        <v>477</v>
      </c>
      <c r="I9" t="s">
        <v>478</v>
      </c>
      <c r="J9" t="s">
        <v>479</v>
      </c>
      <c r="K9" t="s">
        <v>443</v>
      </c>
      <c r="L9">
        <v>100</v>
      </c>
      <c r="M9" t="s">
        <v>286</v>
      </c>
      <c r="N9">
        <v>1900</v>
      </c>
      <c r="O9">
        <v>100</v>
      </c>
      <c r="P9">
        <f>C9*N9+C9*(C9-1)*O9*0.5</f>
        <v>224400</v>
      </c>
      <c r="Q9">
        <v>2400</v>
      </c>
      <c r="R9">
        <v>100</v>
      </c>
      <c r="S9">
        <f t="shared" ref="S9:S72" si="3">C9*Q9+C9*(C9-1)*R9*0.5</f>
        <v>249900</v>
      </c>
      <c r="T9">
        <f>500+50*C9</f>
        <v>3050</v>
      </c>
      <c r="U9">
        <f t="shared" ref="U9:U47" si="4">T9*60*24</f>
        <v>4392000</v>
      </c>
      <c r="V9">
        <f t="shared" ref="V9:V27" si="5">V$6+W$6*C9</f>
        <v>300</v>
      </c>
      <c r="W9">
        <f t="shared" ref="W9:W27" si="6">V9*60*24</f>
        <v>432000</v>
      </c>
      <c r="X9">
        <f t="shared" ref="X9:X27" si="7">X$6+Y$6*C9</f>
        <v>140</v>
      </c>
      <c r="Y9">
        <f t="shared" ref="Y9:Y27" si="8">X9*60*24</f>
        <v>201600</v>
      </c>
    </row>
    <row r="10" ht="16.5" spans="1:25">
      <c r="A10" s="17" t="s">
        <v>179</v>
      </c>
      <c r="B10" s="17">
        <v>1</v>
      </c>
      <c r="C10" s="17">
        <f t="shared" si="1"/>
        <v>101</v>
      </c>
      <c r="D10" s="17" t="str">
        <f t="shared" si="0"/>
        <v>10001,1900+100*lv|10007,2400+100*lv|10009,100</v>
      </c>
      <c r="E10" s="17" t="str">
        <f t="shared" si="2"/>
        <v>500+50*lv</v>
      </c>
      <c r="F10" t="s">
        <v>476</v>
      </c>
      <c r="G10" t="s">
        <v>442</v>
      </c>
      <c r="H10" t="s">
        <v>477</v>
      </c>
      <c r="I10" t="s">
        <v>478</v>
      </c>
      <c r="J10" t="s">
        <v>479</v>
      </c>
      <c r="K10" t="s">
        <v>443</v>
      </c>
      <c r="L10">
        <v>100</v>
      </c>
      <c r="M10" t="s">
        <v>286</v>
      </c>
      <c r="N10">
        <v>1900</v>
      </c>
      <c r="O10">
        <v>100</v>
      </c>
      <c r="P10">
        <f t="shared" ref="P9:P27" si="9">C10*N10+C10*(C10-1)*O10*0.5</f>
        <v>696900</v>
      </c>
      <c r="Q10">
        <v>2400</v>
      </c>
      <c r="R10">
        <v>100</v>
      </c>
      <c r="S10">
        <f t="shared" si="3"/>
        <v>747400</v>
      </c>
      <c r="T10">
        <f t="shared" ref="T9:T47" si="10">500+50*C10</f>
        <v>5550</v>
      </c>
      <c r="U10">
        <f t="shared" si="4"/>
        <v>7992000</v>
      </c>
      <c r="V10">
        <f t="shared" si="5"/>
        <v>550</v>
      </c>
      <c r="W10">
        <f t="shared" si="6"/>
        <v>792000</v>
      </c>
      <c r="X10">
        <f t="shared" si="7"/>
        <v>240</v>
      </c>
      <c r="Y10">
        <f t="shared" si="8"/>
        <v>345600</v>
      </c>
    </row>
    <row r="11" ht="16.5" spans="1:25">
      <c r="A11" s="17" t="s">
        <v>179</v>
      </c>
      <c r="B11" s="17">
        <v>1</v>
      </c>
      <c r="C11" s="17">
        <f t="shared" si="1"/>
        <v>151</v>
      </c>
      <c r="D11" s="17" t="str">
        <f t="shared" si="0"/>
        <v>10001,1900+100*lv|10007,2400+100*lv|10009,100</v>
      </c>
      <c r="E11" s="17" t="str">
        <f t="shared" si="2"/>
        <v>500+50*lv</v>
      </c>
      <c r="F11" t="s">
        <v>476</v>
      </c>
      <c r="G11" t="s">
        <v>442</v>
      </c>
      <c r="H11" t="s">
        <v>477</v>
      </c>
      <c r="I11" t="s">
        <v>478</v>
      </c>
      <c r="J11" t="s">
        <v>479</v>
      </c>
      <c r="K11" t="s">
        <v>443</v>
      </c>
      <c r="L11">
        <v>100</v>
      </c>
      <c r="M11" t="s">
        <v>286</v>
      </c>
      <c r="N11">
        <v>1900</v>
      </c>
      <c r="O11">
        <v>100</v>
      </c>
      <c r="P11">
        <f t="shared" si="9"/>
        <v>1419400</v>
      </c>
      <c r="Q11">
        <v>2400</v>
      </c>
      <c r="R11">
        <v>100</v>
      </c>
      <c r="S11">
        <f t="shared" si="3"/>
        <v>1494900</v>
      </c>
      <c r="T11">
        <f t="shared" si="10"/>
        <v>8050</v>
      </c>
      <c r="U11">
        <f t="shared" si="4"/>
        <v>11592000</v>
      </c>
      <c r="V11">
        <f t="shared" si="5"/>
        <v>800</v>
      </c>
      <c r="W11">
        <f t="shared" si="6"/>
        <v>1152000</v>
      </c>
      <c r="X11">
        <f t="shared" si="7"/>
        <v>340</v>
      </c>
      <c r="Y11">
        <f t="shared" si="8"/>
        <v>489600</v>
      </c>
    </row>
    <row r="12" ht="16.5" spans="1:25">
      <c r="A12" s="17" t="s">
        <v>179</v>
      </c>
      <c r="B12" s="17">
        <v>1</v>
      </c>
      <c r="C12" s="17">
        <f t="shared" si="1"/>
        <v>201</v>
      </c>
      <c r="D12" s="17" t="str">
        <f t="shared" si="0"/>
        <v>10001,1900+100*lv|10007,2400+100*lv|10009,100</v>
      </c>
      <c r="E12" s="17" t="str">
        <f t="shared" si="2"/>
        <v>500+50*lv</v>
      </c>
      <c r="F12" t="s">
        <v>476</v>
      </c>
      <c r="G12" t="s">
        <v>442</v>
      </c>
      <c r="H12" t="s">
        <v>477</v>
      </c>
      <c r="I12" t="s">
        <v>478</v>
      </c>
      <c r="J12" t="s">
        <v>479</v>
      </c>
      <c r="K12" t="s">
        <v>443</v>
      </c>
      <c r="L12">
        <v>100</v>
      </c>
      <c r="M12" t="s">
        <v>286</v>
      </c>
      <c r="N12">
        <v>1900</v>
      </c>
      <c r="O12">
        <v>100</v>
      </c>
      <c r="P12">
        <f t="shared" si="9"/>
        <v>2391900</v>
      </c>
      <c r="Q12">
        <v>2400</v>
      </c>
      <c r="R12">
        <v>100</v>
      </c>
      <c r="S12">
        <f t="shared" si="3"/>
        <v>2492400</v>
      </c>
      <c r="T12">
        <f t="shared" si="10"/>
        <v>10550</v>
      </c>
      <c r="U12">
        <f t="shared" si="4"/>
        <v>15192000</v>
      </c>
      <c r="V12">
        <f t="shared" si="5"/>
        <v>1050</v>
      </c>
      <c r="W12">
        <f t="shared" si="6"/>
        <v>1512000</v>
      </c>
      <c r="X12">
        <f t="shared" si="7"/>
        <v>440</v>
      </c>
      <c r="Y12">
        <f t="shared" si="8"/>
        <v>633600</v>
      </c>
    </row>
    <row r="13" ht="16.5" spans="1:25">
      <c r="A13" s="17" t="s">
        <v>179</v>
      </c>
      <c r="B13" s="17">
        <v>1</v>
      </c>
      <c r="C13" s="17">
        <f t="shared" si="1"/>
        <v>251</v>
      </c>
      <c r="D13" s="17" t="str">
        <f t="shared" si="0"/>
        <v>10001,1900+100*lv|10007,2400+100*lv|10009,100</v>
      </c>
      <c r="E13" s="17" t="str">
        <f t="shared" si="2"/>
        <v>500+50*lv</v>
      </c>
      <c r="F13" t="s">
        <v>476</v>
      </c>
      <c r="G13" t="s">
        <v>442</v>
      </c>
      <c r="H13" t="s">
        <v>477</v>
      </c>
      <c r="I13" t="s">
        <v>478</v>
      </c>
      <c r="J13" t="s">
        <v>479</v>
      </c>
      <c r="K13" t="s">
        <v>443</v>
      </c>
      <c r="L13">
        <v>100</v>
      </c>
      <c r="M13" t="s">
        <v>286</v>
      </c>
      <c r="N13">
        <v>1900</v>
      </c>
      <c r="O13">
        <v>100</v>
      </c>
      <c r="P13">
        <f t="shared" si="9"/>
        <v>3614400</v>
      </c>
      <c r="Q13">
        <v>2400</v>
      </c>
      <c r="R13">
        <v>100</v>
      </c>
      <c r="S13">
        <f t="shared" si="3"/>
        <v>3739900</v>
      </c>
      <c r="T13">
        <f t="shared" si="10"/>
        <v>13050</v>
      </c>
      <c r="U13">
        <f t="shared" si="4"/>
        <v>18792000</v>
      </c>
      <c r="V13">
        <f t="shared" si="5"/>
        <v>1300</v>
      </c>
      <c r="W13">
        <f t="shared" si="6"/>
        <v>1872000</v>
      </c>
      <c r="X13">
        <f t="shared" si="7"/>
        <v>540</v>
      </c>
      <c r="Y13">
        <f t="shared" si="8"/>
        <v>777600</v>
      </c>
    </row>
    <row r="14" ht="16.5" spans="1:25">
      <c r="A14" s="17" t="s">
        <v>179</v>
      </c>
      <c r="B14" s="17">
        <v>1</v>
      </c>
      <c r="C14" s="17">
        <f t="shared" si="1"/>
        <v>301</v>
      </c>
      <c r="D14" s="17" t="str">
        <f t="shared" si="0"/>
        <v>10001,1900+100*lv|10007,2400+100*lv|10009,100</v>
      </c>
      <c r="E14" s="17" t="str">
        <f t="shared" si="2"/>
        <v>500+50*lv</v>
      </c>
      <c r="F14" t="s">
        <v>476</v>
      </c>
      <c r="G14" t="s">
        <v>442</v>
      </c>
      <c r="H14" t="s">
        <v>477</v>
      </c>
      <c r="I14" t="s">
        <v>478</v>
      </c>
      <c r="J14" t="s">
        <v>479</v>
      </c>
      <c r="K14" t="s">
        <v>443</v>
      </c>
      <c r="L14">
        <v>100</v>
      </c>
      <c r="M14" t="s">
        <v>286</v>
      </c>
      <c r="N14">
        <v>1900</v>
      </c>
      <c r="O14">
        <v>100</v>
      </c>
      <c r="P14">
        <f t="shared" si="9"/>
        <v>5086900</v>
      </c>
      <c r="Q14">
        <v>2400</v>
      </c>
      <c r="R14">
        <v>100</v>
      </c>
      <c r="S14">
        <f t="shared" si="3"/>
        <v>5237400</v>
      </c>
      <c r="T14">
        <f t="shared" si="10"/>
        <v>15550</v>
      </c>
      <c r="U14">
        <f t="shared" si="4"/>
        <v>22392000</v>
      </c>
      <c r="V14">
        <f t="shared" si="5"/>
        <v>1550</v>
      </c>
      <c r="W14">
        <f t="shared" si="6"/>
        <v>2232000</v>
      </c>
      <c r="X14">
        <f t="shared" si="7"/>
        <v>640</v>
      </c>
      <c r="Y14">
        <f t="shared" si="8"/>
        <v>921600</v>
      </c>
    </row>
    <row r="15" ht="16.5" spans="1:25">
      <c r="A15" s="17" t="s">
        <v>179</v>
      </c>
      <c r="B15" s="17">
        <v>1</v>
      </c>
      <c r="C15" s="17">
        <f t="shared" si="1"/>
        <v>351</v>
      </c>
      <c r="D15" s="17" t="str">
        <f t="shared" si="0"/>
        <v>10001,1900+100*lv|10007,2400+100*lv|10009,100</v>
      </c>
      <c r="E15" s="17" t="str">
        <f t="shared" si="2"/>
        <v>500+50*lv</v>
      </c>
      <c r="F15" t="s">
        <v>476</v>
      </c>
      <c r="G15" t="s">
        <v>442</v>
      </c>
      <c r="H15" t="s">
        <v>477</v>
      </c>
      <c r="I15" t="s">
        <v>478</v>
      </c>
      <c r="J15" t="s">
        <v>479</v>
      </c>
      <c r="K15" t="s">
        <v>443</v>
      </c>
      <c r="L15">
        <v>100</v>
      </c>
      <c r="M15" t="s">
        <v>286</v>
      </c>
      <c r="N15">
        <v>1900</v>
      </c>
      <c r="O15">
        <v>100</v>
      </c>
      <c r="P15">
        <f t="shared" si="9"/>
        <v>6809400</v>
      </c>
      <c r="Q15">
        <v>2400</v>
      </c>
      <c r="R15">
        <v>100</v>
      </c>
      <c r="S15">
        <f t="shared" si="3"/>
        <v>6984900</v>
      </c>
      <c r="T15">
        <f t="shared" si="10"/>
        <v>18050</v>
      </c>
      <c r="U15">
        <f t="shared" si="4"/>
        <v>25992000</v>
      </c>
      <c r="V15">
        <f t="shared" si="5"/>
        <v>1800</v>
      </c>
      <c r="W15">
        <f t="shared" si="6"/>
        <v>2592000</v>
      </c>
      <c r="X15">
        <f t="shared" si="7"/>
        <v>740</v>
      </c>
      <c r="Y15">
        <f t="shared" si="8"/>
        <v>1065600</v>
      </c>
    </row>
    <row r="16" ht="16.5" spans="1:25">
      <c r="A16" s="17" t="s">
        <v>179</v>
      </c>
      <c r="B16" s="17">
        <v>1</v>
      </c>
      <c r="C16" s="17">
        <f t="shared" si="1"/>
        <v>401</v>
      </c>
      <c r="D16" s="17" t="str">
        <f t="shared" si="0"/>
        <v>10001,1900+100*lv|10007,2400+100*lv|10009,100</v>
      </c>
      <c r="E16" s="17" t="str">
        <f t="shared" si="2"/>
        <v>500+50*lv</v>
      </c>
      <c r="F16" t="s">
        <v>476</v>
      </c>
      <c r="G16" t="s">
        <v>442</v>
      </c>
      <c r="H16" t="s">
        <v>477</v>
      </c>
      <c r="I16" t="s">
        <v>478</v>
      </c>
      <c r="J16" t="s">
        <v>479</v>
      </c>
      <c r="K16" t="s">
        <v>443</v>
      </c>
      <c r="L16">
        <v>100</v>
      </c>
      <c r="M16" t="s">
        <v>286</v>
      </c>
      <c r="N16">
        <v>1900</v>
      </c>
      <c r="O16">
        <v>100</v>
      </c>
      <c r="P16">
        <f t="shared" si="9"/>
        <v>8781900</v>
      </c>
      <c r="Q16">
        <v>2400</v>
      </c>
      <c r="R16">
        <v>100</v>
      </c>
      <c r="S16">
        <f t="shared" si="3"/>
        <v>8982400</v>
      </c>
      <c r="T16">
        <f t="shared" si="10"/>
        <v>20550</v>
      </c>
      <c r="U16">
        <f t="shared" si="4"/>
        <v>29592000</v>
      </c>
      <c r="V16">
        <f t="shared" si="5"/>
        <v>2050</v>
      </c>
      <c r="W16">
        <f t="shared" si="6"/>
        <v>2952000</v>
      </c>
      <c r="X16">
        <f t="shared" si="7"/>
        <v>840</v>
      </c>
      <c r="Y16">
        <f t="shared" si="8"/>
        <v>1209600</v>
      </c>
    </row>
    <row r="17" ht="16.5" spans="1:25">
      <c r="A17" s="17" t="s">
        <v>179</v>
      </c>
      <c r="B17" s="17">
        <v>1</v>
      </c>
      <c r="C17" s="17">
        <f t="shared" si="1"/>
        <v>451</v>
      </c>
      <c r="D17" s="17" t="str">
        <f t="shared" si="0"/>
        <v>10001,1900+100*lv|10007,2400+100*lv|10009,100</v>
      </c>
      <c r="E17" s="17" t="str">
        <f t="shared" si="2"/>
        <v>500+50*lv</v>
      </c>
      <c r="F17" t="s">
        <v>476</v>
      </c>
      <c r="G17" t="s">
        <v>442</v>
      </c>
      <c r="H17" t="s">
        <v>477</v>
      </c>
      <c r="I17" t="s">
        <v>478</v>
      </c>
      <c r="J17" t="s">
        <v>479</v>
      </c>
      <c r="K17" t="s">
        <v>443</v>
      </c>
      <c r="L17">
        <v>100</v>
      </c>
      <c r="M17" t="s">
        <v>286</v>
      </c>
      <c r="N17">
        <v>1900</v>
      </c>
      <c r="O17">
        <v>100</v>
      </c>
      <c r="P17">
        <f t="shared" si="9"/>
        <v>11004400</v>
      </c>
      <c r="Q17">
        <v>2400</v>
      </c>
      <c r="R17">
        <v>100</v>
      </c>
      <c r="S17">
        <f t="shared" si="3"/>
        <v>11229900</v>
      </c>
      <c r="T17">
        <f t="shared" si="10"/>
        <v>23050</v>
      </c>
      <c r="U17">
        <f t="shared" si="4"/>
        <v>33192000</v>
      </c>
      <c r="V17">
        <f t="shared" si="5"/>
        <v>2300</v>
      </c>
      <c r="W17">
        <f t="shared" si="6"/>
        <v>3312000</v>
      </c>
      <c r="X17">
        <f t="shared" si="7"/>
        <v>940</v>
      </c>
      <c r="Y17">
        <f t="shared" si="8"/>
        <v>1353600</v>
      </c>
    </row>
    <row r="18" ht="16.5" spans="1:25">
      <c r="A18" s="17" t="s">
        <v>179</v>
      </c>
      <c r="B18" s="17">
        <v>1</v>
      </c>
      <c r="C18" s="17">
        <f t="shared" si="1"/>
        <v>501</v>
      </c>
      <c r="D18" s="17" t="str">
        <f t="shared" si="0"/>
        <v>10001,1900+100*lv|10007,2400+100*lv|10009,100</v>
      </c>
      <c r="E18" s="17" t="str">
        <f t="shared" si="2"/>
        <v>500+50*lv</v>
      </c>
      <c r="F18" t="s">
        <v>476</v>
      </c>
      <c r="G18" t="s">
        <v>442</v>
      </c>
      <c r="H18" t="s">
        <v>477</v>
      </c>
      <c r="I18" t="s">
        <v>478</v>
      </c>
      <c r="J18" t="s">
        <v>479</v>
      </c>
      <c r="K18" t="s">
        <v>443</v>
      </c>
      <c r="L18">
        <v>100</v>
      </c>
      <c r="M18" t="s">
        <v>286</v>
      </c>
      <c r="N18">
        <v>1900</v>
      </c>
      <c r="O18">
        <v>100</v>
      </c>
      <c r="P18">
        <f t="shared" si="9"/>
        <v>13476900</v>
      </c>
      <c r="Q18">
        <v>2400</v>
      </c>
      <c r="R18">
        <v>100</v>
      </c>
      <c r="S18">
        <f t="shared" si="3"/>
        <v>13727400</v>
      </c>
      <c r="T18">
        <f t="shared" si="10"/>
        <v>25550</v>
      </c>
      <c r="U18">
        <f t="shared" si="4"/>
        <v>36792000</v>
      </c>
      <c r="V18">
        <f t="shared" si="5"/>
        <v>2550</v>
      </c>
      <c r="W18">
        <f t="shared" si="6"/>
        <v>3672000</v>
      </c>
      <c r="X18">
        <f t="shared" si="7"/>
        <v>1040</v>
      </c>
      <c r="Y18">
        <f t="shared" si="8"/>
        <v>1497600</v>
      </c>
    </row>
    <row r="19" ht="16.5" spans="1:25">
      <c r="A19" s="17" t="s">
        <v>179</v>
      </c>
      <c r="B19" s="17">
        <v>1</v>
      </c>
      <c r="C19" s="17">
        <f t="shared" si="1"/>
        <v>551</v>
      </c>
      <c r="D19" s="17" t="str">
        <f t="shared" si="0"/>
        <v>10001,1900+100*lv|10007,2400+100*lv|10009,100</v>
      </c>
      <c r="E19" s="17" t="str">
        <f t="shared" si="2"/>
        <v>500+50*lv</v>
      </c>
      <c r="F19" t="s">
        <v>476</v>
      </c>
      <c r="G19" t="s">
        <v>442</v>
      </c>
      <c r="H19" t="s">
        <v>477</v>
      </c>
      <c r="I19" t="s">
        <v>478</v>
      </c>
      <c r="J19" t="s">
        <v>479</v>
      </c>
      <c r="K19" t="s">
        <v>443</v>
      </c>
      <c r="L19">
        <v>100</v>
      </c>
      <c r="M19" t="s">
        <v>286</v>
      </c>
      <c r="N19">
        <v>1900</v>
      </c>
      <c r="O19">
        <v>100</v>
      </c>
      <c r="P19">
        <f t="shared" si="9"/>
        <v>16199400</v>
      </c>
      <c r="Q19">
        <v>2400</v>
      </c>
      <c r="R19">
        <v>100</v>
      </c>
      <c r="S19">
        <f t="shared" si="3"/>
        <v>16474900</v>
      </c>
      <c r="T19">
        <f t="shared" si="10"/>
        <v>28050</v>
      </c>
      <c r="U19">
        <f t="shared" si="4"/>
        <v>40392000</v>
      </c>
      <c r="V19">
        <f t="shared" si="5"/>
        <v>2800</v>
      </c>
      <c r="W19">
        <f t="shared" si="6"/>
        <v>4032000</v>
      </c>
      <c r="X19">
        <f t="shared" si="7"/>
        <v>1140</v>
      </c>
      <c r="Y19">
        <f t="shared" si="8"/>
        <v>1641600</v>
      </c>
    </row>
    <row r="20" ht="16.5" spans="1:25">
      <c r="A20" s="17" t="s">
        <v>179</v>
      </c>
      <c r="B20" s="17">
        <v>1</v>
      </c>
      <c r="C20" s="17">
        <f t="shared" si="1"/>
        <v>601</v>
      </c>
      <c r="D20" s="17" t="str">
        <f t="shared" si="0"/>
        <v>10001,1900+100*lv|10007,2400+100*lv|10009,100</v>
      </c>
      <c r="E20" s="17" t="str">
        <f t="shared" si="2"/>
        <v>500+50*lv</v>
      </c>
      <c r="F20" t="s">
        <v>476</v>
      </c>
      <c r="G20" t="s">
        <v>442</v>
      </c>
      <c r="H20" t="s">
        <v>477</v>
      </c>
      <c r="I20" t="s">
        <v>478</v>
      </c>
      <c r="J20" t="s">
        <v>479</v>
      </c>
      <c r="K20" t="s">
        <v>443</v>
      </c>
      <c r="L20">
        <v>100</v>
      </c>
      <c r="M20" t="s">
        <v>286</v>
      </c>
      <c r="N20">
        <v>1900</v>
      </c>
      <c r="O20">
        <v>100</v>
      </c>
      <c r="P20">
        <f t="shared" si="9"/>
        <v>19171900</v>
      </c>
      <c r="Q20">
        <v>2400</v>
      </c>
      <c r="R20">
        <v>100</v>
      </c>
      <c r="S20">
        <f t="shared" si="3"/>
        <v>19472400</v>
      </c>
      <c r="T20">
        <f t="shared" si="10"/>
        <v>30550</v>
      </c>
      <c r="U20">
        <f t="shared" si="4"/>
        <v>43992000</v>
      </c>
      <c r="V20">
        <f t="shared" si="5"/>
        <v>3050</v>
      </c>
      <c r="W20">
        <f t="shared" si="6"/>
        <v>4392000</v>
      </c>
      <c r="X20">
        <f t="shared" si="7"/>
        <v>1240</v>
      </c>
      <c r="Y20">
        <f t="shared" si="8"/>
        <v>1785600</v>
      </c>
    </row>
    <row r="21" ht="16.5" spans="1:25">
      <c r="A21" s="17" t="s">
        <v>179</v>
      </c>
      <c r="B21" s="17">
        <v>1</v>
      </c>
      <c r="C21" s="17">
        <f t="shared" si="1"/>
        <v>651</v>
      </c>
      <c r="D21" s="17" t="str">
        <f t="shared" si="0"/>
        <v>10001,1900+100*lv|10007,2400+100*lv|10009,100</v>
      </c>
      <c r="E21" s="17" t="str">
        <f t="shared" si="2"/>
        <v>500+50*lv</v>
      </c>
      <c r="F21" t="s">
        <v>476</v>
      </c>
      <c r="G21" t="s">
        <v>442</v>
      </c>
      <c r="H21" t="s">
        <v>477</v>
      </c>
      <c r="I21" t="s">
        <v>478</v>
      </c>
      <c r="J21" t="s">
        <v>479</v>
      </c>
      <c r="K21" t="s">
        <v>443</v>
      </c>
      <c r="L21">
        <v>100</v>
      </c>
      <c r="M21" t="s">
        <v>286</v>
      </c>
      <c r="N21">
        <v>1900</v>
      </c>
      <c r="O21">
        <v>100</v>
      </c>
      <c r="P21">
        <f t="shared" si="9"/>
        <v>22394400</v>
      </c>
      <c r="Q21">
        <v>2400</v>
      </c>
      <c r="R21">
        <v>100</v>
      </c>
      <c r="S21">
        <f t="shared" si="3"/>
        <v>22719900</v>
      </c>
      <c r="T21">
        <f t="shared" si="10"/>
        <v>33050</v>
      </c>
      <c r="U21">
        <f t="shared" si="4"/>
        <v>47592000</v>
      </c>
      <c r="V21">
        <f t="shared" si="5"/>
        <v>3300</v>
      </c>
      <c r="W21">
        <f t="shared" si="6"/>
        <v>4752000</v>
      </c>
      <c r="X21">
        <f t="shared" si="7"/>
        <v>1340</v>
      </c>
      <c r="Y21">
        <f t="shared" si="8"/>
        <v>1929600</v>
      </c>
    </row>
    <row r="22" ht="16.5" spans="1:25">
      <c r="A22" s="17" t="s">
        <v>179</v>
      </c>
      <c r="B22" s="17">
        <v>1</v>
      </c>
      <c r="C22" s="17">
        <f t="shared" si="1"/>
        <v>701</v>
      </c>
      <c r="D22" s="17" t="str">
        <f t="shared" si="0"/>
        <v>10001,1900+100*lv|10007,2400+100*lv|10009,100</v>
      </c>
      <c r="E22" s="17" t="str">
        <f t="shared" si="2"/>
        <v>500+50*lv</v>
      </c>
      <c r="F22" t="s">
        <v>476</v>
      </c>
      <c r="G22" t="s">
        <v>442</v>
      </c>
      <c r="H22" t="s">
        <v>477</v>
      </c>
      <c r="I22" t="s">
        <v>478</v>
      </c>
      <c r="J22" t="s">
        <v>479</v>
      </c>
      <c r="K22" t="s">
        <v>443</v>
      </c>
      <c r="L22">
        <v>100</v>
      </c>
      <c r="M22" t="s">
        <v>286</v>
      </c>
      <c r="N22">
        <v>1900</v>
      </c>
      <c r="O22">
        <v>100</v>
      </c>
      <c r="P22">
        <f t="shared" si="9"/>
        <v>25866900</v>
      </c>
      <c r="Q22">
        <v>2400</v>
      </c>
      <c r="R22">
        <v>100</v>
      </c>
      <c r="S22">
        <f t="shared" si="3"/>
        <v>26217400</v>
      </c>
      <c r="T22">
        <f t="shared" si="10"/>
        <v>35550</v>
      </c>
      <c r="U22">
        <f t="shared" si="4"/>
        <v>51192000</v>
      </c>
      <c r="V22">
        <f t="shared" si="5"/>
        <v>3550</v>
      </c>
      <c r="W22">
        <f t="shared" si="6"/>
        <v>5112000</v>
      </c>
      <c r="X22">
        <f t="shared" si="7"/>
        <v>1440</v>
      </c>
      <c r="Y22">
        <f t="shared" si="8"/>
        <v>2073600</v>
      </c>
    </row>
    <row r="23" ht="16.5" spans="1:25">
      <c r="A23" s="17" t="s">
        <v>179</v>
      </c>
      <c r="B23" s="17">
        <v>1</v>
      </c>
      <c r="C23" s="17">
        <f t="shared" si="1"/>
        <v>751</v>
      </c>
      <c r="D23" s="17" t="str">
        <f t="shared" si="0"/>
        <v>10001,1900+100*lv|10007,2400+100*lv|10009,100</v>
      </c>
      <c r="E23" s="17" t="str">
        <f t="shared" si="2"/>
        <v>500+50*lv</v>
      </c>
      <c r="F23" t="s">
        <v>476</v>
      </c>
      <c r="G23" t="s">
        <v>442</v>
      </c>
      <c r="H23" t="s">
        <v>477</v>
      </c>
      <c r="I23" t="s">
        <v>478</v>
      </c>
      <c r="J23" t="s">
        <v>479</v>
      </c>
      <c r="K23" t="s">
        <v>443</v>
      </c>
      <c r="L23">
        <v>100</v>
      </c>
      <c r="M23" t="s">
        <v>286</v>
      </c>
      <c r="N23">
        <v>1900</v>
      </c>
      <c r="O23">
        <v>100</v>
      </c>
      <c r="P23">
        <f t="shared" si="9"/>
        <v>29589400</v>
      </c>
      <c r="Q23">
        <v>2400</v>
      </c>
      <c r="R23">
        <v>100</v>
      </c>
      <c r="S23">
        <f t="shared" si="3"/>
        <v>29964900</v>
      </c>
      <c r="T23">
        <f t="shared" si="10"/>
        <v>38050</v>
      </c>
      <c r="U23">
        <f t="shared" si="4"/>
        <v>54792000</v>
      </c>
      <c r="V23">
        <f t="shared" si="5"/>
        <v>3800</v>
      </c>
      <c r="W23">
        <f t="shared" si="6"/>
        <v>5472000</v>
      </c>
      <c r="X23">
        <f t="shared" si="7"/>
        <v>1540</v>
      </c>
      <c r="Y23">
        <f t="shared" si="8"/>
        <v>2217600</v>
      </c>
    </row>
    <row r="24" ht="16.5" spans="1:25">
      <c r="A24" s="17" t="s">
        <v>179</v>
      </c>
      <c r="B24" s="17">
        <v>1</v>
      </c>
      <c r="C24" s="17">
        <f t="shared" si="1"/>
        <v>801</v>
      </c>
      <c r="D24" s="17" t="str">
        <f t="shared" si="0"/>
        <v>10001,1900+100*lv|10007,2400+100*lv|10009,100</v>
      </c>
      <c r="E24" s="17" t="str">
        <f t="shared" si="2"/>
        <v>500+50*lv</v>
      </c>
      <c r="F24" t="s">
        <v>476</v>
      </c>
      <c r="G24" t="s">
        <v>442</v>
      </c>
      <c r="H24" t="s">
        <v>477</v>
      </c>
      <c r="I24" t="s">
        <v>478</v>
      </c>
      <c r="J24" t="s">
        <v>479</v>
      </c>
      <c r="K24" t="s">
        <v>443</v>
      </c>
      <c r="L24">
        <v>100</v>
      </c>
      <c r="M24" t="s">
        <v>286</v>
      </c>
      <c r="N24">
        <v>1900</v>
      </c>
      <c r="O24">
        <v>100</v>
      </c>
      <c r="P24">
        <f t="shared" si="9"/>
        <v>33561900</v>
      </c>
      <c r="Q24">
        <v>2400</v>
      </c>
      <c r="R24">
        <v>100</v>
      </c>
      <c r="S24">
        <f t="shared" si="3"/>
        <v>33962400</v>
      </c>
      <c r="T24">
        <f t="shared" si="10"/>
        <v>40550</v>
      </c>
      <c r="U24">
        <f t="shared" si="4"/>
        <v>58392000</v>
      </c>
      <c r="V24">
        <f t="shared" si="5"/>
        <v>4050</v>
      </c>
      <c r="W24">
        <f t="shared" si="6"/>
        <v>5832000</v>
      </c>
      <c r="X24">
        <f t="shared" si="7"/>
        <v>1640</v>
      </c>
      <c r="Y24">
        <f t="shared" si="8"/>
        <v>2361600</v>
      </c>
    </row>
    <row r="25" ht="16.5" spans="1:25">
      <c r="A25" s="17" t="s">
        <v>179</v>
      </c>
      <c r="B25" s="17">
        <v>1</v>
      </c>
      <c r="C25" s="17">
        <f t="shared" si="1"/>
        <v>851</v>
      </c>
      <c r="D25" s="17" t="str">
        <f t="shared" si="0"/>
        <v>10001,1900+100*lv|10007,2400+100*lv|10009,100</v>
      </c>
      <c r="E25" s="17" t="str">
        <f t="shared" si="2"/>
        <v>500+50*lv</v>
      </c>
      <c r="F25" t="s">
        <v>476</v>
      </c>
      <c r="G25" t="s">
        <v>442</v>
      </c>
      <c r="H25" t="s">
        <v>477</v>
      </c>
      <c r="I25" t="s">
        <v>478</v>
      </c>
      <c r="J25" t="s">
        <v>479</v>
      </c>
      <c r="K25" t="s">
        <v>443</v>
      </c>
      <c r="L25">
        <v>100</v>
      </c>
      <c r="M25" t="s">
        <v>286</v>
      </c>
      <c r="N25">
        <v>1900</v>
      </c>
      <c r="O25">
        <v>100</v>
      </c>
      <c r="P25">
        <f t="shared" si="9"/>
        <v>37784400</v>
      </c>
      <c r="Q25">
        <v>2400</v>
      </c>
      <c r="R25">
        <v>100</v>
      </c>
      <c r="S25">
        <f t="shared" si="3"/>
        <v>38209900</v>
      </c>
      <c r="T25">
        <f t="shared" si="10"/>
        <v>43050</v>
      </c>
      <c r="U25">
        <f t="shared" si="4"/>
        <v>61992000</v>
      </c>
      <c r="V25">
        <f t="shared" si="5"/>
        <v>4300</v>
      </c>
      <c r="W25">
        <f t="shared" si="6"/>
        <v>6192000</v>
      </c>
      <c r="X25">
        <f t="shared" si="7"/>
        <v>1740</v>
      </c>
      <c r="Y25">
        <f t="shared" si="8"/>
        <v>2505600</v>
      </c>
    </row>
    <row r="26" ht="16.5" spans="1:25">
      <c r="A26" s="17" t="s">
        <v>179</v>
      </c>
      <c r="B26" s="17">
        <v>1</v>
      </c>
      <c r="C26" s="17">
        <f t="shared" si="1"/>
        <v>901</v>
      </c>
      <c r="D26" s="17" t="str">
        <f t="shared" si="0"/>
        <v>10001,1900+100*lv|10007,2400+100*lv|10009,100</v>
      </c>
      <c r="E26" s="17" t="str">
        <f t="shared" si="2"/>
        <v>500+50*lv</v>
      </c>
      <c r="F26" t="s">
        <v>476</v>
      </c>
      <c r="G26" t="s">
        <v>442</v>
      </c>
      <c r="H26" t="s">
        <v>477</v>
      </c>
      <c r="I26" t="s">
        <v>478</v>
      </c>
      <c r="J26" t="s">
        <v>479</v>
      </c>
      <c r="K26" t="s">
        <v>443</v>
      </c>
      <c r="L26">
        <v>100</v>
      </c>
      <c r="M26" t="s">
        <v>286</v>
      </c>
      <c r="N26">
        <v>1900</v>
      </c>
      <c r="O26">
        <v>100</v>
      </c>
      <c r="P26">
        <f t="shared" si="9"/>
        <v>42256900</v>
      </c>
      <c r="Q26">
        <v>2400</v>
      </c>
      <c r="R26">
        <v>100</v>
      </c>
      <c r="S26">
        <f t="shared" si="3"/>
        <v>42707400</v>
      </c>
      <c r="T26">
        <f t="shared" si="10"/>
        <v>45550</v>
      </c>
      <c r="U26">
        <f t="shared" si="4"/>
        <v>65592000</v>
      </c>
      <c r="V26">
        <f t="shared" si="5"/>
        <v>4550</v>
      </c>
      <c r="W26">
        <f t="shared" si="6"/>
        <v>6552000</v>
      </c>
      <c r="X26">
        <f t="shared" si="7"/>
        <v>1840</v>
      </c>
      <c r="Y26">
        <f t="shared" si="8"/>
        <v>2649600</v>
      </c>
    </row>
    <row r="27" ht="16.5" spans="1:25">
      <c r="A27" s="17" t="s">
        <v>179</v>
      </c>
      <c r="B27" s="17">
        <v>1</v>
      </c>
      <c r="C27" s="17">
        <v>1000</v>
      </c>
      <c r="D27" s="17" t="str">
        <f t="shared" si="0"/>
        <v>10001,1900+100*lv|10007,2400+100*lv|10009,100</v>
      </c>
      <c r="E27" s="17" t="str">
        <f t="shared" si="2"/>
        <v>500+50*lv</v>
      </c>
      <c r="F27" t="s">
        <v>476</v>
      </c>
      <c r="G27" t="s">
        <v>442</v>
      </c>
      <c r="H27" t="s">
        <v>477</v>
      </c>
      <c r="I27" t="s">
        <v>478</v>
      </c>
      <c r="J27" t="s">
        <v>479</v>
      </c>
      <c r="K27" t="s">
        <v>443</v>
      </c>
      <c r="L27">
        <v>100</v>
      </c>
      <c r="M27" t="s">
        <v>286</v>
      </c>
      <c r="N27">
        <v>1900</v>
      </c>
      <c r="O27">
        <v>100</v>
      </c>
      <c r="P27">
        <f t="shared" si="9"/>
        <v>51850000</v>
      </c>
      <c r="Q27">
        <v>2400</v>
      </c>
      <c r="R27">
        <v>100</v>
      </c>
      <c r="S27">
        <f t="shared" si="3"/>
        <v>52350000</v>
      </c>
      <c r="T27">
        <f t="shared" si="10"/>
        <v>50500</v>
      </c>
      <c r="U27">
        <f t="shared" si="4"/>
        <v>72720000</v>
      </c>
      <c r="V27">
        <f t="shared" si="5"/>
        <v>5045</v>
      </c>
      <c r="W27">
        <f t="shared" si="6"/>
        <v>7264800</v>
      </c>
      <c r="X27">
        <f t="shared" si="7"/>
        <v>2038</v>
      </c>
      <c r="Y27">
        <f t="shared" si="8"/>
        <v>2934720</v>
      </c>
    </row>
    <row r="28" ht="16.5" spans="1:21">
      <c r="A28" s="17" t="s">
        <v>181</v>
      </c>
      <c r="B28" s="17">
        <v>2</v>
      </c>
      <c r="C28" s="17">
        <v>50</v>
      </c>
      <c r="D28" s="17" t="str">
        <f t="shared" ref="D28:D71" si="11">G28&amp;H28&amp;M28&amp;I28&amp;J28&amp;M28&amp;K28&amp;L28</f>
        <v>20005,2300+200*lv|20003,1900+100*lv|10009,100</v>
      </c>
      <c r="E28" s="17" t="str">
        <f t="shared" ref="E28:E71" si="12">F28</f>
        <v>50*lv</v>
      </c>
      <c r="F28" t="s">
        <v>480</v>
      </c>
      <c r="G28" t="s">
        <v>481</v>
      </c>
      <c r="H28" t="s">
        <v>482</v>
      </c>
      <c r="I28" t="s">
        <v>483</v>
      </c>
      <c r="J28" t="s">
        <v>477</v>
      </c>
      <c r="K28" t="s">
        <v>443</v>
      </c>
      <c r="L28">
        <v>100</v>
      </c>
      <c r="M28" t="s">
        <v>286</v>
      </c>
      <c r="N28">
        <v>2300</v>
      </c>
      <c r="O28">
        <v>200</v>
      </c>
      <c r="P28">
        <f t="shared" ref="P27:P48" si="13">C28*N28+C28*(C28-1)*O28*0.5</f>
        <v>360000</v>
      </c>
      <c r="Q28">
        <v>1900</v>
      </c>
      <c r="R28">
        <v>100</v>
      </c>
      <c r="S28">
        <f t="shared" si="3"/>
        <v>217500</v>
      </c>
      <c r="T28">
        <f t="shared" si="10"/>
        <v>3000</v>
      </c>
      <c r="U28">
        <f t="shared" si="4"/>
        <v>4320000</v>
      </c>
    </row>
    <row r="29" ht="16.5" spans="1:21">
      <c r="A29" s="17" t="s">
        <v>181</v>
      </c>
      <c r="B29" s="17">
        <v>2</v>
      </c>
      <c r="C29" s="17">
        <f t="shared" ref="C29:C47" si="14">C28+50</f>
        <v>100</v>
      </c>
      <c r="D29" s="17" t="str">
        <f t="shared" si="11"/>
        <v>20005,2300+200*lv|20003,1900+100*lv|10009,100</v>
      </c>
      <c r="E29" s="17" t="str">
        <f t="shared" si="12"/>
        <v>50*lv</v>
      </c>
      <c r="F29" t="s">
        <v>480</v>
      </c>
      <c r="G29" t="s">
        <v>481</v>
      </c>
      <c r="H29" t="s">
        <v>482</v>
      </c>
      <c r="I29" t="s">
        <v>483</v>
      </c>
      <c r="J29" t="s">
        <v>477</v>
      </c>
      <c r="K29" t="s">
        <v>443</v>
      </c>
      <c r="L29">
        <v>100</v>
      </c>
      <c r="M29" t="s">
        <v>286</v>
      </c>
      <c r="N29">
        <v>2300</v>
      </c>
      <c r="O29">
        <v>200</v>
      </c>
      <c r="P29">
        <f t="shared" si="13"/>
        <v>1220000</v>
      </c>
      <c r="Q29">
        <v>1900</v>
      </c>
      <c r="R29">
        <v>100</v>
      </c>
      <c r="S29">
        <f t="shared" si="3"/>
        <v>685000</v>
      </c>
      <c r="T29">
        <f t="shared" si="10"/>
        <v>5500</v>
      </c>
      <c r="U29">
        <f t="shared" si="4"/>
        <v>7920000</v>
      </c>
    </row>
    <row r="30" ht="16.5" spans="1:21">
      <c r="A30" s="17" t="s">
        <v>181</v>
      </c>
      <c r="B30" s="17">
        <v>2</v>
      </c>
      <c r="C30" s="17">
        <f t="shared" si="14"/>
        <v>150</v>
      </c>
      <c r="D30" s="17" t="str">
        <f t="shared" si="11"/>
        <v>20005,2300+200*lv|20003,1900+100*lv|10009,100</v>
      </c>
      <c r="E30" s="17" t="str">
        <f t="shared" si="12"/>
        <v>50*lv</v>
      </c>
      <c r="F30" t="s">
        <v>480</v>
      </c>
      <c r="G30" t="s">
        <v>481</v>
      </c>
      <c r="H30" t="s">
        <v>482</v>
      </c>
      <c r="I30" t="s">
        <v>483</v>
      </c>
      <c r="J30" t="s">
        <v>477</v>
      </c>
      <c r="K30" t="s">
        <v>443</v>
      </c>
      <c r="L30">
        <v>100</v>
      </c>
      <c r="M30" t="s">
        <v>286</v>
      </c>
      <c r="N30">
        <v>2300</v>
      </c>
      <c r="O30">
        <v>200</v>
      </c>
      <c r="P30">
        <f t="shared" si="13"/>
        <v>2580000</v>
      </c>
      <c r="Q30">
        <v>1900</v>
      </c>
      <c r="R30">
        <v>100</v>
      </c>
      <c r="S30">
        <f t="shared" si="3"/>
        <v>1402500</v>
      </c>
      <c r="T30">
        <f t="shared" si="10"/>
        <v>8000</v>
      </c>
      <c r="U30">
        <f t="shared" si="4"/>
        <v>11520000</v>
      </c>
    </row>
    <row r="31" ht="16.5" spans="1:21">
      <c r="A31" s="17" t="s">
        <v>181</v>
      </c>
      <c r="B31" s="17">
        <v>2</v>
      </c>
      <c r="C31" s="17">
        <f t="shared" si="14"/>
        <v>200</v>
      </c>
      <c r="D31" s="17" t="str">
        <f t="shared" si="11"/>
        <v>20005,2300+200*lv|20003,1900+100*lv|10009,100</v>
      </c>
      <c r="E31" s="17" t="str">
        <f t="shared" si="12"/>
        <v>50*lv</v>
      </c>
      <c r="F31" t="s">
        <v>480</v>
      </c>
      <c r="G31" t="s">
        <v>481</v>
      </c>
      <c r="H31" t="s">
        <v>482</v>
      </c>
      <c r="I31" t="s">
        <v>483</v>
      </c>
      <c r="J31" t="s">
        <v>477</v>
      </c>
      <c r="K31" t="s">
        <v>443</v>
      </c>
      <c r="L31">
        <v>100</v>
      </c>
      <c r="M31" t="s">
        <v>286</v>
      </c>
      <c r="N31">
        <v>2300</v>
      </c>
      <c r="O31">
        <v>200</v>
      </c>
      <c r="P31">
        <f t="shared" si="13"/>
        <v>4440000</v>
      </c>
      <c r="Q31">
        <v>1900</v>
      </c>
      <c r="R31">
        <v>100</v>
      </c>
      <c r="S31">
        <f t="shared" si="3"/>
        <v>2370000</v>
      </c>
      <c r="T31">
        <f t="shared" si="10"/>
        <v>10500</v>
      </c>
      <c r="U31">
        <f t="shared" si="4"/>
        <v>15120000</v>
      </c>
    </row>
    <row r="32" ht="16.5" spans="1:21">
      <c r="A32" s="17" t="s">
        <v>181</v>
      </c>
      <c r="B32" s="17">
        <v>2</v>
      </c>
      <c r="C32" s="17">
        <f t="shared" si="14"/>
        <v>250</v>
      </c>
      <c r="D32" s="17" t="str">
        <f t="shared" si="11"/>
        <v>20005,2300+200*lv|20003,1900+100*lv|10009,100</v>
      </c>
      <c r="E32" s="17" t="str">
        <f t="shared" si="12"/>
        <v>50*lv</v>
      </c>
      <c r="F32" t="s">
        <v>480</v>
      </c>
      <c r="G32" t="s">
        <v>481</v>
      </c>
      <c r="H32" t="s">
        <v>482</v>
      </c>
      <c r="I32" t="s">
        <v>483</v>
      </c>
      <c r="J32" t="s">
        <v>477</v>
      </c>
      <c r="K32" t="s">
        <v>443</v>
      </c>
      <c r="L32">
        <v>100</v>
      </c>
      <c r="M32" t="s">
        <v>286</v>
      </c>
      <c r="N32">
        <v>2300</v>
      </c>
      <c r="O32">
        <v>200</v>
      </c>
      <c r="P32">
        <f t="shared" si="13"/>
        <v>6800000</v>
      </c>
      <c r="Q32">
        <v>1900</v>
      </c>
      <c r="R32">
        <v>100</v>
      </c>
      <c r="S32">
        <f t="shared" si="3"/>
        <v>3587500</v>
      </c>
      <c r="T32">
        <f t="shared" si="10"/>
        <v>13000</v>
      </c>
      <c r="U32">
        <f t="shared" si="4"/>
        <v>18720000</v>
      </c>
    </row>
    <row r="33" ht="16.5" spans="1:21">
      <c r="A33" s="17" t="s">
        <v>181</v>
      </c>
      <c r="B33" s="17">
        <v>2</v>
      </c>
      <c r="C33" s="17">
        <f t="shared" si="14"/>
        <v>300</v>
      </c>
      <c r="D33" s="17" t="str">
        <f t="shared" si="11"/>
        <v>20005,2300+200*lv|20003,1900+100*lv|10009,100</v>
      </c>
      <c r="E33" s="17" t="str">
        <f t="shared" si="12"/>
        <v>50*lv</v>
      </c>
      <c r="F33" t="s">
        <v>480</v>
      </c>
      <c r="G33" t="s">
        <v>481</v>
      </c>
      <c r="H33" t="s">
        <v>482</v>
      </c>
      <c r="I33" t="s">
        <v>483</v>
      </c>
      <c r="J33" t="s">
        <v>477</v>
      </c>
      <c r="K33" t="s">
        <v>443</v>
      </c>
      <c r="L33">
        <v>100</v>
      </c>
      <c r="M33" t="s">
        <v>286</v>
      </c>
      <c r="N33">
        <v>2300</v>
      </c>
      <c r="O33">
        <v>200</v>
      </c>
      <c r="P33">
        <f t="shared" si="13"/>
        <v>9660000</v>
      </c>
      <c r="Q33">
        <v>1900</v>
      </c>
      <c r="R33">
        <v>100</v>
      </c>
      <c r="S33">
        <f t="shared" si="3"/>
        <v>5055000</v>
      </c>
      <c r="T33">
        <f t="shared" si="10"/>
        <v>15500</v>
      </c>
      <c r="U33">
        <f t="shared" si="4"/>
        <v>22320000</v>
      </c>
    </row>
    <row r="34" ht="16.5" spans="1:21">
      <c r="A34" s="17" t="s">
        <v>181</v>
      </c>
      <c r="B34" s="17">
        <v>2</v>
      </c>
      <c r="C34" s="17">
        <f t="shared" si="14"/>
        <v>350</v>
      </c>
      <c r="D34" s="17" t="str">
        <f t="shared" si="11"/>
        <v>20005,2300+200*lv|20003,1900+100*lv|10009,100</v>
      </c>
      <c r="E34" s="17" t="str">
        <f t="shared" si="12"/>
        <v>50*lv</v>
      </c>
      <c r="F34" t="s">
        <v>480</v>
      </c>
      <c r="G34" t="s">
        <v>481</v>
      </c>
      <c r="H34" t="s">
        <v>482</v>
      </c>
      <c r="I34" t="s">
        <v>483</v>
      </c>
      <c r="J34" t="s">
        <v>477</v>
      </c>
      <c r="K34" t="s">
        <v>443</v>
      </c>
      <c r="L34">
        <v>100</v>
      </c>
      <c r="M34" t="s">
        <v>286</v>
      </c>
      <c r="N34">
        <v>2300</v>
      </c>
      <c r="O34">
        <v>200</v>
      </c>
      <c r="P34">
        <f t="shared" si="13"/>
        <v>13020000</v>
      </c>
      <c r="Q34">
        <v>1900</v>
      </c>
      <c r="R34">
        <v>100</v>
      </c>
      <c r="S34">
        <f t="shared" si="3"/>
        <v>6772500</v>
      </c>
      <c r="T34">
        <f t="shared" si="10"/>
        <v>18000</v>
      </c>
      <c r="U34">
        <f t="shared" si="4"/>
        <v>25920000</v>
      </c>
    </row>
    <row r="35" ht="16.5" spans="1:21">
      <c r="A35" s="17" t="s">
        <v>181</v>
      </c>
      <c r="B35" s="17">
        <v>2</v>
      </c>
      <c r="C35" s="17">
        <f t="shared" si="14"/>
        <v>400</v>
      </c>
      <c r="D35" s="17" t="str">
        <f t="shared" si="11"/>
        <v>20005,2300+200*lv|20003,1900+100*lv|10009,100</v>
      </c>
      <c r="E35" s="17" t="str">
        <f t="shared" si="12"/>
        <v>50*lv</v>
      </c>
      <c r="F35" t="s">
        <v>480</v>
      </c>
      <c r="G35" t="s">
        <v>481</v>
      </c>
      <c r="H35" t="s">
        <v>482</v>
      </c>
      <c r="I35" t="s">
        <v>483</v>
      </c>
      <c r="J35" t="s">
        <v>477</v>
      </c>
      <c r="K35" t="s">
        <v>443</v>
      </c>
      <c r="L35">
        <v>100</v>
      </c>
      <c r="M35" t="s">
        <v>286</v>
      </c>
      <c r="N35">
        <v>2300</v>
      </c>
      <c r="O35">
        <v>200</v>
      </c>
      <c r="P35">
        <f t="shared" si="13"/>
        <v>16880000</v>
      </c>
      <c r="Q35">
        <v>1900</v>
      </c>
      <c r="R35">
        <v>100</v>
      </c>
      <c r="S35">
        <f t="shared" si="3"/>
        <v>8740000</v>
      </c>
      <c r="T35">
        <f t="shared" si="10"/>
        <v>20500</v>
      </c>
      <c r="U35">
        <f t="shared" si="4"/>
        <v>29520000</v>
      </c>
    </row>
    <row r="36" ht="16.5" spans="1:21">
      <c r="A36" s="17" t="s">
        <v>181</v>
      </c>
      <c r="B36" s="17">
        <v>2</v>
      </c>
      <c r="C36" s="17">
        <f t="shared" si="14"/>
        <v>450</v>
      </c>
      <c r="D36" s="17" t="str">
        <f t="shared" si="11"/>
        <v>20005,2300+200*lv|20003,1900+100*lv|10009,100</v>
      </c>
      <c r="E36" s="17" t="str">
        <f t="shared" si="12"/>
        <v>50*lv</v>
      </c>
      <c r="F36" t="s">
        <v>480</v>
      </c>
      <c r="G36" t="s">
        <v>481</v>
      </c>
      <c r="H36" t="s">
        <v>482</v>
      </c>
      <c r="I36" t="s">
        <v>483</v>
      </c>
      <c r="J36" t="s">
        <v>477</v>
      </c>
      <c r="K36" t="s">
        <v>443</v>
      </c>
      <c r="L36">
        <v>100</v>
      </c>
      <c r="M36" t="s">
        <v>286</v>
      </c>
      <c r="N36">
        <v>2300</v>
      </c>
      <c r="O36">
        <v>200</v>
      </c>
      <c r="P36">
        <f t="shared" si="13"/>
        <v>21240000</v>
      </c>
      <c r="Q36">
        <v>1900</v>
      </c>
      <c r="R36">
        <v>100</v>
      </c>
      <c r="S36">
        <f t="shared" si="3"/>
        <v>10957500</v>
      </c>
      <c r="T36">
        <f t="shared" si="10"/>
        <v>23000</v>
      </c>
      <c r="U36">
        <f t="shared" si="4"/>
        <v>33120000</v>
      </c>
    </row>
    <row r="37" ht="16.5" spans="1:21">
      <c r="A37" s="17" t="s">
        <v>181</v>
      </c>
      <c r="B37" s="17">
        <v>2</v>
      </c>
      <c r="C37" s="17">
        <f t="shared" si="14"/>
        <v>500</v>
      </c>
      <c r="D37" s="17" t="str">
        <f t="shared" si="11"/>
        <v>20005,2300+200*lv|20003,1900+100*lv|10009,100</v>
      </c>
      <c r="E37" s="17" t="str">
        <f t="shared" si="12"/>
        <v>50*lv</v>
      </c>
      <c r="F37" t="s">
        <v>480</v>
      </c>
      <c r="G37" t="s">
        <v>481</v>
      </c>
      <c r="H37" t="s">
        <v>482</v>
      </c>
      <c r="I37" t="s">
        <v>483</v>
      </c>
      <c r="J37" t="s">
        <v>477</v>
      </c>
      <c r="K37" t="s">
        <v>443</v>
      </c>
      <c r="L37">
        <v>100</v>
      </c>
      <c r="M37" t="s">
        <v>286</v>
      </c>
      <c r="N37">
        <v>2300</v>
      </c>
      <c r="O37">
        <v>200</v>
      </c>
      <c r="P37">
        <f t="shared" si="13"/>
        <v>26100000</v>
      </c>
      <c r="Q37">
        <v>1900</v>
      </c>
      <c r="R37">
        <v>100</v>
      </c>
      <c r="S37">
        <f t="shared" si="3"/>
        <v>13425000</v>
      </c>
      <c r="T37">
        <f t="shared" si="10"/>
        <v>25500</v>
      </c>
      <c r="U37">
        <f t="shared" si="4"/>
        <v>36720000</v>
      </c>
    </row>
    <row r="38" ht="16.5" spans="1:21">
      <c r="A38" s="17" t="s">
        <v>181</v>
      </c>
      <c r="B38" s="17">
        <v>2</v>
      </c>
      <c r="C38" s="17">
        <f t="shared" si="14"/>
        <v>550</v>
      </c>
      <c r="D38" s="17" t="str">
        <f t="shared" si="11"/>
        <v>20005,2300+200*lv|20003,1900+100*lv|10009,100</v>
      </c>
      <c r="E38" s="17" t="str">
        <f t="shared" si="12"/>
        <v>50*lv</v>
      </c>
      <c r="F38" t="s">
        <v>480</v>
      </c>
      <c r="G38" t="s">
        <v>481</v>
      </c>
      <c r="H38" t="s">
        <v>482</v>
      </c>
      <c r="I38" t="s">
        <v>483</v>
      </c>
      <c r="J38" t="s">
        <v>477</v>
      </c>
      <c r="K38" t="s">
        <v>443</v>
      </c>
      <c r="L38">
        <v>100</v>
      </c>
      <c r="M38" t="s">
        <v>286</v>
      </c>
      <c r="N38">
        <v>2300</v>
      </c>
      <c r="O38">
        <v>200</v>
      </c>
      <c r="P38">
        <f t="shared" si="13"/>
        <v>31460000</v>
      </c>
      <c r="Q38">
        <v>1900</v>
      </c>
      <c r="R38">
        <v>100</v>
      </c>
      <c r="S38">
        <f t="shared" si="3"/>
        <v>16142500</v>
      </c>
      <c r="T38">
        <f t="shared" si="10"/>
        <v>28000</v>
      </c>
      <c r="U38">
        <f t="shared" si="4"/>
        <v>40320000</v>
      </c>
    </row>
    <row r="39" ht="16.5" spans="1:21">
      <c r="A39" s="17" t="s">
        <v>181</v>
      </c>
      <c r="B39" s="17">
        <v>2</v>
      </c>
      <c r="C39" s="17">
        <f t="shared" si="14"/>
        <v>600</v>
      </c>
      <c r="D39" s="17" t="str">
        <f t="shared" si="11"/>
        <v>20005,2300+200*lv|20003,1900+100*lv|10009,100</v>
      </c>
      <c r="E39" s="17" t="str">
        <f t="shared" si="12"/>
        <v>50*lv</v>
      </c>
      <c r="F39" t="s">
        <v>480</v>
      </c>
      <c r="G39" t="s">
        <v>481</v>
      </c>
      <c r="H39" t="s">
        <v>482</v>
      </c>
      <c r="I39" t="s">
        <v>483</v>
      </c>
      <c r="J39" t="s">
        <v>477</v>
      </c>
      <c r="K39" t="s">
        <v>443</v>
      </c>
      <c r="L39">
        <v>100</v>
      </c>
      <c r="M39" t="s">
        <v>286</v>
      </c>
      <c r="N39">
        <v>2300</v>
      </c>
      <c r="O39">
        <v>200</v>
      </c>
      <c r="P39">
        <f t="shared" si="13"/>
        <v>37320000</v>
      </c>
      <c r="Q39">
        <v>1900</v>
      </c>
      <c r="R39">
        <v>100</v>
      </c>
      <c r="S39">
        <f t="shared" si="3"/>
        <v>19110000</v>
      </c>
      <c r="T39">
        <f t="shared" si="10"/>
        <v>30500</v>
      </c>
      <c r="U39">
        <f t="shared" si="4"/>
        <v>43920000</v>
      </c>
    </row>
    <row r="40" ht="16.5" spans="1:21">
      <c r="A40" s="17" t="s">
        <v>181</v>
      </c>
      <c r="B40" s="17">
        <v>2</v>
      </c>
      <c r="C40" s="17">
        <f t="shared" si="14"/>
        <v>650</v>
      </c>
      <c r="D40" s="17" t="str">
        <f t="shared" si="11"/>
        <v>20005,2300+200*lv|20003,1900+100*lv|10009,100</v>
      </c>
      <c r="E40" s="17" t="str">
        <f t="shared" si="12"/>
        <v>50*lv</v>
      </c>
      <c r="F40" t="s">
        <v>480</v>
      </c>
      <c r="G40" t="s">
        <v>481</v>
      </c>
      <c r="H40" t="s">
        <v>482</v>
      </c>
      <c r="I40" t="s">
        <v>483</v>
      </c>
      <c r="J40" t="s">
        <v>477</v>
      </c>
      <c r="K40" t="s">
        <v>443</v>
      </c>
      <c r="L40">
        <v>100</v>
      </c>
      <c r="M40" t="s">
        <v>286</v>
      </c>
      <c r="N40">
        <v>2300</v>
      </c>
      <c r="O40">
        <v>200</v>
      </c>
      <c r="P40">
        <f t="shared" si="13"/>
        <v>43680000</v>
      </c>
      <c r="Q40">
        <v>1900</v>
      </c>
      <c r="R40">
        <v>100</v>
      </c>
      <c r="S40">
        <f t="shared" si="3"/>
        <v>22327500</v>
      </c>
      <c r="T40">
        <f t="shared" si="10"/>
        <v>33000</v>
      </c>
      <c r="U40">
        <f t="shared" si="4"/>
        <v>47520000</v>
      </c>
    </row>
    <row r="41" ht="16.5" spans="1:21">
      <c r="A41" s="17" t="s">
        <v>181</v>
      </c>
      <c r="B41" s="17">
        <v>2</v>
      </c>
      <c r="C41" s="17">
        <f t="shared" si="14"/>
        <v>700</v>
      </c>
      <c r="D41" s="17" t="str">
        <f t="shared" si="11"/>
        <v>20005,2300+200*lv|20003,1900+100*lv|10009,100</v>
      </c>
      <c r="E41" s="17" t="str">
        <f t="shared" si="12"/>
        <v>50*lv</v>
      </c>
      <c r="F41" t="s">
        <v>480</v>
      </c>
      <c r="G41" t="s">
        <v>481</v>
      </c>
      <c r="H41" t="s">
        <v>482</v>
      </c>
      <c r="I41" t="s">
        <v>483</v>
      </c>
      <c r="J41" t="s">
        <v>477</v>
      </c>
      <c r="K41" t="s">
        <v>443</v>
      </c>
      <c r="L41">
        <v>100</v>
      </c>
      <c r="M41" t="s">
        <v>286</v>
      </c>
      <c r="N41">
        <v>2300</v>
      </c>
      <c r="O41">
        <v>200</v>
      </c>
      <c r="P41">
        <f t="shared" si="13"/>
        <v>50540000</v>
      </c>
      <c r="Q41">
        <v>1900</v>
      </c>
      <c r="R41">
        <v>100</v>
      </c>
      <c r="S41">
        <f t="shared" si="3"/>
        <v>25795000</v>
      </c>
      <c r="T41">
        <f t="shared" si="10"/>
        <v>35500</v>
      </c>
      <c r="U41">
        <f t="shared" si="4"/>
        <v>51120000</v>
      </c>
    </row>
    <row r="42" ht="16.5" spans="1:21">
      <c r="A42" s="17" t="s">
        <v>181</v>
      </c>
      <c r="B42" s="17">
        <v>2</v>
      </c>
      <c r="C42" s="17">
        <f t="shared" si="14"/>
        <v>750</v>
      </c>
      <c r="D42" s="17" t="str">
        <f t="shared" si="11"/>
        <v>20005,2300+200*lv|20003,1900+100*lv|10009,100</v>
      </c>
      <c r="E42" s="17" t="str">
        <f t="shared" si="12"/>
        <v>50*lv</v>
      </c>
      <c r="F42" t="s">
        <v>480</v>
      </c>
      <c r="G42" t="s">
        <v>481</v>
      </c>
      <c r="H42" t="s">
        <v>482</v>
      </c>
      <c r="I42" t="s">
        <v>483</v>
      </c>
      <c r="J42" t="s">
        <v>477</v>
      </c>
      <c r="K42" t="s">
        <v>443</v>
      </c>
      <c r="L42">
        <v>100</v>
      </c>
      <c r="M42" t="s">
        <v>286</v>
      </c>
      <c r="N42">
        <v>2300</v>
      </c>
      <c r="O42">
        <v>200</v>
      </c>
      <c r="P42">
        <f t="shared" si="13"/>
        <v>57900000</v>
      </c>
      <c r="Q42">
        <v>1900</v>
      </c>
      <c r="R42">
        <v>100</v>
      </c>
      <c r="S42">
        <f t="shared" si="3"/>
        <v>29512500</v>
      </c>
      <c r="T42">
        <f t="shared" si="10"/>
        <v>38000</v>
      </c>
      <c r="U42">
        <f t="shared" si="4"/>
        <v>54720000</v>
      </c>
    </row>
    <row r="43" ht="16.5" spans="1:21">
      <c r="A43" s="17" t="s">
        <v>181</v>
      </c>
      <c r="B43" s="17">
        <v>2</v>
      </c>
      <c r="C43" s="17">
        <f t="shared" si="14"/>
        <v>800</v>
      </c>
      <c r="D43" s="17" t="str">
        <f t="shared" si="11"/>
        <v>20005,2300+200*lv|20003,1900+100*lv|10009,100</v>
      </c>
      <c r="E43" s="17" t="str">
        <f t="shared" si="12"/>
        <v>50*lv</v>
      </c>
      <c r="F43" t="s">
        <v>480</v>
      </c>
      <c r="G43" t="s">
        <v>481</v>
      </c>
      <c r="H43" t="s">
        <v>482</v>
      </c>
      <c r="I43" t="s">
        <v>483</v>
      </c>
      <c r="J43" t="s">
        <v>477</v>
      </c>
      <c r="K43" t="s">
        <v>443</v>
      </c>
      <c r="L43">
        <v>100</v>
      </c>
      <c r="M43" t="s">
        <v>286</v>
      </c>
      <c r="N43">
        <v>2300</v>
      </c>
      <c r="O43">
        <v>200</v>
      </c>
      <c r="P43">
        <f t="shared" si="13"/>
        <v>65760000</v>
      </c>
      <c r="Q43">
        <v>1900</v>
      </c>
      <c r="R43">
        <v>100</v>
      </c>
      <c r="S43">
        <f t="shared" si="3"/>
        <v>33480000</v>
      </c>
      <c r="T43">
        <f t="shared" si="10"/>
        <v>40500</v>
      </c>
      <c r="U43">
        <f t="shared" si="4"/>
        <v>58320000</v>
      </c>
    </row>
    <row r="44" ht="16.5" spans="1:21">
      <c r="A44" s="17" t="s">
        <v>181</v>
      </c>
      <c r="B44" s="17">
        <v>2</v>
      </c>
      <c r="C44" s="17">
        <f t="shared" si="14"/>
        <v>850</v>
      </c>
      <c r="D44" s="17" t="str">
        <f t="shared" si="11"/>
        <v>20005,2300+200*lv|20003,1900+100*lv|10009,100</v>
      </c>
      <c r="E44" s="17" t="str">
        <f t="shared" si="12"/>
        <v>50*lv</v>
      </c>
      <c r="F44" t="s">
        <v>480</v>
      </c>
      <c r="G44" t="s">
        <v>481</v>
      </c>
      <c r="H44" t="s">
        <v>482</v>
      </c>
      <c r="I44" t="s">
        <v>483</v>
      </c>
      <c r="J44" t="s">
        <v>477</v>
      </c>
      <c r="K44" t="s">
        <v>443</v>
      </c>
      <c r="L44">
        <v>100</v>
      </c>
      <c r="M44" t="s">
        <v>286</v>
      </c>
      <c r="N44">
        <v>2300</v>
      </c>
      <c r="O44">
        <v>200</v>
      </c>
      <c r="P44">
        <f t="shared" si="13"/>
        <v>74120000</v>
      </c>
      <c r="Q44">
        <v>1900</v>
      </c>
      <c r="R44">
        <v>100</v>
      </c>
      <c r="S44">
        <f t="shared" si="3"/>
        <v>37697500</v>
      </c>
      <c r="T44">
        <f t="shared" si="10"/>
        <v>43000</v>
      </c>
      <c r="U44">
        <f t="shared" si="4"/>
        <v>61920000</v>
      </c>
    </row>
    <row r="45" ht="16.5" spans="1:21">
      <c r="A45" s="17" t="s">
        <v>181</v>
      </c>
      <c r="B45" s="17">
        <v>2</v>
      </c>
      <c r="C45" s="17">
        <f t="shared" si="14"/>
        <v>900</v>
      </c>
      <c r="D45" s="17" t="str">
        <f t="shared" si="11"/>
        <v>20005,2300+200*lv|20003,1900+100*lv|10009,100</v>
      </c>
      <c r="E45" s="17" t="str">
        <f t="shared" si="12"/>
        <v>50*lv</v>
      </c>
      <c r="F45" t="s">
        <v>480</v>
      </c>
      <c r="G45" t="s">
        <v>481</v>
      </c>
      <c r="H45" t="s">
        <v>482</v>
      </c>
      <c r="I45" t="s">
        <v>483</v>
      </c>
      <c r="J45" t="s">
        <v>477</v>
      </c>
      <c r="K45" t="s">
        <v>443</v>
      </c>
      <c r="L45">
        <v>100</v>
      </c>
      <c r="M45" t="s">
        <v>286</v>
      </c>
      <c r="N45">
        <v>2300</v>
      </c>
      <c r="O45">
        <v>200</v>
      </c>
      <c r="P45">
        <f t="shared" si="13"/>
        <v>82980000</v>
      </c>
      <c r="Q45">
        <v>1900</v>
      </c>
      <c r="R45">
        <v>100</v>
      </c>
      <c r="S45">
        <f t="shared" si="3"/>
        <v>42165000</v>
      </c>
      <c r="T45">
        <f t="shared" si="10"/>
        <v>45500</v>
      </c>
      <c r="U45">
        <f t="shared" si="4"/>
        <v>65520000</v>
      </c>
    </row>
    <row r="46" ht="16.5" spans="1:21">
      <c r="A46" s="17" t="s">
        <v>181</v>
      </c>
      <c r="B46" s="17">
        <v>2</v>
      </c>
      <c r="C46" s="17">
        <f t="shared" si="14"/>
        <v>950</v>
      </c>
      <c r="D46" s="17" t="str">
        <f t="shared" si="11"/>
        <v>20005,2300+200*lv|20003,1900+100*lv|10009,100</v>
      </c>
      <c r="E46" s="17" t="str">
        <f t="shared" si="12"/>
        <v>50*lv</v>
      </c>
      <c r="F46" t="s">
        <v>480</v>
      </c>
      <c r="G46" t="s">
        <v>481</v>
      </c>
      <c r="H46" t="s">
        <v>482</v>
      </c>
      <c r="I46" t="s">
        <v>483</v>
      </c>
      <c r="J46" t="s">
        <v>477</v>
      </c>
      <c r="K46" t="s">
        <v>443</v>
      </c>
      <c r="L46">
        <v>100</v>
      </c>
      <c r="M46" t="s">
        <v>286</v>
      </c>
      <c r="N46">
        <v>2300</v>
      </c>
      <c r="O46">
        <v>200</v>
      </c>
      <c r="P46">
        <f t="shared" si="13"/>
        <v>92340000</v>
      </c>
      <c r="Q46">
        <v>1900</v>
      </c>
      <c r="R46">
        <v>100</v>
      </c>
      <c r="S46">
        <f t="shared" si="3"/>
        <v>46882500</v>
      </c>
      <c r="T46">
        <f t="shared" si="10"/>
        <v>48000</v>
      </c>
      <c r="U46">
        <f t="shared" si="4"/>
        <v>69120000</v>
      </c>
    </row>
    <row r="47" ht="16.5" spans="1:21">
      <c r="A47" s="17" t="s">
        <v>181</v>
      </c>
      <c r="B47" s="17">
        <v>2</v>
      </c>
      <c r="C47" s="17">
        <f t="shared" si="14"/>
        <v>1000</v>
      </c>
      <c r="D47" s="17" t="str">
        <f t="shared" si="11"/>
        <v>20005,2300+200*lv|20003,1900+100*lv|10009,100</v>
      </c>
      <c r="E47" s="17" t="str">
        <f t="shared" si="12"/>
        <v>50*lv</v>
      </c>
      <c r="F47" t="s">
        <v>480</v>
      </c>
      <c r="G47" t="s">
        <v>481</v>
      </c>
      <c r="H47" t="s">
        <v>482</v>
      </c>
      <c r="I47" t="s">
        <v>483</v>
      </c>
      <c r="J47" t="s">
        <v>477</v>
      </c>
      <c r="K47" t="s">
        <v>443</v>
      </c>
      <c r="L47">
        <v>100</v>
      </c>
      <c r="M47" t="s">
        <v>286</v>
      </c>
      <c r="N47">
        <v>2300</v>
      </c>
      <c r="O47">
        <v>200</v>
      </c>
      <c r="P47">
        <f t="shared" si="13"/>
        <v>102200000</v>
      </c>
      <c r="Q47">
        <v>1900</v>
      </c>
      <c r="R47">
        <v>100</v>
      </c>
      <c r="S47">
        <f t="shared" si="3"/>
        <v>51850000</v>
      </c>
      <c r="T47">
        <f t="shared" si="10"/>
        <v>50500</v>
      </c>
      <c r="U47">
        <f t="shared" si="4"/>
        <v>72720000</v>
      </c>
    </row>
    <row r="48" ht="16.5" spans="1:19">
      <c r="A48" s="17" t="s">
        <v>182</v>
      </c>
      <c r="B48" s="17">
        <v>3</v>
      </c>
      <c r="C48" s="17">
        <v>50</v>
      </c>
      <c r="D48" s="17" t="str">
        <f t="shared" si="11"/>
        <v>10001,2700+300*lv|20006,3+2*lv|10009,100</v>
      </c>
      <c r="E48" s="17" t="str">
        <f t="shared" si="12"/>
        <v>20*lv</v>
      </c>
      <c r="F48" t="s">
        <v>484</v>
      </c>
      <c r="G48" t="s">
        <v>442</v>
      </c>
      <c r="H48" t="s">
        <v>485</v>
      </c>
      <c r="I48" t="s">
        <v>486</v>
      </c>
      <c r="J48" t="s">
        <v>487</v>
      </c>
      <c r="K48" t="s">
        <v>443</v>
      </c>
      <c r="L48">
        <v>100</v>
      </c>
      <c r="M48" t="s">
        <v>286</v>
      </c>
      <c r="N48">
        <v>2700</v>
      </c>
      <c r="O48">
        <v>300</v>
      </c>
      <c r="P48">
        <f t="shared" si="13"/>
        <v>502500</v>
      </c>
      <c r="Q48">
        <v>3</v>
      </c>
      <c r="R48">
        <v>2</v>
      </c>
      <c r="S48">
        <f t="shared" si="3"/>
        <v>2600</v>
      </c>
    </row>
    <row r="49" ht="16.5" spans="1:19">
      <c r="A49" s="17" t="s">
        <v>182</v>
      </c>
      <c r="B49" s="17">
        <v>3</v>
      </c>
      <c r="C49" s="17">
        <f t="shared" ref="C49:C67" si="15">C48+50</f>
        <v>100</v>
      </c>
      <c r="D49" s="17" t="str">
        <f t="shared" si="11"/>
        <v>10001,2700+300*lv|20006,3+2*lv|10009,100</v>
      </c>
      <c r="E49" s="17" t="str">
        <f t="shared" si="12"/>
        <v>20*lv</v>
      </c>
      <c r="F49" t="s">
        <v>484</v>
      </c>
      <c r="G49" t="s">
        <v>442</v>
      </c>
      <c r="H49" t="s">
        <v>485</v>
      </c>
      <c r="I49" t="s">
        <v>486</v>
      </c>
      <c r="J49" t="s">
        <v>487</v>
      </c>
      <c r="K49" t="s">
        <v>443</v>
      </c>
      <c r="L49">
        <v>100</v>
      </c>
      <c r="M49" t="s">
        <v>286</v>
      </c>
      <c r="N49">
        <v>2700</v>
      </c>
      <c r="O49">
        <v>300</v>
      </c>
      <c r="P49">
        <f t="shared" ref="P49:P67" si="16">C49*N49+C49*(C49-1)*O49*0.5</f>
        <v>1755000</v>
      </c>
      <c r="Q49">
        <v>3</v>
      </c>
      <c r="R49">
        <v>2</v>
      </c>
      <c r="S49">
        <f t="shared" si="3"/>
        <v>10200</v>
      </c>
    </row>
    <row r="50" ht="16.5" spans="1:19">
      <c r="A50" s="17" t="s">
        <v>182</v>
      </c>
      <c r="B50" s="17">
        <v>3</v>
      </c>
      <c r="C50" s="17">
        <f t="shared" si="15"/>
        <v>150</v>
      </c>
      <c r="D50" s="17" t="str">
        <f t="shared" si="11"/>
        <v>10001,2700+300*lv|20006,3+2*lv|10009,100</v>
      </c>
      <c r="E50" s="17" t="str">
        <f t="shared" si="12"/>
        <v>20*lv</v>
      </c>
      <c r="F50" t="s">
        <v>484</v>
      </c>
      <c r="G50" t="s">
        <v>442</v>
      </c>
      <c r="H50" t="s">
        <v>485</v>
      </c>
      <c r="I50" t="s">
        <v>486</v>
      </c>
      <c r="J50" t="s">
        <v>487</v>
      </c>
      <c r="K50" t="s">
        <v>443</v>
      </c>
      <c r="L50">
        <v>100</v>
      </c>
      <c r="M50" t="s">
        <v>286</v>
      </c>
      <c r="N50">
        <v>2700</v>
      </c>
      <c r="O50">
        <v>300</v>
      </c>
      <c r="P50">
        <f t="shared" si="16"/>
        <v>3757500</v>
      </c>
      <c r="Q50">
        <v>3</v>
      </c>
      <c r="R50">
        <v>2</v>
      </c>
      <c r="S50">
        <f t="shared" si="3"/>
        <v>22800</v>
      </c>
    </row>
    <row r="51" ht="16.5" spans="1:19">
      <c r="A51" s="17" t="s">
        <v>182</v>
      </c>
      <c r="B51" s="17">
        <v>3</v>
      </c>
      <c r="C51" s="17">
        <f t="shared" si="15"/>
        <v>200</v>
      </c>
      <c r="D51" s="17" t="str">
        <f t="shared" si="11"/>
        <v>10001,2700+300*lv|20006,3+2*lv|10009,100</v>
      </c>
      <c r="E51" s="17" t="str">
        <f t="shared" si="12"/>
        <v>20*lv</v>
      </c>
      <c r="F51" t="s">
        <v>484</v>
      </c>
      <c r="G51" t="s">
        <v>442</v>
      </c>
      <c r="H51" t="s">
        <v>485</v>
      </c>
      <c r="I51" t="s">
        <v>486</v>
      </c>
      <c r="J51" t="s">
        <v>487</v>
      </c>
      <c r="K51" t="s">
        <v>443</v>
      </c>
      <c r="L51">
        <v>100</v>
      </c>
      <c r="M51" t="s">
        <v>286</v>
      </c>
      <c r="N51">
        <v>2700</v>
      </c>
      <c r="O51">
        <v>300</v>
      </c>
      <c r="P51">
        <f t="shared" si="16"/>
        <v>6510000</v>
      </c>
      <c r="Q51">
        <v>3</v>
      </c>
      <c r="R51">
        <v>2</v>
      </c>
      <c r="S51">
        <f t="shared" si="3"/>
        <v>40400</v>
      </c>
    </row>
    <row r="52" ht="16.5" spans="1:19">
      <c r="A52" s="17" t="s">
        <v>182</v>
      </c>
      <c r="B52" s="17">
        <v>3</v>
      </c>
      <c r="C52" s="17">
        <f t="shared" si="15"/>
        <v>250</v>
      </c>
      <c r="D52" s="17" t="str">
        <f t="shared" si="11"/>
        <v>10001,2700+300*lv|20006,3+2*lv|10009,100</v>
      </c>
      <c r="E52" s="17" t="str">
        <f t="shared" si="12"/>
        <v>20*lv</v>
      </c>
      <c r="F52" t="s">
        <v>484</v>
      </c>
      <c r="G52" t="s">
        <v>442</v>
      </c>
      <c r="H52" t="s">
        <v>485</v>
      </c>
      <c r="I52" t="s">
        <v>486</v>
      </c>
      <c r="J52" t="s">
        <v>487</v>
      </c>
      <c r="K52" t="s">
        <v>443</v>
      </c>
      <c r="L52">
        <v>100</v>
      </c>
      <c r="M52" t="s">
        <v>286</v>
      </c>
      <c r="N52">
        <v>2700</v>
      </c>
      <c r="O52">
        <v>300</v>
      </c>
      <c r="P52">
        <f t="shared" si="16"/>
        <v>10012500</v>
      </c>
      <c r="Q52">
        <v>3</v>
      </c>
      <c r="R52">
        <v>2</v>
      </c>
      <c r="S52">
        <f t="shared" si="3"/>
        <v>63000</v>
      </c>
    </row>
    <row r="53" ht="16.5" spans="1:19">
      <c r="A53" s="17" t="s">
        <v>182</v>
      </c>
      <c r="B53" s="17">
        <v>3</v>
      </c>
      <c r="C53" s="17">
        <f t="shared" si="15"/>
        <v>300</v>
      </c>
      <c r="D53" s="17" t="str">
        <f t="shared" si="11"/>
        <v>10001,2700+300*lv|20006,3+2*lv|10009,100</v>
      </c>
      <c r="E53" s="17" t="str">
        <f t="shared" si="12"/>
        <v>20*lv</v>
      </c>
      <c r="F53" t="s">
        <v>484</v>
      </c>
      <c r="G53" t="s">
        <v>442</v>
      </c>
      <c r="H53" t="s">
        <v>485</v>
      </c>
      <c r="I53" t="s">
        <v>486</v>
      </c>
      <c r="J53" t="s">
        <v>487</v>
      </c>
      <c r="K53" t="s">
        <v>443</v>
      </c>
      <c r="L53">
        <v>100</v>
      </c>
      <c r="M53" t="s">
        <v>286</v>
      </c>
      <c r="N53">
        <v>2700</v>
      </c>
      <c r="O53">
        <v>300</v>
      </c>
      <c r="P53">
        <f t="shared" si="16"/>
        <v>14265000</v>
      </c>
      <c r="Q53">
        <v>3</v>
      </c>
      <c r="R53">
        <v>2</v>
      </c>
      <c r="S53">
        <f t="shared" si="3"/>
        <v>90600</v>
      </c>
    </row>
    <row r="54" ht="16.5" spans="1:19">
      <c r="A54" s="17" t="s">
        <v>182</v>
      </c>
      <c r="B54" s="17">
        <v>3</v>
      </c>
      <c r="C54" s="17">
        <f t="shared" si="15"/>
        <v>350</v>
      </c>
      <c r="D54" s="17" t="str">
        <f t="shared" si="11"/>
        <v>10001,2700+300*lv|20006,3+2*lv|10009,100</v>
      </c>
      <c r="E54" s="17" t="str">
        <f t="shared" si="12"/>
        <v>20*lv</v>
      </c>
      <c r="F54" t="s">
        <v>484</v>
      </c>
      <c r="G54" t="s">
        <v>442</v>
      </c>
      <c r="H54" t="s">
        <v>485</v>
      </c>
      <c r="I54" t="s">
        <v>486</v>
      </c>
      <c r="J54" t="s">
        <v>487</v>
      </c>
      <c r="K54" t="s">
        <v>443</v>
      </c>
      <c r="L54">
        <v>100</v>
      </c>
      <c r="M54" t="s">
        <v>286</v>
      </c>
      <c r="N54">
        <v>2700</v>
      </c>
      <c r="O54">
        <v>300</v>
      </c>
      <c r="P54">
        <f t="shared" si="16"/>
        <v>19267500</v>
      </c>
      <c r="Q54">
        <v>3</v>
      </c>
      <c r="R54">
        <v>2</v>
      </c>
      <c r="S54">
        <f t="shared" si="3"/>
        <v>123200</v>
      </c>
    </row>
    <row r="55" ht="16.5" spans="1:19">
      <c r="A55" s="17" t="s">
        <v>182</v>
      </c>
      <c r="B55" s="17">
        <v>3</v>
      </c>
      <c r="C55" s="17">
        <f t="shared" si="15"/>
        <v>400</v>
      </c>
      <c r="D55" s="17" t="str">
        <f t="shared" si="11"/>
        <v>10001,2700+300*lv|20006,3+2*lv|10009,100</v>
      </c>
      <c r="E55" s="17" t="str">
        <f t="shared" si="12"/>
        <v>20*lv</v>
      </c>
      <c r="F55" t="s">
        <v>484</v>
      </c>
      <c r="G55" t="s">
        <v>442</v>
      </c>
      <c r="H55" t="s">
        <v>485</v>
      </c>
      <c r="I55" t="s">
        <v>486</v>
      </c>
      <c r="J55" t="s">
        <v>487</v>
      </c>
      <c r="K55" t="s">
        <v>443</v>
      </c>
      <c r="L55">
        <v>100</v>
      </c>
      <c r="M55" t="s">
        <v>286</v>
      </c>
      <c r="N55">
        <v>2700</v>
      </c>
      <c r="O55">
        <v>300</v>
      </c>
      <c r="P55">
        <f t="shared" si="16"/>
        <v>25020000</v>
      </c>
      <c r="Q55">
        <v>3</v>
      </c>
      <c r="R55">
        <v>2</v>
      </c>
      <c r="S55">
        <f t="shared" si="3"/>
        <v>160800</v>
      </c>
    </row>
    <row r="56" ht="16.5" spans="1:19">
      <c r="A56" s="17" t="s">
        <v>182</v>
      </c>
      <c r="B56" s="17">
        <v>3</v>
      </c>
      <c r="C56" s="17">
        <f t="shared" si="15"/>
        <v>450</v>
      </c>
      <c r="D56" s="17" t="str">
        <f t="shared" si="11"/>
        <v>10001,2700+300*lv|20006,3+2*lv|10009,100</v>
      </c>
      <c r="E56" s="17" t="str">
        <f t="shared" si="12"/>
        <v>20*lv</v>
      </c>
      <c r="F56" t="s">
        <v>484</v>
      </c>
      <c r="G56" t="s">
        <v>442</v>
      </c>
      <c r="H56" t="s">
        <v>485</v>
      </c>
      <c r="I56" t="s">
        <v>486</v>
      </c>
      <c r="J56" t="s">
        <v>487</v>
      </c>
      <c r="K56" t="s">
        <v>443</v>
      </c>
      <c r="L56">
        <v>100</v>
      </c>
      <c r="M56" t="s">
        <v>286</v>
      </c>
      <c r="N56">
        <v>2700</v>
      </c>
      <c r="O56">
        <v>300</v>
      </c>
      <c r="P56">
        <f t="shared" si="16"/>
        <v>31522500</v>
      </c>
      <c r="Q56">
        <v>3</v>
      </c>
      <c r="R56">
        <v>2</v>
      </c>
      <c r="S56">
        <f t="shared" si="3"/>
        <v>203400</v>
      </c>
    </row>
    <row r="57" ht="16.5" spans="1:19">
      <c r="A57" s="17" t="s">
        <v>182</v>
      </c>
      <c r="B57" s="17">
        <v>3</v>
      </c>
      <c r="C57" s="17">
        <f t="shared" si="15"/>
        <v>500</v>
      </c>
      <c r="D57" s="17" t="str">
        <f t="shared" si="11"/>
        <v>10001,2700+300*lv|20006,3+2*lv|10009,100</v>
      </c>
      <c r="E57" s="17" t="str">
        <f t="shared" si="12"/>
        <v>20*lv</v>
      </c>
      <c r="F57" t="s">
        <v>484</v>
      </c>
      <c r="G57" t="s">
        <v>442</v>
      </c>
      <c r="H57" t="s">
        <v>485</v>
      </c>
      <c r="I57" t="s">
        <v>486</v>
      </c>
      <c r="J57" t="s">
        <v>487</v>
      </c>
      <c r="K57" t="s">
        <v>443</v>
      </c>
      <c r="L57">
        <v>100</v>
      </c>
      <c r="M57" t="s">
        <v>286</v>
      </c>
      <c r="N57">
        <v>2700</v>
      </c>
      <c r="O57">
        <v>300</v>
      </c>
      <c r="P57">
        <f t="shared" si="16"/>
        <v>38775000</v>
      </c>
      <c r="Q57">
        <v>3</v>
      </c>
      <c r="R57">
        <v>2</v>
      </c>
      <c r="S57">
        <f t="shared" si="3"/>
        <v>251000</v>
      </c>
    </row>
    <row r="58" ht="16.5" spans="1:19">
      <c r="A58" s="17" t="s">
        <v>182</v>
      </c>
      <c r="B58" s="17">
        <v>3</v>
      </c>
      <c r="C58" s="17">
        <f t="shared" si="15"/>
        <v>550</v>
      </c>
      <c r="D58" s="17" t="str">
        <f t="shared" si="11"/>
        <v>10001,2700+300*lv|20006,3+2*lv|10009,100</v>
      </c>
      <c r="E58" s="17" t="str">
        <f t="shared" si="12"/>
        <v>20*lv</v>
      </c>
      <c r="F58" t="s">
        <v>484</v>
      </c>
      <c r="G58" t="s">
        <v>442</v>
      </c>
      <c r="H58" t="s">
        <v>485</v>
      </c>
      <c r="I58" t="s">
        <v>486</v>
      </c>
      <c r="J58" t="s">
        <v>487</v>
      </c>
      <c r="K58" t="s">
        <v>443</v>
      </c>
      <c r="L58">
        <v>100</v>
      </c>
      <c r="M58" t="s">
        <v>286</v>
      </c>
      <c r="N58">
        <v>2700</v>
      </c>
      <c r="O58">
        <v>300</v>
      </c>
      <c r="P58">
        <f t="shared" si="16"/>
        <v>46777500</v>
      </c>
      <c r="Q58">
        <v>3</v>
      </c>
      <c r="R58">
        <v>2</v>
      </c>
      <c r="S58">
        <f t="shared" si="3"/>
        <v>303600</v>
      </c>
    </row>
    <row r="59" ht="16.5" spans="1:19">
      <c r="A59" s="17" t="s">
        <v>182</v>
      </c>
      <c r="B59" s="17">
        <v>3</v>
      </c>
      <c r="C59" s="17">
        <f t="shared" si="15"/>
        <v>600</v>
      </c>
      <c r="D59" s="17" t="str">
        <f t="shared" si="11"/>
        <v>10001,2700+300*lv|20006,3+2*lv|10009,100</v>
      </c>
      <c r="E59" s="17" t="str">
        <f t="shared" si="12"/>
        <v>20*lv</v>
      </c>
      <c r="F59" t="s">
        <v>484</v>
      </c>
      <c r="G59" t="s">
        <v>442</v>
      </c>
      <c r="H59" t="s">
        <v>485</v>
      </c>
      <c r="I59" t="s">
        <v>486</v>
      </c>
      <c r="J59" t="s">
        <v>487</v>
      </c>
      <c r="K59" t="s">
        <v>443</v>
      </c>
      <c r="L59">
        <v>100</v>
      </c>
      <c r="M59" t="s">
        <v>286</v>
      </c>
      <c r="N59">
        <v>2700</v>
      </c>
      <c r="O59">
        <v>300</v>
      </c>
      <c r="P59">
        <f t="shared" si="16"/>
        <v>55530000</v>
      </c>
      <c r="Q59">
        <v>3</v>
      </c>
      <c r="R59">
        <v>2</v>
      </c>
      <c r="S59">
        <f t="shared" si="3"/>
        <v>361200</v>
      </c>
    </row>
    <row r="60" ht="16.5" spans="1:19">
      <c r="A60" s="17" t="s">
        <v>182</v>
      </c>
      <c r="B60" s="17">
        <v>3</v>
      </c>
      <c r="C60" s="17">
        <f t="shared" si="15"/>
        <v>650</v>
      </c>
      <c r="D60" s="17" t="str">
        <f t="shared" si="11"/>
        <v>10001,2700+300*lv|20006,3+2*lv|10009,100</v>
      </c>
      <c r="E60" s="17" t="str">
        <f t="shared" si="12"/>
        <v>20*lv</v>
      </c>
      <c r="F60" t="s">
        <v>484</v>
      </c>
      <c r="G60" t="s">
        <v>442</v>
      </c>
      <c r="H60" t="s">
        <v>485</v>
      </c>
      <c r="I60" t="s">
        <v>486</v>
      </c>
      <c r="J60" t="s">
        <v>487</v>
      </c>
      <c r="K60" t="s">
        <v>443</v>
      </c>
      <c r="L60">
        <v>100</v>
      </c>
      <c r="M60" t="s">
        <v>286</v>
      </c>
      <c r="N60">
        <v>2700</v>
      </c>
      <c r="O60">
        <v>300</v>
      </c>
      <c r="P60">
        <f t="shared" si="16"/>
        <v>65032500</v>
      </c>
      <c r="Q60">
        <v>3</v>
      </c>
      <c r="R60">
        <v>2</v>
      </c>
      <c r="S60">
        <f t="shared" si="3"/>
        <v>423800</v>
      </c>
    </row>
    <row r="61" ht="16.5" spans="1:19">
      <c r="A61" s="17" t="s">
        <v>182</v>
      </c>
      <c r="B61" s="17">
        <v>3</v>
      </c>
      <c r="C61" s="17">
        <f t="shared" si="15"/>
        <v>700</v>
      </c>
      <c r="D61" s="17" t="str">
        <f t="shared" si="11"/>
        <v>10001,2700+300*lv|20006,3+2*lv|10009,100</v>
      </c>
      <c r="E61" s="17" t="str">
        <f t="shared" si="12"/>
        <v>20*lv</v>
      </c>
      <c r="F61" t="s">
        <v>484</v>
      </c>
      <c r="G61" t="s">
        <v>442</v>
      </c>
      <c r="H61" t="s">
        <v>485</v>
      </c>
      <c r="I61" t="s">
        <v>486</v>
      </c>
      <c r="J61" t="s">
        <v>487</v>
      </c>
      <c r="K61" t="s">
        <v>443</v>
      </c>
      <c r="L61">
        <v>100</v>
      </c>
      <c r="M61" t="s">
        <v>286</v>
      </c>
      <c r="N61">
        <v>2700</v>
      </c>
      <c r="O61">
        <v>300</v>
      </c>
      <c r="P61">
        <f t="shared" si="16"/>
        <v>75285000</v>
      </c>
      <c r="Q61">
        <v>3</v>
      </c>
      <c r="R61">
        <v>2</v>
      </c>
      <c r="S61">
        <f t="shared" si="3"/>
        <v>491400</v>
      </c>
    </row>
    <row r="62" ht="16.5" spans="1:19">
      <c r="A62" s="17" t="s">
        <v>182</v>
      </c>
      <c r="B62" s="17">
        <v>3</v>
      </c>
      <c r="C62" s="17">
        <f t="shared" si="15"/>
        <v>750</v>
      </c>
      <c r="D62" s="17" t="str">
        <f t="shared" si="11"/>
        <v>10001,2700+300*lv|20006,3+2*lv|10009,100</v>
      </c>
      <c r="E62" s="17" t="str">
        <f t="shared" si="12"/>
        <v>20*lv</v>
      </c>
      <c r="F62" t="s">
        <v>484</v>
      </c>
      <c r="G62" t="s">
        <v>442</v>
      </c>
      <c r="H62" t="s">
        <v>485</v>
      </c>
      <c r="I62" t="s">
        <v>486</v>
      </c>
      <c r="J62" t="s">
        <v>487</v>
      </c>
      <c r="K62" t="s">
        <v>443</v>
      </c>
      <c r="L62">
        <v>100</v>
      </c>
      <c r="M62" t="s">
        <v>286</v>
      </c>
      <c r="N62">
        <v>2700</v>
      </c>
      <c r="O62">
        <v>300</v>
      </c>
      <c r="P62">
        <f t="shared" si="16"/>
        <v>86287500</v>
      </c>
      <c r="Q62">
        <v>3</v>
      </c>
      <c r="R62">
        <v>2</v>
      </c>
      <c r="S62">
        <f t="shared" si="3"/>
        <v>564000</v>
      </c>
    </row>
    <row r="63" ht="16.5" spans="1:19">
      <c r="A63" s="17" t="s">
        <v>182</v>
      </c>
      <c r="B63" s="17">
        <v>3</v>
      </c>
      <c r="C63" s="17">
        <f t="shared" si="15"/>
        <v>800</v>
      </c>
      <c r="D63" s="17" t="str">
        <f t="shared" si="11"/>
        <v>10001,2700+300*lv|20006,3+2*lv|10009,100</v>
      </c>
      <c r="E63" s="17" t="str">
        <f t="shared" si="12"/>
        <v>20*lv</v>
      </c>
      <c r="F63" t="s">
        <v>484</v>
      </c>
      <c r="G63" t="s">
        <v>442</v>
      </c>
      <c r="H63" t="s">
        <v>485</v>
      </c>
      <c r="I63" t="s">
        <v>486</v>
      </c>
      <c r="J63" t="s">
        <v>487</v>
      </c>
      <c r="K63" t="s">
        <v>443</v>
      </c>
      <c r="L63">
        <v>100</v>
      </c>
      <c r="M63" t="s">
        <v>286</v>
      </c>
      <c r="N63">
        <v>2700</v>
      </c>
      <c r="O63">
        <v>300</v>
      </c>
      <c r="P63">
        <f t="shared" si="16"/>
        <v>98040000</v>
      </c>
      <c r="Q63">
        <v>3</v>
      </c>
      <c r="R63">
        <v>2</v>
      </c>
      <c r="S63">
        <f t="shared" si="3"/>
        <v>641600</v>
      </c>
    </row>
    <row r="64" ht="16.5" spans="1:19">
      <c r="A64" s="17" t="s">
        <v>182</v>
      </c>
      <c r="B64" s="17">
        <v>3</v>
      </c>
      <c r="C64" s="17">
        <f t="shared" si="15"/>
        <v>850</v>
      </c>
      <c r="D64" s="17" t="str">
        <f t="shared" si="11"/>
        <v>10001,2700+300*lv|20006,3+2*lv|10009,100</v>
      </c>
      <c r="E64" s="17" t="str">
        <f t="shared" si="12"/>
        <v>20*lv</v>
      </c>
      <c r="F64" t="s">
        <v>484</v>
      </c>
      <c r="G64" t="s">
        <v>442</v>
      </c>
      <c r="H64" t="s">
        <v>485</v>
      </c>
      <c r="I64" t="s">
        <v>486</v>
      </c>
      <c r="J64" t="s">
        <v>487</v>
      </c>
      <c r="K64" t="s">
        <v>443</v>
      </c>
      <c r="L64">
        <v>100</v>
      </c>
      <c r="M64" t="s">
        <v>286</v>
      </c>
      <c r="N64">
        <v>2700</v>
      </c>
      <c r="O64">
        <v>300</v>
      </c>
      <c r="P64">
        <f t="shared" si="16"/>
        <v>110542500</v>
      </c>
      <c r="Q64">
        <v>3</v>
      </c>
      <c r="R64">
        <v>2</v>
      </c>
      <c r="S64">
        <f t="shared" si="3"/>
        <v>724200</v>
      </c>
    </row>
    <row r="65" ht="16.5" spans="1:19">
      <c r="A65" s="17" t="s">
        <v>182</v>
      </c>
      <c r="B65" s="17">
        <v>3</v>
      </c>
      <c r="C65" s="17">
        <f t="shared" si="15"/>
        <v>900</v>
      </c>
      <c r="D65" s="17" t="str">
        <f t="shared" si="11"/>
        <v>10001,2700+300*lv|20006,3+2*lv|10009,100</v>
      </c>
      <c r="E65" s="17" t="str">
        <f t="shared" si="12"/>
        <v>20*lv</v>
      </c>
      <c r="F65" t="s">
        <v>484</v>
      </c>
      <c r="G65" t="s">
        <v>442</v>
      </c>
      <c r="H65" t="s">
        <v>485</v>
      </c>
      <c r="I65" t="s">
        <v>486</v>
      </c>
      <c r="J65" t="s">
        <v>487</v>
      </c>
      <c r="K65" t="s">
        <v>443</v>
      </c>
      <c r="L65">
        <v>100</v>
      </c>
      <c r="M65" t="s">
        <v>286</v>
      </c>
      <c r="N65">
        <v>2700</v>
      </c>
      <c r="O65">
        <v>300</v>
      </c>
      <c r="P65">
        <f t="shared" si="16"/>
        <v>123795000</v>
      </c>
      <c r="Q65">
        <v>3</v>
      </c>
      <c r="R65">
        <v>2</v>
      </c>
      <c r="S65">
        <f t="shared" si="3"/>
        <v>811800</v>
      </c>
    </row>
    <row r="66" ht="16.5" spans="1:19">
      <c r="A66" s="17" t="s">
        <v>182</v>
      </c>
      <c r="B66" s="17">
        <v>3</v>
      </c>
      <c r="C66" s="17">
        <f t="shared" si="15"/>
        <v>950</v>
      </c>
      <c r="D66" s="17" t="str">
        <f t="shared" si="11"/>
        <v>10001,2700+300*lv|20006,3+2*lv|10009,100</v>
      </c>
      <c r="E66" s="17" t="str">
        <f t="shared" si="12"/>
        <v>20*lv</v>
      </c>
      <c r="F66" t="s">
        <v>484</v>
      </c>
      <c r="G66" t="s">
        <v>442</v>
      </c>
      <c r="H66" t="s">
        <v>485</v>
      </c>
      <c r="I66" t="s">
        <v>486</v>
      </c>
      <c r="J66" t="s">
        <v>487</v>
      </c>
      <c r="K66" t="s">
        <v>443</v>
      </c>
      <c r="L66">
        <v>100</v>
      </c>
      <c r="M66" t="s">
        <v>286</v>
      </c>
      <c r="N66">
        <v>2700</v>
      </c>
      <c r="O66">
        <v>300</v>
      </c>
      <c r="P66">
        <f t="shared" si="16"/>
        <v>137797500</v>
      </c>
      <c r="Q66">
        <v>3</v>
      </c>
      <c r="R66">
        <v>2</v>
      </c>
      <c r="S66">
        <f t="shared" si="3"/>
        <v>904400</v>
      </c>
    </row>
    <row r="67" ht="16.5" spans="1:19">
      <c r="A67" s="17" t="s">
        <v>182</v>
      </c>
      <c r="B67" s="17">
        <v>3</v>
      </c>
      <c r="C67" s="17">
        <f t="shared" si="15"/>
        <v>1000</v>
      </c>
      <c r="D67" s="17" t="str">
        <f t="shared" si="11"/>
        <v>10001,2700+300*lv|20006,3+2*lv|10009,100</v>
      </c>
      <c r="E67" s="17" t="str">
        <f t="shared" si="12"/>
        <v>20*lv</v>
      </c>
      <c r="F67" t="s">
        <v>484</v>
      </c>
      <c r="G67" t="s">
        <v>442</v>
      </c>
      <c r="H67" t="s">
        <v>485</v>
      </c>
      <c r="I67" t="s">
        <v>486</v>
      </c>
      <c r="J67" t="s">
        <v>487</v>
      </c>
      <c r="K67" t="s">
        <v>443</v>
      </c>
      <c r="L67">
        <v>100</v>
      </c>
      <c r="M67" t="s">
        <v>286</v>
      </c>
      <c r="N67">
        <v>2700</v>
      </c>
      <c r="O67">
        <v>300</v>
      </c>
      <c r="P67">
        <f t="shared" si="16"/>
        <v>152550000</v>
      </c>
      <c r="Q67">
        <v>3</v>
      </c>
      <c r="R67">
        <v>2</v>
      </c>
      <c r="S67">
        <f t="shared" si="3"/>
        <v>1002000</v>
      </c>
    </row>
    <row r="68" ht="16.5" spans="1:19">
      <c r="A68" s="17" t="s">
        <v>488</v>
      </c>
      <c r="B68" s="17">
        <v>4</v>
      </c>
      <c r="C68" s="17">
        <v>50</v>
      </c>
      <c r="D68" s="17" t="str">
        <f t="shared" si="11"/>
        <v>20005,2300+200*lv|10008,7+3*lv|10009,100</v>
      </c>
      <c r="E68" s="17" t="str">
        <f t="shared" si="12"/>
        <v>30*lv</v>
      </c>
      <c r="F68" t="s">
        <v>489</v>
      </c>
      <c r="G68" t="s">
        <v>481</v>
      </c>
      <c r="H68" t="s">
        <v>482</v>
      </c>
      <c r="I68" t="s">
        <v>444</v>
      </c>
      <c r="J68" t="s">
        <v>490</v>
      </c>
      <c r="K68" t="s">
        <v>443</v>
      </c>
      <c r="L68">
        <v>100</v>
      </c>
      <c r="M68" t="s">
        <v>286</v>
      </c>
      <c r="Q68">
        <v>7</v>
      </c>
      <c r="R68">
        <v>3</v>
      </c>
      <c r="S68">
        <f t="shared" si="3"/>
        <v>4025</v>
      </c>
    </row>
    <row r="69" ht="16.5" spans="1:19">
      <c r="A69" s="17" t="s">
        <v>488</v>
      </c>
      <c r="B69" s="17">
        <v>4</v>
      </c>
      <c r="C69" s="17">
        <f t="shared" ref="C69:C87" si="17">C68+50</f>
        <v>100</v>
      </c>
      <c r="D69" s="17" t="str">
        <f t="shared" si="11"/>
        <v>20005,2300+200*lv|10008,7+3*lv|10009,100</v>
      </c>
      <c r="E69" s="17" t="str">
        <f t="shared" si="12"/>
        <v>30*lv</v>
      </c>
      <c r="F69" t="s">
        <v>489</v>
      </c>
      <c r="G69" t="s">
        <v>481</v>
      </c>
      <c r="H69" t="s">
        <v>482</v>
      </c>
      <c r="I69" t="s">
        <v>444</v>
      </c>
      <c r="J69" t="s">
        <v>490</v>
      </c>
      <c r="K69" t="s">
        <v>443</v>
      </c>
      <c r="L69">
        <v>100</v>
      </c>
      <c r="M69" t="s">
        <v>286</v>
      </c>
      <c r="Q69">
        <v>7</v>
      </c>
      <c r="R69">
        <v>3</v>
      </c>
      <c r="S69">
        <f t="shared" si="3"/>
        <v>15550</v>
      </c>
    </row>
    <row r="70" ht="16.5" spans="1:19">
      <c r="A70" s="17" t="s">
        <v>488</v>
      </c>
      <c r="B70" s="17">
        <v>4</v>
      </c>
      <c r="C70" s="17">
        <f t="shared" si="17"/>
        <v>150</v>
      </c>
      <c r="D70" s="17" t="str">
        <f t="shared" si="11"/>
        <v>20005,2300+200*lv|10008,7+3*lv|10009,100</v>
      </c>
      <c r="E70" s="17" t="str">
        <f t="shared" si="12"/>
        <v>30*lv</v>
      </c>
      <c r="F70" t="s">
        <v>489</v>
      </c>
      <c r="G70" t="s">
        <v>481</v>
      </c>
      <c r="H70" t="s">
        <v>482</v>
      </c>
      <c r="I70" t="s">
        <v>444</v>
      </c>
      <c r="J70" t="s">
        <v>490</v>
      </c>
      <c r="K70" t="s">
        <v>443</v>
      </c>
      <c r="L70">
        <v>100</v>
      </c>
      <c r="M70" t="s">
        <v>286</v>
      </c>
      <c r="Q70">
        <v>7</v>
      </c>
      <c r="R70">
        <v>3</v>
      </c>
      <c r="S70">
        <f t="shared" si="3"/>
        <v>34575</v>
      </c>
    </row>
    <row r="71" ht="16.5" spans="1:19">
      <c r="A71" s="17" t="s">
        <v>488</v>
      </c>
      <c r="B71" s="17">
        <v>4</v>
      </c>
      <c r="C71" s="17">
        <f t="shared" si="17"/>
        <v>200</v>
      </c>
      <c r="D71" s="17" t="str">
        <f t="shared" si="11"/>
        <v>20005,2300+200*lv|10008,7+3*lv|10009,100</v>
      </c>
      <c r="E71" s="17" t="str">
        <f t="shared" si="12"/>
        <v>30*lv</v>
      </c>
      <c r="F71" t="s">
        <v>489</v>
      </c>
      <c r="G71" t="s">
        <v>481</v>
      </c>
      <c r="H71" t="s">
        <v>482</v>
      </c>
      <c r="I71" t="s">
        <v>444</v>
      </c>
      <c r="J71" t="s">
        <v>490</v>
      </c>
      <c r="K71" t="s">
        <v>443</v>
      </c>
      <c r="L71">
        <v>100</v>
      </c>
      <c r="M71" t="s">
        <v>286</v>
      </c>
      <c r="Q71">
        <v>7</v>
      </c>
      <c r="R71">
        <v>3</v>
      </c>
      <c r="S71">
        <f t="shared" si="3"/>
        <v>61100</v>
      </c>
    </row>
    <row r="72" ht="16.5" spans="1:19">
      <c r="A72" s="17" t="s">
        <v>488</v>
      </c>
      <c r="B72" s="17">
        <v>4</v>
      </c>
      <c r="C72" s="17">
        <f t="shared" si="17"/>
        <v>250</v>
      </c>
      <c r="D72" s="17" t="str">
        <f t="shared" ref="D72:D87" si="18">G72&amp;H72&amp;M72&amp;I72&amp;J72&amp;M72&amp;K72&amp;L72</f>
        <v>20005,2300+200*lv|10008,7+3*lv|10009,100</v>
      </c>
      <c r="E72" s="17" t="str">
        <f t="shared" ref="E72:E87" si="19">F72</f>
        <v>30*lv</v>
      </c>
      <c r="F72" t="s">
        <v>489</v>
      </c>
      <c r="G72" t="s">
        <v>481</v>
      </c>
      <c r="H72" t="s">
        <v>482</v>
      </c>
      <c r="I72" t="s">
        <v>444</v>
      </c>
      <c r="J72" t="s">
        <v>490</v>
      </c>
      <c r="K72" t="s">
        <v>443</v>
      </c>
      <c r="L72">
        <v>100</v>
      </c>
      <c r="M72" t="s">
        <v>286</v>
      </c>
      <c r="Q72">
        <v>7</v>
      </c>
      <c r="R72">
        <v>3</v>
      </c>
      <c r="S72">
        <f t="shared" si="3"/>
        <v>95125</v>
      </c>
    </row>
    <row r="73" ht="16.5" spans="1:19">
      <c r="A73" s="17" t="s">
        <v>488</v>
      </c>
      <c r="B73" s="17">
        <v>4</v>
      </c>
      <c r="C73" s="17">
        <f t="shared" si="17"/>
        <v>300</v>
      </c>
      <c r="D73" s="17" t="str">
        <f t="shared" si="18"/>
        <v>20005,2300+200*lv|10008,7+3*lv|10009,100</v>
      </c>
      <c r="E73" s="17" t="str">
        <f t="shared" si="19"/>
        <v>30*lv</v>
      </c>
      <c r="F73" t="s">
        <v>489</v>
      </c>
      <c r="G73" t="s">
        <v>481</v>
      </c>
      <c r="H73" t="s">
        <v>482</v>
      </c>
      <c r="I73" t="s">
        <v>444</v>
      </c>
      <c r="J73" t="s">
        <v>490</v>
      </c>
      <c r="K73" t="s">
        <v>443</v>
      </c>
      <c r="L73">
        <v>100</v>
      </c>
      <c r="M73" t="s">
        <v>286</v>
      </c>
      <c r="Q73">
        <v>7</v>
      </c>
      <c r="R73">
        <v>3</v>
      </c>
      <c r="S73">
        <f t="shared" ref="S73:S87" si="20">C73*Q73+C73*(C73-1)*R73*0.5</f>
        <v>136650</v>
      </c>
    </row>
    <row r="74" ht="16.5" spans="1:19">
      <c r="A74" s="17" t="s">
        <v>488</v>
      </c>
      <c r="B74" s="17">
        <v>4</v>
      </c>
      <c r="C74" s="17">
        <f t="shared" si="17"/>
        <v>350</v>
      </c>
      <c r="D74" s="17" t="str">
        <f t="shared" si="18"/>
        <v>20005,2300+200*lv|10008,7+3*lv|10009,100</v>
      </c>
      <c r="E74" s="17" t="str">
        <f t="shared" si="19"/>
        <v>30*lv</v>
      </c>
      <c r="F74" t="s">
        <v>489</v>
      </c>
      <c r="G74" t="s">
        <v>481</v>
      </c>
      <c r="H74" t="s">
        <v>482</v>
      </c>
      <c r="I74" t="s">
        <v>444</v>
      </c>
      <c r="J74" t="s">
        <v>490</v>
      </c>
      <c r="K74" t="s">
        <v>443</v>
      </c>
      <c r="L74">
        <v>100</v>
      </c>
      <c r="M74" t="s">
        <v>286</v>
      </c>
      <c r="Q74">
        <v>7</v>
      </c>
      <c r="R74">
        <v>3</v>
      </c>
      <c r="S74">
        <f t="shared" si="20"/>
        <v>185675</v>
      </c>
    </row>
    <row r="75" ht="16.5" spans="1:19">
      <c r="A75" s="17" t="s">
        <v>488</v>
      </c>
      <c r="B75" s="17">
        <v>4</v>
      </c>
      <c r="C75" s="17">
        <f t="shared" si="17"/>
        <v>400</v>
      </c>
      <c r="D75" s="17" t="str">
        <f t="shared" si="18"/>
        <v>20005,2300+200*lv|10008,7+3*lv|10009,100</v>
      </c>
      <c r="E75" s="17" t="str">
        <f t="shared" si="19"/>
        <v>30*lv</v>
      </c>
      <c r="F75" t="s">
        <v>489</v>
      </c>
      <c r="G75" t="s">
        <v>481</v>
      </c>
      <c r="H75" t="s">
        <v>482</v>
      </c>
      <c r="I75" t="s">
        <v>444</v>
      </c>
      <c r="J75" t="s">
        <v>490</v>
      </c>
      <c r="K75" t="s">
        <v>443</v>
      </c>
      <c r="L75">
        <v>100</v>
      </c>
      <c r="M75" t="s">
        <v>286</v>
      </c>
      <c r="Q75">
        <v>7</v>
      </c>
      <c r="R75">
        <v>3</v>
      </c>
      <c r="S75">
        <f t="shared" si="20"/>
        <v>242200</v>
      </c>
    </row>
    <row r="76" ht="16.5" spans="1:19">
      <c r="A76" s="17" t="s">
        <v>488</v>
      </c>
      <c r="B76" s="17">
        <v>4</v>
      </c>
      <c r="C76" s="17">
        <f t="shared" si="17"/>
        <v>450</v>
      </c>
      <c r="D76" s="17" t="str">
        <f t="shared" si="18"/>
        <v>20005,2300+200*lv|10008,7+3*lv|10009,100</v>
      </c>
      <c r="E76" s="17" t="str">
        <f t="shared" si="19"/>
        <v>30*lv</v>
      </c>
      <c r="F76" t="s">
        <v>489</v>
      </c>
      <c r="G76" t="s">
        <v>481</v>
      </c>
      <c r="H76" t="s">
        <v>482</v>
      </c>
      <c r="I76" t="s">
        <v>444</v>
      </c>
      <c r="J76" t="s">
        <v>490</v>
      </c>
      <c r="K76" t="s">
        <v>443</v>
      </c>
      <c r="L76">
        <v>100</v>
      </c>
      <c r="M76" t="s">
        <v>286</v>
      </c>
      <c r="Q76">
        <v>7</v>
      </c>
      <c r="R76">
        <v>3</v>
      </c>
      <c r="S76">
        <f t="shared" si="20"/>
        <v>306225</v>
      </c>
    </row>
    <row r="77" ht="16.5" spans="1:19">
      <c r="A77" s="17" t="s">
        <v>488</v>
      </c>
      <c r="B77" s="17">
        <v>4</v>
      </c>
      <c r="C77" s="17">
        <f t="shared" si="17"/>
        <v>500</v>
      </c>
      <c r="D77" s="17" t="str">
        <f t="shared" si="18"/>
        <v>20005,2300+200*lv|10008,7+3*lv|10009,100</v>
      </c>
      <c r="E77" s="17" t="str">
        <f t="shared" si="19"/>
        <v>30*lv</v>
      </c>
      <c r="F77" t="s">
        <v>489</v>
      </c>
      <c r="G77" t="s">
        <v>481</v>
      </c>
      <c r="H77" t="s">
        <v>482</v>
      </c>
      <c r="I77" t="s">
        <v>444</v>
      </c>
      <c r="J77" t="s">
        <v>490</v>
      </c>
      <c r="K77" t="s">
        <v>443</v>
      </c>
      <c r="L77">
        <v>100</v>
      </c>
      <c r="M77" t="s">
        <v>286</v>
      </c>
      <c r="Q77">
        <v>7</v>
      </c>
      <c r="R77">
        <v>3</v>
      </c>
      <c r="S77">
        <f t="shared" si="20"/>
        <v>377750</v>
      </c>
    </row>
    <row r="78" ht="16.5" spans="1:19">
      <c r="A78" s="17" t="s">
        <v>488</v>
      </c>
      <c r="B78" s="17">
        <v>4</v>
      </c>
      <c r="C78" s="17">
        <f t="shared" si="17"/>
        <v>550</v>
      </c>
      <c r="D78" s="17" t="str">
        <f t="shared" si="18"/>
        <v>20005,2300+200*lv|10008,7+3*lv|10009,100</v>
      </c>
      <c r="E78" s="17" t="str">
        <f t="shared" si="19"/>
        <v>30*lv</v>
      </c>
      <c r="F78" t="s">
        <v>489</v>
      </c>
      <c r="G78" t="s">
        <v>481</v>
      </c>
      <c r="H78" t="s">
        <v>482</v>
      </c>
      <c r="I78" t="s">
        <v>444</v>
      </c>
      <c r="J78" t="s">
        <v>490</v>
      </c>
      <c r="K78" t="s">
        <v>443</v>
      </c>
      <c r="L78">
        <v>100</v>
      </c>
      <c r="M78" t="s">
        <v>286</v>
      </c>
      <c r="Q78">
        <v>7</v>
      </c>
      <c r="R78">
        <v>3</v>
      </c>
      <c r="S78">
        <f t="shared" si="20"/>
        <v>456775</v>
      </c>
    </row>
    <row r="79" ht="16.5" spans="1:19">
      <c r="A79" s="17" t="s">
        <v>488</v>
      </c>
      <c r="B79" s="17">
        <v>4</v>
      </c>
      <c r="C79" s="17">
        <f t="shared" si="17"/>
        <v>600</v>
      </c>
      <c r="D79" s="17" t="str">
        <f t="shared" si="18"/>
        <v>20005,2300+200*lv|10008,7+3*lv|10009,100</v>
      </c>
      <c r="E79" s="17" t="str">
        <f t="shared" si="19"/>
        <v>30*lv</v>
      </c>
      <c r="F79" t="s">
        <v>489</v>
      </c>
      <c r="G79" t="s">
        <v>481</v>
      </c>
      <c r="H79" t="s">
        <v>482</v>
      </c>
      <c r="I79" t="s">
        <v>444</v>
      </c>
      <c r="J79" t="s">
        <v>490</v>
      </c>
      <c r="K79" t="s">
        <v>443</v>
      </c>
      <c r="L79">
        <v>100</v>
      </c>
      <c r="M79" t="s">
        <v>286</v>
      </c>
      <c r="Q79">
        <v>7</v>
      </c>
      <c r="R79">
        <v>3</v>
      </c>
      <c r="S79">
        <f t="shared" si="20"/>
        <v>543300</v>
      </c>
    </row>
    <row r="80" ht="16.5" spans="1:19">
      <c r="A80" s="17" t="s">
        <v>488</v>
      </c>
      <c r="B80" s="17">
        <v>4</v>
      </c>
      <c r="C80" s="17">
        <f t="shared" si="17"/>
        <v>650</v>
      </c>
      <c r="D80" s="17" t="str">
        <f t="shared" si="18"/>
        <v>20005,2300+200*lv|10008,7+3*lv|10009,100</v>
      </c>
      <c r="E80" s="17" t="str">
        <f t="shared" si="19"/>
        <v>30*lv</v>
      </c>
      <c r="F80" t="s">
        <v>489</v>
      </c>
      <c r="G80" t="s">
        <v>481</v>
      </c>
      <c r="H80" t="s">
        <v>482</v>
      </c>
      <c r="I80" t="s">
        <v>444</v>
      </c>
      <c r="J80" t="s">
        <v>490</v>
      </c>
      <c r="K80" t="s">
        <v>443</v>
      </c>
      <c r="L80">
        <v>100</v>
      </c>
      <c r="M80" t="s">
        <v>286</v>
      </c>
      <c r="Q80">
        <v>7</v>
      </c>
      <c r="R80">
        <v>3</v>
      </c>
      <c r="S80">
        <f t="shared" si="20"/>
        <v>637325</v>
      </c>
    </row>
    <row r="81" ht="16.5" spans="1:19">
      <c r="A81" s="17" t="s">
        <v>488</v>
      </c>
      <c r="B81" s="17">
        <v>4</v>
      </c>
      <c r="C81" s="17">
        <f t="shared" si="17"/>
        <v>700</v>
      </c>
      <c r="D81" s="17" t="str">
        <f t="shared" si="18"/>
        <v>20005,2300+200*lv|10008,7+3*lv|10009,100</v>
      </c>
      <c r="E81" s="17" t="str">
        <f t="shared" si="19"/>
        <v>30*lv</v>
      </c>
      <c r="F81" t="s">
        <v>489</v>
      </c>
      <c r="G81" t="s">
        <v>481</v>
      </c>
      <c r="H81" t="s">
        <v>482</v>
      </c>
      <c r="I81" t="s">
        <v>444</v>
      </c>
      <c r="J81" t="s">
        <v>490</v>
      </c>
      <c r="K81" t="s">
        <v>443</v>
      </c>
      <c r="L81">
        <v>100</v>
      </c>
      <c r="M81" t="s">
        <v>286</v>
      </c>
      <c r="Q81">
        <v>7</v>
      </c>
      <c r="R81">
        <v>3</v>
      </c>
      <c r="S81">
        <f t="shared" si="20"/>
        <v>738850</v>
      </c>
    </row>
    <row r="82" ht="16.5" spans="1:19">
      <c r="A82" s="17" t="s">
        <v>488</v>
      </c>
      <c r="B82" s="17">
        <v>4</v>
      </c>
      <c r="C82" s="17">
        <f t="shared" si="17"/>
        <v>750</v>
      </c>
      <c r="D82" s="17" t="str">
        <f t="shared" si="18"/>
        <v>20005,2300+200*lv|10008,7+3*lv|10009,100</v>
      </c>
      <c r="E82" s="17" t="str">
        <f t="shared" si="19"/>
        <v>30*lv</v>
      </c>
      <c r="F82" t="s">
        <v>489</v>
      </c>
      <c r="G82" t="s">
        <v>481</v>
      </c>
      <c r="H82" t="s">
        <v>482</v>
      </c>
      <c r="I82" t="s">
        <v>444</v>
      </c>
      <c r="J82" t="s">
        <v>490</v>
      </c>
      <c r="K82" t="s">
        <v>443</v>
      </c>
      <c r="L82">
        <v>100</v>
      </c>
      <c r="M82" t="s">
        <v>286</v>
      </c>
      <c r="Q82">
        <v>7</v>
      </c>
      <c r="R82">
        <v>3</v>
      </c>
      <c r="S82">
        <f t="shared" si="20"/>
        <v>847875</v>
      </c>
    </row>
    <row r="83" ht="16.5" spans="1:19">
      <c r="A83" s="17" t="s">
        <v>488</v>
      </c>
      <c r="B83" s="17">
        <v>4</v>
      </c>
      <c r="C83" s="17">
        <f t="shared" si="17"/>
        <v>800</v>
      </c>
      <c r="D83" s="17" t="str">
        <f t="shared" si="18"/>
        <v>20005,2300+200*lv|10008,7+3*lv|10009,100</v>
      </c>
      <c r="E83" s="17" t="str">
        <f t="shared" si="19"/>
        <v>30*lv</v>
      </c>
      <c r="F83" t="s">
        <v>489</v>
      </c>
      <c r="G83" t="s">
        <v>481</v>
      </c>
      <c r="H83" t="s">
        <v>482</v>
      </c>
      <c r="I83" t="s">
        <v>444</v>
      </c>
      <c r="J83" t="s">
        <v>490</v>
      </c>
      <c r="K83" t="s">
        <v>443</v>
      </c>
      <c r="L83">
        <v>100</v>
      </c>
      <c r="M83" t="s">
        <v>286</v>
      </c>
      <c r="Q83">
        <v>7</v>
      </c>
      <c r="R83">
        <v>3</v>
      </c>
      <c r="S83">
        <f t="shared" si="20"/>
        <v>964400</v>
      </c>
    </row>
    <row r="84" ht="16.5" spans="1:19">
      <c r="A84" s="17" t="s">
        <v>488</v>
      </c>
      <c r="B84" s="17">
        <v>4</v>
      </c>
      <c r="C84" s="17">
        <f t="shared" si="17"/>
        <v>850</v>
      </c>
      <c r="D84" s="17" t="str">
        <f t="shared" si="18"/>
        <v>20005,2300+200*lv|10008,7+3*lv|10009,100</v>
      </c>
      <c r="E84" s="17" t="str">
        <f t="shared" si="19"/>
        <v>30*lv</v>
      </c>
      <c r="F84" t="s">
        <v>489</v>
      </c>
      <c r="G84" t="s">
        <v>481</v>
      </c>
      <c r="H84" t="s">
        <v>482</v>
      </c>
      <c r="I84" t="s">
        <v>444</v>
      </c>
      <c r="J84" t="s">
        <v>490</v>
      </c>
      <c r="K84" t="s">
        <v>443</v>
      </c>
      <c r="L84">
        <v>100</v>
      </c>
      <c r="M84" t="s">
        <v>286</v>
      </c>
      <c r="Q84">
        <v>7</v>
      </c>
      <c r="R84">
        <v>3</v>
      </c>
      <c r="S84">
        <f t="shared" si="20"/>
        <v>1088425</v>
      </c>
    </row>
    <row r="85" ht="16.5" spans="1:19">
      <c r="A85" s="17" t="s">
        <v>488</v>
      </c>
      <c r="B85" s="17">
        <v>4</v>
      </c>
      <c r="C85" s="17">
        <f t="shared" si="17"/>
        <v>900</v>
      </c>
      <c r="D85" s="17" t="str">
        <f t="shared" si="18"/>
        <v>20005,2300+200*lv|10008,7+3*lv|10009,100</v>
      </c>
      <c r="E85" s="17" t="str">
        <f t="shared" si="19"/>
        <v>30*lv</v>
      </c>
      <c r="F85" t="s">
        <v>489</v>
      </c>
      <c r="G85" t="s">
        <v>481</v>
      </c>
      <c r="H85" t="s">
        <v>482</v>
      </c>
      <c r="I85" t="s">
        <v>444</v>
      </c>
      <c r="J85" t="s">
        <v>490</v>
      </c>
      <c r="K85" t="s">
        <v>443</v>
      </c>
      <c r="L85">
        <v>100</v>
      </c>
      <c r="M85" t="s">
        <v>286</v>
      </c>
      <c r="Q85">
        <v>7</v>
      </c>
      <c r="R85">
        <v>3</v>
      </c>
      <c r="S85">
        <f t="shared" si="20"/>
        <v>1219950</v>
      </c>
    </row>
    <row r="86" ht="16.5" spans="1:19">
      <c r="A86" s="17" t="s">
        <v>488</v>
      </c>
      <c r="B86" s="17">
        <v>4</v>
      </c>
      <c r="C86" s="17">
        <f t="shared" si="17"/>
        <v>950</v>
      </c>
      <c r="D86" s="17" t="str">
        <f t="shared" si="18"/>
        <v>20005,2300+200*lv|10008,7+3*lv|10009,100</v>
      </c>
      <c r="E86" s="17" t="str">
        <f t="shared" si="19"/>
        <v>30*lv</v>
      </c>
      <c r="F86" t="s">
        <v>489</v>
      </c>
      <c r="G86" t="s">
        <v>481</v>
      </c>
      <c r="H86" t="s">
        <v>482</v>
      </c>
      <c r="I86" t="s">
        <v>444</v>
      </c>
      <c r="J86" t="s">
        <v>490</v>
      </c>
      <c r="K86" t="s">
        <v>443</v>
      </c>
      <c r="L86">
        <v>100</v>
      </c>
      <c r="M86" t="s">
        <v>286</v>
      </c>
      <c r="Q86">
        <v>7</v>
      </c>
      <c r="R86">
        <v>3</v>
      </c>
      <c r="S86">
        <f t="shared" si="20"/>
        <v>1358975</v>
      </c>
    </row>
    <row r="87" ht="16.5" spans="1:19">
      <c r="A87" s="17" t="s">
        <v>488</v>
      </c>
      <c r="B87" s="17">
        <v>4</v>
      </c>
      <c r="C87" s="17">
        <f t="shared" si="17"/>
        <v>1000</v>
      </c>
      <c r="D87" s="17" t="str">
        <f t="shared" si="18"/>
        <v>20005,2300+200*lv|10008,7+3*lv|10009,100</v>
      </c>
      <c r="E87" s="17" t="str">
        <f t="shared" si="19"/>
        <v>30*lv</v>
      </c>
      <c r="F87" t="s">
        <v>489</v>
      </c>
      <c r="G87" t="s">
        <v>481</v>
      </c>
      <c r="H87" t="s">
        <v>482</v>
      </c>
      <c r="I87" t="s">
        <v>444</v>
      </c>
      <c r="J87" t="s">
        <v>490</v>
      </c>
      <c r="K87" t="s">
        <v>443</v>
      </c>
      <c r="L87">
        <v>100</v>
      </c>
      <c r="M87" t="s">
        <v>286</v>
      </c>
      <c r="Q87">
        <v>7</v>
      </c>
      <c r="R87">
        <v>3</v>
      </c>
      <c r="S87">
        <f t="shared" si="20"/>
        <v>1505500</v>
      </c>
    </row>
    <row r="88" ht="16.5" spans="1:13">
      <c r="A88" s="17">
        <v>200081</v>
      </c>
      <c r="B88" s="17">
        <v>5</v>
      </c>
      <c r="C88" s="17">
        <v>50</v>
      </c>
      <c r="D88" s="17" t="s">
        <v>491</v>
      </c>
      <c r="E88" s="17">
        <f t="shared" ref="E88:E127" si="21">F88*60*24</f>
        <v>1440000</v>
      </c>
      <c r="F88">
        <f t="shared" ref="F88:F127" si="22">C88*20</f>
        <v>1000</v>
      </c>
      <c r="G88" t="s">
        <v>442</v>
      </c>
      <c r="H88">
        <f t="shared" ref="H88:H127" si="23">10000*C88</f>
        <v>500000</v>
      </c>
      <c r="I88" t="s">
        <v>444</v>
      </c>
      <c r="J88">
        <f t="shared" ref="J88:J127" si="24">H88/4</f>
        <v>125000</v>
      </c>
      <c r="K88" t="s">
        <v>443</v>
      </c>
      <c r="L88">
        <v>100</v>
      </c>
      <c r="M88" t="s">
        <v>286</v>
      </c>
    </row>
    <row r="89" ht="16.5" spans="1:13">
      <c r="A89" s="17">
        <v>200082</v>
      </c>
      <c r="B89" s="17">
        <v>5</v>
      </c>
      <c r="C89" s="17">
        <f t="shared" ref="C89:C107" si="25">C88+50</f>
        <v>100</v>
      </c>
      <c r="D89" s="17" t="s">
        <v>491</v>
      </c>
      <c r="E89" s="17">
        <f t="shared" si="21"/>
        <v>2880000</v>
      </c>
      <c r="F89">
        <f t="shared" si="22"/>
        <v>2000</v>
      </c>
      <c r="G89" t="s">
        <v>442</v>
      </c>
      <c r="H89">
        <f t="shared" si="23"/>
        <v>1000000</v>
      </c>
      <c r="I89" t="s">
        <v>444</v>
      </c>
      <c r="J89">
        <f t="shared" si="24"/>
        <v>250000</v>
      </c>
      <c r="K89" t="s">
        <v>443</v>
      </c>
      <c r="L89">
        <v>100</v>
      </c>
      <c r="M89" t="s">
        <v>286</v>
      </c>
    </row>
    <row r="90" ht="16.5" spans="1:13">
      <c r="A90" s="17">
        <v>200083</v>
      </c>
      <c r="B90" s="17">
        <v>5</v>
      </c>
      <c r="C90" s="17">
        <f t="shared" si="25"/>
        <v>150</v>
      </c>
      <c r="D90" s="17" t="s">
        <v>491</v>
      </c>
      <c r="E90" s="17">
        <f t="shared" si="21"/>
        <v>4320000</v>
      </c>
      <c r="F90">
        <f t="shared" si="22"/>
        <v>3000</v>
      </c>
      <c r="G90" t="s">
        <v>442</v>
      </c>
      <c r="H90">
        <f t="shared" si="23"/>
        <v>1500000</v>
      </c>
      <c r="I90" t="s">
        <v>444</v>
      </c>
      <c r="J90">
        <f t="shared" si="24"/>
        <v>375000</v>
      </c>
      <c r="K90" t="s">
        <v>443</v>
      </c>
      <c r="L90">
        <v>100</v>
      </c>
      <c r="M90" t="s">
        <v>286</v>
      </c>
    </row>
    <row r="91" ht="16.5" spans="1:13">
      <c r="A91" s="17">
        <v>200084</v>
      </c>
      <c r="B91" s="17">
        <v>5</v>
      </c>
      <c r="C91" s="17">
        <f t="shared" si="25"/>
        <v>200</v>
      </c>
      <c r="D91" s="17" t="s">
        <v>491</v>
      </c>
      <c r="E91" s="17">
        <f t="shared" si="21"/>
        <v>5760000</v>
      </c>
      <c r="F91">
        <f t="shared" si="22"/>
        <v>4000</v>
      </c>
      <c r="G91" t="s">
        <v>442</v>
      </c>
      <c r="H91">
        <f t="shared" si="23"/>
        <v>2000000</v>
      </c>
      <c r="I91" t="s">
        <v>444</v>
      </c>
      <c r="J91">
        <f t="shared" si="24"/>
        <v>500000</v>
      </c>
      <c r="K91" t="s">
        <v>443</v>
      </c>
      <c r="L91">
        <v>100</v>
      </c>
      <c r="M91" t="s">
        <v>286</v>
      </c>
    </row>
    <row r="92" ht="16.5" spans="1:13">
      <c r="A92" s="17">
        <v>200085</v>
      </c>
      <c r="B92" s="17">
        <v>5</v>
      </c>
      <c r="C92" s="17">
        <f t="shared" si="25"/>
        <v>250</v>
      </c>
      <c r="D92" s="17" t="s">
        <v>491</v>
      </c>
      <c r="E92" s="17">
        <f t="shared" si="21"/>
        <v>7200000</v>
      </c>
      <c r="F92">
        <f t="shared" si="22"/>
        <v>5000</v>
      </c>
      <c r="G92" t="s">
        <v>442</v>
      </c>
      <c r="H92">
        <f t="shared" si="23"/>
        <v>2500000</v>
      </c>
      <c r="I92" t="s">
        <v>444</v>
      </c>
      <c r="J92">
        <f t="shared" si="24"/>
        <v>625000</v>
      </c>
      <c r="K92" t="s">
        <v>443</v>
      </c>
      <c r="L92">
        <v>100</v>
      </c>
      <c r="M92" t="s">
        <v>286</v>
      </c>
    </row>
    <row r="93" ht="16.5" spans="1:13">
      <c r="A93" s="17">
        <v>200086</v>
      </c>
      <c r="B93" s="17">
        <v>5</v>
      </c>
      <c r="C93" s="17">
        <f t="shared" si="25"/>
        <v>300</v>
      </c>
      <c r="D93" s="17" t="s">
        <v>491</v>
      </c>
      <c r="E93" s="17">
        <f t="shared" si="21"/>
        <v>8640000</v>
      </c>
      <c r="F93">
        <f t="shared" si="22"/>
        <v>6000</v>
      </c>
      <c r="G93" t="s">
        <v>442</v>
      </c>
      <c r="H93">
        <f t="shared" si="23"/>
        <v>3000000</v>
      </c>
      <c r="I93" t="s">
        <v>444</v>
      </c>
      <c r="J93">
        <f t="shared" si="24"/>
        <v>750000</v>
      </c>
      <c r="K93" t="s">
        <v>443</v>
      </c>
      <c r="L93">
        <v>100</v>
      </c>
      <c r="M93" t="s">
        <v>286</v>
      </c>
    </row>
    <row r="94" ht="16.5" spans="1:13">
      <c r="A94" s="17">
        <v>200087</v>
      </c>
      <c r="B94" s="17">
        <v>5</v>
      </c>
      <c r="C94" s="17">
        <f t="shared" si="25"/>
        <v>350</v>
      </c>
      <c r="D94" s="17" t="s">
        <v>491</v>
      </c>
      <c r="E94" s="17">
        <f t="shared" si="21"/>
        <v>10080000</v>
      </c>
      <c r="F94">
        <f t="shared" si="22"/>
        <v>7000</v>
      </c>
      <c r="G94" t="s">
        <v>442</v>
      </c>
      <c r="H94">
        <f t="shared" si="23"/>
        <v>3500000</v>
      </c>
      <c r="I94" t="s">
        <v>444</v>
      </c>
      <c r="J94">
        <f t="shared" si="24"/>
        <v>875000</v>
      </c>
      <c r="K94" t="s">
        <v>443</v>
      </c>
      <c r="L94">
        <v>100</v>
      </c>
      <c r="M94" t="s">
        <v>286</v>
      </c>
    </row>
    <row r="95" ht="16.5" spans="1:13">
      <c r="A95" s="17">
        <v>200088</v>
      </c>
      <c r="B95" s="17">
        <v>5</v>
      </c>
      <c r="C95" s="17">
        <f t="shared" si="25"/>
        <v>400</v>
      </c>
      <c r="D95" s="17" t="s">
        <v>491</v>
      </c>
      <c r="E95" s="17">
        <f t="shared" si="21"/>
        <v>11520000</v>
      </c>
      <c r="F95">
        <f t="shared" si="22"/>
        <v>8000</v>
      </c>
      <c r="G95" t="s">
        <v>442</v>
      </c>
      <c r="H95">
        <f t="shared" si="23"/>
        <v>4000000</v>
      </c>
      <c r="I95" t="s">
        <v>444</v>
      </c>
      <c r="J95">
        <f t="shared" si="24"/>
        <v>1000000</v>
      </c>
      <c r="K95" t="s">
        <v>443</v>
      </c>
      <c r="L95">
        <v>100</v>
      </c>
      <c r="M95" t="s">
        <v>286</v>
      </c>
    </row>
    <row r="96" ht="16.5" spans="1:13">
      <c r="A96" s="17">
        <v>200089</v>
      </c>
      <c r="B96" s="17">
        <v>5</v>
      </c>
      <c r="C96" s="17">
        <f t="shared" si="25"/>
        <v>450</v>
      </c>
      <c r="D96" s="17" t="s">
        <v>491</v>
      </c>
      <c r="E96" s="17">
        <f t="shared" si="21"/>
        <v>12960000</v>
      </c>
      <c r="F96">
        <f t="shared" si="22"/>
        <v>9000</v>
      </c>
      <c r="G96" t="s">
        <v>442</v>
      </c>
      <c r="H96">
        <f t="shared" si="23"/>
        <v>4500000</v>
      </c>
      <c r="I96" t="s">
        <v>444</v>
      </c>
      <c r="J96">
        <f t="shared" si="24"/>
        <v>1125000</v>
      </c>
      <c r="K96" t="s">
        <v>443</v>
      </c>
      <c r="L96">
        <v>100</v>
      </c>
      <c r="M96" t="s">
        <v>286</v>
      </c>
    </row>
    <row r="97" ht="16.5" spans="1:13">
      <c r="A97" s="17">
        <v>200090</v>
      </c>
      <c r="B97" s="17">
        <v>5</v>
      </c>
      <c r="C97" s="17">
        <f t="shared" si="25"/>
        <v>500</v>
      </c>
      <c r="D97" s="17" t="s">
        <v>491</v>
      </c>
      <c r="E97" s="17">
        <f t="shared" si="21"/>
        <v>14400000</v>
      </c>
      <c r="F97">
        <f t="shared" si="22"/>
        <v>10000</v>
      </c>
      <c r="G97" t="s">
        <v>442</v>
      </c>
      <c r="H97">
        <f t="shared" si="23"/>
        <v>5000000</v>
      </c>
      <c r="I97" t="s">
        <v>444</v>
      </c>
      <c r="J97">
        <f t="shared" si="24"/>
        <v>1250000</v>
      </c>
      <c r="K97" t="s">
        <v>443</v>
      </c>
      <c r="L97">
        <v>100</v>
      </c>
      <c r="M97" t="s">
        <v>286</v>
      </c>
    </row>
    <row r="98" ht="16.5" spans="1:13">
      <c r="A98" s="17">
        <v>200091</v>
      </c>
      <c r="B98" s="17">
        <v>5</v>
      </c>
      <c r="C98" s="17">
        <f t="shared" si="25"/>
        <v>550</v>
      </c>
      <c r="D98" s="17" t="s">
        <v>491</v>
      </c>
      <c r="E98" s="17">
        <f t="shared" si="21"/>
        <v>15840000</v>
      </c>
      <c r="F98">
        <f t="shared" si="22"/>
        <v>11000</v>
      </c>
      <c r="G98" t="s">
        <v>442</v>
      </c>
      <c r="H98">
        <f t="shared" si="23"/>
        <v>5500000</v>
      </c>
      <c r="I98" t="s">
        <v>444</v>
      </c>
      <c r="J98">
        <f t="shared" si="24"/>
        <v>1375000</v>
      </c>
      <c r="K98" t="s">
        <v>443</v>
      </c>
      <c r="L98">
        <v>100</v>
      </c>
      <c r="M98" t="s">
        <v>286</v>
      </c>
    </row>
    <row r="99" ht="16.5" spans="1:13">
      <c r="A99" s="17">
        <v>200092</v>
      </c>
      <c r="B99" s="17">
        <v>5</v>
      </c>
      <c r="C99" s="17">
        <f t="shared" si="25"/>
        <v>600</v>
      </c>
      <c r="D99" s="17" t="s">
        <v>491</v>
      </c>
      <c r="E99" s="17">
        <f t="shared" si="21"/>
        <v>17280000</v>
      </c>
      <c r="F99">
        <f t="shared" si="22"/>
        <v>12000</v>
      </c>
      <c r="G99" t="s">
        <v>442</v>
      </c>
      <c r="H99">
        <f t="shared" si="23"/>
        <v>6000000</v>
      </c>
      <c r="I99" t="s">
        <v>444</v>
      </c>
      <c r="J99">
        <f t="shared" si="24"/>
        <v>1500000</v>
      </c>
      <c r="K99" t="s">
        <v>443</v>
      </c>
      <c r="L99">
        <v>100</v>
      </c>
      <c r="M99" t="s">
        <v>286</v>
      </c>
    </row>
    <row r="100" ht="16.5" spans="1:13">
      <c r="A100" s="17">
        <v>200093</v>
      </c>
      <c r="B100" s="17">
        <v>5</v>
      </c>
      <c r="C100" s="17">
        <f t="shared" si="25"/>
        <v>650</v>
      </c>
      <c r="D100" s="17" t="s">
        <v>491</v>
      </c>
      <c r="E100" s="17">
        <f t="shared" si="21"/>
        <v>18720000</v>
      </c>
      <c r="F100">
        <f t="shared" si="22"/>
        <v>13000</v>
      </c>
      <c r="G100" t="s">
        <v>442</v>
      </c>
      <c r="H100">
        <f t="shared" si="23"/>
        <v>6500000</v>
      </c>
      <c r="I100" t="s">
        <v>444</v>
      </c>
      <c r="J100">
        <f t="shared" si="24"/>
        <v>1625000</v>
      </c>
      <c r="K100" t="s">
        <v>443</v>
      </c>
      <c r="L100">
        <v>100</v>
      </c>
      <c r="M100" t="s">
        <v>286</v>
      </c>
    </row>
    <row r="101" ht="16.5" spans="1:13">
      <c r="A101" s="17">
        <v>200094</v>
      </c>
      <c r="B101" s="17">
        <v>5</v>
      </c>
      <c r="C101" s="17">
        <f t="shared" si="25"/>
        <v>700</v>
      </c>
      <c r="D101" s="17" t="s">
        <v>491</v>
      </c>
      <c r="E101" s="17">
        <f t="shared" si="21"/>
        <v>20160000</v>
      </c>
      <c r="F101">
        <f t="shared" si="22"/>
        <v>14000</v>
      </c>
      <c r="G101" t="s">
        <v>442</v>
      </c>
      <c r="H101">
        <f t="shared" si="23"/>
        <v>7000000</v>
      </c>
      <c r="I101" t="s">
        <v>444</v>
      </c>
      <c r="J101">
        <f t="shared" si="24"/>
        <v>1750000</v>
      </c>
      <c r="K101" t="s">
        <v>443</v>
      </c>
      <c r="L101">
        <v>100</v>
      </c>
      <c r="M101" t="s">
        <v>286</v>
      </c>
    </row>
    <row r="102" ht="16.5" spans="1:13">
      <c r="A102" s="17">
        <v>200095</v>
      </c>
      <c r="B102" s="17">
        <v>5</v>
      </c>
      <c r="C102" s="17">
        <f t="shared" si="25"/>
        <v>750</v>
      </c>
      <c r="D102" s="17" t="s">
        <v>491</v>
      </c>
      <c r="E102" s="17">
        <f t="shared" si="21"/>
        <v>21600000</v>
      </c>
      <c r="F102">
        <f t="shared" si="22"/>
        <v>15000</v>
      </c>
      <c r="G102" t="s">
        <v>442</v>
      </c>
      <c r="H102">
        <f t="shared" si="23"/>
        <v>7500000</v>
      </c>
      <c r="I102" t="s">
        <v>444</v>
      </c>
      <c r="J102">
        <f t="shared" si="24"/>
        <v>1875000</v>
      </c>
      <c r="K102" t="s">
        <v>443</v>
      </c>
      <c r="L102">
        <v>100</v>
      </c>
      <c r="M102" t="s">
        <v>286</v>
      </c>
    </row>
    <row r="103" ht="16.5" spans="1:13">
      <c r="A103" s="17">
        <v>200096</v>
      </c>
      <c r="B103" s="17">
        <v>5</v>
      </c>
      <c r="C103" s="17">
        <f t="shared" si="25"/>
        <v>800</v>
      </c>
      <c r="D103" s="17" t="s">
        <v>491</v>
      </c>
      <c r="E103" s="17">
        <f t="shared" si="21"/>
        <v>23040000</v>
      </c>
      <c r="F103">
        <f t="shared" si="22"/>
        <v>16000</v>
      </c>
      <c r="G103" t="s">
        <v>442</v>
      </c>
      <c r="H103">
        <f t="shared" si="23"/>
        <v>8000000</v>
      </c>
      <c r="I103" t="s">
        <v>444</v>
      </c>
      <c r="J103">
        <f t="shared" si="24"/>
        <v>2000000</v>
      </c>
      <c r="K103" t="s">
        <v>443</v>
      </c>
      <c r="L103">
        <v>100</v>
      </c>
      <c r="M103" t="s">
        <v>286</v>
      </c>
    </row>
    <row r="104" ht="16.5" spans="1:13">
      <c r="A104" s="17">
        <v>200097</v>
      </c>
      <c r="B104" s="17">
        <v>5</v>
      </c>
      <c r="C104" s="17">
        <f t="shared" si="25"/>
        <v>850</v>
      </c>
      <c r="D104" s="17" t="s">
        <v>491</v>
      </c>
      <c r="E104" s="17">
        <f t="shared" si="21"/>
        <v>24480000</v>
      </c>
      <c r="F104">
        <f t="shared" si="22"/>
        <v>17000</v>
      </c>
      <c r="G104" t="s">
        <v>442</v>
      </c>
      <c r="H104">
        <f t="shared" si="23"/>
        <v>8500000</v>
      </c>
      <c r="I104" t="s">
        <v>444</v>
      </c>
      <c r="J104">
        <f t="shared" si="24"/>
        <v>2125000</v>
      </c>
      <c r="K104" t="s">
        <v>443</v>
      </c>
      <c r="L104">
        <v>100</v>
      </c>
      <c r="M104" t="s">
        <v>286</v>
      </c>
    </row>
    <row r="105" ht="16.5" spans="1:13">
      <c r="A105" s="17">
        <v>200098</v>
      </c>
      <c r="B105" s="17">
        <v>5</v>
      </c>
      <c r="C105" s="17">
        <f t="shared" si="25"/>
        <v>900</v>
      </c>
      <c r="D105" s="17" t="s">
        <v>491</v>
      </c>
      <c r="E105" s="17">
        <f t="shared" si="21"/>
        <v>25920000</v>
      </c>
      <c r="F105">
        <f t="shared" si="22"/>
        <v>18000</v>
      </c>
      <c r="G105" t="s">
        <v>442</v>
      </c>
      <c r="H105">
        <f t="shared" si="23"/>
        <v>9000000</v>
      </c>
      <c r="I105" t="s">
        <v>444</v>
      </c>
      <c r="J105">
        <f t="shared" si="24"/>
        <v>2250000</v>
      </c>
      <c r="K105" t="s">
        <v>443</v>
      </c>
      <c r="L105">
        <v>100</v>
      </c>
      <c r="M105" t="s">
        <v>286</v>
      </c>
    </row>
    <row r="106" ht="16.5" spans="1:13">
      <c r="A106" s="17">
        <v>200099</v>
      </c>
      <c r="B106" s="17">
        <v>5</v>
      </c>
      <c r="C106" s="17">
        <f t="shared" si="25"/>
        <v>950</v>
      </c>
      <c r="D106" s="17" t="s">
        <v>491</v>
      </c>
      <c r="E106" s="17">
        <f t="shared" si="21"/>
        <v>27360000</v>
      </c>
      <c r="F106">
        <f t="shared" si="22"/>
        <v>19000</v>
      </c>
      <c r="G106" t="s">
        <v>442</v>
      </c>
      <c r="H106">
        <f t="shared" si="23"/>
        <v>9500000</v>
      </c>
      <c r="I106" t="s">
        <v>444</v>
      </c>
      <c r="J106">
        <f t="shared" si="24"/>
        <v>2375000</v>
      </c>
      <c r="K106" t="s">
        <v>443</v>
      </c>
      <c r="L106">
        <v>100</v>
      </c>
      <c r="M106" t="s">
        <v>286</v>
      </c>
    </row>
    <row r="107" ht="16.5" spans="1:13">
      <c r="A107" s="17">
        <v>200100</v>
      </c>
      <c r="B107" s="17">
        <v>5</v>
      </c>
      <c r="C107" s="17">
        <f t="shared" si="25"/>
        <v>1000</v>
      </c>
      <c r="D107" s="17" t="s">
        <v>491</v>
      </c>
      <c r="E107" s="17">
        <f t="shared" si="21"/>
        <v>28800000</v>
      </c>
      <c r="F107">
        <f t="shared" si="22"/>
        <v>20000</v>
      </c>
      <c r="G107" t="s">
        <v>442</v>
      </c>
      <c r="H107">
        <f t="shared" si="23"/>
        <v>10000000</v>
      </c>
      <c r="I107" t="s">
        <v>444</v>
      </c>
      <c r="J107">
        <f t="shared" si="24"/>
        <v>2500000</v>
      </c>
      <c r="K107" t="s">
        <v>443</v>
      </c>
      <c r="L107">
        <v>100</v>
      </c>
      <c r="M107" t="s">
        <v>286</v>
      </c>
    </row>
    <row r="108" ht="16.5" spans="1:13">
      <c r="A108" s="17">
        <v>200101</v>
      </c>
      <c r="B108" s="17">
        <v>6</v>
      </c>
      <c r="C108" s="17">
        <v>50</v>
      </c>
      <c r="D108" s="17" t="s">
        <v>491</v>
      </c>
      <c r="E108" s="17">
        <f t="shared" si="21"/>
        <v>1440000</v>
      </c>
      <c r="F108">
        <f t="shared" si="22"/>
        <v>1000</v>
      </c>
      <c r="G108" t="s">
        <v>442</v>
      </c>
      <c r="H108">
        <f t="shared" si="23"/>
        <v>500000</v>
      </c>
      <c r="I108" t="s">
        <v>443</v>
      </c>
      <c r="J108">
        <f t="shared" si="24"/>
        <v>125000</v>
      </c>
      <c r="K108" t="s">
        <v>443</v>
      </c>
      <c r="L108">
        <v>100</v>
      </c>
      <c r="M108" t="s">
        <v>286</v>
      </c>
    </row>
    <row r="109" ht="16.5" spans="1:13">
      <c r="A109" s="17">
        <v>200102</v>
      </c>
      <c r="B109" s="17">
        <v>6</v>
      </c>
      <c r="C109" s="17">
        <f t="shared" ref="C109:C127" si="26">C108+50</f>
        <v>100</v>
      </c>
      <c r="D109" s="17" t="s">
        <v>491</v>
      </c>
      <c r="E109" s="17">
        <f t="shared" si="21"/>
        <v>2880000</v>
      </c>
      <c r="F109">
        <f t="shared" si="22"/>
        <v>2000</v>
      </c>
      <c r="G109" t="s">
        <v>442</v>
      </c>
      <c r="H109">
        <f t="shared" si="23"/>
        <v>1000000</v>
      </c>
      <c r="I109" t="s">
        <v>443</v>
      </c>
      <c r="J109">
        <f t="shared" si="24"/>
        <v>250000</v>
      </c>
      <c r="K109" t="s">
        <v>443</v>
      </c>
      <c r="L109">
        <v>100</v>
      </c>
      <c r="M109" t="s">
        <v>286</v>
      </c>
    </row>
    <row r="110" ht="16.5" spans="1:13">
      <c r="A110" s="17">
        <v>200103</v>
      </c>
      <c r="B110" s="17">
        <v>6</v>
      </c>
      <c r="C110" s="17">
        <f t="shared" si="26"/>
        <v>150</v>
      </c>
      <c r="D110" s="17" t="s">
        <v>491</v>
      </c>
      <c r="E110" s="17">
        <f t="shared" si="21"/>
        <v>4320000</v>
      </c>
      <c r="F110">
        <f t="shared" si="22"/>
        <v>3000</v>
      </c>
      <c r="G110" t="s">
        <v>442</v>
      </c>
      <c r="H110">
        <f t="shared" si="23"/>
        <v>1500000</v>
      </c>
      <c r="I110" t="s">
        <v>443</v>
      </c>
      <c r="J110">
        <f t="shared" si="24"/>
        <v>375000</v>
      </c>
      <c r="K110" t="s">
        <v>443</v>
      </c>
      <c r="L110">
        <v>100</v>
      </c>
      <c r="M110" t="s">
        <v>286</v>
      </c>
    </row>
    <row r="111" ht="16.5" spans="1:13">
      <c r="A111" s="17">
        <v>200104</v>
      </c>
      <c r="B111" s="17">
        <v>6</v>
      </c>
      <c r="C111" s="17">
        <f t="shared" si="26"/>
        <v>200</v>
      </c>
      <c r="D111" s="17" t="s">
        <v>491</v>
      </c>
      <c r="E111" s="17">
        <f t="shared" si="21"/>
        <v>5760000</v>
      </c>
      <c r="F111">
        <f t="shared" si="22"/>
        <v>4000</v>
      </c>
      <c r="G111" t="s">
        <v>442</v>
      </c>
      <c r="H111">
        <f t="shared" si="23"/>
        <v>2000000</v>
      </c>
      <c r="I111" t="s">
        <v>443</v>
      </c>
      <c r="J111">
        <f t="shared" si="24"/>
        <v>500000</v>
      </c>
      <c r="K111" t="s">
        <v>443</v>
      </c>
      <c r="L111">
        <v>100</v>
      </c>
      <c r="M111" t="s">
        <v>286</v>
      </c>
    </row>
    <row r="112" ht="16.5" spans="1:13">
      <c r="A112" s="17">
        <v>200105</v>
      </c>
      <c r="B112" s="17">
        <v>6</v>
      </c>
      <c r="C112" s="17">
        <f t="shared" si="26"/>
        <v>250</v>
      </c>
      <c r="D112" s="17" t="s">
        <v>491</v>
      </c>
      <c r="E112" s="17">
        <f t="shared" si="21"/>
        <v>7200000</v>
      </c>
      <c r="F112">
        <f t="shared" si="22"/>
        <v>5000</v>
      </c>
      <c r="G112" t="s">
        <v>442</v>
      </c>
      <c r="H112">
        <f t="shared" si="23"/>
        <v>2500000</v>
      </c>
      <c r="I112" t="s">
        <v>443</v>
      </c>
      <c r="J112">
        <f t="shared" si="24"/>
        <v>625000</v>
      </c>
      <c r="K112" t="s">
        <v>443</v>
      </c>
      <c r="L112">
        <v>100</v>
      </c>
      <c r="M112" t="s">
        <v>286</v>
      </c>
    </row>
    <row r="113" ht="16.5" spans="1:13">
      <c r="A113" s="17">
        <v>200106</v>
      </c>
      <c r="B113" s="17">
        <v>6</v>
      </c>
      <c r="C113" s="17">
        <f t="shared" si="26"/>
        <v>300</v>
      </c>
      <c r="D113" s="17" t="s">
        <v>491</v>
      </c>
      <c r="E113" s="17">
        <f t="shared" si="21"/>
        <v>8640000</v>
      </c>
      <c r="F113">
        <f t="shared" si="22"/>
        <v>6000</v>
      </c>
      <c r="G113" t="s">
        <v>442</v>
      </c>
      <c r="H113">
        <f t="shared" si="23"/>
        <v>3000000</v>
      </c>
      <c r="I113" t="s">
        <v>443</v>
      </c>
      <c r="J113">
        <f t="shared" si="24"/>
        <v>750000</v>
      </c>
      <c r="K113" t="s">
        <v>443</v>
      </c>
      <c r="L113">
        <v>100</v>
      </c>
      <c r="M113" t="s">
        <v>286</v>
      </c>
    </row>
    <row r="114" ht="16.5" spans="1:13">
      <c r="A114" s="17">
        <v>200107</v>
      </c>
      <c r="B114" s="17">
        <v>6</v>
      </c>
      <c r="C114" s="17">
        <f t="shared" si="26"/>
        <v>350</v>
      </c>
      <c r="D114" s="17" t="s">
        <v>491</v>
      </c>
      <c r="E114" s="17">
        <f t="shared" si="21"/>
        <v>10080000</v>
      </c>
      <c r="F114">
        <f t="shared" si="22"/>
        <v>7000</v>
      </c>
      <c r="G114" t="s">
        <v>442</v>
      </c>
      <c r="H114">
        <f t="shared" si="23"/>
        <v>3500000</v>
      </c>
      <c r="I114" t="s">
        <v>443</v>
      </c>
      <c r="J114">
        <f t="shared" si="24"/>
        <v>875000</v>
      </c>
      <c r="K114" t="s">
        <v>443</v>
      </c>
      <c r="L114">
        <v>100</v>
      </c>
      <c r="M114" t="s">
        <v>286</v>
      </c>
    </row>
    <row r="115" ht="16.5" spans="1:13">
      <c r="A115" s="17">
        <v>200108</v>
      </c>
      <c r="B115" s="17">
        <v>6</v>
      </c>
      <c r="C115" s="17">
        <f t="shared" si="26"/>
        <v>400</v>
      </c>
      <c r="D115" s="17" t="s">
        <v>491</v>
      </c>
      <c r="E115" s="17">
        <f t="shared" si="21"/>
        <v>11520000</v>
      </c>
      <c r="F115">
        <f t="shared" si="22"/>
        <v>8000</v>
      </c>
      <c r="G115" t="s">
        <v>442</v>
      </c>
      <c r="H115">
        <f t="shared" si="23"/>
        <v>4000000</v>
      </c>
      <c r="I115" t="s">
        <v>443</v>
      </c>
      <c r="J115">
        <f t="shared" si="24"/>
        <v>1000000</v>
      </c>
      <c r="K115" t="s">
        <v>443</v>
      </c>
      <c r="L115">
        <v>100</v>
      </c>
      <c r="M115" t="s">
        <v>286</v>
      </c>
    </row>
    <row r="116" ht="16.5" spans="1:13">
      <c r="A116" s="17">
        <v>200109</v>
      </c>
      <c r="B116" s="17">
        <v>6</v>
      </c>
      <c r="C116" s="17">
        <f t="shared" si="26"/>
        <v>450</v>
      </c>
      <c r="D116" s="17" t="s">
        <v>491</v>
      </c>
      <c r="E116" s="17">
        <f t="shared" si="21"/>
        <v>12960000</v>
      </c>
      <c r="F116">
        <f t="shared" si="22"/>
        <v>9000</v>
      </c>
      <c r="G116" t="s">
        <v>442</v>
      </c>
      <c r="H116">
        <f t="shared" si="23"/>
        <v>4500000</v>
      </c>
      <c r="I116" t="s">
        <v>443</v>
      </c>
      <c r="J116">
        <f t="shared" si="24"/>
        <v>1125000</v>
      </c>
      <c r="K116" t="s">
        <v>443</v>
      </c>
      <c r="L116">
        <v>100</v>
      </c>
      <c r="M116" t="s">
        <v>286</v>
      </c>
    </row>
    <row r="117" ht="16.5" spans="1:13">
      <c r="A117" s="17">
        <v>200110</v>
      </c>
      <c r="B117" s="17">
        <v>6</v>
      </c>
      <c r="C117" s="17">
        <f t="shared" si="26"/>
        <v>500</v>
      </c>
      <c r="D117" s="17" t="s">
        <v>491</v>
      </c>
      <c r="E117" s="17">
        <f t="shared" si="21"/>
        <v>14400000</v>
      </c>
      <c r="F117">
        <f t="shared" si="22"/>
        <v>10000</v>
      </c>
      <c r="G117" t="s">
        <v>442</v>
      </c>
      <c r="H117">
        <f t="shared" si="23"/>
        <v>5000000</v>
      </c>
      <c r="I117" t="s">
        <v>443</v>
      </c>
      <c r="J117">
        <f t="shared" si="24"/>
        <v>1250000</v>
      </c>
      <c r="K117" t="s">
        <v>443</v>
      </c>
      <c r="L117">
        <v>100</v>
      </c>
      <c r="M117" t="s">
        <v>286</v>
      </c>
    </row>
    <row r="118" ht="16.5" spans="1:13">
      <c r="A118" s="17">
        <v>200111</v>
      </c>
      <c r="B118" s="17">
        <v>6</v>
      </c>
      <c r="C118" s="17">
        <f t="shared" si="26"/>
        <v>550</v>
      </c>
      <c r="D118" s="17" t="s">
        <v>491</v>
      </c>
      <c r="E118" s="17">
        <f t="shared" si="21"/>
        <v>15840000</v>
      </c>
      <c r="F118">
        <f t="shared" si="22"/>
        <v>11000</v>
      </c>
      <c r="G118" t="s">
        <v>442</v>
      </c>
      <c r="H118">
        <f t="shared" si="23"/>
        <v>5500000</v>
      </c>
      <c r="I118" t="s">
        <v>443</v>
      </c>
      <c r="J118">
        <f t="shared" si="24"/>
        <v>1375000</v>
      </c>
      <c r="K118" t="s">
        <v>443</v>
      </c>
      <c r="L118">
        <v>100</v>
      </c>
      <c r="M118" t="s">
        <v>286</v>
      </c>
    </row>
    <row r="119" ht="16.5" spans="1:13">
      <c r="A119" s="17">
        <v>200112</v>
      </c>
      <c r="B119" s="17">
        <v>6</v>
      </c>
      <c r="C119" s="17">
        <f t="shared" si="26"/>
        <v>600</v>
      </c>
      <c r="D119" s="17" t="s">
        <v>491</v>
      </c>
      <c r="E119" s="17">
        <f t="shared" si="21"/>
        <v>17280000</v>
      </c>
      <c r="F119">
        <f t="shared" si="22"/>
        <v>12000</v>
      </c>
      <c r="G119" t="s">
        <v>442</v>
      </c>
      <c r="H119">
        <f t="shared" si="23"/>
        <v>6000000</v>
      </c>
      <c r="I119" t="s">
        <v>443</v>
      </c>
      <c r="J119">
        <f t="shared" si="24"/>
        <v>1500000</v>
      </c>
      <c r="K119" t="s">
        <v>443</v>
      </c>
      <c r="L119">
        <v>100</v>
      </c>
      <c r="M119" t="s">
        <v>286</v>
      </c>
    </row>
    <row r="120" ht="16.5" spans="1:13">
      <c r="A120" s="17">
        <v>200113</v>
      </c>
      <c r="B120" s="17">
        <v>6</v>
      </c>
      <c r="C120" s="17">
        <f t="shared" si="26"/>
        <v>650</v>
      </c>
      <c r="D120" s="17" t="s">
        <v>491</v>
      </c>
      <c r="E120" s="17">
        <f t="shared" si="21"/>
        <v>18720000</v>
      </c>
      <c r="F120">
        <f t="shared" si="22"/>
        <v>13000</v>
      </c>
      <c r="G120" t="s">
        <v>442</v>
      </c>
      <c r="H120">
        <f t="shared" si="23"/>
        <v>6500000</v>
      </c>
      <c r="I120" t="s">
        <v>443</v>
      </c>
      <c r="J120">
        <f t="shared" si="24"/>
        <v>1625000</v>
      </c>
      <c r="K120" t="s">
        <v>443</v>
      </c>
      <c r="L120">
        <v>100</v>
      </c>
      <c r="M120" t="s">
        <v>286</v>
      </c>
    </row>
    <row r="121" ht="16.5" spans="1:13">
      <c r="A121" s="17">
        <v>200114</v>
      </c>
      <c r="B121" s="17">
        <v>6</v>
      </c>
      <c r="C121" s="17">
        <f t="shared" si="26"/>
        <v>700</v>
      </c>
      <c r="D121" s="17" t="s">
        <v>491</v>
      </c>
      <c r="E121" s="17">
        <f t="shared" si="21"/>
        <v>20160000</v>
      </c>
      <c r="F121">
        <f t="shared" si="22"/>
        <v>14000</v>
      </c>
      <c r="G121" t="s">
        <v>442</v>
      </c>
      <c r="H121">
        <f t="shared" si="23"/>
        <v>7000000</v>
      </c>
      <c r="I121" t="s">
        <v>443</v>
      </c>
      <c r="J121">
        <f t="shared" si="24"/>
        <v>1750000</v>
      </c>
      <c r="K121" t="s">
        <v>443</v>
      </c>
      <c r="L121">
        <v>100</v>
      </c>
      <c r="M121" t="s">
        <v>286</v>
      </c>
    </row>
    <row r="122" ht="16.5" spans="1:13">
      <c r="A122" s="17">
        <v>200115</v>
      </c>
      <c r="B122" s="17">
        <v>6</v>
      </c>
      <c r="C122" s="17">
        <f t="shared" si="26"/>
        <v>750</v>
      </c>
      <c r="D122" s="17" t="s">
        <v>491</v>
      </c>
      <c r="E122" s="17">
        <f t="shared" si="21"/>
        <v>21600000</v>
      </c>
      <c r="F122">
        <f t="shared" si="22"/>
        <v>15000</v>
      </c>
      <c r="G122" t="s">
        <v>442</v>
      </c>
      <c r="H122">
        <f t="shared" si="23"/>
        <v>7500000</v>
      </c>
      <c r="I122" t="s">
        <v>443</v>
      </c>
      <c r="J122">
        <f t="shared" si="24"/>
        <v>1875000</v>
      </c>
      <c r="K122" t="s">
        <v>443</v>
      </c>
      <c r="L122">
        <v>100</v>
      </c>
      <c r="M122" t="s">
        <v>286</v>
      </c>
    </row>
    <row r="123" ht="16.5" spans="1:13">
      <c r="A123" s="17">
        <v>200116</v>
      </c>
      <c r="B123" s="17">
        <v>6</v>
      </c>
      <c r="C123" s="17">
        <f t="shared" si="26"/>
        <v>800</v>
      </c>
      <c r="D123" s="17" t="s">
        <v>491</v>
      </c>
      <c r="E123" s="17">
        <f t="shared" si="21"/>
        <v>23040000</v>
      </c>
      <c r="F123">
        <f t="shared" si="22"/>
        <v>16000</v>
      </c>
      <c r="G123" t="s">
        <v>442</v>
      </c>
      <c r="H123">
        <f t="shared" si="23"/>
        <v>8000000</v>
      </c>
      <c r="I123" t="s">
        <v>443</v>
      </c>
      <c r="J123">
        <f t="shared" si="24"/>
        <v>2000000</v>
      </c>
      <c r="K123" t="s">
        <v>443</v>
      </c>
      <c r="L123">
        <v>100</v>
      </c>
      <c r="M123" t="s">
        <v>286</v>
      </c>
    </row>
    <row r="124" ht="16.5" spans="1:13">
      <c r="A124" s="17">
        <v>200117</v>
      </c>
      <c r="B124" s="17">
        <v>6</v>
      </c>
      <c r="C124" s="17">
        <f t="shared" si="26"/>
        <v>850</v>
      </c>
      <c r="D124" s="17" t="s">
        <v>491</v>
      </c>
      <c r="E124" s="17">
        <f t="shared" si="21"/>
        <v>24480000</v>
      </c>
      <c r="F124">
        <f t="shared" si="22"/>
        <v>17000</v>
      </c>
      <c r="G124" t="s">
        <v>442</v>
      </c>
      <c r="H124">
        <f t="shared" si="23"/>
        <v>8500000</v>
      </c>
      <c r="I124" t="s">
        <v>443</v>
      </c>
      <c r="J124">
        <f t="shared" si="24"/>
        <v>2125000</v>
      </c>
      <c r="K124" t="s">
        <v>443</v>
      </c>
      <c r="L124">
        <v>100</v>
      </c>
      <c r="M124" t="s">
        <v>286</v>
      </c>
    </row>
    <row r="125" ht="16.5" spans="1:13">
      <c r="A125" s="17">
        <v>200118</v>
      </c>
      <c r="B125" s="17">
        <v>6</v>
      </c>
      <c r="C125" s="17">
        <f t="shared" si="26"/>
        <v>900</v>
      </c>
      <c r="D125" s="17" t="s">
        <v>491</v>
      </c>
      <c r="E125" s="17">
        <f t="shared" si="21"/>
        <v>25920000</v>
      </c>
      <c r="F125">
        <f t="shared" si="22"/>
        <v>18000</v>
      </c>
      <c r="G125" t="s">
        <v>442</v>
      </c>
      <c r="H125">
        <f t="shared" si="23"/>
        <v>9000000</v>
      </c>
      <c r="I125" t="s">
        <v>443</v>
      </c>
      <c r="J125">
        <f t="shared" si="24"/>
        <v>2250000</v>
      </c>
      <c r="K125" t="s">
        <v>443</v>
      </c>
      <c r="L125">
        <v>100</v>
      </c>
      <c r="M125" t="s">
        <v>286</v>
      </c>
    </row>
    <row r="126" ht="16.5" spans="1:13">
      <c r="A126" s="17">
        <v>200119</v>
      </c>
      <c r="B126" s="17">
        <v>6</v>
      </c>
      <c r="C126" s="17">
        <f t="shared" si="26"/>
        <v>950</v>
      </c>
      <c r="D126" s="17" t="s">
        <v>491</v>
      </c>
      <c r="E126" s="17">
        <f t="shared" si="21"/>
        <v>27360000</v>
      </c>
      <c r="F126">
        <f t="shared" si="22"/>
        <v>19000</v>
      </c>
      <c r="G126" t="s">
        <v>442</v>
      </c>
      <c r="H126">
        <f t="shared" si="23"/>
        <v>9500000</v>
      </c>
      <c r="I126" t="s">
        <v>443</v>
      </c>
      <c r="J126">
        <f t="shared" si="24"/>
        <v>2375000</v>
      </c>
      <c r="K126" t="s">
        <v>443</v>
      </c>
      <c r="L126">
        <v>100</v>
      </c>
      <c r="M126" t="s">
        <v>286</v>
      </c>
    </row>
    <row r="127" ht="16.5" spans="1:13">
      <c r="A127" s="17">
        <v>200120</v>
      </c>
      <c r="B127" s="17">
        <v>6</v>
      </c>
      <c r="C127" s="17">
        <f t="shared" si="26"/>
        <v>1000</v>
      </c>
      <c r="D127" s="17" t="s">
        <v>491</v>
      </c>
      <c r="E127" s="17">
        <f t="shared" si="21"/>
        <v>28800000</v>
      </c>
      <c r="F127">
        <f t="shared" si="22"/>
        <v>20000</v>
      </c>
      <c r="G127" t="s">
        <v>442</v>
      </c>
      <c r="H127">
        <f t="shared" si="23"/>
        <v>10000000</v>
      </c>
      <c r="I127" t="s">
        <v>443</v>
      </c>
      <c r="J127">
        <f t="shared" si="24"/>
        <v>2500000</v>
      </c>
      <c r="K127" t="s">
        <v>443</v>
      </c>
      <c r="L127">
        <v>100</v>
      </c>
      <c r="M127" t="s">
        <v>286</v>
      </c>
    </row>
  </sheetData>
  <mergeCells count="1">
    <mergeCell ref="G6:L6"/>
  </mergeCells>
  <pageMargins left="0.75" right="0.75" top="1" bottom="1" header="0.5" footer="0.5"/>
  <headerFooter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55"/>
  <sheetViews>
    <sheetView zoomScale="70" zoomScaleNormal="70" workbookViewId="0">
      <selection activeCell="B13" sqref="B13"/>
    </sheetView>
  </sheetViews>
  <sheetFormatPr defaultColWidth="9" defaultRowHeight="13.5"/>
  <cols>
    <col min="2" max="3" width="20.375" customWidth="1"/>
    <col min="4" max="4" width="18.25" customWidth="1"/>
    <col min="5" max="5" width="9.25"/>
    <col min="6" max="9" width="9.25" customWidth="1"/>
    <col min="10" max="11" width="11.625" customWidth="1"/>
    <col min="12" max="12" width="6.375" customWidth="1"/>
    <col min="13" max="13" width="9.375" customWidth="1"/>
    <col min="14" max="15" width="7.375" customWidth="1"/>
    <col min="16" max="16" width="9.375" customWidth="1"/>
    <col min="17" max="19" width="8.375" customWidth="1"/>
    <col min="20" max="21" width="9.375" customWidth="1"/>
    <col min="22" max="22" width="6.375" customWidth="1"/>
    <col min="23" max="23" width="8.375" customWidth="1"/>
    <col min="24" max="24" width="6.375" customWidth="1"/>
    <col min="25" max="27" width="7.375" customWidth="1"/>
    <col min="28" max="30" width="8.375" customWidth="1"/>
    <col min="31" max="31" width="10.375" customWidth="1"/>
    <col min="32" max="32" width="4.375" customWidth="1"/>
    <col min="33" max="33" width="2.375" customWidth="1"/>
    <col min="34" max="34" width="4.375" customWidth="1"/>
    <col min="35" max="35" width="6.375" customWidth="1"/>
    <col min="36" max="36" width="5.375" customWidth="1"/>
    <col min="37" max="37" width="4.375" customWidth="1"/>
    <col min="38" max="41" width="5.375" customWidth="1"/>
    <col min="48" max="49" width="12.625" customWidth="1"/>
  </cols>
  <sheetData>
    <row r="1" customFormat="1" ht="16.5" spans="2:12">
      <c r="B1" s="10" t="s">
        <v>492</v>
      </c>
      <c r="C1" s="10" t="s">
        <v>493</v>
      </c>
      <c r="D1" s="10" t="s">
        <v>494</v>
      </c>
      <c r="E1" s="10" t="s">
        <v>6</v>
      </c>
      <c r="F1" s="10" t="s">
        <v>7</v>
      </c>
      <c r="G1" s="10" t="s">
        <v>495</v>
      </c>
      <c r="H1" s="10" t="s">
        <v>496</v>
      </c>
      <c r="I1" s="10" t="s">
        <v>497</v>
      </c>
      <c r="J1" s="10" t="s">
        <v>498</v>
      </c>
      <c r="K1" s="10" t="s">
        <v>10</v>
      </c>
      <c r="L1" s="10" t="s">
        <v>11</v>
      </c>
    </row>
    <row r="2" customFormat="1" ht="16.5" spans="1:21">
      <c r="A2" s="11">
        <v>601001</v>
      </c>
      <c r="B2" t="s">
        <v>499</v>
      </c>
      <c r="C2" t="str">
        <f>P2&amp;T2&amp;Q2&amp;U2</f>
        <v>280+28*lv</v>
      </c>
      <c r="D2" t="str">
        <f>R2&amp;T2&amp;S2&amp;U2</f>
        <v>226+8*lv</v>
      </c>
      <c r="M2">
        <v>4600</v>
      </c>
      <c r="N2">
        <v>300</v>
      </c>
      <c r="P2">
        <f>L12</f>
        <v>280</v>
      </c>
      <c r="Q2">
        <f>L13</f>
        <v>28</v>
      </c>
      <c r="R2">
        <f>V12</f>
        <v>226</v>
      </c>
      <c r="S2">
        <f>V13</f>
        <v>8</v>
      </c>
      <c r="T2" t="s">
        <v>309</v>
      </c>
      <c r="U2" t="s">
        <v>500</v>
      </c>
    </row>
    <row r="3" customFormat="1" ht="16.5" spans="1:21">
      <c r="A3" s="11">
        <v>601002</v>
      </c>
      <c r="B3" t="s">
        <v>501</v>
      </c>
      <c r="C3" t="str">
        <f t="shared" ref="C3:C11" si="0">P3&amp;T3&amp;Q3&amp;U3</f>
        <v>2121+54*lv</v>
      </c>
      <c r="D3" t="str">
        <f t="shared" ref="D3:D11" si="1">R3&amp;T3&amp;S3&amp;U3</f>
        <v>608+16*lv</v>
      </c>
      <c r="M3">
        <v>35000</v>
      </c>
      <c r="N3">
        <v>600</v>
      </c>
      <c r="P3">
        <f>M12</f>
        <v>2121</v>
      </c>
      <c r="Q3">
        <f>M13</f>
        <v>54</v>
      </c>
      <c r="R3">
        <f>W12</f>
        <v>608</v>
      </c>
      <c r="S3">
        <f>W13</f>
        <v>16</v>
      </c>
      <c r="T3" t="s">
        <v>309</v>
      </c>
      <c r="U3" t="s">
        <v>500</v>
      </c>
    </row>
    <row r="4" customFormat="1" ht="16.5" spans="1:21">
      <c r="A4" s="11">
        <v>601003</v>
      </c>
      <c r="B4" t="s">
        <v>502</v>
      </c>
      <c r="C4" t="str">
        <f t="shared" si="0"/>
        <v>5818+109*lv</v>
      </c>
      <c r="D4" t="str">
        <f t="shared" si="1"/>
        <v>1669+32*lv</v>
      </c>
      <c r="M4">
        <v>96000</v>
      </c>
      <c r="N4">
        <v>1200</v>
      </c>
      <c r="P4">
        <f>N12</f>
        <v>5818</v>
      </c>
      <c r="Q4">
        <f>N13</f>
        <v>109</v>
      </c>
      <c r="R4">
        <f>X12</f>
        <v>1669</v>
      </c>
      <c r="S4">
        <f>X13</f>
        <v>32</v>
      </c>
      <c r="T4" t="s">
        <v>309</v>
      </c>
      <c r="U4" t="s">
        <v>500</v>
      </c>
    </row>
    <row r="5" customFormat="1" ht="16.5" spans="1:21">
      <c r="A5" s="11">
        <v>601004</v>
      </c>
      <c r="B5" t="s">
        <v>503</v>
      </c>
      <c r="C5" t="str">
        <f t="shared" si="0"/>
        <v>13333+218*lv</v>
      </c>
      <c r="D5" t="str">
        <f t="shared" si="1"/>
        <v>3826+64*lv</v>
      </c>
      <c r="M5">
        <v>220000</v>
      </c>
      <c r="N5">
        <v>2400</v>
      </c>
      <c r="P5">
        <f>O12</f>
        <v>13333</v>
      </c>
      <c r="Q5">
        <f>O13</f>
        <v>218</v>
      </c>
      <c r="R5">
        <f>Y12</f>
        <v>3826</v>
      </c>
      <c r="S5">
        <f>Y13</f>
        <v>64</v>
      </c>
      <c r="T5" t="s">
        <v>309</v>
      </c>
      <c r="U5" t="s">
        <v>500</v>
      </c>
    </row>
    <row r="6" ht="16.5" spans="1:21">
      <c r="A6" s="11">
        <v>601005</v>
      </c>
      <c r="B6" t="s">
        <v>504</v>
      </c>
      <c r="C6" t="str">
        <f t="shared" si="0"/>
        <v>28484+436*lv</v>
      </c>
      <c r="D6" t="str">
        <f t="shared" si="1"/>
        <v>8173+128*lv</v>
      </c>
      <c r="M6">
        <v>470000</v>
      </c>
      <c r="N6">
        <v>4800</v>
      </c>
      <c r="P6">
        <f>P12</f>
        <v>28484</v>
      </c>
      <c r="Q6">
        <f>P13</f>
        <v>436</v>
      </c>
      <c r="R6">
        <f>Z12</f>
        <v>8173</v>
      </c>
      <c r="S6">
        <f>Z13</f>
        <v>128</v>
      </c>
      <c r="T6" t="s">
        <v>309</v>
      </c>
      <c r="U6" t="s">
        <v>500</v>
      </c>
    </row>
    <row r="7" ht="16.5" spans="1:21">
      <c r="A7" s="11">
        <v>601006</v>
      </c>
      <c r="B7" t="s">
        <v>505</v>
      </c>
      <c r="C7" t="str">
        <f t="shared" si="0"/>
        <v>66666+872*lv</v>
      </c>
      <c r="D7" t="str">
        <f t="shared" si="1"/>
        <v>19130+256*lv</v>
      </c>
      <c r="M7">
        <v>1100000</v>
      </c>
      <c r="N7">
        <v>9600</v>
      </c>
      <c r="P7">
        <f>Q12</f>
        <v>66666</v>
      </c>
      <c r="Q7">
        <f>Q13</f>
        <v>872</v>
      </c>
      <c r="R7">
        <f>AA12</f>
        <v>19130</v>
      </c>
      <c r="S7">
        <f>AA13</f>
        <v>256</v>
      </c>
      <c r="T7" t="s">
        <v>309</v>
      </c>
      <c r="U7" t="s">
        <v>500</v>
      </c>
    </row>
    <row r="8" ht="16.5" spans="1:21">
      <c r="A8" s="11">
        <v>601007</v>
      </c>
      <c r="B8" t="s">
        <v>506</v>
      </c>
      <c r="C8" t="str">
        <f t="shared" si="0"/>
        <v>133333+1745*lv</v>
      </c>
      <c r="D8" t="str">
        <f t="shared" si="1"/>
        <v>38260+512*lv</v>
      </c>
      <c r="M8">
        <v>2200000</v>
      </c>
      <c r="N8">
        <f t="shared" ref="N8:N11" si="2">N7*2</f>
        <v>19200</v>
      </c>
      <c r="P8">
        <f>R12</f>
        <v>133333</v>
      </c>
      <c r="Q8">
        <f>R13</f>
        <v>1745</v>
      </c>
      <c r="R8">
        <f>AB12</f>
        <v>38260</v>
      </c>
      <c r="S8">
        <f>AB13</f>
        <v>512</v>
      </c>
      <c r="T8" t="s">
        <v>309</v>
      </c>
      <c r="U8" t="s">
        <v>500</v>
      </c>
    </row>
    <row r="9" ht="16.5" spans="1:21">
      <c r="A9" s="11">
        <v>601008</v>
      </c>
      <c r="B9" t="s">
        <v>507</v>
      </c>
      <c r="C9" t="str">
        <f t="shared" si="0"/>
        <v>260606+3490*lv</v>
      </c>
      <c r="D9" t="str">
        <f t="shared" si="1"/>
        <v>74782+1024*lv</v>
      </c>
      <c r="M9">
        <v>4300000</v>
      </c>
      <c r="N9">
        <f t="shared" si="2"/>
        <v>38400</v>
      </c>
      <c r="P9">
        <f>S12</f>
        <v>260606</v>
      </c>
      <c r="Q9">
        <f>S13</f>
        <v>3490</v>
      </c>
      <c r="R9">
        <f>AC12</f>
        <v>74782</v>
      </c>
      <c r="S9">
        <f>AC13</f>
        <v>1024</v>
      </c>
      <c r="T9" t="s">
        <v>309</v>
      </c>
      <c r="U9" t="s">
        <v>500</v>
      </c>
    </row>
    <row r="10" ht="16.5" spans="1:23">
      <c r="A10" s="11">
        <v>601009</v>
      </c>
      <c r="B10" t="s">
        <v>508</v>
      </c>
      <c r="C10" t="str">
        <f t="shared" si="0"/>
        <v>515151+6981*lv</v>
      </c>
      <c r="D10" t="str">
        <f t="shared" si="1"/>
        <v>147826+2048*lv</v>
      </c>
      <c r="M10">
        <v>8500000</v>
      </c>
      <c r="N10">
        <f t="shared" si="2"/>
        <v>76800</v>
      </c>
      <c r="P10">
        <f>T12</f>
        <v>515151</v>
      </c>
      <c r="Q10">
        <f>T13</f>
        <v>6981</v>
      </c>
      <c r="R10">
        <f>AD12</f>
        <v>147826</v>
      </c>
      <c r="S10">
        <f>AD13</f>
        <v>2048</v>
      </c>
      <c r="T10" t="s">
        <v>309</v>
      </c>
      <c r="U10" t="s">
        <v>500</v>
      </c>
      <c r="W10">
        <f>4600/80</f>
        <v>57.5</v>
      </c>
    </row>
    <row r="11" ht="16.5" spans="1:23">
      <c r="A11" s="11">
        <v>601010</v>
      </c>
      <c r="B11" t="s">
        <v>509</v>
      </c>
      <c r="C11" t="str">
        <f t="shared" si="0"/>
        <v>1000000+13963*lv</v>
      </c>
      <c r="D11" t="str">
        <f t="shared" si="1"/>
        <v>286956+4096*lv</v>
      </c>
      <c r="M11">
        <v>16500000</v>
      </c>
      <c r="N11">
        <f t="shared" si="2"/>
        <v>153600</v>
      </c>
      <c r="P11">
        <f>U12</f>
        <v>1000000</v>
      </c>
      <c r="Q11">
        <f>U13</f>
        <v>13963</v>
      </c>
      <c r="R11">
        <f>AE12</f>
        <v>286956</v>
      </c>
      <c r="S11">
        <f>AE13</f>
        <v>4096</v>
      </c>
      <c r="T11" t="s">
        <v>309</v>
      </c>
      <c r="U11" t="s">
        <v>500</v>
      </c>
      <c r="W11">
        <f>300/8</f>
        <v>37.5</v>
      </c>
    </row>
    <row r="12" ht="16.5" spans="1:47">
      <c r="A12" s="12"/>
      <c r="B12">
        <v>13000</v>
      </c>
      <c r="C12">
        <v>35000</v>
      </c>
      <c r="D12">
        <v>96000</v>
      </c>
      <c r="E12">
        <v>220000</v>
      </c>
      <c r="F12">
        <v>470000</v>
      </c>
      <c r="G12">
        <v>1100000</v>
      </c>
      <c r="H12">
        <v>2200000</v>
      </c>
      <c r="I12">
        <v>4300000</v>
      </c>
      <c r="J12">
        <v>8500000</v>
      </c>
      <c r="K12">
        <v>16500000</v>
      </c>
      <c r="L12">
        <v>280</v>
      </c>
      <c r="M12">
        <f t="shared" ref="M12:U12" si="3">INT(C12/16.5)</f>
        <v>2121</v>
      </c>
      <c r="N12">
        <f t="shared" si="3"/>
        <v>5818</v>
      </c>
      <c r="O12">
        <f t="shared" si="3"/>
        <v>13333</v>
      </c>
      <c r="P12">
        <f t="shared" si="3"/>
        <v>28484</v>
      </c>
      <c r="Q12">
        <f t="shared" si="3"/>
        <v>66666</v>
      </c>
      <c r="R12">
        <f t="shared" si="3"/>
        <v>133333</v>
      </c>
      <c r="S12">
        <f t="shared" si="3"/>
        <v>260606</v>
      </c>
      <c r="T12">
        <f t="shared" si="3"/>
        <v>515151</v>
      </c>
      <c r="U12">
        <f t="shared" si="3"/>
        <v>1000000</v>
      </c>
      <c r="V12">
        <f>INT(B12/57.5)</f>
        <v>226</v>
      </c>
      <c r="W12">
        <f t="shared" ref="W12:AE12" si="4">INT(C12/57.5)</f>
        <v>608</v>
      </c>
      <c r="X12">
        <f t="shared" si="4"/>
        <v>1669</v>
      </c>
      <c r="Y12">
        <f t="shared" si="4"/>
        <v>3826</v>
      </c>
      <c r="Z12">
        <f t="shared" si="4"/>
        <v>8173</v>
      </c>
      <c r="AA12">
        <f t="shared" si="4"/>
        <v>19130</v>
      </c>
      <c r="AB12">
        <f t="shared" si="4"/>
        <v>38260</v>
      </c>
      <c r="AC12">
        <f t="shared" si="4"/>
        <v>74782</v>
      </c>
      <c r="AD12">
        <f t="shared" si="4"/>
        <v>147826</v>
      </c>
      <c r="AE12">
        <f t="shared" si="4"/>
        <v>286956</v>
      </c>
      <c r="AP12">
        <v>660</v>
      </c>
      <c r="AQ12">
        <v>160</v>
      </c>
      <c r="AR12">
        <v>10000</v>
      </c>
      <c r="AS12">
        <v>1500</v>
      </c>
      <c r="AT12">
        <v>320</v>
      </c>
      <c r="AU12">
        <v>20000</v>
      </c>
    </row>
    <row r="13" ht="16.5" spans="1:47">
      <c r="A13" s="12">
        <v>601010</v>
      </c>
      <c r="B13">
        <v>300</v>
      </c>
      <c r="C13">
        <v>600</v>
      </c>
      <c r="D13">
        <f>C13*2</f>
        <v>1200</v>
      </c>
      <c r="E13">
        <f t="shared" ref="E13:K13" si="5">D13*2</f>
        <v>2400</v>
      </c>
      <c r="F13">
        <f t="shared" si="5"/>
        <v>4800</v>
      </c>
      <c r="G13">
        <f t="shared" si="5"/>
        <v>9600</v>
      </c>
      <c r="H13">
        <f t="shared" si="5"/>
        <v>19200</v>
      </c>
      <c r="I13">
        <f t="shared" si="5"/>
        <v>38400</v>
      </c>
      <c r="J13">
        <f t="shared" si="5"/>
        <v>76800</v>
      </c>
      <c r="K13">
        <f t="shared" si="5"/>
        <v>153600</v>
      </c>
      <c r="L13">
        <v>28</v>
      </c>
      <c r="M13">
        <f t="shared" ref="M13:U13" si="6">INT(C13/11)</f>
        <v>54</v>
      </c>
      <c r="N13">
        <f t="shared" si="6"/>
        <v>109</v>
      </c>
      <c r="O13">
        <f t="shared" si="6"/>
        <v>218</v>
      </c>
      <c r="P13">
        <f t="shared" si="6"/>
        <v>436</v>
      </c>
      <c r="Q13">
        <f t="shared" si="6"/>
        <v>872</v>
      </c>
      <c r="R13">
        <f t="shared" si="6"/>
        <v>1745</v>
      </c>
      <c r="S13">
        <f t="shared" si="6"/>
        <v>3490</v>
      </c>
      <c r="T13">
        <f t="shared" si="6"/>
        <v>6981</v>
      </c>
      <c r="U13">
        <f t="shared" si="6"/>
        <v>13963</v>
      </c>
      <c r="V13">
        <f>INT(B13/37.5)</f>
        <v>8</v>
      </c>
      <c r="W13">
        <f t="shared" ref="W13:AE13" si="7">INT(C13/37.5)</f>
        <v>16</v>
      </c>
      <c r="X13">
        <f t="shared" si="7"/>
        <v>32</v>
      </c>
      <c r="Y13">
        <f t="shared" si="7"/>
        <v>64</v>
      </c>
      <c r="Z13">
        <f t="shared" si="7"/>
        <v>128</v>
      </c>
      <c r="AA13">
        <f t="shared" si="7"/>
        <v>256</v>
      </c>
      <c r="AB13">
        <f t="shared" si="7"/>
        <v>512</v>
      </c>
      <c r="AC13">
        <f t="shared" si="7"/>
        <v>1024</v>
      </c>
      <c r="AD13">
        <f t="shared" si="7"/>
        <v>2048</v>
      </c>
      <c r="AE13">
        <f t="shared" si="7"/>
        <v>4096</v>
      </c>
      <c r="AP13">
        <v>130</v>
      </c>
      <c r="AQ13">
        <v>30</v>
      </c>
      <c r="AR13">
        <v>1800</v>
      </c>
      <c r="AS13">
        <v>300</v>
      </c>
      <c r="AT13">
        <v>60</v>
      </c>
      <c r="AU13">
        <v>3600</v>
      </c>
    </row>
    <row r="14" ht="16.5" spans="1:31">
      <c r="A14" s="13" t="s">
        <v>1</v>
      </c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ht="16.5" spans="1:49">
      <c r="A15" s="10">
        <v>1</v>
      </c>
      <c r="B15" s="14">
        <f>B$12+B$13*$A15</f>
        <v>13300</v>
      </c>
      <c r="C15" s="13">
        <f>C$12+C$13*$A15</f>
        <v>35600</v>
      </c>
      <c r="D15" s="13">
        <f>D$12+D$13*$A15</f>
        <v>97200</v>
      </c>
      <c r="E15" s="13">
        <f t="shared" ref="D15:K15" si="8">E$12+E$13*$A15</f>
        <v>222400</v>
      </c>
      <c r="F15" s="13">
        <f t="shared" si="8"/>
        <v>474800</v>
      </c>
      <c r="G15" s="13">
        <f t="shared" si="8"/>
        <v>1109600</v>
      </c>
      <c r="H15" s="13">
        <f t="shared" si="8"/>
        <v>2219200</v>
      </c>
      <c r="I15" s="13">
        <f t="shared" si="8"/>
        <v>4338400</v>
      </c>
      <c r="J15" s="13">
        <f t="shared" si="8"/>
        <v>8576800</v>
      </c>
      <c r="K15" s="13">
        <f t="shared" si="8"/>
        <v>16653600</v>
      </c>
      <c r="L15" s="14">
        <f t="shared" ref="L15:L55" si="9">L$12+L$13*$A15</f>
        <v>308</v>
      </c>
      <c r="M15" s="13">
        <f t="shared" ref="M15:M36" si="10">M$12+M$13*$A15</f>
        <v>2175</v>
      </c>
      <c r="N15" s="13">
        <f t="shared" ref="N15:N38" si="11">N$12+N$13*$A15</f>
        <v>5927</v>
      </c>
      <c r="O15" s="13">
        <f t="shared" ref="O15:O40" si="12">O$12+O$13*$A15</f>
        <v>13551</v>
      </c>
      <c r="P15" s="13">
        <f t="shared" ref="P15:P42" si="13">P$12+P$13*$A15</f>
        <v>28920</v>
      </c>
      <c r="Q15" s="13">
        <f t="shared" ref="Q15:Q44" si="14">Q$12+Q$13*$A15</f>
        <v>67538</v>
      </c>
      <c r="R15" s="13">
        <f t="shared" ref="R15:R46" si="15">R$12+R$13*$A15</f>
        <v>135078</v>
      </c>
      <c r="S15" s="13">
        <f t="shared" ref="S15:S48" si="16">S$12+S$13*$A15</f>
        <v>264096</v>
      </c>
      <c r="T15" s="13">
        <f t="shared" ref="T15:T50" si="17">T$12+T$13*$A15</f>
        <v>522132</v>
      </c>
      <c r="U15" s="13">
        <f t="shared" ref="U15:U52" si="18">U$12+U$13*$A15</f>
        <v>1013963</v>
      </c>
      <c r="V15" s="14">
        <f t="shared" ref="V15:V55" si="19">V$12+V$13*$A15</f>
        <v>234</v>
      </c>
      <c r="W15" s="13">
        <f t="shared" ref="W15:W36" si="20">W$12+W$13*$A15</f>
        <v>624</v>
      </c>
      <c r="X15" s="13">
        <f t="shared" ref="X15:X38" si="21">X$12+X$13*$A15</f>
        <v>1701</v>
      </c>
      <c r="Y15" s="13">
        <f t="shared" ref="Y15:Y40" si="22">Y$12+Y$13*$A15</f>
        <v>3890</v>
      </c>
      <c r="Z15" s="13">
        <f t="shared" ref="Z15:Z42" si="23">Z$12+Z$13*$A15</f>
        <v>8301</v>
      </c>
      <c r="AA15" s="13">
        <f t="shared" ref="AA15:AA44" si="24">AA$12+AA$13*$A15</f>
        <v>19386</v>
      </c>
      <c r="AB15" s="13">
        <f t="shared" ref="AB15:AB46" si="25">AB$12+AB$13*$A15</f>
        <v>38772</v>
      </c>
      <c r="AC15" s="13">
        <f t="shared" ref="AC15:AC48" si="26">AC$12+AC$13*$A15</f>
        <v>75806</v>
      </c>
      <c r="AD15" s="13">
        <f t="shared" ref="AD15:AD50" si="27">AD$12+AD$13*$A15</f>
        <v>149874</v>
      </c>
      <c r="AE15" s="13">
        <f t="shared" ref="AE15:AE52" si="28">AE$12+AE$13*$A15</f>
        <v>291052</v>
      </c>
      <c r="AF15">
        <f>INT(B15/(L15-V15))</f>
        <v>179</v>
      </c>
      <c r="AG15">
        <f t="shared" ref="AG15:AG55" si="29">INT(C15/(M15-W15))</f>
        <v>22</v>
      </c>
      <c r="AH15">
        <f t="shared" ref="AH15:AH55" si="30">INT(D15/(N15-X15))</f>
        <v>23</v>
      </c>
      <c r="AI15">
        <f t="shared" ref="AI15:AI55" si="31">INT(E15/(O15-Y15))</f>
        <v>23</v>
      </c>
      <c r="AJ15">
        <f t="shared" ref="AJ15:AJ55" si="32">INT(F15/(P15-Z15))</f>
        <v>23</v>
      </c>
      <c r="AK15">
        <f t="shared" ref="AK15:AK55" si="33">INT(G15/(Q15-AA15))</f>
        <v>23</v>
      </c>
      <c r="AL15">
        <f t="shared" ref="AL15:AL55" si="34">INT(H15/(R15-AB15))</f>
        <v>23</v>
      </c>
      <c r="AM15">
        <f t="shared" ref="AM15:AM55" si="35">INT(I15/(S15-AC15))</f>
        <v>23</v>
      </c>
      <c r="AN15">
        <f t="shared" ref="AN15:AN55" si="36">INT(J15/(T15-AD15))</f>
        <v>23</v>
      </c>
      <c r="AO15">
        <f>INT(K15/(U15-AE15))</f>
        <v>23</v>
      </c>
      <c r="AP15">
        <f>AP$12+AP$13*$A15</f>
        <v>790</v>
      </c>
      <c r="AQ15">
        <f>AQ$12+AQ$13*$A15</f>
        <v>190</v>
      </c>
      <c r="AR15">
        <f>AR$12+AR$13*$A15</f>
        <v>11800</v>
      </c>
      <c r="AS15">
        <f>AS$12+AS$13*$A15</f>
        <v>1800</v>
      </c>
      <c r="AT15">
        <f>AT$12+AT$13*$A15</f>
        <v>380</v>
      </c>
      <c r="AU15">
        <f>AU$12+AU$13*$A15</f>
        <v>23600</v>
      </c>
      <c r="AV15">
        <f>AR15/(AP15-AQ15)</f>
        <v>19.6666666666667</v>
      </c>
      <c r="AW15">
        <f>AU15/(AS15-AT15)</f>
        <v>16.6197183098592</v>
      </c>
    </row>
    <row r="16" ht="16.5" spans="1:49">
      <c r="A16" s="10">
        <v>2</v>
      </c>
      <c r="B16" s="14">
        <f t="shared" ref="B16:B55" si="37">B$12+B$13*$A16</f>
        <v>13600</v>
      </c>
      <c r="C16" s="13">
        <f>C$12+C$13*$A16</f>
        <v>36200</v>
      </c>
      <c r="D16" s="13">
        <f>D$12+D$13*$A16</f>
        <v>98400</v>
      </c>
      <c r="E16" s="13">
        <f t="shared" ref="E16:E55" si="38">E$12+E$13*$A16</f>
        <v>224800</v>
      </c>
      <c r="F16" s="13">
        <f t="shared" ref="F16:F55" si="39">F$12+F$13*$A16</f>
        <v>479600</v>
      </c>
      <c r="G16" s="13">
        <f t="shared" ref="G16:G55" si="40">G$12+G$13*$A16</f>
        <v>1119200</v>
      </c>
      <c r="H16" s="13">
        <f t="shared" ref="H16:H55" si="41">H$12+H$13*$A16</f>
        <v>2238400</v>
      </c>
      <c r="I16" s="13">
        <f t="shared" ref="I16:I55" si="42">I$12+I$13*$A16</f>
        <v>4376800</v>
      </c>
      <c r="J16" s="13">
        <f t="shared" ref="J16:J55" si="43">J$12+J$13*$A16</f>
        <v>8653600</v>
      </c>
      <c r="K16" s="13">
        <f t="shared" ref="K16:K55" si="44">K$12+K$13*$A16</f>
        <v>16807200</v>
      </c>
      <c r="L16" s="14">
        <f t="shared" si="9"/>
        <v>336</v>
      </c>
      <c r="M16" s="13">
        <f t="shared" si="10"/>
        <v>2229</v>
      </c>
      <c r="N16" s="13">
        <f t="shared" si="11"/>
        <v>6036</v>
      </c>
      <c r="O16" s="13">
        <f t="shared" si="12"/>
        <v>13769</v>
      </c>
      <c r="P16" s="13">
        <f t="shared" si="13"/>
        <v>29356</v>
      </c>
      <c r="Q16" s="13">
        <f t="shared" si="14"/>
        <v>68410</v>
      </c>
      <c r="R16" s="13">
        <f t="shared" si="15"/>
        <v>136823</v>
      </c>
      <c r="S16" s="13">
        <f t="shared" si="16"/>
        <v>267586</v>
      </c>
      <c r="T16" s="13">
        <f t="shared" si="17"/>
        <v>529113</v>
      </c>
      <c r="U16" s="13">
        <f t="shared" si="18"/>
        <v>1027926</v>
      </c>
      <c r="V16" s="14">
        <f t="shared" si="19"/>
        <v>242</v>
      </c>
      <c r="W16" s="13">
        <f t="shared" si="20"/>
        <v>640</v>
      </c>
      <c r="X16" s="13">
        <f t="shared" si="21"/>
        <v>1733</v>
      </c>
      <c r="Y16" s="13">
        <f t="shared" si="22"/>
        <v>3954</v>
      </c>
      <c r="Z16" s="13">
        <f t="shared" si="23"/>
        <v>8429</v>
      </c>
      <c r="AA16" s="13">
        <f t="shared" si="24"/>
        <v>19642</v>
      </c>
      <c r="AB16" s="13">
        <f t="shared" si="25"/>
        <v>39284</v>
      </c>
      <c r="AC16" s="13">
        <f t="shared" si="26"/>
        <v>76830</v>
      </c>
      <c r="AD16" s="13">
        <f t="shared" si="27"/>
        <v>151922</v>
      </c>
      <c r="AE16" s="13">
        <f t="shared" si="28"/>
        <v>295148</v>
      </c>
      <c r="AF16">
        <f t="shared" ref="AF16:AF55" si="45">INT(B16/(L16-V16))</f>
        <v>144</v>
      </c>
      <c r="AG16">
        <f t="shared" si="29"/>
        <v>22</v>
      </c>
      <c r="AH16">
        <f t="shared" si="30"/>
        <v>22</v>
      </c>
      <c r="AI16">
        <f t="shared" si="31"/>
        <v>22</v>
      </c>
      <c r="AJ16">
        <f t="shared" si="32"/>
        <v>22</v>
      </c>
      <c r="AK16">
        <f t="shared" si="33"/>
        <v>22</v>
      </c>
      <c r="AL16">
        <f t="shared" si="34"/>
        <v>22</v>
      </c>
      <c r="AM16">
        <f t="shared" si="35"/>
        <v>22</v>
      </c>
      <c r="AN16">
        <f t="shared" si="36"/>
        <v>22</v>
      </c>
      <c r="AO16">
        <f t="shared" ref="AO15:AO55" si="46">INT(K16/(U16-AE16))</f>
        <v>22</v>
      </c>
      <c r="AP16">
        <f t="shared" ref="AP16:AP21" si="47">AP$12+AP$13*$A16</f>
        <v>920</v>
      </c>
      <c r="AQ16">
        <f t="shared" ref="AQ16:AQ21" si="48">AQ$12+AQ$13*$A16</f>
        <v>220</v>
      </c>
      <c r="AR16">
        <f t="shared" ref="AR16:AR21" si="49">AR$12+AR$13*$A16</f>
        <v>13600</v>
      </c>
      <c r="AS16">
        <f t="shared" ref="AS16:AS55" si="50">AS$12+AS$13*$A16</f>
        <v>2100</v>
      </c>
      <c r="AT16">
        <f t="shared" ref="AT16:AT55" si="51">AT$12+AT$13*$A16</f>
        <v>440</v>
      </c>
      <c r="AU16">
        <f t="shared" ref="AU16:AU55" si="52">AU$12+AU$13*$A16</f>
        <v>27200</v>
      </c>
      <c r="AV16">
        <f t="shared" ref="AV16:AV55" si="53">AR16/(AP16-AQ16)</f>
        <v>19.4285714285714</v>
      </c>
      <c r="AW16">
        <f t="shared" ref="AW16:AW55" si="54">AU16/(AS16-AT16)</f>
        <v>16.3855421686747</v>
      </c>
    </row>
    <row r="17" ht="16.5" spans="1:49">
      <c r="A17" s="10">
        <v>3</v>
      </c>
      <c r="B17" s="14">
        <f t="shared" si="37"/>
        <v>13900</v>
      </c>
      <c r="C17" s="13">
        <f t="shared" ref="C17:C36" si="55">C$12+C$13*$A17</f>
        <v>36800</v>
      </c>
      <c r="D17" s="13">
        <f t="shared" ref="D17:D55" si="56">D$12+D$13*$A17</f>
        <v>99600</v>
      </c>
      <c r="E17" s="13">
        <f t="shared" si="38"/>
        <v>227200</v>
      </c>
      <c r="F17" s="13">
        <f t="shared" si="39"/>
        <v>484400</v>
      </c>
      <c r="G17" s="13">
        <f t="shared" si="40"/>
        <v>1128800</v>
      </c>
      <c r="H17" s="13">
        <f t="shared" si="41"/>
        <v>2257600</v>
      </c>
      <c r="I17" s="13">
        <f t="shared" si="42"/>
        <v>4415200</v>
      </c>
      <c r="J17" s="13">
        <f t="shared" si="43"/>
        <v>8730400</v>
      </c>
      <c r="K17" s="13">
        <f t="shared" si="44"/>
        <v>16960800</v>
      </c>
      <c r="L17" s="14">
        <f t="shared" si="9"/>
        <v>364</v>
      </c>
      <c r="M17" s="13">
        <f t="shared" si="10"/>
        <v>2283</v>
      </c>
      <c r="N17" s="13">
        <f t="shared" si="11"/>
        <v>6145</v>
      </c>
      <c r="O17" s="13">
        <f t="shared" si="12"/>
        <v>13987</v>
      </c>
      <c r="P17" s="13">
        <f t="shared" si="13"/>
        <v>29792</v>
      </c>
      <c r="Q17" s="13">
        <f t="shared" si="14"/>
        <v>69282</v>
      </c>
      <c r="R17" s="13">
        <f t="shared" si="15"/>
        <v>138568</v>
      </c>
      <c r="S17" s="13">
        <f t="shared" si="16"/>
        <v>271076</v>
      </c>
      <c r="T17" s="13">
        <f t="shared" si="17"/>
        <v>536094</v>
      </c>
      <c r="U17" s="13">
        <f t="shared" si="18"/>
        <v>1041889</v>
      </c>
      <c r="V17" s="14">
        <f t="shared" si="19"/>
        <v>250</v>
      </c>
      <c r="W17" s="13">
        <f t="shared" si="20"/>
        <v>656</v>
      </c>
      <c r="X17" s="13">
        <f t="shared" si="21"/>
        <v>1765</v>
      </c>
      <c r="Y17" s="13">
        <f t="shared" si="22"/>
        <v>4018</v>
      </c>
      <c r="Z17" s="13">
        <f t="shared" si="23"/>
        <v>8557</v>
      </c>
      <c r="AA17" s="13">
        <f t="shared" si="24"/>
        <v>19898</v>
      </c>
      <c r="AB17" s="13">
        <f t="shared" si="25"/>
        <v>39796</v>
      </c>
      <c r="AC17" s="13">
        <f t="shared" si="26"/>
        <v>77854</v>
      </c>
      <c r="AD17" s="13">
        <f t="shared" si="27"/>
        <v>153970</v>
      </c>
      <c r="AE17" s="13">
        <f t="shared" si="28"/>
        <v>299244</v>
      </c>
      <c r="AF17">
        <f t="shared" si="45"/>
        <v>121</v>
      </c>
      <c r="AG17">
        <f t="shared" si="29"/>
        <v>22</v>
      </c>
      <c r="AH17">
        <f t="shared" si="30"/>
        <v>22</v>
      </c>
      <c r="AI17">
        <f t="shared" si="31"/>
        <v>22</v>
      </c>
      <c r="AJ17">
        <f t="shared" si="32"/>
        <v>22</v>
      </c>
      <c r="AK17">
        <f t="shared" si="33"/>
        <v>22</v>
      </c>
      <c r="AL17">
        <f t="shared" si="34"/>
        <v>22</v>
      </c>
      <c r="AM17">
        <f t="shared" si="35"/>
        <v>22</v>
      </c>
      <c r="AN17">
        <f t="shared" si="36"/>
        <v>22</v>
      </c>
      <c r="AO17">
        <f t="shared" si="46"/>
        <v>22</v>
      </c>
      <c r="AP17">
        <f t="shared" si="47"/>
        <v>1050</v>
      </c>
      <c r="AQ17">
        <f t="shared" si="48"/>
        <v>250</v>
      </c>
      <c r="AR17">
        <f t="shared" si="49"/>
        <v>15400</v>
      </c>
      <c r="AS17">
        <f t="shared" si="50"/>
        <v>2400</v>
      </c>
      <c r="AT17">
        <f t="shared" si="51"/>
        <v>500</v>
      </c>
      <c r="AU17">
        <f t="shared" si="52"/>
        <v>30800</v>
      </c>
      <c r="AV17">
        <f t="shared" si="53"/>
        <v>19.25</v>
      </c>
      <c r="AW17">
        <f t="shared" si="54"/>
        <v>16.2105263157895</v>
      </c>
    </row>
    <row r="18" ht="16.5" spans="1:49">
      <c r="A18" s="10">
        <v>4</v>
      </c>
      <c r="B18" s="14">
        <f t="shared" si="37"/>
        <v>14200</v>
      </c>
      <c r="C18" s="13">
        <f t="shared" si="55"/>
        <v>37400</v>
      </c>
      <c r="D18" s="13">
        <f t="shared" si="56"/>
        <v>100800</v>
      </c>
      <c r="E18" s="13">
        <f t="shared" si="38"/>
        <v>229600</v>
      </c>
      <c r="F18" s="13">
        <f t="shared" si="39"/>
        <v>489200</v>
      </c>
      <c r="G18" s="13">
        <f t="shared" si="40"/>
        <v>1138400</v>
      </c>
      <c r="H18" s="13">
        <f t="shared" si="41"/>
        <v>2276800</v>
      </c>
      <c r="I18" s="13">
        <f t="shared" si="42"/>
        <v>4453600</v>
      </c>
      <c r="J18" s="13">
        <f t="shared" si="43"/>
        <v>8807200</v>
      </c>
      <c r="K18" s="13">
        <f t="shared" si="44"/>
        <v>17114400</v>
      </c>
      <c r="L18" s="14">
        <f t="shared" si="9"/>
        <v>392</v>
      </c>
      <c r="M18" s="13">
        <f t="shared" si="10"/>
        <v>2337</v>
      </c>
      <c r="N18" s="13">
        <f t="shared" si="11"/>
        <v>6254</v>
      </c>
      <c r="O18" s="13">
        <f t="shared" si="12"/>
        <v>14205</v>
      </c>
      <c r="P18" s="13">
        <f t="shared" si="13"/>
        <v>30228</v>
      </c>
      <c r="Q18" s="13">
        <f t="shared" si="14"/>
        <v>70154</v>
      </c>
      <c r="R18" s="13">
        <f t="shared" si="15"/>
        <v>140313</v>
      </c>
      <c r="S18" s="13">
        <f t="shared" si="16"/>
        <v>274566</v>
      </c>
      <c r="T18" s="13">
        <f t="shared" si="17"/>
        <v>543075</v>
      </c>
      <c r="U18" s="13">
        <f t="shared" si="18"/>
        <v>1055852</v>
      </c>
      <c r="V18" s="14">
        <f t="shared" si="19"/>
        <v>258</v>
      </c>
      <c r="W18" s="13">
        <f t="shared" si="20"/>
        <v>672</v>
      </c>
      <c r="X18" s="13">
        <f t="shared" si="21"/>
        <v>1797</v>
      </c>
      <c r="Y18" s="13">
        <f t="shared" si="22"/>
        <v>4082</v>
      </c>
      <c r="Z18" s="13">
        <f t="shared" si="23"/>
        <v>8685</v>
      </c>
      <c r="AA18" s="13">
        <f t="shared" si="24"/>
        <v>20154</v>
      </c>
      <c r="AB18" s="13">
        <f t="shared" si="25"/>
        <v>40308</v>
      </c>
      <c r="AC18" s="13">
        <f t="shared" si="26"/>
        <v>78878</v>
      </c>
      <c r="AD18" s="13">
        <f t="shared" si="27"/>
        <v>156018</v>
      </c>
      <c r="AE18" s="13">
        <f t="shared" si="28"/>
        <v>303340</v>
      </c>
      <c r="AF18">
        <f t="shared" si="45"/>
        <v>105</v>
      </c>
      <c r="AG18">
        <f t="shared" si="29"/>
        <v>22</v>
      </c>
      <c r="AH18">
        <f t="shared" si="30"/>
        <v>22</v>
      </c>
      <c r="AI18">
        <f t="shared" si="31"/>
        <v>22</v>
      </c>
      <c r="AJ18">
        <f t="shared" si="32"/>
        <v>22</v>
      </c>
      <c r="AK18">
        <f t="shared" si="33"/>
        <v>22</v>
      </c>
      <c r="AL18">
        <f t="shared" si="34"/>
        <v>22</v>
      </c>
      <c r="AM18">
        <f t="shared" si="35"/>
        <v>22</v>
      </c>
      <c r="AN18">
        <f t="shared" si="36"/>
        <v>22</v>
      </c>
      <c r="AO18">
        <f t="shared" si="46"/>
        <v>22</v>
      </c>
      <c r="AP18">
        <f t="shared" si="47"/>
        <v>1180</v>
      </c>
      <c r="AQ18">
        <f t="shared" si="48"/>
        <v>280</v>
      </c>
      <c r="AR18">
        <f t="shared" si="49"/>
        <v>17200</v>
      </c>
      <c r="AS18">
        <f t="shared" si="50"/>
        <v>2700</v>
      </c>
      <c r="AT18">
        <f t="shared" si="51"/>
        <v>560</v>
      </c>
      <c r="AU18">
        <f t="shared" si="52"/>
        <v>34400</v>
      </c>
      <c r="AV18">
        <f t="shared" si="53"/>
        <v>19.1111111111111</v>
      </c>
      <c r="AW18">
        <f t="shared" si="54"/>
        <v>16.0747663551402</v>
      </c>
    </row>
    <row r="19" ht="16.5" spans="1:49">
      <c r="A19" s="10">
        <v>5</v>
      </c>
      <c r="B19" s="14">
        <f t="shared" si="37"/>
        <v>14500</v>
      </c>
      <c r="C19" s="13">
        <f t="shared" si="55"/>
        <v>38000</v>
      </c>
      <c r="D19" s="13">
        <f t="shared" si="56"/>
        <v>102000</v>
      </c>
      <c r="E19" s="13">
        <f t="shared" si="38"/>
        <v>232000</v>
      </c>
      <c r="F19" s="13">
        <f t="shared" si="39"/>
        <v>494000</v>
      </c>
      <c r="G19" s="13">
        <f t="shared" si="40"/>
        <v>1148000</v>
      </c>
      <c r="H19" s="13">
        <f t="shared" si="41"/>
        <v>2296000</v>
      </c>
      <c r="I19" s="13">
        <f t="shared" si="42"/>
        <v>4492000</v>
      </c>
      <c r="J19" s="13">
        <f t="shared" si="43"/>
        <v>8884000</v>
      </c>
      <c r="K19" s="13">
        <f t="shared" si="44"/>
        <v>17268000</v>
      </c>
      <c r="L19" s="14">
        <f t="shared" si="9"/>
        <v>420</v>
      </c>
      <c r="M19" s="13">
        <f t="shared" si="10"/>
        <v>2391</v>
      </c>
      <c r="N19" s="13">
        <f t="shared" si="11"/>
        <v>6363</v>
      </c>
      <c r="O19" s="13">
        <f t="shared" si="12"/>
        <v>14423</v>
      </c>
      <c r="P19" s="13">
        <f t="shared" si="13"/>
        <v>30664</v>
      </c>
      <c r="Q19" s="13">
        <f t="shared" si="14"/>
        <v>71026</v>
      </c>
      <c r="R19" s="13">
        <f t="shared" si="15"/>
        <v>142058</v>
      </c>
      <c r="S19" s="13">
        <f t="shared" si="16"/>
        <v>278056</v>
      </c>
      <c r="T19" s="13">
        <f t="shared" si="17"/>
        <v>550056</v>
      </c>
      <c r="U19" s="13">
        <f t="shared" si="18"/>
        <v>1069815</v>
      </c>
      <c r="V19" s="14">
        <f t="shared" si="19"/>
        <v>266</v>
      </c>
      <c r="W19" s="13">
        <f t="shared" si="20"/>
        <v>688</v>
      </c>
      <c r="X19" s="13">
        <f t="shared" si="21"/>
        <v>1829</v>
      </c>
      <c r="Y19" s="13">
        <f t="shared" si="22"/>
        <v>4146</v>
      </c>
      <c r="Z19" s="13">
        <f t="shared" si="23"/>
        <v>8813</v>
      </c>
      <c r="AA19" s="13">
        <f t="shared" si="24"/>
        <v>20410</v>
      </c>
      <c r="AB19" s="13">
        <f t="shared" si="25"/>
        <v>40820</v>
      </c>
      <c r="AC19" s="13">
        <f t="shared" si="26"/>
        <v>79902</v>
      </c>
      <c r="AD19" s="13">
        <f t="shared" si="27"/>
        <v>158066</v>
      </c>
      <c r="AE19" s="13">
        <f t="shared" si="28"/>
        <v>307436</v>
      </c>
      <c r="AF19">
        <f t="shared" si="45"/>
        <v>94</v>
      </c>
      <c r="AG19">
        <f t="shared" si="29"/>
        <v>22</v>
      </c>
      <c r="AH19">
        <f t="shared" si="30"/>
        <v>22</v>
      </c>
      <c r="AI19">
        <f t="shared" si="31"/>
        <v>22</v>
      </c>
      <c r="AJ19">
        <f t="shared" si="32"/>
        <v>22</v>
      </c>
      <c r="AK19">
        <f t="shared" si="33"/>
        <v>22</v>
      </c>
      <c r="AL19">
        <f t="shared" si="34"/>
        <v>22</v>
      </c>
      <c r="AM19">
        <f t="shared" si="35"/>
        <v>22</v>
      </c>
      <c r="AN19">
        <f t="shared" si="36"/>
        <v>22</v>
      </c>
      <c r="AO19">
        <f t="shared" si="46"/>
        <v>22</v>
      </c>
      <c r="AP19">
        <f t="shared" si="47"/>
        <v>1310</v>
      </c>
      <c r="AQ19">
        <f t="shared" si="48"/>
        <v>310</v>
      </c>
      <c r="AR19">
        <f t="shared" si="49"/>
        <v>19000</v>
      </c>
      <c r="AS19">
        <f t="shared" si="50"/>
        <v>3000</v>
      </c>
      <c r="AT19">
        <f t="shared" si="51"/>
        <v>620</v>
      </c>
      <c r="AU19">
        <f t="shared" si="52"/>
        <v>38000</v>
      </c>
      <c r="AV19">
        <f t="shared" si="53"/>
        <v>19</v>
      </c>
      <c r="AW19">
        <f t="shared" si="54"/>
        <v>15.9663865546218</v>
      </c>
    </row>
    <row r="20" ht="16.5" spans="1:49">
      <c r="A20" s="10">
        <v>6</v>
      </c>
      <c r="B20" s="14">
        <f t="shared" si="37"/>
        <v>14800</v>
      </c>
      <c r="C20" s="13">
        <f t="shared" si="55"/>
        <v>38600</v>
      </c>
      <c r="D20" s="13">
        <f t="shared" si="56"/>
        <v>103200</v>
      </c>
      <c r="E20" s="13">
        <f t="shared" si="38"/>
        <v>234400</v>
      </c>
      <c r="F20" s="13">
        <f t="shared" si="39"/>
        <v>498800</v>
      </c>
      <c r="G20" s="13">
        <f t="shared" si="40"/>
        <v>1157600</v>
      </c>
      <c r="H20" s="13">
        <f t="shared" si="41"/>
        <v>2315200</v>
      </c>
      <c r="I20" s="13">
        <f t="shared" si="42"/>
        <v>4530400</v>
      </c>
      <c r="J20" s="13">
        <f t="shared" si="43"/>
        <v>8960800</v>
      </c>
      <c r="K20" s="13">
        <f t="shared" si="44"/>
        <v>17421600</v>
      </c>
      <c r="L20" s="14">
        <f t="shared" si="9"/>
        <v>448</v>
      </c>
      <c r="M20" s="13">
        <f t="shared" si="10"/>
        <v>2445</v>
      </c>
      <c r="N20" s="13">
        <f t="shared" si="11"/>
        <v>6472</v>
      </c>
      <c r="O20" s="13">
        <f t="shared" si="12"/>
        <v>14641</v>
      </c>
      <c r="P20" s="13">
        <f t="shared" si="13"/>
        <v>31100</v>
      </c>
      <c r="Q20" s="13">
        <f t="shared" si="14"/>
        <v>71898</v>
      </c>
      <c r="R20" s="13">
        <f t="shared" si="15"/>
        <v>143803</v>
      </c>
      <c r="S20" s="13">
        <f t="shared" si="16"/>
        <v>281546</v>
      </c>
      <c r="T20" s="13">
        <f t="shared" si="17"/>
        <v>557037</v>
      </c>
      <c r="U20" s="13">
        <f t="shared" si="18"/>
        <v>1083778</v>
      </c>
      <c r="V20" s="14">
        <f t="shared" si="19"/>
        <v>274</v>
      </c>
      <c r="W20" s="13">
        <f t="shared" si="20"/>
        <v>704</v>
      </c>
      <c r="X20" s="13">
        <f t="shared" si="21"/>
        <v>1861</v>
      </c>
      <c r="Y20" s="13">
        <f t="shared" si="22"/>
        <v>4210</v>
      </c>
      <c r="Z20" s="13">
        <f t="shared" si="23"/>
        <v>8941</v>
      </c>
      <c r="AA20" s="13">
        <f t="shared" si="24"/>
        <v>20666</v>
      </c>
      <c r="AB20" s="13">
        <f t="shared" si="25"/>
        <v>41332</v>
      </c>
      <c r="AC20" s="13">
        <f t="shared" si="26"/>
        <v>80926</v>
      </c>
      <c r="AD20" s="13">
        <f t="shared" si="27"/>
        <v>160114</v>
      </c>
      <c r="AE20" s="13">
        <f t="shared" si="28"/>
        <v>311532</v>
      </c>
      <c r="AF20">
        <f t="shared" si="45"/>
        <v>85</v>
      </c>
      <c r="AG20">
        <f t="shared" si="29"/>
        <v>22</v>
      </c>
      <c r="AH20">
        <f t="shared" si="30"/>
        <v>22</v>
      </c>
      <c r="AI20">
        <f t="shared" si="31"/>
        <v>22</v>
      </c>
      <c r="AJ20">
        <f t="shared" si="32"/>
        <v>22</v>
      </c>
      <c r="AK20">
        <f t="shared" si="33"/>
        <v>22</v>
      </c>
      <c r="AL20">
        <f t="shared" si="34"/>
        <v>22</v>
      </c>
      <c r="AM20">
        <f t="shared" si="35"/>
        <v>22</v>
      </c>
      <c r="AN20">
        <f t="shared" si="36"/>
        <v>22</v>
      </c>
      <c r="AO20">
        <f t="shared" si="46"/>
        <v>22</v>
      </c>
      <c r="AP20">
        <f t="shared" si="47"/>
        <v>1440</v>
      </c>
      <c r="AQ20">
        <f t="shared" si="48"/>
        <v>340</v>
      </c>
      <c r="AR20">
        <f t="shared" si="49"/>
        <v>20800</v>
      </c>
      <c r="AS20">
        <f t="shared" si="50"/>
        <v>3300</v>
      </c>
      <c r="AT20">
        <f t="shared" si="51"/>
        <v>680</v>
      </c>
      <c r="AU20">
        <f t="shared" si="52"/>
        <v>41600</v>
      </c>
      <c r="AV20">
        <f t="shared" si="53"/>
        <v>18.9090909090909</v>
      </c>
      <c r="AW20">
        <f t="shared" si="54"/>
        <v>15.8778625954198</v>
      </c>
    </row>
    <row r="21" ht="16.5" spans="1:49">
      <c r="A21" s="10">
        <v>7</v>
      </c>
      <c r="B21" s="14">
        <f t="shared" si="37"/>
        <v>15100</v>
      </c>
      <c r="C21" s="13">
        <f t="shared" si="55"/>
        <v>39200</v>
      </c>
      <c r="D21" s="13">
        <f t="shared" si="56"/>
        <v>104400</v>
      </c>
      <c r="E21" s="13">
        <f t="shared" si="38"/>
        <v>236800</v>
      </c>
      <c r="F21" s="13">
        <f t="shared" si="39"/>
        <v>503600</v>
      </c>
      <c r="G21" s="13">
        <f t="shared" si="40"/>
        <v>1167200</v>
      </c>
      <c r="H21" s="13">
        <f t="shared" si="41"/>
        <v>2334400</v>
      </c>
      <c r="I21" s="13">
        <f t="shared" si="42"/>
        <v>4568800</v>
      </c>
      <c r="J21" s="13">
        <f t="shared" si="43"/>
        <v>9037600</v>
      </c>
      <c r="K21" s="13">
        <f t="shared" si="44"/>
        <v>17575200</v>
      </c>
      <c r="L21" s="14">
        <f t="shared" si="9"/>
        <v>476</v>
      </c>
      <c r="M21" s="13">
        <f t="shared" si="10"/>
        <v>2499</v>
      </c>
      <c r="N21" s="13">
        <f t="shared" si="11"/>
        <v>6581</v>
      </c>
      <c r="O21" s="13">
        <f t="shared" si="12"/>
        <v>14859</v>
      </c>
      <c r="P21" s="13">
        <f t="shared" si="13"/>
        <v>31536</v>
      </c>
      <c r="Q21" s="13">
        <f t="shared" si="14"/>
        <v>72770</v>
      </c>
      <c r="R21" s="13">
        <f t="shared" si="15"/>
        <v>145548</v>
      </c>
      <c r="S21" s="13">
        <f t="shared" si="16"/>
        <v>285036</v>
      </c>
      <c r="T21" s="13">
        <f t="shared" si="17"/>
        <v>564018</v>
      </c>
      <c r="U21" s="13">
        <f t="shared" si="18"/>
        <v>1097741</v>
      </c>
      <c r="V21" s="14">
        <f t="shared" si="19"/>
        <v>282</v>
      </c>
      <c r="W21" s="13">
        <f t="shared" si="20"/>
        <v>720</v>
      </c>
      <c r="X21" s="13">
        <f t="shared" si="21"/>
        <v>1893</v>
      </c>
      <c r="Y21" s="13">
        <f t="shared" si="22"/>
        <v>4274</v>
      </c>
      <c r="Z21" s="13">
        <f t="shared" si="23"/>
        <v>9069</v>
      </c>
      <c r="AA21" s="13">
        <f t="shared" si="24"/>
        <v>20922</v>
      </c>
      <c r="AB21" s="13">
        <f t="shared" si="25"/>
        <v>41844</v>
      </c>
      <c r="AC21" s="13">
        <f t="shared" si="26"/>
        <v>81950</v>
      </c>
      <c r="AD21" s="13">
        <f t="shared" si="27"/>
        <v>162162</v>
      </c>
      <c r="AE21" s="13">
        <f t="shared" si="28"/>
        <v>315628</v>
      </c>
      <c r="AF21">
        <f t="shared" si="45"/>
        <v>77</v>
      </c>
      <c r="AG21">
        <f t="shared" si="29"/>
        <v>22</v>
      </c>
      <c r="AH21">
        <f t="shared" si="30"/>
        <v>22</v>
      </c>
      <c r="AI21">
        <f t="shared" si="31"/>
        <v>22</v>
      </c>
      <c r="AJ21">
        <f t="shared" si="32"/>
        <v>22</v>
      </c>
      <c r="AK21">
        <f t="shared" si="33"/>
        <v>22</v>
      </c>
      <c r="AL21">
        <f t="shared" si="34"/>
        <v>22</v>
      </c>
      <c r="AM21">
        <f t="shared" si="35"/>
        <v>22</v>
      </c>
      <c r="AN21">
        <f t="shared" si="36"/>
        <v>22</v>
      </c>
      <c r="AO21">
        <f t="shared" si="46"/>
        <v>22</v>
      </c>
      <c r="AP21">
        <f t="shared" si="47"/>
        <v>1570</v>
      </c>
      <c r="AQ21">
        <f t="shared" si="48"/>
        <v>370</v>
      </c>
      <c r="AR21">
        <f t="shared" si="49"/>
        <v>22600</v>
      </c>
      <c r="AS21">
        <f t="shared" si="50"/>
        <v>3600</v>
      </c>
      <c r="AT21">
        <f t="shared" si="51"/>
        <v>740</v>
      </c>
      <c r="AU21">
        <f t="shared" si="52"/>
        <v>45200</v>
      </c>
      <c r="AV21">
        <f t="shared" si="53"/>
        <v>18.8333333333333</v>
      </c>
      <c r="AW21">
        <f t="shared" si="54"/>
        <v>15.8041958041958</v>
      </c>
    </row>
    <row r="22" ht="16.5" spans="1:49">
      <c r="A22" s="10">
        <v>8</v>
      </c>
      <c r="B22" s="14">
        <f t="shared" si="37"/>
        <v>15400</v>
      </c>
      <c r="C22" s="13">
        <f t="shared" si="55"/>
        <v>39800</v>
      </c>
      <c r="D22" s="13">
        <f t="shared" si="56"/>
        <v>105600</v>
      </c>
      <c r="E22" s="13">
        <f t="shared" si="38"/>
        <v>239200</v>
      </c>
      <c r="F22" s="13">
        <f t="shared" si="39"/>
        <v>508400</v>
      </c>
      <c r="G22" s="13">
        <f t="shared" si="40"/>
        <v>1176800</v>
      </c>
      <c r="H22" s="13">
        <f t="shared" si="41"/>
        <v>2353600</v>
      </c>
      <c r="I22" s="13">
        <f t="shared" si="42"/>
        <v>4607200</v>
      </c>
      <c r="J22" s="13">
        <f t="shared" si="43"/>
        <v>9114400</v>
      </c>
      <c r="K22" s="13">
        <f t="shared" si="44"/>
        <v>17728800</v>
      </c>
      <c r="L22" s="14">
        <f t="shared" si="9"/>
        <v>504</v>
      </c>
      <c r="M22" s="13">
        <f t="shared" si="10"/>
        <v>2553</v>
      </c>
      <c r="N22" s="13">
        <f t="shared" si="11"/>
        <v>6690</v>
      </c>
      <c r="O22" s="13">
        <f t="shared" si="12"/>
        <v>15077</v>
      </c>
      <c r="P22" s="13">
        <f t="shared" si="13"/>
        <v>31972</v>
      </c>
      <c r="Q22" s="13">
        <f t="shared" si="14"/>
        <v>73642</v>
      </c>
      <c r="R22" s="13">
        <f t="shared" si="15"/>
        <v>147293</v>
      </c>
      <c r="S22" s="13">
        <f t="shared" si="16"/>
        <v>288526</v>
      </c>
      <c r="T22" s="13">
        <f t="shared" si="17"/>
        <v>570999</v>
      </c>
      <c r="U22" s="13">
        <f t="shared" si="18"/>
        <v>1111704</v>
      </c>
      <c r="V22" s="14">
        <f t="shared" si="19"/>
        <v>290</v>
      </c>
      <c r="W22" s="13">
        <f t="shared" si="20"/>
        <v>736</v>
      </c>
      <c r="X22" s="13">
        <f t="shared" si="21"/>
        <v>1925</v>
      </c>
      <c r="Y22" s="13">
        <f t="shared" si="22"/>
        <v>4338</v>
      </c>
      <c r="Z22" s="13">
        <f t="shared" si="23"/>
        <v>9197</v>
      </c>
      <c r="AA22" s="13">
        <f t="shared" si="24"/>
        <v>21178</v>
      </c>
      <c r="AB22" s="13">
        <f t="shared" si="25"/>
        <v>42356</v>
      </c>
      <c r="AC22" s="13">
        <f t="shared" si="26"/>
        <v>82974</v>
      </c>
      <c r="AD22" s="13">
        <f t="shared" si="27"/>
        <v>164210</v>
      </c>
      <c r="AE22" s="13">
        <f t="shared" si="28"/>
        <v>319724</v>
      </c>
      <c r="AF22">
        <f t="shared" si="45"/>
        <v>71</v>
      </c>
      <c r="AG22">
        <f t="shared" si="29"/>
        <v>21</v>
      </c>
      <c r="AH22">
        <f t="shared" si="30"/>
        <v>22</v>
      </c>
      <c r="AI22">
        <f t="shared" si="31"/>
        <v>22</v>
      </c>
      <c r="AJ22">
        <f t="shared" si="32"/>
        <v>22</v>
      </c>
      <c r="AK22">
        <f t="shared" si="33"/>
        <v>22</v>
      </c>
      <c r="AL22">
        <f t="shared" si="34"/>
        <v>22</v>
      </c>
      <c r="AM22">
        <f t="shared" si="35"/>
        <v>22</v>
      </c>
      <c r="AN22">
        <f t="shared" si="36"/>
        <v>22</v>
      </c>
      <c r="AO22">
        <f t="shared" si="46"/>
        <v>22</v>
      </c>
      <c r="AP22">
        <f t="shared" ref="AP22:AP55" si="57">AP$12+AP$13*$A22</f>
        <v>1700</v>
      </c>
      <c r="AQ22">
        <f t="shared" ref="AQ22:AQ55" si="58">AQ$12+AQ$13*$A22</f>
        <v>400</v>
      </c>
      <c r="AR22">
        <f t="shared" ref="AR22:AR55" si="59">AR$12+AR$13*$A22</f>
        <v>24400</v>
      </c>
      <c r="AS22">
        <f t="shared" si="50"/>
        <v>3900</v>
      </c>
      <c r="AT22">
        <f t="shared" si="51"/>
        <v>800</v>
      </c>
      <c r="AU22">
        <f t="shared" si="52"/>
        <v>48800</v>
      </c>
      <c r="AV22">
        <f t="shared" si="53"/>
        <v>18.7692307692308</v>
      </c>
      <c r="AW22">
        <f t="shared" si="54"/>
        <v>15.741935483871</v>
      </c>
    </row>
    <row r="23" ht="16.5" spans="1:49">
      <c r="A23" s="10">
        <v>9</v>
      </c>
      <c r="B23" s="14">
        <f t="shared" si="37"/>
        <v>15700</v>
      </c>
      <c r="C23" s="13">
        <f t="shared" si="55"/>
        <v>40400</v>
      </c>
      <c r="D23" s="13">
        <f t="shared" si="56"/>
        <v>106800</v>
      </c>
      <c r="E23" s="13">
        <f t="shared" si="38"/>
        <v>241600</v>
      </c>
      <c r="F23" s="13">
        <f t="shared" si="39"/>
        <v>513200</v>
      </c>
      <c r="G23" s="13">
        <f t="shared" si="40"/>
        <v>1186400</v>
      </c>
      <c r="H23" s="13">
        <f t="shared" si="41"/>
        <v>2372800</v>
      </c>
      <c r="I23" s="13">
        <f t="shared" si="42"/>
        <v>4645600</v>
      </c>
      <c r="J23" s="13">
        <f t="shared" si="43"/>
        <v>9191200</v>
      </c>
      <c r="K23" s="13">
        <f t="shared" si="44"/>
        <v>17882400</v>
      </c>
      <c r="L23" s="14">
        <f t="shared" si="9"/>
        <v>532</v>
      </c>
      <c r="M23" s="13">
        <f t="shared" si="10"/>
        <v>2607</v>
      </c>
      <c r="N23" s="13">
        <f t="shared" si="11"/>
        <v>6799</v>
      </c>
      <c r="O23" s="13">
        <f t="shared" si="12"/>
        <v>15295</v>
      </c>
      <c r="P23" s="13">
        <f t="shared" si="13"/>
        <v>32408</v>
      </c>
      <c r="Q23" s="13">
        <f t="shared" si="14"/>
        <v>74514</v>
      </c>
      <c r="R23" s="13">
        <f t="shared" si="15"/>
        <v>149038</v>
      </c>
      <c r="S23" s="13">
        <f t="shared" si="16"/>
        <v>292016</v>
      </c>
      <c r="T23" s="13">
        <f t="shared" si="17"/>
        <v>577980</v>
      </c>
      <c r="U23" s="13">
        <f t="shared" si="18"/>
        <v>1125667</v>
      </c>
      <c r="V23" s="14">
        <f t="shared" si="19"/>
        <v>298</v>
      </c>
      <c r="W23" s="13">
        <f t="shared" si="20"/>
        <v>752</v>
      </c>
      <c r="X23" s="13">
        <f t="shared" si="21"/>
        <v>1957</v>
      </c>
      <c r="Y23" s="13">
        <f t="shared" si="22"/>
        <v>4402</v>
      </c>
      <c r="Z23" s="13">
        <f t="shared" si="23"/>
        <v>9325</v>
      </c>
      <c r="AA23" s="13">
        <f t="shared" si="24"/>
        <v>21434</v>
      </c>
      <c r="AB23" s="13">
        <f t="shared" si="25"/>
        <v>42868</v>
      </c>
      <c r="AC23" s="13">
        <f t="shared" si="26"/>
        <v>83998</v>
      </c>
      <c r="AD23" s="13">
        <f t="shared" si="27"/>
        <v>166258</v>
      </c>
      <c r="AE23" s="13">
        <f t="shared" si="28"/>
        <v>323820</v>
      </c>
      <c r="AF23">
        <f t="shared" si="45"/>
        <v>67</v>
      </c>
      <c r="AG23">
        <f t="shared" si="29"/>
        <v>21</v>
      </c>
      <c r="AH23">
        <f t="shared" si="30"/>
        <v>22</v>
      </c>
      <c r="AI23">
        <f t="shared" si="31"/>
        <v>22</v>
      </c>
      <c r="AJ23">
        <f t="shared" si="32"/>
        <v>22</v>
      </c>
      <c r="AK23">
        <f t="shared" si="33"/>
        <v>22</v>
      </c>
      <c r="AL23">
        <f t="shared" si="34"/>
        <v>22</v>
      </c>
      <c r="AM23">
        <f t="shared" si="35"/>
        <v>22</v>
      </c>
      <c r="AN23">
        <f t="shared" si="36"/>
        <v>22</v>
      </c>
      <c r="AO23">
        <f t="shared" si="46"/>
        <v>22</v>
      </c>
      <c r="AP23">
        <f t="shared" si="57"/>
        <v>1830</v>
      </c>
      <c r="AQ23">
        <f t="shared" si="58"/>
        <v>430</v>
      </c>
      <c r="AR23">
        <f t="shared" si="59"/>
        <v>26200</v>
      </c>
      <c r="AS23">
        <f t="shared" si="50"/>
        <v>4200</v>
      </c>
      <c r="AT23">
        <f t="shared" si="51"/>
        <v>860</v>
      </c>
      <c r="AU23">
        <f t="shared" si="52"/>
        <v>52400</v>
      </c>
      <c r="AV23">
        <f t="shared" si="53"/>
        <v>18.7142857142857</v>
      </c>
      <c r="AW23">
        <f t="shared" si="54"/>
        <v>15.688622754491</v>
      </c>
    </row>
    <row r="24" ht="16.5" spans="1:49">
      <c r="A24" s="10">
        <v>10</v>
      </c>
      <c r="B24" s="14">
        <f t="shared" si="37"/>
        <v>16000</v>
      </c>
      <c r="C24" s="13">
        <f t="shared" si="55"/>
        <v>41000</v>
      </c>
      <c r="D24" s="13">
        <f t="shared" si="56"/>
        <v>108000</v>
      </c>
      <c r="E24" s="13">
        <f t="shared" si="38"/>
        <v>244000</v>
      </c>
      <c r="F24" s="13">
        <f t="shared" si="39"/>
        <v>518000</v>
      </c>
      <c r="G24" s="13">
        <f t="shared" si="40"/>
        <v>1196000</v>
      </c>
      <c r="H24" s="13">
        <f t="shared" si="41"/>
        <v>2392000</v>
      </c>
      <c r="I24" s="13">
        <f t="shared" si="42"/>
        <v>4684000</v>
      </c>
      <c r="J24" s="13">
        <f t="shared" si="43"/>
        <v>9268000</v>
      </c>
      <c r="K24" s="13">
        <f t="shared" si="44"/>
        <v>18036000</v>
      </c>
      <c r="L24" s="14">
        <f t="shared" si="9"/>
        <v>560</v>
      </c>
      <c r="M24" s="13">
        <f t="shared" si="10"/>
        <v>2661</v>
      </c>
      <c r="N24" s="13">
        <f t="shared" si="11"/>
        <v>6908</v>
      </c>
      <c r="O24" s="13">
        <f t="shared" si="12"/>
        <v>15513</v>
      </c>
      <c r="P24" s="13">
        <f t="shared" si="13"/>
        <v>32844</v>
      </c>
      <c r="Q24" s="13">
        <f t="shared" si="14"/>
        <v>75386</v>
      </c>
      <c r="R24" s="13">
        <f t="shared" si="15"/>
        <v>150783</v>
      </c>
      <c r="S24" s="13">
        <f t="shared" si="16"/>
        <v>295506</v>
      </c>
      <c r="T24" s="13">
        <f t="shared" si="17"/>
        <v>584961</v>
      </c>
      <c r="U24" s="13">
        <f t="shared" si="18"/>
        <v>1139630</v>
      </c>
      <c r="V24" s="14">
        <f t="shared" si="19"/>
        <v>306</v>
      </c>
      <c r="W24" s="13">
        <f t="shared" si="20"/>
        <v>768</v>
      </c>
      <c r="X24" s="13">
        <f t="shared" si="21"/>
        <v>1989</v>
      </c>
      <c r="Y24" s="13">
        <f t="shared" si="22"/>
        <v>4466</v>
      </c>
      <c r="Z24" s="13">
        <f t="shared" si="23"/>
        <v>9453</v>
      </c>
      <c r="AA24" s="13">
        <f t="shared" si="24"/>
        <v>21690</v>
      </c>
      <c r="AB24" s="13">
        <f t="shared" si="25"/>
        <v>43380</v>
      </c>
      <c r="AC24" s="13">
        <f t="shared" si="26"/>
        <v>85022</v>
      </c>
      <c r="AD24" s="13">
        <f t="shared" si="27"/>
        <v>168306</v>
      </c>
      <c r="AE24" s="13">
        <f t="shared" si="28"/>
        <v>327916</v>
      </c>
      <c r="AF24">
        <f t="shared" si="45"/>
        <v>62</v>
      </c>
      <c r="AG24">
        <f t="shared" si="29"/>
        <v>21</v>
      </c>
      <c r="AH24">
        <f t="shared" si="30"/>
        <v>21</v>
      </c>
      <c r="AI24">
        <f t="shared" si="31"/>
        <v>22</v>
      </c>
      <c r="AJ24">
        <f t="shared" si="32"/>
        <v>22</v>
      </c>
      <c r="AK24">
        <f t="shared" si="33"/>
        <v>22</v>
      </c>
      <c r="AL24">
        <f t="shared" si="34"/>
        <v>22</v>
      </c>
      <c r="AM24">
        <f t="shared" si="35"/>
        <v>22</v>
      </c>
      <c r="AN24">
        <f t="shared" si="36"/>
        <v>22</v>
      </c>
      <c r="AO24">
        <f t="shared" si="46"/>
        <v>22</v>
      </c>
      <c r="AP24">
        <f t="shared" si="57"/>
        <v>1960</v>
      </c>
      <c r="AQ24">
        <f t="shared" si="58"/>
        <v>460</v>
      </c>
      <c r="AR24">
        <f t="shared" si="59"/>
        <v>28000</v>
      </c>
      <c r="AS24">
        <f t="shared" si="50"/>
        <v>4500</v>
      </c>
      <c r="AT24">
        <f t="shared" si="51"/>
        <v>920</v>
      </c>
      <c r="AU24">
        <f t="shared" si="52"/>
        <v>56000</v>
      </c>
      <c r="AV24">
        <f t="shared" si="53"/>
        <v>18.6666666666667</v>
      </c>
      <c r="AW24">
        <f t="shared" si="54"/>
        <v>15.6424581005587</v>
      </c>
    </row>
    <row r="25" ht="16.5" spans="1:49">
      <c r="A25" s="10">
        <v>15</v>
      </c>
      <c r="B25" s="14">
        <f t="shared" si="37"/>
        <v>17500</v>
      </c>
      <c r="C25" s="13">
        <f t="shared" si="55"/>
        <v>44000</v>
      </c>
      <c r="D25" s="13">
        <f t="shared" si="56"/>
        <v>114000</v>
      </c>
      <c r="E25" s="13">
        <f t="shared" si="38"/>
        <v>256000</v>
      </c>
      <c r="F25" s="13">
        <f t="shared" si="39"/>
        <v>542000</v>
      </c>
      <c r="G25" s="13">
        <f t="shared" si="40"/>
        <v>1244000</v>
      </c>
      <c r="H25" s="13">
        <f t="shared" si="41"/>
        <v>2488000</v>
      </c>
      <c r="I25" s="13">
        <f t="shared" si="42"/>
        <v>4876000</v>
      </c>
      <c r="J25" s="13">
        <f t="shared" si="43"/>
        <v>9652000</v>
      </c>
      <c r="K25" s="13">
        <f t="shared" si="44"/>
        <v>18804000</v>
      </c>
      <c r="L25" s="14">
        <f t="shared" si="9"/>
        <v>700</v>
      </c>
      <c r="M25" s="13">
        <f t="shared" si="10"/>
        <v>2931</v>
      </c>
      <c r="N25" s="13">
        <f t="shared" si="11"/>
        <v>7453</v>
      </c>
      <c r="O25" s="13">
        <f t="shared" si="12"/>
        <v>16603</v>
      </c>
      <c r="P25" s="13">
        <f t="shared" si="13"/>
        <v>35024</v>
      </c>
      <c r="Q25" s="13">
        <f t="shared" si="14"/>
        <v>79746</v>
      </c>
      <c r="R25" s="13">
        <f t="shared" si="15"/>
        <v>159508</v>
      </c>
      <c r="S25" s="13">
        <f t="shared" si="16"/>
        <v>312956</v>
      </c>
      <c r="T25" s="13">
        <f t="shared" si="17"/>
        <v>619866</v>
      </c>
      <c r="U25" s="13">
        <f t="shared" si="18"/>
        <v>1209445</v>
      </c>
      <c r="V25" s="14">
        <f t="shared" si="19"/>
        <v>346</v>
      </c>
      <c r="W25" s="13">
        <f t="shared" si="20"/>
        <v>848</v>
      </c>
      <c r="X25" s="13">
        <f t="shared" si="21"/>
        <v>2149</v>
      </c>
      <c r="Y25" s="13">
        <f t="shared" si="22"/>
        <v>4786</v>
      </c>
      <c r="Z25" s="13">
        <f t="shared" si="23"/>
        <v>10093</v>
      </c>
      <c r="AA25" s="13">
        <f t="shared" si="24"/>
        <v>22970</v>
      </c>
      <c r="AB25" s="13">
        <f t="shared" si="25"/>
        <v>45940</v>
      </c>
      <c r="AC25" s="13">
        <f t="shared" si="26"/>
        <v>90142</v>
      </c>
      <c r="AD25" s="13">
        <f t="shared" si="27"/>
        <v>178546</v>
      </c>
      <c r="AE25" s="13">
        <f t="shared" si="28"/>
        <v>348396</v>
      </c>
      <c r="AF25">
        <f t="shared" si="45"/>
        <v>49</v>
      </c>
      <c r="AG25">
        <f t="shared" si="29"/>
        <v>21</v>
      </c>
      <c r="AH25">
        <f t="shared" si="30"/>
        <v>21</v>
      </c>
      <c r="AI25">
        <f t="shared" si="31"/>
        <v>21</v>
      </c>
      <c r="AJ25">
        <f t="shared" si="32"/>
        <v>21</v>
      </c>
      <c r="AK25">
        <f t="shared" si="33"/>
        <v>21</v>
      </c>
      <c r="AL25">
        <f t="shared" si="34"/>
        <v>21</v>
      </c>
      <c r="AM25">
        <f t="shared" si="35"/>
        <v>21</v>
      </c>
      <c r="AN25">
        <f t="shared" si="36"/>
        <v>21</v>
      </c>
      <c r="AO25">
        <f t="shared" si="46"/>
        <v>21</v>
      </c>
      <c r="AP25">
        <f t="shared" si="57"/>
        <v>2610</v>
      </c>
      <c r="AQ25">
        <f t="shared" si="58"/>
        <v>610</v>
      </c>
      <c r="AR25">
        <f t="shared" si="59"/>
        <v>37000</v>
      </c>
      <c r="AS25">
        <f t="shared" si="50"/>
        <v>6000</v>
      </c>
      <c r="AT25">
        <f t="shared" si="51"/>
        <v>1220</v>
      </c>
      <c r="AU25">
        <f t="shared" si="52"/>
        <v>74000</v>
      </c>
      <c r="AV25">
        <f t="shared" si="53"/>
        <v>18.5</v>
      </c>
      <c r="AW25">
        <f t="shared" si="54"/>
        <v>15.4811715481172</v>
      </c>
    </row>
    <row r="26" ht="16.5" spans="1:49">
      <c r="A26" s="10">
        <v>20</v>
      </c>
      <c r="B26" s="14">
        <f t="shared" si="37"/>
        <v>19000</v>
      </c>
      <c r="C26" s="13">
        <f t="shared" si="55"/>
        <v>47000</v>
      </c>
      <c r="D26" s="13">
        <f t="shared" si="56"/>
        <v>120000</v>
      </c>
      <c r="E26" s="13">
        <f t="shared" si="38"/>
        <v>268000</v>
      </c>
      <c r="F26" s="13">
        <f t="shared" si="39"/>
        <v>566000</v>
      </c>
      <c r="G26" s="13">
        <f t="shared" si="40"/>
        <v>1292000</v>
      </c>
      <c r="H26" s="13">
        <f t="shared" si="41"/>
        <v>2584000</v>
      </c>
      <c r="I26" s="13">
        <f t="shared" si="42"/>
        <v>5068000</v>
      </c>
      <c r="J26" s="13">
        <f t="shared" si="43"/>
        <v>10036000</v>
      </c>
      <c r="K26" s="13">
        <f t="shared" si="44"/>
        <v>19572000</v>
      </c>
      <c r="L26" s="14">
        <f t="shared" si="9"/>
        <v>840</v>
      </c>
      <c r="M26" s="13">
        <f t="shared" si="10"/>
        <v>3201</v>
      </c>
      <c r="N26" s="13">
        <f t="shared" si="11"/>
        <v>7998</v>
      </c>
      <c r="O26" s="13">
        <f t="shared" si="12"/>
        <v>17693</v>
      </c>
      <c r="P26" s="13">
        <f t="shared" si="13"/>
        <v>37204</v>
      </c>
      <c r="Q26" s="13">
        <f t="shared" si="14"/>
        <v>84106</v>
      </c>
      <c r="R26" s="13">
        <f t="shared" si="15"/>
        <v>168233</v>
      </c>
      <c r="S26" s="13">
        <f t="shared" si="16"/>
        <v>330406</v>
      </c>
      <c r="T26" s="13">
        <f t="shared" si="17"/>
        <v>654771</v>
      </c>
      <c r="U26" s="13">
        <f t="shared" si="18"/>
        <v>1279260</v>
      </c>
      <c r="V26" s="14">
        <f t="shared" si="19"/>
        <v>386</v>
      </c>
      <c r="W26" s="13">
        <f t="shared" si="20"/>
        <v>928</v>
      </c>
      <c r="X26" s="13">
        <f t="shared" si="21"/>
        <v>2309</v>
      </c>
      <c r="Y26" s="13">
        <f t="shared" si="22"/>
        <v>5106</v>
      </c>
      <c r="Z26" s="13">
        <f t="shared" si="23"/>
        <v>10733</v>
      </c>
      <c r="AA26" s="13">
        <f t="shared" si="24"/>
        <v>24250</v>
      </c>
      <c r="AB26" s="13">
        <f t="shared" si="25"/>
        <v>48500</v>
      </c>
      <c r="AC26" s="13">
        <f t="shared" si="26"/>
        <v>95262</v>
      </c>
      <c r="AD26" s="13">
        <f t="shared" si="27"/>
        <v>188786</v>
      </c>
      <c r="AE26" s="13">
        <f t="shared" si="28"/>
        <v>368876</v>
      </c>
      <c r="AF26">
        <f t="shared" si="45"/>
        <v>41</v>
      </c>
      <c r="AG26">
        <f t="shared" si="29"/>
        <v>20</v>
      </c>
      <c r="AH26">
        <f t="shared" si="30"/>
        <v>21</v>
      </c>
      <c r="AI26">
        <f t="shared" si="31"/>
        <v>21</v>
      </c>
      <c r="AJ26">
        <f t="shared" si="32"/>
        <v>21</v>
      </c>
      <c r="AK26">
        <f t="shared" si="33"/>
        <v>21</v>
      </c>
      <c r="AL26">
        <f t="shared" si="34"/>
        <v>21</v>
      </c>
      <c r="AM26">
        <f t="shared" si="35"/>
        <v>21</v>
      </c>
      <c r="AN26">
        <f t="shared" si="36"/>
        <v>21</v>
      </c>
      <c r="AO26">
        <f t="shared" si="46"/>
        <v>21</v>
      </c>
      <c r="AP26">
        <f t="shared" si="57"/>
        <v>3260</v>
      </c>
      <c r="AQ26">
        <f t="shared" si="58"/>
        <v>760</v>
      </c>
      <c r="AR26">
        <f t="shared" si="59"/>
        <v>46000</v>
      </c>
      <c r="AS26">
        <f t="shared" si="50"/>
        <v>7500</v>
      </c>
      <c r="AT26">
        <f t="shared" si="51"/>
        <v>1520</v>
      </c>
      <c r="AU26">
        <f t="shared" si="52"/>
        <v>92000</v>
      </c>
      <c r="AV26">
        <f t="shared" si="53"/>
        <v>18.4</v>
      </c>
      <c r="AW26">
        <f t="shared" si="54"/>
        <v>15.3846153846154</v>
      </c>
    </row>
    <row r="27" ht="16.5" spans="1:49">
      <c r="A27" s="10">
        <v>25</v>
      </c>
      <c r="B27" s="14">
        <f t="shared" si="37"/>
        <v>20500</v>
      </c>
      <c r="C27" s="13">
        <f t="shared" si="55"/>
        <v>50000</v>
      </c>
      <c r="D27" s="13">
        <f t="shared" si="56"/>
        <v>126000</v>
      </c>
      <c r="E27" s="13">
        <f t="shared" si="38"/>
        <v>280000</v>
      </c>
      <c r="F27" s="13">
        <f t="shared" si="39"/>
        <v>590000</v>
      </c>
      <c r="G27" s="13">
        <f t="shared" si="40"/>
        <v>1340000</v>
      </c>
      <c r="H27" s="13">
        <f t="shared" si="41"/>
        <v>2680000</v>
      </c>
      <c r="I27" s="13">
        <f t="shared" si="42"/>
        <v>5260000</v>
      </c>
      <c r="J27" s="13">
        <f t="shared" si="43"/>
        <v>10420000</v>
      </c>
      <c r="K27" s="13">
        <f t="shared" si="44"/>
        <v>20340000</v>
      </c>
      <c r="L27" s="14">
        <f t="shared" si="9"/>
        <v>980</v>
      </c>
      <c r="M27" s="13">
        <f t="shared" si="10"/>
        <v>3471</v>
      </c>
      <c r="N27" s="13">
        <f t="shared" si="11"/>
        <v>8543</v>
      </c>
      <c r="O27" s="13">
        <f t="shared" si="12"/>
        <v>18783</v>
      </c>
      <c r="P27" s="13">
        <f t="shared" si="13"/>
        <v>39384</v>
      </c>
      <c r="Q27" s="13">
        <f t="shared" si="14"/>
        <v>88466</v>
      </c>
      <c r="R27" s="13">
        <f t="shared" si="15"/>
        <v>176958</v>
      </c>
      <c r="S27" s="13">
        <f t="shared" si="16"/>
        <v>347856</v>
      </c>
      <c r="T27" s="13">
        <f t="shared" si="17"/>
        <v>689676</v>
      </c>
      <c r="U27" s="13">
        <f t="shared" si="18"/>
        <v>1349075</v>
      </c>
      <c r="V27" s="14">
        <f t="shared" si="19"/>
        <v>426</v>
      </c>
      <c r="W27" s="13">
        <f t="shared" si="20"/>
        <v>1008</v>
      </c>
      <c r="X27" s="13">
        <f t="shared" si="21"/>
        <v>2469</v>
      </c>
      <c r="Y27" s="13">
        <f t="shared" si="22"/>
        <v>5426</v>
      </c>
      <c r="Z27" s="13">
        <f t="shared" si="23"/>
        <v>11373</v>
      </c>
      <c r="AA27" s="13">
        <f t="shared" si="24"/>
        <v>25530</v>
      </c>
      <c r="AB27" s="13">
        <f t="shared" si="25"/>
        <v>51060</v>
      </c>
      <c r="AC27" s="13">
        <f t="shared" si="26"/>
        <v>100382</v>
      </c>
      <c r="AD27" s="13">
        <f t="shared" si="27"/>
        <v>199026</v>
      </c>
      <c r="AE27" s="13">
        <f t="shared" si="28"/>
        <v>389356</v>
      </c>
      <c r="AF27">
        <f t="shared" si="45"/>
        <v>37</v>
      </c>
      <c r="AG27">
        <f t="shared" si="29"/>
        <v>20</v>
      </c>
      <c r="AH27">
        <f t="shared" si="30"/>
        <v>20</v>
      </c>
      <c r="AI27">
        <f t="shared" si="31"/>
        <v>20</v>
      </c>
      <c r="AJ27">
        <f t="shared" si="32"/>
        <v>21</v>
      </c>
      <c r="AK27">
        <f t="shared" si="33"/>
        <v>21</v>
      </c>
      <c r="AL27">
        <f t="shared" si="34"/>
        <v>21</v>
      </c>
      <c r="AM27">
        <f t="shared" si="35"/>
        <v>21</v>
      </c>
      <c r="AN27">
        <f t="shared" si="36"/>
        <v>21</v>
      </c>
      <c r="AO27">
        <f t="shared" si="46"/>
        <v>21</v>
      </c>
      <c r="AP27">
        <f t="shared" si="57"/>
        <v>3910</v>
      </c>
      <c r="AQ27">
        <f t="shared" si="58"/>
        <v>910</v>
      </c>
      <c r="AR27">
        <f t="shared" si="59"/>
        <v>55000</v>
      </c>
      <c r="AS27">
        <f t="shared" si="50"/>
        <v>9000</v>
      </c>
      <c r="AT27">
        <f t="shared" si="51"/>
        <v>1820</v>
      </c>
      <c r="AU27">
        <f t="shared" si="52"/>
        <v>110000</v>
      </c>
      <c r="AV27">
        <f t="shared" si="53"/>
        <v>18.3333333333333</v>
      </c>
      <c r="AW27">
        <f t="shared" si="54"/>
        <v>15.3203342618384</v>
      </c>
    </row>
    <row r="28" ht="16.5" spans="1:49">
      <c r="A28" s="10">
        <v>30</v>
      </c>
      <c r="B28" s="14">
        <f t="shared" si="37"/>
        <v>22000</v>
      </c>
      <c r="C28" s="13">
        <f t="shared" si="55"/>
        <v>53000</v>
      </c>
      <c r="D28" s="13">
        <f t="shared" si="56"/>
        <v>132000</v>
      </c>
      <c r="E28" s="13">
        <f t="shared" si="38"/>
        <v>292000</v>
      </c>
      <c r="F28" s="13">
        <f t="shared" si="39"/>
        <v>614000</v>
      </c>
      <c r="G28" s="13">
        <f t="shared" si="40"/>
        <v>1388000</v>
      </c>
      <c r="H28" s="13">
        <f t="shared" si="41"/>
        <v>2776000</v>
      </c>
      <c r="I28" s="13">
        <f t="shared" si="42"/>
        <v>5452000</v>
      </c>
      <c r="J28" s="13">
        <f t="shared" si="43"/>
        <v>10804000</v>
      </c>
      <c r="K28" s="13">
        <f t="shared" si="44"/>
        <v>21108000</v>
      </c>
      <c r="L28" s="14">
        <f t="shared" si="9"/>
        <v>1120</v>
      </c>
      <c r="M28" s="13">
        <f t="shared" si="10"/>
        <v>3741</v>
      </c>
      <c r="N28" s="13">
        <f t="shared" si="11"/>
        <v>9088</v>
      </c>
      <c r="O28" s="13">
        <f t="shared" si="12"/>
        <v>19873</v>
      </c>
      <c r="P28" s="13">
        <f t="shared" si="13"/>
        <v>41564</v>
      </c>
      <c r="Q28" s="13">
        <f t="shared" si="14"/>
        <v>92826</v>
      </c>
      <c r="R28" s="13">
        <f t="shared" si="15"/>
        <v>185683</v>
      </c>
      <c r="S28" s="13">
        <f t="shared" si="16"/>
        <v>365306</v>
      </c>
      <c r="T28" s="13">
        <f t="shared" si="17"/>
        <v>724581</v>
      </c>
      <c r="U28" s="13">
        <f t="shared" si="18"/>
        <v>1418890</v>
      </c>
      <c r="V28" s="14">
        <f t="shared" si="19"/>
        <v>466</v>
      </c>
      <c r="W28" s="13">
        <f t="shared" si="20"/>
        <v>1088</v>
      </c>
      <c r="X28" s="13">
        <f t="shared" si="21"/>
        <v>2629</v>
      </c>
      <c r="Y28" s="13">
        <f t="shared" si="22"/>
        <v>5746</v>
      </c>
      <c r="Z28" s="13">
        <f t="shared" si="23"/>
        <v>12013</v>
      </c>
      <c r="AA28" s="13">
        <f t="shared" si="24"/>
        <v>26810</v>
      </c>
      <c r="AB28" s="13">
        <f t="shared" si="25"/>
        <v>53620</v>
      </c>
      <c r="AC28" s="13">
        <f t="shared" si="26"/>
        <v>105502</v>
      </c>
      <c r="AD28" s="13">
        <f t="shared" si="27"/>
        <v>209266</v>
      </c>
      <c r="AE28" s="13">
        <f t="shared" si="28"/>
        <v>409836</v>
      </c>
      <c r="AF28">
        <f t="shared" si="45"/>
        <v>33</v>
      </c>
      <c r="AG28">
        <f t="shared" si="29"/>
        <v>19</v>
      </c>
      <c r="AH28">
        <f t="shared" si="30"/>
        <v>20</v>
      </c>
      <c r="AI28">
        <f t="shared" si="31"/>
        <v>20</v>
      </c>
      <c r="AJ28">
        <f t="shared" si="32"/>
        <v>20</v>
      </c>
      <c r="AK28">
        <f t="shared" si="33"/>
        <v>21</v>
      </c>
      <c r="AL28">
        <f t="shared" si="34"/>
        <v>21</v>
      </c>
      <c r="AM28">
        <f t="shared" si="35"/>
        <v>20</v>
      </c>
      <c r="AN28">
        <f t="shared" si="36"/>
        <v>20</v>
      </c>
      <c r="AO28">
        <f t="shared" si="46"/>
        <v>20</v>
      </c>
      <c r="AP28">
        <f t="shared" si="57"/>
        <v>4560</v>
      </c>
      <c r="AQ28">
        <f t="shared" si="58"/>
        <v>1060</v>
      </c>
      <c r="AR28">
        <f t="shared" si="59"/>
        <v>64000</v>
      </c>
      <c r="AS28">
        <f t="shared" si="50"/>
        <v>10500</v>
      </c>
      <c r="AT28">
        <f t="shared" si="51"/>
        <v>2120</v>
      </c>
      <c r="AU28">
        <f t="shared" si="52"/>
        <v>128000</v>
      </c>
      <c r="AV28">
        <f t="shared" si="53"/>
        <v>18.2857142857143</v>
      </c>
      <c r="AW28">
        <f t="shared" si="54"/>
        <v>15.2744630071599</v>
      </c>
    </row>
    <row r="29" ht="16.5" spans="1:49">
      <c r="A29" s="10">
        <v>35</v>
      </c>
      <c r="B29" s="14">
        <f t="shared" si="37"/>
        <v>23500</v>
      </c>
      <c r="C29" s="13">
        <f t="shared" si="55"/>
        <v>56000</v>
      </c>
      <c r="D29" s="13">
        <f t="shared" si="56"/>
        <v>138000</v>
      </c>
      <c r="E29" s="13">
        <f t="shared" si="38"/>
        <v>304000</v>
      </c>
      <c r="F29" s="13">
        <f t="shared" si="39"/>
        <v>638000</v>
      </c>
      <c r="G29" s="13">
        <f t="shared" si="40"/>
        <v>1436000</v>
      </c>
      <c r="H29" s="13">
        <f t="shared" si="41"/>
        <v>2872000</v>
      </c>
      <c r="I29" s="13">
        <f t="shared" si="42"/>
        <v>5644000</v>
      </c>
      <c r="J29" s="13">
        <f t="shared" si="43"/>
        <v>11188000</v>
      </c>
      <c r="K29" s="13">
        <f t="shared" si="44"/>
        <v>21876000</v>
      </c>
      <c r="L29" s="14">
        <f t="shared" si="9"/>
        <v>1260</v>
      </c>
      <c r="M29" s="13">
        <f t="shared" si="10"/>
        <v>4011</v>
      </c>
      <c r="N29" s="13">
        <f t="shared" si="11"/>
        <v>9633</v>
      </c>
      <c r="O29" s="13">
        <f t="shared" si="12"/>
        <v>20963</v>
      </c>
      <c r="P29" s="13">
        <f t="shared" si="13"/>
        <v>43744</v>
      </c>
      <c r="Q29" s="13">
        <f t="shared" si="14"/>
        <v>97186</v>
      </c>
      <c r="R29" s="13">
        <f t="shared" si="15"/>
        <v>194408</v>
      </c>
      <c r="S29" s="13">
        <f t="shared" si="16"/>
        <v>382756</v>
      </c>
      <c r="T29" s="13">
        <f t="shared" si="17"/>
        <v>759486</v>
      </c>
      <c r="U29" s="13">
        <f t="shared" si="18"/>
        <v>1488705</v>
      </c>
      <c r="V29" s="14">
        <f t="shared" si="19"/>
        <v>506</v>
      </c>
      <c r="W29" s="13">
        <f t="shared" si="20"/>
        <v>1168</v>
      </c>
      <c r="X29" s="13">
        <f t="shared" si="21"/>
        <v>2789</v>
      </c>
      <c r="Y29" s="13">
        <f t="shared" si="22"/>
        <v>6066</v>
      </c>
      <c r="Z29" s="13">
        <f t="shared" si="23"/>
        <v>12653</v>
      </c>
      <c r="AA29" s="13">
        <f t="shared" si="24"/>
        <v>28090</v>
      </c>
      <c r="AB29" s="13">
        <f t="shared" si="25"/>
        <v>56180</v>
      </c>
      <c r="AC29" s="13">
        <f t="shared" si="26"/>
        <v>110622</v>
      </c>
      <c r="AD29" s="13">
        <f t="shared" si="27"/>
        <v>219506</v>
      </c>
      <c r="AE29" s="13">
        <f t="shared" si="28"/>
        <v>430316</v>
      </c>
      <c r="AF29">
        <f t="shared" si="45"/>
        <v>31</v>
      </c>
      <c r="AG29">
        <f t="shared" si="29"/>
        <v>19</v>
      </c>
      <c r="AH29">
        <f t="shared" si="30"/>
        <v>20</v>
      </c>
      <c r="AI29">
        <f t="shared" si="31"/>
        <v>20</v>
      </c>
      <c r="AJ29">
        <f t="shared" si="32"/>
        <v>20</v>
      </c>
      <c r="AK29">
        <f t="shared" si="33"/>
        <v>20</v>
      </c>
      <c r="AL29">
        <f t="shared" si="34"/>
        <v>20</v>
      </c>
      <c r="AM29">
        <f t="shared" si="35"/>
        <v>20</v>
      </c>
      <c r="AN29">
        <f t="shared" si="36"/>
        <v>20</v>
      </c>
      <c r="AO29">
        <f t="shared" si="46"/>
        <v>20</v>
      </c>
      <c r="AP29">
        <f t="shared" si="57"/>
        <v>5210</v>
      </c>
      <c r="AQ29">
        <f t="shared" si="58"/>
        <v>1210</v>
      </c>
      <c r="AR29">
        <f t="shared" si="59"/>
        <v>73000</v>
      </c>
      <c r="AS29">
        <f t="shared" si="50"/>
        <v>12000</v>
      </c>
      <c r="AT29">
        <f t="shared" si="51"/>
        <v>2420</v>
      </c>
      <c r="AU29">
        <f t="shared" si="52"/>
        <v>146000</v>
      </c>
      <c r="AV29">
        <f t="shared" si="53"/>
        <v>18.25</v>
      </c>
      <c r="AW29">
        <f t="shared" si="54"/>
        <v>15.2400835073069</v>
      </c>
    </row>
    <row r="30" ht="16.5" spans="1:49">
      <c r="A30" s="10">
        <v>40</v>
      </c>
      <c r="B30" s="14">
        <f t="shared" si="37"/>
        <v>25000</v>
      </c>
      <c r="C30" s="13">
        <f t="shared" si="55"/>
        <v>59000</v>
      </c>
      <c r="D30" s="13">
        <f t="shared" si="56"/>
        <v>144000</v>
      </c>
      <c r="E30" s="13">
        <f t="shared" si="38"/>
        <v>316000</v>
      </c>
      <c r="F30" s="13">
        <f t="shared" si="39"/>
        <v>662000</v>
      </c>
      <c r="G30" s="13">
        <f t="shared" si="40"/>
        <v>1484000</v>
      </c>
      <c r="H30" s="13">
        <f t="shared" si="41"/>
        <v>2968000</v>
      </c>
      <c r="I30" s="13">
        <f t="shared" si="42"/>
        <v>5836000</v>
      </c>
      <c r="J30" s="13">
        <f t="shared" si="43"/>
        <v>11572000</v>
      </c>
      <c r="K30" s="13">
        <f t="shared" si="44"/>
        <v>22644000</v>
      </c>
      <c r="L30" s="14">
        <f t="shared" si="9"/>
        <v>1400</v>
      </c>
      <c r="M30" s="13">
        <f t="shared" si="10"/>
        <v>4281</v>
      </c>
      <c r="N30" s="13">
        <f t="shared" si="11"/>
        <v>10178</v>
      </c>
      <c r="O30" s="13">
        <f t="shared" si="12"/>
        <v>22053</v>
      </c>
      <c r="P30" s="13">
        <f t="shared" si="13"/>
        <v>45924</v>
      </c>
      <c r="Q30" s="13">
        <f t="shared" si="14"/>
        <v>101546</v>
      </c>
      <c r="R30" s="13">
        <f t="shared" si="15"/>
        <v>203133</v>
      </c>
      <c r="S30" s="13">
        <f t="shared" si="16"/>
        <v>400206</v>
      </c>
      <c r="T30" s="13">
        <f t="shared" si="17"/>
        <v>794391</v>
      </c>
      <c r="U30" s="13">
        <f t="shared" si="18"/>
        <v>1558520</v>
      </c>
      <c r="V30" s="14">
        <f t="shared" si="19"/>
        <v>546</v>
      </c>
      <c r="W30" s="13">
        <f t="shared" si="20"/>
        <v>1248</v>
      </c>
      <c r="X30" s="13">
        <f t="shared" si="21"/>
        <v>2949</v>
      </c>
      <c r="Y30" s="13">
        <f t="shared" si="22"/>
        <v>6386</v>
      </c>
      <c r="Z30" s="13">
        <f t="shared" si="23"/>
        <v>13293</v>
      </c>
      <c r="AA30" s="13">
        <f t="shared" si="24"/>
        <v>29370</v>
      </c>
      <c r="AB30" s="13">
        <f t="shared" si="25"/>
        <v>58740</v>
      </c>
      <c r="AC30" s="13">
        <f t="shared" si="26"/>
        <v>115742</v>
      </c>
      <c r="AD30" s="13">
        <f t="shared" si="27"/>
        <v>229746</v>
      </c>
      <c r="AE30" s="13">
        <f t="shared" si="28"/>
        <v>450796</v>
      </c>
      <c r="AF30">
        <f t="shared" si="45"/>
        <v>29</v>
      </c>
      <c r="AG30">
        <f t="shared" si="29"/>
        <v>19</v>
      </c>
      <c r="AH30">
        <f t="shared" si="30"/>
        <v>19</v>
      </c>
      <c r="AI30">
        <f t="shared" si="31"/>
        <v>20</v>
      </c>
      <c r="AJ30">
        <f t="shared" si="32"/>
        <v>20</v>
      </c>
      <c r="AK30">
        <f t="shared" si="33"/>
        <v>20</v>
      </c>
      <c r="AL30">
        <f t="shared" si="34"/>
        <v>20</v>
      </c>
      <c r="AM30">
        <f t="shared" si="35"/>
        <v>20</v>
      </c>
      <c r="AN30">
        <f t="shared" si="36"/>
        <v>20</v>
      </c>
      <c r="AO30">
        <f t="shared" si="46"/>
        <v>20</v>
      </c>
      <c r="AP30">
        <f t="shared" si="57"/>
        <v>5860</v>
      </c>
      <c r="AQ30">
        <f t="shared" si="58"/>
        <v>1360</v>
      </c>
      <c r="AR30">
        <f t="shared" si="59"/>
        <v>82000</v>
      </c>
      <c r="AS30">
        <f t="shared" si="50"/>
        <v>13500</v>
      </c>
      <c r="AT30">
        <f t="shared" si="51"/>
        <v>2720</v>
      </c>
      <c r="AU30">
        <f t="shared" si="52"/>
        <v>164000</v>
      </c>
      <c r="AV30">
        <f t="shared" si="53"/>
        <v>18.2222222222222</v>
      </c>
      <c r="AW30">
        <f t="shared" si="54"/>
        <v>15.2133580705009</v>
      </c>
    </row>
    <row r="31" ht="16.5" spans="1:49">
      <c r="A31" s="10">
        <v>45</v>
      </c>
      <c r="B31" s="14">
        <f t="shared" si="37"/>
        <v>26500</v>
      </c>
      <c r="C31" s="13">
        <f t="shared" si="55"/>
        <v>62000</v>
      </c>
      <c r="D31" s="13">
        <f t="shared" si="56"/>
        <v>150000</v>
      </c>
      <c r="E31" s="13">
        <f t="shared" si="38"/>
        <v>328000</v>
      </c>
      <c r="F31" s="13">
        <f t="shared" si="39"/>
        <v>686000</v>
      </c>
      <c r="G31" s="13">
        <f t="shared" si="40"/>
        <v>1532000</v>
      </c>
      <c r="H31" s="13">
        <f t="shared" si="41"/>
        <v>3064000</v>
      </c>
      <c r="I31" s="13">
        <f t="shared" si="42"/>
        <v>6028000</v>
      </c>
      <c r="J31" s="13">
        <f t="shared" si="43"/>
        <v>11956000</v>
      </c>
      <c r="K31" s="13">
        <f t="shared" si="44"/>
        <v>23412000</v>
      </c>
      <c r="L31" s="14">
        <f t="shared" si="9"/>
        <v>1540</v>
      </c>
      <c r="M31" s="13">
        <f t="shared" si="10"/>
        <v>4551</v>
      </c>
      <c r="N31" s="13">
        <f t="shared" si="11"/>
        <v>10723</v>
      </c>
      <c r="O31" s="13">
        <f t="shared" si="12"/>
        <v>23143</v>
      </c>
      <c r="P31" s="13">
        <f t="shared" si="13"/>
        <v>48104</v>
      </c>
      <c r="Q31" s="13">
        <f t="shared" si="14"/>
        <v>105906</v>
      </c>
      <c r="R31" s="13">
        <f t="shared" si="15"/>
        <v>211858</v>
      </c>
      <c r="S31" s="13">
        <f t="shared" si="16"/>
        <v>417656</v>
      </c>
      <c r="T31" s="13">
        <f t="shared" si="17"/>
        <v>829296</v>
      </c>
      <c r="U31" s="13">
        <f t="shared" si="18"/>
        <v>1628335</v>
      </c>
      <c r="V31" s="14">
        <f t="shared" si="19"/>
        <v>586</v>
      </c>
      <c r="W31" s="13">
        <f t="shared" si="20"/>
        <v>1328</v>
      </c>
      <c r="X31" s="13">
        <f t="shared" si="21"/>
        <v>3109</v>
      </c>
      <c r="Y31" s="13">
        <f t="shared" si="22"/>
        <v>6706</v>
      </c>
      <c r="Z31" s="13">
        <f t="shared" si="23"/>
        <v>13933</v>
      </c>
      <c r="AA31" s="13">
        <f t="shared" si="24"/>
        <v>30650</v>
      </c>
      <c r="AB31" s="13">
        <f t="shared" si="25"/>
        <v>61300</v>
      </c>
      <c r="AC31" s="13">
        <f t="shared" si="26"/>
        <v>120862</v>
      </c>
      <c r="AD31" s="13">
        <f t="shared" si="27"/>
        <v>239986</v>
      </c>
      <c r="AE31" s="13">
        <f t="shared" si="28"/>
        <v>471276</v>
      </c>
      <c r="AF31">
        <f t="shared" si="45"/>
        <v>27</v>
      </c>
      <c r="AG31">
        <f t="shared" si="29"/>
        <v>19</v>
      </c>
      <c r="AH31">
        <f t="shared" si="30"/>
        <v>19</v>
      </c>
      <c r="AI31">
        <f t="shared" si="31"/>
        <v>19</v>
      </c>
      <c r="AJ31">
        <f t="shared" si="32"/>
        <v>20</v>
      </c>
      <c r="AK31">
        <f t="shared" si="33"/>
        <v>20</v>
      </c>
      <c r="AL31">
        <f t="shared" si="34"/>
        <v>20</v>
      </c>
      <c r="AM31">
        <f t="shared" si="35"/>
        <v>20</v>
      </c>
      <c r="AN31">
        <f t="shared" si="36"/>
        <v>20</v>
      </c>
      <c r="AO31">
        <f t="shared" si="46"/>
        <v>20</v>
      </c>
      <c r="AP31">
        <f t="shared" si="57"/>
        <v>6510</v>
      </c>
      <c r="AQ31">
        <f t="shared" si="58"/>
        <v>1510</v>
      </c>
      <c r="AR31">
        <f t="shared" si="59"/>
        <v>91000</v>
      </c>
      <c r="AS31">
        <f t="shared" si="50"/>
        <v>15000</v>
      </c>
      <c r="AT31">
        <f t="shared" si="51"/>
        <v>3020</v>
      </c>
      <c r="AU31">
        <f t="shared" si="52"/>
        <v>182000</v>
      </c>
      <c r="AV31">
        <f t="shared" si="53"/>
        <v>18.2</v>
      </c>
      <c r="AW31">
        <f t="shared" si="54"/>
        <v>15.1919866444073</v>
      </c>
    </row>
    <row r="32" ht="16.5" spans="1:49">
      <c r="A32" s="10">
        <v>50</v>
      </c>
      <c r="B32" s="14">
        <f t="shared" si="37"/>
        <v>28000</v>
      </c>
      <c r="C32" s="13">
        <f t="shared" si="55"/>
        <v>65000</v>
      </c>
      <c r="D32" s="13">
        <f t="shared" si="56"/>
        <v>156000</v>
      </c>
      <c r="E32" s="13">
        <f t="shared" si="38"/>
        <v>340000</v>
      </c>
      <c r="F32" s="13">
        <f t="shared" si="39"/>
        <v>710000</v>
      </c>
      <c r="G32" s="13">
        <f t="shared" si="40"/>
        <v>1580000</v>
      </c>
      <c r="H32" s="13">
        <f t="shared" si="41"/>
        <v>3160000</v>
      </c>
      <c r="I32" s="13">
        <f t="shared" si="42"/>
        <v>6220000</v>
      </c>
      <c r="J32" s="13">
        <f t="shared" si="43"/>
        <v>12340000</v>
      </c>
      <c r="K32" s="13">
        <f t="shared" si="44"/>
        <v>24180000</v>
      </c>
      <c r="L32" s="14">
        <f t="shared" si="9"/>
        <v>1680</v>
      </c>
      <c r="M32" s="13">
        <f t="shared" si="10"/>
        <v>4821</v>
      </c>
      <c r="N32" s="13">
        <f t="shared" si="11"/>
        <v>11268</v>
      </c>
      <c r="O32" s="13">
        <f t="shared" si="12"/>
        <v>24233</v>
      </c>
      <c r="P32" s="13">
        <f t="shared" si="13"/>
        <v>50284</v>
      </c>
      <c r="Q32" s="13">
        <f t="shared" si="14"/>
        <v>110266</v>
      </c>
      <c r="R32" s="13">
        <f t="shared" si="15"/>
        <v>220583</v>
      </c>
      <c r="S32" s="13">
        <f t="shared" si="16"/>
        <v>435106</v>
      </c>
      <c r="T32" s="13">
        <f t="shared" si="17"/>
        <v>864201</v>
      </c>
      <c r="U32" s="13">
        <f t="shared" si="18"/>
        <v>1698150</v>
      </c>
      <c r="V32" s="14">
        <f t="shared" si="19"/>
        <v>626</v>
      </c>
      <c r="W32" s="13">
        <f t="shared" si="20"/>
        <v>1408</v>
      </c>
      <c r="X32" s="13">
        <f t="shared" si="21"/>
        <v>3269</v>
      </c>
      <c r="Y32" s="13">
        <f t="shared" si="22"/>
        <v>7026</v>
      </c>
      <c r="Z32" s="13">
        <f t="shared" si="23"/>
        <v>14573</v>
      </c>
      <c r="AA32" s="13">
        <f t="shared" si="24"/>
        <v>31930</v>
      </c>
      <c r="AB32" s="13">
        <f t="shared" si="25"/>
        <v>63860</v>
      </c>
      <c r="AC32" s="13">
        <f t="shared" si="26"/>
        <v>125982</v>
      </c>
      <c r="AD32" s="13">
        <f t="shared" si="27"/>
        <v>250226</v>
      </c>
      <c r="AE32" s="13">
        <f t="shared" si="28"/>
        <v>491756</v>
      </c>
      <c r="AF32">
        <f t="shared" si="45"/>
        <v>26</v>
      </c>
      <c r="AG32">
        <f t="shared" si="29"/>
        <v>19</v>
      </c>
      <c r="AH32">
        <f t="shared" si="30"/>
        <v>19</v>
      </c>
      <c r="AI32">
        <f t="shared" si="31"/>
        <v>19</v>
      </c>
      <c r="AJ32">
        <f t="shared" si="32"/>
        <v>19</v>
      </c>
      <c r="AK32">
        <f t="shared" si="33"/>
        <v>20</v>
      </c>
      <c r="AL32">
        <f t="shared" si="34"/>
        <v>20</v>
      </c>
      <c r="AM32">
        <f t="shared" si="35"/>
        <v>20</v>
      </c>
      <c r="AN32">
        <f t="shared" si="36"/>
        <v>20</v>
      </c>
      <c r="AO32">
        <f t="shared" si="46"/>
        <v>20</v>
      </c>
      <c r="AP32">
        <f t="shared" si="57"/>
        <v>7160</v>
      </c>
      <c r="AQ32">
        <f t="shared" si="58"/>
        <v>1660</v>
      </c>
      <c r="AR32">
        <f t="shared" si="59"/>
        <v>100000</v>
      </c>
      <c r="AS32">
        <f t="shared" si="50"/>
        <v>16500</v>
      </c>
      <c r="AT32">
        <f t="shared" si="51"/>
        <v>3320</v>
      </c>
      <c r="AU32">
        <f t="shared" si="52"/>
        <v>200000</v>
      </c>
      <c r="AV32">
        <f t="shared" si="53"/>
        <v>18.1818181818182</v>
      </c>
      <c r="AW32">
        <f t="shared" si="54"/>
        <v>15.1745068285281</v>
      </c>
    </row>
    <row r="33" ht="16.5" spans="1:49">
      <c r="A33" s="10">
        <v>60</v>
      </c>
      <c r="B33" s="14">
        <f t="shared" si="37"/>
        <v>31000</v>
      </c>
      <c r="C33" s="13">
        <f t="shared" si="55"/>
        <v>71000</v>
      </c>
      <c r="D33" s="13">
        <f t="shared" si="56"/>
        <v>168000</v>
      </c>
      <c r="E33" s="13">
        <f t="shared" si="38"/>
        <v>364000</v>
      </c>
      <c r="F33" s="13">
        <f t="shared" si="39"/>
        <v>758000</v>
      </c>
      <c r="G33" s="13">
        <f t="shared" si="40"/>
        <v>1676000</v>
      </c>
      <c r="H33" s="13">
        <f t="shared" si="41"/>
        <v>3352000</v>
      </c>
      <c r="I33" s="13">
        <f t="shared" si="42"/>
        <v>6604000</v>
      </c>
      <c r="J33" s="13">
        <f t="shared" si="43"/>
        <v>13108000</v>
      </c>
      <c r="K33" s="13">
        <f t="shared" si="44"/>
        <v>25716000</v>
      </c>
      <c r="L33" s="14">
        <f t="shared" si="9"/>
        <v>1960</v>
      </c>
      <c r="M33" s="13">
        <f t="shared" si="10"/>
        <v>5361</v>
      </c>
      <c r="N33" s="13">
        <f t="shared" si="11"/>
        <v>12358</v>
      </c>
      <c r="O33" s="13">
        <f t="shared" si="12"/>
        <v>26413</v>
      </c>
      <c r="P33" s="13">
        <f t="shared" si="13"/>
        <v>54644</v>
      </c>
      <c r="Q33" s="13">
        <f t="shared" si="14"/>
        <v>118986</v>
      </c>
      <c r="R33" s="13">
        <f t="shared" si="15"/>
        <v>238033</v>
      </c>
      <c r="S33" s="13">
        <f t="shared" si="16"/>
        <v>470006</v>
      </c>
      <c r="T33" s="13">
        <f t="shared" si="17"/>
        <v>934011</v>
      </c>
      <c r="U33" s="13">
        <f t="shared" si="18"/>
        <v>1837780</v>
      </c>
      <c r="V33" s="14">
        <f t="shared" si="19"/>
        <v>706</v>
      </c>
      <c r="W33" s="13">
        <f t="shared" si="20"/>
        <v>1568</v>
      </c>
      <c r="X33" s="13">
        <f t="shared" si="21"/>
        <v>3589</v>
      </c>
      <c r="Y33" s="13">
        <f t="shared" si="22"/>
        <v>7666</v>
      </c>
      <c r="Z33" s="13">
        <f t="shared" si="23"/>
        <v>15853</v>
      </c>
      <c r="AA33" s="13">
        <f t="shared" si="24"/>
        <v>34490</v>
      </c>
      <c r="AB33" s="13">
        <f t="shared" si="25"/>
        <v>68980</v>
      </c>
      <c r="AC33" s="13">
        <f t="shared" si="26"/>
        <v>136222</v>
      </c>
      <c r="AD33" s="13">
        <f t="shared" si="27"/>
        <v>270706</v>
      </c>
      <c r="AE33" s="13">
        <f t="shared" si="28"/>
        <v>532716</v>
      </c>
      <c r="AF33">
        <f t="shared" si="45"/>
        <v>24</v>
      </c>
      <c r="AG33">
        <f t="shared" si="29"/>
        <v>18</v>
      </c>
      <c r="AH33">
        <f t="shared" si="30"/>
        <v>19</v>
      </c>
      <c r="AI33">
        <f t="shared" si="31"/>
        <v>19</v>
      </c>
      <c r="AJ33">
        <f t="shared" si="32"/>
        <v>19</v>
      </c>
      <c r="AK33">
        <f t="shared" si="33"/>
        <v>19</v>
      </c>
      <c r="AL33">
        <f t="shared" si="34"/>
        <v>19</v>
      </c>
      <c r="AM33">
        <f t="shared" si="35"/>
        <v>19</v>
      </c>
      <c r="AN33">
        <f t="shared" si="36"/>
        <v>19</v>
      </c>
      <c r="AO33">
        <f t="shared" si="46"/>
        <v>19</v>
      </c>
      <c r="AP33">
        <f t="shared" si="57"/>
        <v>8460</v>
      </c>
      <c r="AQ33">
        <f t="shared" si="58"/>
        <v>1960</v>
      </c>
      <c r="AR33">
        <f t="shared" si="59"/>
        <v>118000</v>
      </c>
      <c r="AS33">
        <f t="shared" si="50"/>
        <v>19500</v>
      </c>
      <c r="AT33">
        <f t="shared" si="51"/>
        <v>3920</v>
      </c>
      <c r="AU33">
        <f t="shared" si="52"/>
        <v>236000</v>
      </c>
      <c r="AV33">
        <f t="shared" si="53"/>
        <v>18.1538461538462</v>
      </c>
      <c r="AW33">
        <f t="shared" si="54"/>
        <v>15.1476251604621</v>
      </c>
    </row>
    <row r="34" ht="16.5" spans="1:49">
      <c r="A34" s="10">
        <v>70</v>
      </c>
      <c r="B34" s="14">
        <f t="shared" si="37"/>
        <v>34000</v>
      </c>
      <c r="C34" s="13">
        <f t="shared" si="55"/>
        <v>77000</v>
      </c>
      <c r="D34" s="13">
        <f t="shared" si="56"/>
        <v>180000</v>
      </c>
      <c r="E34" s="13">
        <f t="shared" si="38"/>
        <v>388000</v>
      </c>
      <c r="F34" s="13">
        <f t="shared" si="39"/>
        <v>806000</v>
      </c>
      <c r="G34" s="13">
        <f t="shared" si="40"/>
        <v>1772000</v>
      </c>
      <c r="H34" s="13">
        <f t="shared" si="41"/>
        <v>3544000</v>
      </c>
      <c r="I34" s="13">
        <f t="shared" si="42"/>
        <v>6988000</v>
      </c>
      <c r="J34" s="13">
        <f t="shared" si="43"/>
        <v>13876000</v>
      </c>
      <c r="K34" s="13">
        <f t="shared" si="44"/>
        <v>27252000</v>
      </c>
      <c r="L34" s="14">
        <f t="shared" si="9"/>
        <v>2240</v>
      </c>
      <c r="M34" s="13">
        <f t="shared" si="10"/>
        <v>5901</v>
      </c>
      <c r="N34" s="13">
        <f t="shared" si="11"/>
        <v>13448</v>
      </c>
      <c r="O34" s="13">
        <f t="shared" si="12"/>
        <v>28593</v>
      </c>
      <c r="P34" s="13">
        <f t="shared" si="13"/>
        <v>59004</v>
      </c>
      <c r="Q34" s="13">
        <f t="shared" si="14"/>
        <v>127706</v>
      </c>
      <c r="R34" s="13">
        <f t="shared" si="15"/>
        <v>255483</v>
      </c>
      <c r="S34" s="13">
        <f t="shared" si="16"/>
        <v>504906</v>
      </c>
      <c r="T34" s="13">
        <f t="shared" si="17"/>
        <v>1003821</v>
      </c>
      <c r="U34" s="13">
        <f t="shared" si="18"/>
        <v>1977410</v>
      </c>
      <c r="V34" s="14">
        <f t="shared" si="19"/>
        <v>786</v>
      </c>
      <c r="W34" s="13">
        <f t="shared" si="20"/>
        <v>1728</v>
      </c>
      <c r="X34" s="13">
        <f t="shared" si="21"/>
        <v>3909</v>
      </c>
      <c r="Y34" s="13">
        <f t="shared" si="22"/>
        <v>8306</v>
      </c>
      <c r="Z34" s="13">
        <f t="shared" si="23"/>
        <v>17133</v>
      </c>
      <c r="AA34" s="13">
        <f t="shared" si="24"/>
        <v>37050</v>
      </c>
      <c r="AB34" s="13">
        <f t="shared" si="25"/>
        <v>74100</v>
      </c>
      <c r="AC34" s="13">
        <f t="shared" si="26"/>
        <v>146462</v>
      </c>
      <c r="AD34" s="13">
        <f t="shared" si="27"/>
        <v>291186</v>
      </c>
      <c r="AE34" s="13">
        <f t="shared" si="28"/>
        <v>573676</v>
      </c>
      <c r="AF34">
        <f t="shared" si="45"/>
        <v>23</v>
      </c>
      <c r="AG34">
        <f t="shared" si="29"/>
        <v>18</v>
      </c>
      <c r="AH34">
        <f t="shared" si="30"/>
        <v>18</v>
      </c>
      <c r="AI34">
        <f t="shared" si="31"/>
        <v>19</v>
      </c>
      <c r="AJ34">
        <f t="shared" si="32"/>
        <v>19</v>
      </c>
      <c r="AK34">
        <f t="shared" si="33"/>
        <v>19</v>
      </c>
      <c r="AL34">
        <f t="shared" si="34"/>
        <v>19</v>
      </c>
      <c r="AM34">
        <f t="shared" si="35"/>
        <v>19</v>
      </c>
      <c r="AN34">
        <f t="shared" si="36"/>
        <v>19</v>
      </c>
      <c r="AO34">
        <f t="shared" si="46"/>
        <v>19</v>
      </c>
      <c r="AP34">
        <f t="shared" si="57"/>
        <v>9760</v>
      </c>
      <c r="AQ34">
        <f t="shared" si="58"/>
        <v>2260</v>
      </c>
      <c r="AR34">
        <f t="shared" si="59"/>
        <v>136000</v>
      </c>
      <c r="AS34">
        <f t="shared" si="50"/>
        <v>22500</v>
      </c>
      <c r="AT34">
        <f t="shared" si="51"/>
        <v>4520</v>
      </c>
      <c r="AU34">
        <f t="shared" si="52"/>
        <v>272000</v>
      </c>
      <c r="AV34">
        <f t="shared" si="53"/>
        <v>18.1333333333333</v>
      </c>
      <c r="AW34">
        <f t="shared" si="54"/>
        <v>15.1279199110122</v>
      </c>
    </row>
    <row r="35" ht="16.5" spans="1:49">
      <c r="A35" s="10">
        <v>80</v>
      </c>
      <c r="B35" s="14">
        <f t="shared" si="37"/>
        <v>37000</v>
      </c>
      <c r="C35" s="13">
        <f t="shared" si="55"/>
        <v>83000</v>
      </c>
      <c r="D35" s="13">
        <f t="shared" si="56"/>
        <v>192000</v>
      </c>
      <c r="E35" s="13">
        <f t="shared" si="38"/>
        <v>412000</v>
      </c>
      <c r="F35" s="13">
        <f t="shared" si="39"/>
        <v>854000</v>
      </c>
      <c r="G35" s="13">
        <f t="shared" si="40"/>
        <v>1868000</v>
      </c>
      <c r="H35" s="13">
        <f t="shared" si="41"/>
        <v>3736000</v>
      </c>
      <c r="I35" s="13">
        <f t="shared" si="42"/>
        <v>7372000</v>
      </c>
      <c r="J35" s="13">
        <f t="shared" si="43"/>
        <v>14644000</v>
      </c>
      <c r="K35" s="13">
        <f t="shared" si="44"/>
        <v>28788000</v>
      </c>
      <c r="L35" s="14">
        <f t="shared" si="9"/>
        <v>2520</v>
      </c>
      <c r="M35" s="13">
        <f t="shared" si="10"/>
        <v>6441</v>
      </c>
      <c r="N35" s="13">
        <f t="shared" si="11"/>
        <v>14538</v>
      </c>
      <c r="O35" s="13">
        <f t="shared" si="12"/>
        <v>30773</v>
      </c>
      <c r="P35" s="13">
        <f t="shared" si="13"/>
        <v>63364</v>
      </c>
      <c r="Q35" s="13">
        <f t="shared" si="14"/>
        <v>136426</v>
      </c>
      <c r="R35" s="13">
        <f t="shared" si="15"/>
        <v>272933</v>
      </c>
      <c r="S35" s="13">
        <f t="shared" si="16"/>
        <v>539806</v>
      </c>
      <c r="T35" s="13">
        <f t="shared" si="17"/>
        <v>1073631</v>
      </c>
      <c r="U35" s="13">
        <f t="shared" si="18"/>
        <v>2117040</v>
      </c>
      <c r="V35" s="14">
        <f t="shared" si="19"/>
        <v>866</v>
      </c>
      <c r="W35" s="13">
        <f t="shared" si="20"/>
        <v>1888</v>
      </c>
      <c r="X35" s="13">
        <f t="shared" si="21"/>
        <v>4229</v>
      </c>
      <c r="Y35" s="13">
        <f t="shared" si="22"/>
        <v>8946</v>
      </c>
      <c r="Z35" s="13">
        <f t="shared" si="23"/>
        <v>18413</v>
      </c>
      <c r="AA35" s="13">
        <f t="shared" si="24"/>
        <v>39610</v>
      </c>
      <c r="AB35" s="13">
        <f t="shared" si="25"/>
        <v>79220</v>
      </c>
      <c r="AC35" s="13">
        <f t="shared" si="26"/>
        <v>156702</v>
      </c>
      <c r="AD35" s="13">
        <f t="shared" si="27"/>
        <v>311666</v>
      </c>
      <c r="AE35" s="13">
        <f t="shared" si="28"/>
        <v>614636</v>
      </c>
      <c r="AF35">
        <f t="shared" si="45"/>
        <v>22</v>
      </c>
      <c r="AG35">
        <f t="shared" si="29"/>
        <v>18</v>
      </c>
      <c r="AH35">
        <f t="shared" si="30"/>
        <v>18</v>
      </c>
      <c r="AI35">
        <f t="shared" si="31"/>
        <v>18</v>
      </c>
      <c r="AJ35">
        <f t="shared" si="32"/>
        <v>18</v>
      </c>
      <c r="AK35">
        <f t="shared" si="33"/>
        <v>19</v>
      </c>
      <c r="AL35">
        <f t="shared" si="34"/>
        <v>19</v>
      </c>
      <c r="AM35">
        <f t="shared" si="35"/>
        <v>19</v>
      </c>
      <c r="AN35">
        <f t="shared" si="36"/>
        <v>19</v>
      </c>
      <c r="AO35">
        <f t="shared" si="46"/>
        <v>19</v>
      </c>
      <c r="AP35">
        <f t="shared" si="57"/>
        <v>11060</v>
      </c>
      <c r="AQ35">
        <f t="shared" si="58"/>
        <v>2560</v>
      </c>
      <c r="AR35">
        <f t="shared" si="59"/>
        <v>154000</v>
      </c>
      <c r="AS35">
        <f t="shared" si="50"/>
        <v>25500</v>
      </c>
      <c r="AT35">
        <f t="shared" si="51"/>
        <v>5120</v>
      </c>
      <c r="AU35">
        <f t="shared" si="52"/>
        <v>308000</v>
      </c>
      <c r="AV35">
        <f t="shared" si="53"/>
        <v>18.1176470588235</v>
      </c>
      <c r="AW35">
        <f t="shared" si="54"/>
        <v>15.1128557409225</v>
      </c>
    </row>
    <row r="36" ht="16.5" spans="1:49">
      <c r="A36" s="10">
        <v>90</v>
      </c>
      <c r="B36" s="14">
        <f t="shared" si="37"/>
        <v>40000</v>
      </c>
      <c r="C36" s="13">
        <f t="shared" si="55"/>
        <v>89000</v>
      </c>
      <c r="D36" s="13">
        <f t="shared" si="56"/>
        <v>204000</v>
      </c>
      <c r="E36" s="13">
        <f t="shared" si="38"/>
        <v>436000</v>
      </c>
      <c r="F36" s="13">
        <f t="shared" si="39"/>
        <v>902000</v>
      </c>
      <c r="G36" s="13">
        <f t="shared" si="40"/>
        <v>1964000</v>
      </c>
      <c r="H36" s="13">
        <f t="shared" si="41"/>
        <v>3928000</v>
      </c>
      <c r="I36" s="13">
        <f t="shared" si="42"/>
        <v>7756000</v>
      </c>
      <c r="J36" s="13">
        <f t="shared" si="43"/>
        <v>15412000</v>
      </c>
      <c r="K36" s="13">
        <f t="shared" si="44"/>
        <v>30324000</v>
      </c>
      <c r="L36" s="14">
        <f t="shared" si="9"/>
        <v>2800</v>
      </c>
      <c r="M36" s="13">
        <f t="shared" si="10"/>
        <v>6981</v>
      </c>
      <c r="N36" s="13">
        <f t="shared" si="11"/>
        <v>15628</v>
      </c>
      <c r="O36" s="13">
        <f t="shared" si="12"/>
        <v>32953</v>
      </c>
      <c r="P36" s="13">
        <f t="shared" si="13"/>
        <v>67724</v>
      </c>
      <c r="Q36" s="13">
        <f t="shared" si="14"/>
        <v>145146</v>
      </c>
      <c r="R36" s="13">
        <f t="shared" si="15"/>
        <v>290383</v>
      </c>
      <c r="S36" s="13">
        <f t="shared" si="16"/>
        <v>574706</v>
      </c>
      <c r="T36" s="13">
        <f t="shared" si="17"/>
        <v>1143441</v>
      </c>
      <c r="U36" s="13">
        <f t="shared" si="18"/>
        <v>2256670</v>
      </c>
      <c r="V36" s="14">
        <f t="shared" si="19"/>
        <v>946</v>
      </c>
      <c r="W36" s="13">
        <f t="shared" si="20"/>
        <v>2048</v>
      </c>
      <c r="X36" s="13">
        <f t="shared" si="21"/>
        <v>4549</v>
      </c>
      <c r="Y36" s="13">
        <f t="shared" si="22"/>
        <v>9586</v>
      </c>
      <c r="Z36" s="13">
        <f t="shared" si="23"/>
        <v>19693</v>
      </c>
      <c r="AA36" s="13">
        <f t="shared" si="24"/>
        <v>42170</v>
      </c>
      <c r="AB36" s="13">
        <f t="shared" si="25"/>
        <v>84340</v>
      </c>
      <c r="AC36" s="13">
        <f t="shared" si="26"/>
        <v>166942</v>
      </c>
      <c r="AD36" s="13">
        <f t="shared" si="27"/>
        <v>332146</v>
      </c>
      <c r="AE36" s="13">
        <f t="shared" si="28"/>
        <v>655596</v>
      </c>
      <c r="AF36">
        <f t="shared" si="45"/>
        <v>21</v>
      </c>
      <c r="AG36">
        <f t="shared" si="29"/>
        <v>18</v>
      </c>
      <c r="AH36">
        <f t="shared" si="30"/>
        <v>18</v>
      </c>
      <c r="AI36">
        <f t="shared" si="31"/>
        <v>18</v>
      </c>
      <c r="AJ36">
        <f t="shared" si="32"/>
        <v>18</v>
      </c>
      <c r="AK36">
        <f t="shared" si="33"/>
        <v>19</v>
      </c>
      <c r="AL36">
        <f t="shared" si="34"/>
        <v>19</v>
      </c>
      <c r="AM36">
        <f t="shared" si="35"/>
        <v>19</v>
      </c>
      <c r="AN36">
        <f t="shared" si="36"/>
        <v>18</v>
      </c>
      <c r="AO36">
        <f t="shared" si="46"/>
        <v>18</v>
      </c>
      <c r="AP36">
        <f t="shared" si="57"/>
        <v>12360</v>
      </c>
      <c r="AQ36">
        <f t="shared" si="58"/>
        <v>2860</v>
      </c>
      <c r="AR36">
        <f t="shared" si="59"/>
        <v>172000</v>
      </c>
      <c r="AS36">
        <f t="shared" si="50"/>
        <v>28500</v>
      </c>
      <c r="AT36">
        <f t="shared" si="51"/>
        <v>5720</v>
      </c>
      <c r="AU36">
        <f t="shared" si="52"/>
        <v>344000</v>
      </c>
      <c r="AV36">
        <f t="shared" si="53"/>
        <v>18.1052631578947</v>
      </c>
      <c r="AW36">
        <f t="shared" si="54"/>
        <v>15.1009657594381</v>
      </c>
    </row>
    <row r="37" ht="16.5" spans="1:49">
      <c r="A37" s="10">
        <v>100</v>
      </c>
      <c r="B37" s="14">
        <f t="shared" si="37"/>
        <v>43000</v>
      </c>
      <c r="C37" s="14">
        <f>C$12+C$13*($A37-99)</f>
        <v>35600</v>
      </c>
      <c r="D37" s="13">
        <f t="shared" si="56"/>
        <v>216000</v>
      </c>
      <c r="E37" s="13">
        <f t="shared" si="38"/>
        <v>460000</v>
      </c>
      <c r="F37" s="13">
        <f t="shared" si="39"/>
        <v>950000</v>
      </c>
      <c r="G37" s="13">
        <f t="shared" si="40"/>
        <v>2060000</v>
      </c>
      <c r="H37" s="13">
        <f t="shared" si="41"/>
        <v>4120000</v>
      </c>
      <c r="I37" s="13">
        <f t="shared" si="42"/>
        <v>8140000</v>
      </c>
      <c r="J37" s="13">
        <f t="shared" si="43"/>
        <v>16180000</v>
      </c>
      <c r="K37" s="13">
        <f t="shared" si="44"/>
        <v>31860000</v>
      </c>
      <c r="L37" s="14">
        <f t="shared" si="9"/>
        <v>3080</v>
      </c>
      <c r="M37" s="14">
        <f t="shared" ref="M37:M55" si="60">M$12+M$13*($A37-99)</f>
        <v>2175</v>
      </c>
      <c r="N37" s="13">
        <f t="shared" si="11"/>
        <v>16718</v>
      </c>
      <c r="O37" s="13">
        <f t="shared" si="12"/>
        <v>35133</v>
      </c>
      <c r="P37" s="13">
        <f t="shared" si="13"/>
        <v>72084</v>
      </c>
      <c r="Q37" s="13">
        <f t="shared" si="14"/>
        <v>153866</v>
      </c>
      <c r="R37" s="13">
        <f t="shared" si="15"/>
        <v>307833</v>
      </c>
      <c r="S37" s="13">
        <f t="shared" si="16"/>
        <v>609606</v>
      </c>
      <c r="T37" s="13">
        <f t="shared" si="17"/>
        <v>1213251</v>
      </c>
      <c r="U37" s="13">
        <f t="shared" si="18"/>
        <v>2396300</v>
      </c>
      <c r="V37" s="14">
        <f t="shared" si="19"/>
        <v>1026</v>
      </c>
      <c r="W37" s="14">
        <f t="shared" ref="W37:W55" si="61">W$12+W$13*($A37-99)</f>
        <v>624</v>
      </c>
      <c r="X37" s="13">
        <f t="shared" si="21"/>
        <v>4869</v>
      </c>
      <c r="Y37" s="13">
        <f t="shared" si="22"/>
        <v>10226</v>
      </c>
      <c r="Z37" s="13">
        <f t="shared" si="23"/>
        <v>20973</v>
      </c>
      <c r="AA37" s="13">
        <f t="shared" si="24"/>
        <v>44730</v>
      </c>
      <c r="AB37" s="13">
        <f t="shared" si="25"/>
        <v>89460</v>
      </c>
      <c r="AC37" s="13">
        <f t="shared" si="26"/>
        <v>177182</v>
      </c>
      <c r="AD37" s="13">
        <f t="shared" si="27"/>
        <v>352626</v>
      </c>
      <c r="AE37" s="13">
        <f t="shared" si="28"/>
        <v>696556</v>
      </c>
      <c r="AF37">
        <f t="shared" si="45"/>
        <v>20</v>
      </c>
      <c r="AG37">
        <f t="shared" si="29"/>
        <v>22</v>
      </c>
      <c r="AH37">
        <f t="shared" si="30"/>
        <v>18</v>
      </c>
      <c r="AI37">
        <f t="shared" si="31"/>
        <v>18</v>
      </c>
      <c r="AJ37">
        <f t="shared" si="32"/>
        <v>18</v>
      </c>
      <c r="AK37">
        <f t="shared" si="33"/>
        <v>18</v>
      </c>
      <c r="AL37">
        <f t="shared" si="34"/>
        <v>18</v>
      </c>
      <c r="AM37">
        <f t="shared" si="35"/>
        <v>18</v>
      </c>
      <c r="AN37">
        <f t="shared" si="36"/>
        <v>18</v>
      </c>
      <c r="AO37">
        <f t="shared" si="46"/>
        <v>18</v>
      </c>
      <c r="AP37">
        <f t="shared" si="57"/>
        <v>13660</v>
      </c>
      <c r="AQ37">
        <f t="shared" si="58"/>
        <v>3160</v>
      </c>
      <c r="AR37">
        <f t="shared" si="59"/>
        <v>190000</v>
      </c>
      <c r="AS37">
        <f t="shared" si="50"/>
        <v>31500</v>
      </c>
      <c r="AT37">
        <f t="shared" si="51"/>
        <v>6320</v>
      </c>
      <c r="AU37">
        <f t="shared" si="52"/>
        <v>380000</v>
      </c>
      <c r="AV37">
        <f t="shared" si="53"/>
        <v>18.0952380952381</v>
      </c>
      <c r="AW37">
        <f t="shared" si="54"/>
        <v>15.0913423351867</v>
      </c>
    </row>
    <row r="38" ht="16.5" spans="1:49">
      <c r="A38" s="10">
        <v>150</v>
      </c>
      <c r="B38" s="13">
        <f t="shared" si="37"/>
        <v>58000</v>
      </c>
      <c r="C38" s="14">
        <f t="shared" ref="C38:C55" si="62">C$12+C$13*($A38-99)</f>
        <v>65600</v>
      </c>
      <c r="D38" s="13">
        <f t="shared" si="56"/>
        <v>276000</v>
      </c>
      <c r="E38" s="13">
        <f t="shared" si="38"/>
        <v>580000</v>
      </c>
      <c r="F38" s="13">
        <f t="shared" si="39"/>
        <v>1190000</v>
      </c>
      <c r="G38" s="13">
        <f t="shared" si="40"/>
        <v>2540000</v>
      </c>
      <c r="H38" s="13">
        <f t="shared" si="41"/>
        <v>5080000</v>
      </c>
      <c r="I38" s="13">
        <f t="shared" si="42"/>
        <v>10060000</v>
      </c>
      <c r="J38" s="13">
        <f t="shared" si="43"/>
        <v>20020000</v>
      </c>
      <c r="K38" s="13">
        <f t="shared" si="44"/>
        <v>39540000</v>
      </c>
      <c r="L38" s="13">
        <f t="shared" si="9"/>
        <v>4480</v>
      </c>
      <c r="M38" s="14">
        <f t="shared" si="60"/>
        <v>4875</v>
      </c>
      <c r="N38" s="13">
        <f t="shared" si="11"/>
        <v>22168</v>
      </c>
      <c r="O38" s="13">
        <f t="shared" si="12"/>
        <v>46033</v>
      </c>
      <c r="P38" s="13">
        <f t="shared" si="13"/>
        <v>93884</v>
      </c>
      <c r="Q38" s="13">
        <f t="shared" si="14"/>
        <v>197466</v>
      </c>
      <c r="R38" s="13">
        <f t="shared" si="15"/>
        <v>395083</v>
      </c>
      <c r="S38" s="13">
        <f t="shared" si="16"/>
        <v>784106</v>
      </c>
      <c r="T38" s="13">
        <f t="shared" si="17"/>
        <v>1562301</v>
      </c>
      <c r="U38" s="13">
        <f t="shared" si="18"/>
        <v>3094450</v>
      </c>
      <c r="V38" s="13">
        <f t="shared" si="19"/>
        <v>1426</v>
      </c>
      <c r="W38" s="14">
        <f t="shared" si="61"/>
        <v>1424</v>
      </c>
      <c r="X38" s="13">
        <f t="shared" si="21"/>
        <v>6469</v>
      </c>
      <c r="Y38" s="13">
        <f t="shared" si="22"/>
        <v>13426</v>
      </c>
      <c r="Z38" s="13">
        <f t="shared" si="23"/>
        <v>27373</v>
      </c>
      <c r="AA38" s="13">
        <f t="shared" si="24"/>
        <v>57530</v>
      </c>
      <c r="AB38" s="13">
        <f t="shared" si="25"/>
        <v>115060</v>
      </c>
      <c r="AC38" s="13">
        <f t="shared" si="26"/>
        <v>228382</v>
      </c>
      <c r="AD38" s="13">
        <f t="shared" si="27"/>
        <v>455026</v>
      </c>
      <c r="AE38" s="13">
        <f t="shared" si="28"/>
        <v>901356</v>
      </c>
      <c r="AF38">
        <f t="shared" si="45"/>
        <v>18</v>
      </c>
      <c r="AG38">
        <f t="shared" si="29"/>
        <v>19</v>
      </c>
      <c r="AH38">
        <f t="shared" si="30"/>
        <v>17</v>
      </c>
      <c r="AI38">
        <f t="shared" si="31"/>
        <v>17</v>
      </c>
      <c r="AJ38">
        <f t="shared" si="32"/>
        <v>17</v>
      </c>
      <c r="AK38">
        <f t="shared" si="33"/>
        <v>18</v>
      </c>
      <c r="AL38">
        <f t="shared" si="34"/>
        <v>18</v>
      </c>
      <c r="AM38">
        <f t="shared" si="35"/>
        <v>18</v>
      </c>
      <c r="AN38">
        <f t="shared" si="36"/>
        <v>18</v>
      </c>
      <c r="AO38">
        <f t="shared" si="46"/>
        <v>18</v>
      </c>
      <c r="AP38">
        <f t="shared" si="57"/>
        <v>20160</v>
      </c>
      <c r="AQ38">
        <f t="shared" si="58"/>
        <v>4660</v>
      </c>
      <c r="AR38">
        <f t="shared" si="59"/>
        <v>280000</v>
      </c>
      <c r="AS38">
        <f t="shared" si="50"/>
        <v>46500</v>
      </c>
      <c r="AT38">
        <f t="shared" si="51"/>
        <v>9320</v>
      </c>
      <c r="AU38">
        <f t="shared" si="52"/>
        <v>560000</v>
      </c>
      <c r="AV38">
        <f t="shared" si="53"/>
        <v>18.0645161290323</v>
      </c>
      <c r="AW38">
        <f t="shared" si="54"/>
        <v>15.0618612157074</v>
      </c>
    </row>
    <row r="39" ht="16.5" spans="1:49">
      <c r="A39" s="10">
        <f t="shared" ref="A39:A55" si="63">A38+50</f>
        <v>200</v>
      </c>
      <c r="B39" s="13">
        <f t="shared" si="37"/>
        <v>73000</v>
      </c>
      <c r="C39" s="14">
        <f t="shared" si="62"/>
        <v>95600</v>
      </c>
      <c r="D39" s="14">
        <f>D$12+D$13*($A39-199)</f>
        <v>97200</v>
      </c>
      <c r="E39" s="13">
        <f t="shared" si="38"/>
        <v>700000</v>
      </c>
      <c r="F39" s="13">
        <f t="shared" si="39"/>
        <v>1430000</v>
      </c>
      <c r="G39" s="13">
        <f t="shared" si="40"/>
        <v>3020000</v>
      </c>
      <c r="H39" s="13">
        <f t="shared" si="41"/>
        <v>6040000</v>
      </c>
      <c r="I39" s="13">
        <f t="shared" si="42"/>
        <v>11980000</v>
      </c>
      <c r="J39" s="13">
        <f t="shared" si="43"/>
        <v>23860000</v>
      </c>
      <c r="K39" s="13">
        <f t="shared" si="44"/>
        <v>47220000</v>
      </c>
      <c r="L39" s="13">
        <f t="shared" si="9"/>
        <v>5880</v>
      </c>
      <c r="M39" s="14">
        <f t="shared" si="60"/>
        <v>7575</v>
      </c>
      <c r="N39" s="14">
        <f t="shared" ref="N39:N55" si="64">N$12+N$13*($A39-199)</f>
        <v>5927</v>
      </c>
      <c r="O39" s="13">
        <f t="shared" si="12"/>
        <v>56933</v>
      </c>
      <c r="P39" s="13">
        <f t="shared" si="13"/>
        <v>115684</v>
      </c>
      <c r="Q39" s="13">
        <f t="shared" si="14"/>
        <v>241066</v>
      </c>
      <c r="R39" s="13">
        <f t="shared" si="15"/>
        <v>482333</v>
      </c>
      <c r="S39" s="13">
        <f t="shared" si="16"/>
        <v>958606</v>
      </c>
      <c r="T39" s="13">
        <f t="shared" si="17"/>
        <v>1911351</v>
      </c>
      <c r="U39" s="13">
        <f t="shared" si="18"/>
        <v>3792600</v>
      </c>
      <c r="V39" s="13">
        <f t="shared" si="19"/>
        <v>1826</v>
      </c>
      <c r="W39" s="14">
        <f t="shared" si="61"/>
        <v>2224</v>
      </c>
      <c r="X39" s="14">
        <f t="shared" ref="X39:X55" si="65">X$12+X$13*($A39-199)</f>
        <v>1701</v>
      </c>
      <c r="Y39" s="13">
        <f t="shared" si="22"/>
        <v>16626</v>
      </c>
      <c r="Z39" s="13">
        <f t="shared" si="23"/>
        <v>33773</v>
      </c>
      <c r="AA39" s="13">
        <f t="shared" si="24"/>
        <v>70330</v>
      </c>
      <c r="AB39" s="13">
        <f t="shared" si="25"/>
        <v>140660</v>
      </c>
      <c r="AC39" s="13">
        <f t="shared" si="26"/>
        <v>279582</v>
      </c>
      <c r="AD39" s="13">
        <f t="shared" si="27"/>
        <v>557426</v>
      </c>
      <c r="AE39" s="13">
        <f t="shared" si="28"/>
        <v>1106156</v>
      </c>
      <c r="AF39">
        <f t="shared" si="45"/>
        <v>18</v>
      </c>
      <c r="AG39">
        <f t="shared" si="29"/>
        <v>17</v>
      </c>
      <c r="AH39">
        <f t="shared" si="30"/>
        <v>23</v>
      </c>
      <c r="AI39">
        <f t="shared" si="31"/>
        <v>17</v>
      </c>
      <c r="AJ39">
        <f t="shared" si="32"/>
        <v>17</v>
      </c>
      <c r="AK39">
        <f t="shared" si="33"/>
        <v>17</v>
      </c>
      <c r="AL39">
        <f t="shared" si="34"/>
        <v>17</v>
      </c>
      <c r="AM39">
        <f t="shared" si="35"/>
        <v>17</v>
      </c>
      <c r="AN39">
        <f t="shared" si="36"/>
        <v>17</v>
      </c>
      <c r="AO39">
        <f t="shared" si="46"/>
        <v>17</v>
      </c>
      <c r="AP39">
        <f t="shared" si="57"/>
        <v>26660</v>
      </c>
      <c r="AQ39">
        <f t="shared" si="58"/>
        <v>6160</v>
      </c>
      <c r="AR39">
        <f t="shared" si="59"/>
        <v>370000</v>
      </c>
      <c r="AS39">
        <f t="shared" si="50"/>
        <v>61500</v>
      </c>
      <c r="AT39">
        <f t="shared" si="51"/>
        <v>12320</v>
      </c>
      <c r="AU39">
        <f t="shared" si="52"/>
        <v>740000</v>
      </c>
      <c r="AV39">
        <f t="shared" si="53"/>
        <v>18.0487804878049</v>
      </c>
      <c r="AW39">
        <f t="shared" si="54"/>
        <v>15.0467669784465</v>
      </c>
    </row>
    <row r="40" ht="16.5" spans="1:49">
      <c r="A40" s="10">
        <f t="shared" si="63"/>
        <v>250</v>
      </c>
      <c r="B40" s="13">
        <f t="shared" si="37"/>
        <v>88000</v>
      </c>
      <c r="C40" s="14">
        <f t="shared" si="62"/>
        <v>125600</v>
      </c>
      <c r="D40" s="14">
        <f t="shared" ref="D40:D55" si="66">D$12+D$13*($A40-199)</f>
        <v>157200</v>
      </c>
      <c r="E40" s="13">
        <f t="shared" si="38"/>
        <v>820000</v>
      </c>
      <c r="F40" s="13">
        <f t="shared" si="39"/>
        <v>1670000</v>
      </c>
      <c r="G40" s="13">
        <f t="shared" si="40"/>
        <v>3500000</v>
      </c>
      <c r="H40" s="13">
        <f t="shared" si="41"/>
        <v>7000000</v>
      </c>
      <c r="I40" s="13">
        <f t="shared" si="42"/>
        <v>13900000</v>
      </c>
      <c r="J40" s="13">
        <f t="shared" si="43"/>
        <v>27700000</v>
      </c>
      <c r="K40" s="13">
        <f t="shared" si="44"/>
        <v>54900000</v>
      </c>
      <c r="L40" s="13">
        <f t="shared" si="9"/>
        <v>7280</v>
      </c>
      <c r="M40" s="14">
        <f t="shared" si="60"/>
        <v>10275</v>
      </c>
      <c r="N40" s="14">
        <f t="shared" si="64"/>
        <v>11377</v>
      </c>
      <c r="O40" s="13">
        <f t="shared" si="12"/>
        <v>67833</v>
      </c>
      <c r="P40" s="13">
        <f t="shared" si="13"/>
        <v>137484</v>
      </c>
      <c r="Q40" s="13">
        <f t="shared" si="14"/>
        <v>284666</v>
      </c>
      <c r="R40" s="13">
        <f t="shared" si="15"/>
        <v>569583</v>
      </c>
      <c r="S40" s="13">
        <f t="shared" si="16"/>
        <v>1133106</v>
      </c>
      <c r="T40" s="13">
        <f t="shared" si="17"/>
        <v>2260401</v>
      </c>
      <c r="U40" s="13">
        <f t="shared" si="18"/>
        <v>4490750</v>
      </c>
      <c r="V40" s="13">
        <f t="shared" si="19"/>
        <v>2226</v>
      </c>
      <c r="W40" s="14">
        <f t="shared" si="61"/>
        <v>3024</v>
      </c>
      <c r="X40" s="14">
        <f t="shared" si="65"/>
        <v>3301</v>
      </c>
      <c r="Y40" s="13">
        <f t="shared" si="22"/>
        <v>19826</v>
      </c>
      <c r="Z40" s="13">
        <f t="shared" si="23"/>
        <v>40173</v>
      </c>
      <c r="AA40" s="13">
        <f t="shared" si="24"/>
        <v>83130</v>
      </c>
      <c r="AB40" s="13">
        <f t="shared" si="25"/>
        <v>166260</v>
      </c>
      <c r="AC40" s="13">
        <f t="shared" si="26"/>
        <v>330782</v>
      </c>
      <c r="AD40" s="13">
        <f t="shared" si="27"/>
        <v>659826</v>
      </c>
      <c r="AE40" s="13">
        <f t="shared" si="28"/>
        <v>1310956</v>
      </c>
      <c r="AF40">
        <f t="shared" si="45"/>
        <v>17</v>
      </c>
      <c r="AG40">
        <f t="shared" si="29"/>
        <v>17</v>
      </c>
      <c r="AH40">
        <f t="shared" si="30"/>
        <v>19</v>
      </c>
      <c r="AI40">
        <f t="shared" si="31"/>
        <v>17</v>
      </c>
      <c r="AJ40">
        <f t="shared" si="32"/>
        <v>17</v>
      </c>
      <c r="AK40">
        <f t="shared" si="33"/>
        <v>17</v>
      </c>
      <c r="AL40">
        <f t="shared" si="34"/>
        <v>17</v>
      </c>
      <c r="AM40">
        <f t="shared" si="35"/>
        <v>17</v>
      </c>
      <c r="AN40">
        <f t="shared" si="36"/>
        <v>17</v>
      </c>
      <c r="AO40">
        <f t="shared" si="46"/>
        <v>17</v>
      </c>
      <c r="AP40">
        <f t="shared" si="57"/>
        <v>33160</v>
      </c>
      <c r="AQ40">
        <f t="shared" si="58"/>
        <v>7660</v>
      </c>
      <c r="AR40">
        <f t="shared" si="59"/>
        <v>460000</v>
      </c>
      <c r="AS40">
        <f t="shared" si="50"/>
        <v>76500</v>
      </c>
      <c r="AT40">
        <f t="shared" si="51"/>
        <v>15320</v>
      </c>
      <c r="AU40">
        <f t="shared" si="52"/>
        <v>920000</v>
      </c>
      <c r="AV40">
        <f t="shared" si="53"/>
        <v>18.0392156862745</v>
      </c>
      <c r="AW40">
        <f t="shared" si="54"/>
        <v>15.0375939849624</v>
      </c>
    </row>
    <row r="41" ht="16.5" spans="1:49">
      <c r="A41" s="10">
        <f t="shared" si="63"/>
        <v>300</v>
      </c>
      <c r="B41" s="13">
        <f t="shared" si="37"/>
        <v>103000</v>
      </c>
      <c r="C41" s="14">
        <f t="shared" si="62"/>
        <v>155600</v>
      </c>
      <c r="D41" s="14">
        <f t="shared" si="66"/>
        <v>217200</v>
      </c>
      <c r="E41" s="14">
        <f>E$12+E$13*($A41-299)</f>
        <v>222400</v>
      </c>
      <c r="F41" s="13">
        <f t="shared" si="39"/>
        <v>1910000</v>
      </c>
      <c r="G41" s="13">
        <f t="shared" si="40"/>
        <v>3980000</v>
      </c>
      <c r="H41" s="13">
        <f t="shared" si="41"/>
        <v>7960000</v>
      </c>
      <c r="I41" s="13">
        <f t="shared" si="42"/>
        <v>15820000</v>
      </c>
      <c r="J41" s="13">
        <f t="shared" si="43"/>
        <v>31540000</v>
      </c>
      <c r="K41" s="13">
        <f t="shared" si="44"/>
        <v>62580000</v>
      </c>
      <c r="L41" s="13">
        <f t="shared" si="9"/>
        <v>8680</v>
      </c>
      <c r="M41" s="14">
        <f t="shared" si="60"/>
        <v>12975</v>
      </c>
      <c r="N41" s="14">
        <f t="shared" si="64"/>
        <v>16827</v>
      </c>
      <c r="O41" s="14">
        <f t="shared" ref="O41:O55" si="67">O$12+O$13*($A41-299)</f>
        <v>13551</v>
      </c>
      <c r="P41" s="13">
        <f t="shared" si="13"/>
        <v>159284</v>
      </c>
      <c r="Q41" s="13">
        <f t="shared" si="14"/>
        <v>328266</v>
      </c>
      <c r="R41" s="13">
        <f t="shared" si="15"/>
        <v>656833</v>
      </c>
      <c r="S41" s="13">
        <f t="shared" si="16"/>
        <v>1307606</v>
      </c>
      <c r="T41" s="13">
        <f t="shared" si="17"/>
        <v>2609451</v>
      </c>
      <c r="U41" s="13">
        <f t="shared" si="18"/>
        <v>5188900</v>
      </c>
      <c r="V41" s="13">
        <f t="shared" si="19"/>
        <v>2626</v>
      </c>
      <c r="W41" s="14">
        <f t="shared" si="61"/>
        <v>3824</v>
      </c>
      <c r="X41" s="14">
        <f t="shared" si="65"/>
        <v>4901</v>
      </c>
      <c r="Y41" s="14">
        <f t="shared" ref="Y41:Y55" si="68">Y$12+Y$13*($A41-299)</f>
        <v>3890</v>
      </c>
      <c r="Z41" s="13">
        <f t="shared" si="23"/>
        <v>46573</v>
      </c>
      <c r="AA41" s="13">
        <f t="shared" si="24"/>
        <v>95930</v>
      </c>
      <c r="AB41" s="13">
        <f t="shared" si="25"/>
        <v>191860</v>
      </c>
      <c r="AC41" s="13">
        <f t="shared" si="26"/>
        <v>381982</v>
      </c>
      <c r="AD41" s="13">
        <f t="shared" si="27"/>
        <v>762226</v>
      </c>
      <c r="AE41" s="13">
        <f t="shared" si="28"/>
        <v>1515756</v>
      </c>
      <c r="AF41">
        <f t="shared" si="45"/>
        <v>17</v>
      </c>
      <c r="AG41">
        <f t="shared" si="29"/>
        <v>17</v>
      </c>
      <c r="AH41">
        <f t="shared" si="30"/>
        <v>18</v>
      </c>
      <c r="AI41">
        <f t="shared" si="31"/>
        <v>23</v>
      </c>
      <c r="AJ41">
        <f t="shared" si="32"/>
        <v>16</v>
      </c>
      <c r="AK41">
        <f t="shared" si="33"/>
        <v>17</v>
      </c>
      <c r="AL41">
        <f t="shared" si="34"/>
        <v>17</v>
      </c>
      <c r="AM41">
        <f t="shared" si="35"/>
        <v>17</v>
      </c>
      <c r="AN41">
        <f t="shared" si="36"/>
        <v>17</v>
      </c>
      <c r="AO41">
        <f t="shared" si="46"/>
        <v>17</v>
      </c>
      <c r="AP41">
        <f t="shared" si="57"/>
        <v>39660</v>
      </c>
      <c r="AQ41">
        <f t="shared" si="58"/>
        <v>9160</v>
      </c>
      <c r="AR41">
        <f t="shared" si="59"/>
        <v>550000</v>
      </c>
      <c r="AS41">
        <f t="shared" si="50"/>
        <v>91500</v>
      </c>
      <c r="AT41">
        <f t="shared" si="51"/>
        <v>18320</v>
      </c>
      <c r="AU41">
        <f t="shared" si="52"/>
        <v>1100000</v>
      </c>
      <c r="AV41">
        <f t="shared" si="53"/>
        <v>18.0327868852459</v>
      </c>
      <c r="AW41">
        <f t="shared" si="54"/>
        <v>15.031429352282</v>
      </c>
    </row>
    <row r="42" ht="16.5" spans="1:49">
      <c r="A42" s="10">
        <f t="shared" si="63"/>
        <v>350</v>
      </c>
      <c r="B42" s="13">
        <f t="shared" si="37"/>
        <v>118000</v>
      </c>
      <c r="C42" s="14">
        <f t="shared" si="62"/>
        <v>185600</v>
      </c>
      <c r="D42" s="14">
        <f t="shared" si="66"/>
        <v>277200</v>
      </c>
      <c r="E42" s="14">
        <f t="shared" ref="E42:E55" si="69">E$12+E$13*($A42-299)</f>
        <v>342400</v>
      </c>
      <c r="F42" s="13">
        <f t="shared" si="39"/>
        <v>2150000</v>
      </c>
      <c r="G42" s="13">
        <f t="shared" si="40"/>
        <v>4460000</v>
      </c>
      <c r="H42" s="13">
        <f t="shared" si="41"/>
        <v>8920000</v>
      </c>
      <c r="I42" s="13">
        <f t="shared" si="42"/>
        <v>17740000</v>
      </c>
      <c r="J42" s="13">
        <f t="shared" si="43"/>
        <v>35380000</v>
      </c>
      <c r="K42" s="13">
        <f t="shared" si="44"/>
        <v>70260000</v>
      </c>
      <c r="L42" s="13">
        <f t="shared" si="9"/>
        <v>10080</v>
      </c>
      <c r="M42" s="14">
        <f t="shared" si="60"/>
        <v>15675</v>
      </c>
      <c r="N42" s="14">
        <f t="shared" si="64"/>
        <v>22277</v>
      </c>
      <c r="O42" s="14">
        <f t="shared" si="67"/>
        <v>24451</v>
      </c>
      <c r="P42" s="13">
        <f t="shared" si="13"/>
        <v>181084</v>
      </c>
      <c r="Q42" s="13">
        <f t="shared" si="14"/>
        <v>371866</v>
      </c>
      <c r="R42" s="13">
        <f t="shared" si="15"/>
        <v>744083</v>
      </c>
      <c r="S42" s="13">
        <f t="shared" si="16"/>
        <v>1482106</v>
      </c>
      <c r="T42" s="13">
        <f t="shared" si="17"/>
        <v>2958501</v>
      </c>
      <c r="U42" s="13">
        <f t="shared" si="18"/>
        <v>5887050</v>
      </c>
      <c r="V42" s="13">
        <f t="shared" si="19"/>
        <v>3026</v>
      </c>
      <c r="W42" s="14">
        <f t="shared" si="61"/>
        <v>4624</v>
      </c>
      <c r="X42" s="14">
        <f t="shared" si="65"/>
        <v>6501</v>
      </c>
      <c r="Y42" s="14">
        <f t="shared" si="68"/>
        <v>7090</v>
      </c>
      <c r="Z42" s="13">
        <f t="shared" si="23"/>
        <v>52973</v>
      </c>
      <c r="AA42" s="13">
        <f t="shared" si="24"/>
        <v>108730</v>
      </c>
      <c r="AB42" s="13">
        <f t="shared" si="25"/>
        <v>217460</v>
      </c>
      <c r="AC42" s="13">
        <f t="shared" si="26"/>
        <v>433182</v>
      </c>
      <c r="AD42" s="13">
        <f t="shared" si="27"/>
        <v>864626</v>
      </c>
      <c r="AE42" s="13">
        <f t="shared" si="28"/>
        <v>1720556</v>
      </c>
      <c r="AF42">
        <f t="shared" si="45"/>
        <v>16</v>
      </c>
      <c r="AG42">
        <f t="shared" si="29"/>
        <v>16</v>
      </c>
      <c r="AH42">
        <f t="shared" si="30"/>
        <v>17</v>
      </c>
      <c r="AI42">
        <f t="shared" si="31"/>
        <v>19</v>
      </c>
      <c r="AJ42">
        <f t="shared" si="32"/>
        <v>16</v>
      </c>
      <c r="AK42">
        <f t="shared" si="33"/>
        <v>16</v>
      </c>
      <c r="AL42">
        <f t="shared" si="34"/>
        <v>16</v>
      </c>
      <c r="AM42">
        <f t="shared" si="35"/>
        <v>16</v>
      </c>
      <c r="AN42">
        <f t="shared" si="36"/>
        <v>16</v>
      </c>
      <c r="AO42">
        <f t="shared" si="46"/>
        <v>16</v>
      </c>
      <c r="AP42">
        <f t="shared" si="57"/>
        <v>46160</v>
      </c>
      <c r="AQ42">
        <f t="shared" si="58"/>
        <v>10660</v>
      </c>
      <c r="AR42">
        <f t="shared" si="59"/>
        <v>640000</v>
      </c>
      <c r="AS42">
        <f t="shared" si="50"/>
        <v>106500</v>
      </c>
      <c r="AT42">
        <f t="shared" si="51"/>
        <v>21320</v>
      </c>
      <c r="AU42">
        <f t="shared" si="52"/>
        <v>1280000</v>
      </c>
      <c r="AV42">
        <f t="shared" si="53"/>
        <v>18.0281690140845</v>
      </c>
      <c r="AW42">
        <f t="shared" si="54"/>
        <v>15.0270016435783</v>
      </c>
    </row>
    <row r="43" ht="16.5" spans="1:49">
      <c r="A43" s="10">
        <f t="shared" si="63"/>
        <v>400</v>
      </c>
      <c r="B43" s="13">
        <f t="shared" si="37"/>
        <v>133000</v>
      </c>
      <c r="C43" s="14">
        <f t="shared" si="62"/>
        <v>215600</v>
      </c>
      <c r="D43" s="14">
        <f t="shared" si="66"/>
        <v>337200</v>
      </c>
      <c r="E43" s="14">
        <f t="shared" si="69"/>
        <v>462400</v>
      </c>
      <c r="F43" s="14">
        <f>F$12+F$13*($A43-399)</f>
        <v>474800</v>
      </c>
      <c r="G43" s="13">
        <f t="shared" si="40"/>
        <v>4940000</v>
      </c>
      <c r="H43" s="13">
        <f t="shared" si="41"/>
        <v>9880000</v>
      </c>
      <c r="I43" s="13">
        <f t="shared" si="42"/>
        <v>19660000</v>
      </c>
      <c r="J43" s="13">
        <f t="shared" si="43"/>
        <v>39220000</v>
      </c>
      <c r="K43" s="13">
        <f t="shared" si="44"/>
        <v>77940000</v>
      </c>
      <c r="L43" s="13">
        <f t="shared" si="9"/>
        <v>11480</v>
      </c>
      <c r="M43" s="14">
        <f t="shared" si="60"/>
        <v>18375</v>
      </c>
      <c r="N43" s="14">
        <f t="shared" si="64"/>
        <v>27727</v>
      </c>
      <c r="O43" s="14">
        <f t="shared" si="67"/>
        <v>35351</v>
      </c>
      <c r="P43" s="14">
        <f t="shared" ref="P43:P55" si="70">P$12+P$13*($A43-399)</f>
        <v>28920</v>
      </c>
      <c r="Q43" s="13">
        <f t="shared" si="14"/>
        <v>415466</v>
      </c>
      <c r="R43" s="13">
        <f t="shared" si="15"/>
        <v>831333</v>
      </c>
      <c r="S43" s="13">
        <f t="shared" si="16"/>
        <v>1656606</v>
      </c>
      <c r="T43" s="13">
        <f t="shared" si="17"/>
        <v>3307551</v>
      </c>
      <c r="U43" s="13">
        <f t="shared" si="18"/>
        <v>6585200</v>
      </c>
      <c r="V43" s="13">
        <f t="shared" si="19"/>
        <v>3426</v>
      </c>
      <c r="W43" s="14">
        <f t="shared" si="61"/>
        <v>5424</v>
      </c>
      <c r="X43" s="14">
        <f t="shared" si="65"/>
        <v>8101</v>
      </c>
      <c r="Y43" s="14">
        <f t="shared" si="68"/>
        <v>10290</v>
      </c>
      <c r="Z43" s="14">
        <f t="shared" ref="Z43:Z55" si="71">Z$12+Z$13*($A43-399)</f>
        <v>8301</v>
      </c>
      <c r="AA43" s="13">
        <f t="shared" si="24"/>
        <v>121530</v>
      </c>
      <c r="AB43" s="13">
        <f t="shared" si="25"/>
        <v>243060</v>
      </c>
      <c r="AC43" s="13">
        <f t="shared" si="26"/>
        <v>484382</v>
      </c>
      <c r="AD43" s="13">
        <f t="shared" si="27"/>
        <v>967026</v>
      </c>
      <c r="AE43" s="13">
        <f t="shared" si="28"/>
        <v>1925356</v>
      </c>
      <c r="AF43">
        <f t="shared" si="45"/>
        <v>16</v>
      </c>
      <c r="AG43">
        <f t="shared" si="29"/>
        <v>16</v>
      </c>
      <c r="AH43">
        <f t="shared" si="30"/>
        <v>17</v>
      </c>
      <c r="AI43">
        <f t="shared" si="31"/>
        <v>18</v>
      </c>
      <c r="AJ43">
        <f t="shared" si="32"/>
        <v>23</v>
      </c>
      <c r="AK43">
        <f t="shared" si="33"/>
        <v>16</v>
      </c>
      <c r="AL43">
        <f t="shared" si="34"/>
        <v>16</v>
      </c>
      <c r="AM43">
        <f t="shared" si="35"/>
        <v>16</v>
      </c>
      <c r="AN43">
        <f t="shared" si="36"/>
        <v>16</v>
      </c>
      <c r="AO43">
        <f t="shared" si="46"/>
        <v>16</v>
      </c>
      <c r="AP43">
        <f t="shared" si="57"/>
        <v>52660</v>
      </c>
      <c r="AQ43">
        <f t="shared" si="58"/>
        <v>12160</v>
      </c>
      <c r="AR43">
        <f t="shared" si="59"/>
        <v>730000</v>
      </c>
      <c r="AS43">
        <f t="shared" si="50"/>
        <v>121500</v>
      </c>
      <c r="AT43">
        <f t="shared" si="51"/>
        <v>24320</v>
      </c>
      <c r="AU43">
        <f t="shared" si="52"/>
        <v>1460000</v>
      </c>
      <c r="AV43">
        <f t="shared" si="53"/>
        <v>18.0246913580247</v>
      </c>
      <c r="AW43">
        <f t="shared" si="54"/>
        <v>15.0236674212801</v>
      </c>
    </row>
    <row r="44" ht="16.5" spans="1:49">
      <c r="A44" s="10">
        <f t="shared" si="63"/>
        <v>450</v>
      </c>
      <c r="B44" s="13">
        <f t="shared" si="37"/>
        <v>148000</v>
      </c>
      <c r="C44" s="14">
        <f t="shared" si="62"/>
        <v>245600</v>
      </c>
      <c r="D44" s="14">
        <f t="shared" si="66"/>
        <v>397200</v>
      </c>
      <c r="E44" s="14">
        <f t="shared" si="69"/>
        <v>582400</v>
      </c>
      <c r="F44" s="14">
        <f t="shared" ref="F44:F55" si="72">F$12+F$13*($A44-399)</f>
        <v>714800</v>
      </c>
      <c r="G44" s="13">
        <f t="shared" si="40"/>
        <v>5420000</v>
      </c>
      <c r="H44" s="13">
        <f t="shared" si="41"/>
        <v>10840000</v>
      </c>
      <c r="I44" s="13">
        <f t="shared" si="42"/>
        <v>21580000</v>
      </c>
      <c r="J44" s="13">
        <f t="shared" si="43"/>
        <v>43060000</v>
      </c>
      <c r="K44" s="13">
        <f t="shared" si="44"/>
        <v>85620000</v>
      </c>
      <c r="L44" s="13">
        <f t="shared" si="9"/>
        <v>12880</v>
      </c>
      <c r="M44" s="14">
        <f t="shared" si="60"/>
        <v>21075</v>
      </c>
      <c r="N44" s="14">
        <f t="shared" si="64"/>
        <v>33177</v>
      </c>
      <c r="O44" s="14">
        <f t="shared" si="67"/>
        <v>46251</v>
      </c>
      <c r="P44" s="14">
        <f t="shared" si="70"/>
        <v>50720</v>
      </c>
      <c r="Q44" s="13">
        <f t="shared" si="14"/>
        <v>459066</v>
      </c>
      <c r="R44" s="13">
        <f t="shared" si="15"/>
        <v>918583</v>
      </c>
      <c r="S44" s="13">
        <f t="shared" si="16"/>
        <v>1831106</v>
      </c>
      <c r="T44" s="13">
        <f t="shared" si="17"/>
        <v>3656601</v>
      </c>
      <c r="U44" s="13">
        <f t="shared" si="18"/>
        <v>7283350</v>
      </c>
      <c r="V44" s="13">
        <f t="shared" si="19"/>
        <v>3826</v>
      </c>
      <c r="W44" s="14">
        <f t="shared" si="61"/>
        <v>6224</v>
      </c>
      <c r="X44" s="14">
        <f t="shared" si="65"/>
        <v>9701</v>
      </c>
      <c r="Y44" s="14">
        <f t="shared" si="68"/>
        <v>13490</v>
      </c>
      <c r="Z44" s="14">
        <f t="shared" si="71"/>
        <v>14701</v>
      </c>
      <c r="AA44" s="13">
        <f t="shared" si="24"/>
        <v>134330</v>
      </c>
      <c r="AB44" s="13">
        <f t="shared" si="25"/>
        <v>268660</v>
      </c>
      <c r="AC44" s="13">
        <f t="shared" si="26"/>
        <v>535582</v>
      </c>
      <c r="AD44" s="13">
        <f t="shared" si="27"/>
        <v>1069426</v>
      </c>
      <c r="AE44" s="13">
        <f t="shared" si="28"/>
        <v>2130156</v>
      </c>
      <c r="AF44">
        <f t="shared" si="45"/>
        <v>16</v>
      </c>
      <c r="AG44">
        <f t="shared" si="29"/>
        <v>16</v>
      </c>
      <c r="AH44">
        <f t="shared" si="30"/>
        <v>16</v>
      </c>
      <c r="AI44">
        <f t="shared" si="31"/>
        <v>17</v>
      </c>
      <c r="AJ44">
        <f t="shared" si="32"/>
        <v>19</v>
      </c>
      <c r="AK44">
        <f t="shared" si="33"/>
        <v>16</v>
      </c>
      <c r="AL44">
        <f t="shared" si="34"/>
        <v>16</v>
      </c>
      <c r="AM44">
        <f t="shared" si="35"/>
        <v>16</v>
      </c>
      <c r="AN44">
        <f t="shared" si="36"/>
        <v>16</v>
      </c>
      <c r="AO44">
        <f t="shared" si="46"/>
        <v>16</v>
      </c>
      <c r="AP44">
        <f t="shared" si="57"/>
        <v>59160</v>
      </c>
      <c r="AQ44">
        <f t="shared" si="58"/>
        <v>13660</v>
      </c>
      <c r="AR44">
        <f t="shared" si="59"/>
        <v>820000</v>
      </c>
      <c r="AS44">
        <f t="shared" si="50"/>
        <v>136500</v>
      </c>
      <c r="AT44">
        <f t="shared" si="51"/>
        <v>27320</v>
      </c>
      <c r="AU44">
        <f t="shared" si="52"/>
        <v>1640000</v>
      </c>
      <c r="AV44">
        <f t="shared" si="53"/>
        <v>18.021978021978</v>
      </c>
      <c r="AW44">
        <f t="shared" si="54"/>
        <v>15.0210661293277</v>
      </c>
    </row>
    <row r="45" ht="16.5" spans="1:49">
      <c r="A45" s="10">
        <f t="shared" si="63"/>
        <v>500</v>
      </c>
      <c r="B45" s="13">
        <f t="shared" si="37"/>
        <v>163000</v>
      </c>
      <c r="C45" s="14">
        <f t="shared" si="62"/>
        <v>275600</v>
      </c>
      <c r="D45" s="14">
        <f t="shared" si="66"/>
        <v>457200</v>
      </c>
      <c r="E45" s="14">
        <f t="shared" si="69"/>
        <v>702400</v>
      </c>
      <c r="F45" s="14">
        <f t="shared" si="72"/>
        <v>954800</v>
      </c>
      <c r="G45" s="14">
        <f>G$12+G$13*($A45-499)</f>
        <v>1109600</v>
      </c>
      <c r="H45" s="13">
        <f t="shared" si="41"/>
        <v>11800000</v>
      </c>
      <c r="I45" s="13">
        <f t="shared" si="42"/>
        <v>23500000</v>
      </c>
      <c r="J45" s="13">
        <f t="shared" si="43"/>
        <v>46900000</v>
      </c>
      <c r="K45" s="13">
        <f t="shared" si="44"/>
        <v>93300000</v>
      </c>
      <c r="L45" s="13">
        <f t="shared" si="9"/>
        <v>14280</v>
      </c>
      <c r="M45" s="14">
        <f t="shared" si="60"/>
        <v>23775</v>
      </c>
      <c r="N45" s="14">
        <f t="shared" si="64"/>
        <v>38627</v>
      </c>
      <c r="O45" s="14">
        <f t="shared" si="67"/>
        <v>57151</v>
      </c>
      <c r="P45" s="14">
        <f t="shared" si="70"/>
        <v>72520</v>
      </c>
      <c r="Q45" s="14">
        <f t="shared" ref="Q45:Q55" si="73">Q$12+Q$13*($A45-499)</f>
        <v>67538</v>
      </c>
      <c r="R45" s="13">
        <f t="shared" si="15"/>
        <v>1005833</v>
      </c>
      <c r="S45" s="13">
        <f t="shared" si="16"/>
        <v>2005606</v>
      </c>
      <c r="T45" s="13">
        <f t="shared" si="17"/>
        <v>4005651</v>
      </c>
      <c r="U45" s="13">
        <f t="shared" si="18"/>
        <v>7981500</v>
      </c>
      <c r="V45" s="13">
        <f t="shared" si="19"/>
        <v>4226</v>
      </c>
      <c r="W45" s="14">
        <f t="shared" si="61"/>
        <v>7024</v>
      </c>
      <c r="X45" s="14">
        <f t="shared" si="65"/>
        <v>11301</v>
      </c>
      <c r="Y45" s="14">
        <f t="shared" si="68"/>
        <v>16690</v>
      </c>
      <c r="Z45" s="14">
        <f t="shared" si="71"/>
        <v>21101</v>
      </c>
      <c r="AA45" s="14">
        <f t="shared" ref="AA45:AA55" si="74">AA$12+AA$13*($A45-499)</f>
        <v>19386</v>
      </c>
      <c r="AB45" s="13">
        <f t="shared" si="25"/>
        <v>294260</v>
      </c>
      <c r="AC45" s="13">
        <f t="shared" si="26"/>
        <v>586782</v>
      </c>
      <c r="AD45" s="13">
        <f t="shared" si="27"/>
        <v>1171826</v>
      </c>
      <c r="AE45" s="13">
        <f t="shared" si="28"/>
        <v>2334956</v>
      </c>
      <c r="AF45">
        <f t="shared" si="45"/>
        <v>16</v>
      </c>
      <c r="AG45">
        <f t="shared" si="29"/>
        <v>16</v>
      </c>
      <c r="AH45">
        <f t="shared" si="30"/>
        <v>16</v>
      </c>
      <c r="AI45">
        <f t="shared" si="31"/>
        <v>17</v>
      </c>
      <c r="AJ45">
        <f t="shared" si="32"/>
        <v>18</v>
      </c>
      <c r="AK45">
        <f t="shared" si="33"/>
        <v>23</v>
      </c>
      <c r="AL45">
        <f t="shared" si="34"/>
        <v>16</v>
      </c>
      <c r="AM45">
        <f t="shared" si="35"/>
        <v>16</v>
      </c>
      <c r="AN45">
        <f t="shared" si="36"/>
        <v>16</v>
      </c>
      <c r="AO45">
        <f t="shared" si="46"/>
        <v>16</v>
      </c>
      <c r="AP45">
        <f t="shared" si="57"/>
        <v>65660</v>
      </c>
      <c r="AQ45">
        <f t="shared" si="58"/>
        <v>15160</v>
      </c>
      <c r="AR45">
        <f t="shared" si="59"/>
        <v>910000</v>
      </c>
      <c r="AS45">
        <f t="shared" si="50"/>
        <v>151500</v>
      </c>
      <c r="AT45">
        <f t="shared" si="51"/>
        <v>30320</v>
      </c>
      <c r="AU45">
        <f t="shared" si="52"/>
        <v>1820000</v>
      </c>
      <c r="AV45">
        <f t="shared" si="53"/>
        <v>18.019801980198</v>
      </c>
      <c r="AW45">
        <f t="shared" si="54"/>
        <v>15.0189800297079</v>
      </c>
    </row>
    <row r="46" ht="16.5" spans="1:49">
      <c r="A46" s="10">
        <f t="shared" si="63"/>
        <v>550</v>
      </c>
      <c r="B46" s="13">
        <f t="shared" si="37"/>
        <v>178000</v>
      </c>
      <c r="C46" s="14">
        <f t="shared" si="62"/>
        <v>305600</v>
      </c>
      <c r="D46" s="14">
        <f t="shared" si="66"/>
        <v>517200</v>
      </c>
      <c r="E46" s="14">
        <f t="shared" si="69"/>
        <v>822400</v>
      </c>
      <c r="F46" s="14">
        <f t="shared" si="72"/>
        <v>1194800</v>
      </c>
      <c r="G46" s="14">
        <f t="shared" ref="G46:G55" si="75">G$12+G$13*($A46-499)</f>
        <v>1589600</v>
      </c>
      <c r="H46" s="13">
        <f t="shared" si="41"/>
        <v>12760000</v>
      </c>
      <c r="I46" s="13">
        <f t="shared" si="42"/>
        <v>25420000</v>
      </c>
      <c r="J46" s="13">
        <f t="shared" si="43"/>
        <v>50740000</v>
      </c>
      <c r="K46" s="13">
        <f t="shared" si="44"/>
        <v>100980000</v>
      </c>
      <c r="L46" s="13">
        <f t="shared" si="9"/>
        <v>15680</v>
      </c>
      <c r="M46" s="14">
        <f t="shared" si="60"/>
        <v>26475</v>
      </c>
      <c r="N46" s="14">
        <f t="shared" si="64"/>
        <v>44077</v>
      </c>
      <c r="O46" s="14">
        <f t="shared" si="67"/>
        <v>68051</v>
      </c>
      <c r="P46" s="14">
        <f t="shared" si="70"/>
        <v>94320</v>
      </c>
      <c r="Q46" s="14">
        <f t="shared" si="73"/>
        <v>111138</v>
      </c>
      <c r="R46" s="13">
        <f t="shared" si="15"/>
        <v>1093083</v>
      </c>
      <c r="S46" s="13">
        <f t="shared" si="16"/>
        <v>2180106</v>
      </c>
      <c r="T46" s="13">
        <f t="shared" si="17"/>
        <v>4354701</v>
      </c>
      <c r="U46" s="13">
        <f t="shared" si="18"/>
        <v>8679650</v>
      </c>
      <c r="V46" s="13">
        <f t="shared" si="19"/>
        <v>4626</v>
      </c>
      <c r="W46" s="14">
        <f t="shared" si="61"/>
        <v>7824</v>
      </c>
      <c r="X46" s="14">
        <f t="shared" si="65"/>
        <v>12901</v>
      </c>
      <c r="Y46" s="14">
        <f t="shared" si="68"/>
        <v>19890</v>
      </c>
      <c r="Z46" s="14">
        <f t="shared" si="71"/>
        <v>27501</v>
      </c>
      <c r="AA46" s="14">
        <f t="shared" si="74"/>
        <v>32186</v>
      </c>
      <c r="AB46" s="13">
        <f t="shared" si="25"/>
        <v>319860</v>
      </c>
      <c r="AC46" s="13">
        <f t="shared" si="26"/>
        <v>637982</v>
      </c>
      <c r="AD46" s="13">
        <f t="shared" si="27"/>
        <v>1274226</v>
      </c>
      <c r="AE46" s="13">
        <f t="shared" si="28"/>
        <v>2539756</v>
      </c>
      <c r="AF46">
        <f t="shared" si="45"/>
        <v>16</v>
      </c>
      <c r="AG46">
        <f t="shared" si="29"/>
        <v>16</v>
      </c>
      <c r="AH46">
        <f t="shared" si="30"/>
        <v>16</v>
      </c>
      <c r="AI46">
        <f t="shared" si="31"/>
        <v>17</v>
      </c>
      <c r="AJ46">
        <f t="shared" si="32"/>
        <v>17</v>
      </c>
      <c r="AK46">
        <f t="shared" si="33"/>
        <v>20</v>
      </c>
      <c r="AL46">
        <f t="shared" si="34"/>
        <v>16</v>
      </c>
      <c r="AM46">
        <f t="shared" si="35"/>
        <v>16</v>
      </c>
      <c r="AN46">
        <f t="shared" si="36"/>
        <v>16</v>
      </c>
      <c r="AO46">
        <f t="shared" si="46"/>
        <v>16</v>
      </c>
      <c r="AP46">
        <f t="shared" si="57"/>
        <v>72160</v>
      </c>
      <c r="AQ46">
        <f t="shared" si="58"/>
        <v>16660</v>
      </c>
      <c r="AR46">
        <f t="shared" si="59"/>
        <v>1000000</v>
      </c>
      <c r="AS46">
        <f t="shared" si="50"/>
        <v>166500</v>
      </c>
      <c r="AT46">
        <f t="shared" si="51"/>
        <v>33320</v>
      </c>
      <c r="AU46">
        <f t="shared" si="52"/>
        <v>2000000</v>
      </c>
      <c r="AV46">
        <f t="shared" si="53"/>
        <v>18.018018018018</v>
      </c>
      <c r="AW46">
        <f t="shared" si="54"/>
        <v>15.0172698603394</v>
      </c>
    </row>
    <row r="47" ht="16.5" spans="1:49">
      <c r="A47" s="10">
        <f t="shared" si="63"/>
        <v>600</v>
      </c>
      <c r="B47" s="13">
        <f t="shared" si="37"/>
        <v>193000</v>
      </c>
      <c r="C47" s="14">
        <f t="shared" si="62"/>
        <v>335600</v>
      </c>
      <c r="D47" s="14">
        <f t="shared" si="66"/>
        <v>577200</v>
      </c>
      <c r="E47" s="14">
        <f t="shared" si="69"/>
        <v>942400</v>
      </c>
      <c r="F47" s="14">
        <f t="shared" si="72"/>
        <v>1434800</v>
      </c>
      <c r="G47" s="14">
        <f t="shared" si="75"/>
        <v>2069600</v>
      </c>
      <c r="H47" s="14">
        <f>H$12+H$13*($A47-599)</f>
        <v>2219200</v>
      </c>
      <c r="I47" s="13">
        <f t="shared" si="42"/>
        <v>27340000</v>
      </c>
      <c r="J47" s="13">
        <f t="shared" si="43"/>
        <v>54580000</v>
      </c>
      <c r="K47" s="13">
        <f t="shared" si="44"/>
        <v>108660000</v>
      </c>
      <c r="L47" s="13">
        <f t="shared" si="9"/>
        <v>17080</v>
      </c>
      <c r="M47" s="14">
        <f t="shared" si="60"/>
        <v>29175</v>
      </c>
      <c r="N47" s="14">
        <f t="shared" si="64"/>
        <v>49527</v>
      </c>
      <c r="O47" s="14">
        <f t="shared" si="67"/>
        <v>78951</v>
      </c>
      <c r="P47" s="14">
        <f t="shared" si="70"/>
        <v>116120</v>
      </c>
      <c r="Q47" s="14">
        <f t="shared" si="73"/>
        <v>154738</v>
      </c>
      <c r="R47" s="14">
        <f t="shared" ref="R47:R55" si="76">R$12+R$13*($A47-599)</f>
        <v>135078</v>
      </c>
      <c r="S47" s="13">
        <f t="shared" si="16"/>
        <v>2354606</v>
      </c>
      <c r="T47" s="13">
        <f t="shared" si="17"/>
        <v>4703751</v>
      </c>
      <c r="U47" s="13">
        <f t="shared" si="18"/>
        <v>9377800</v>
      </c>
      <c r="V47" s="13">
        <f t="shared" si="19"/>
        <v>5026</v>
      </c>
      <c r="W47" s="14">
        <f t="shared" si="61"/>
        <v>8624</v>
      </c>
      <c r="X47" s="14">
        <f t="shared" si="65"/>
        <v>14501</v>
      </c>
      <c r="Y47" s="14">
        <f t="shared" si="68"/>
        <v>23090</v>
      </c>
      <c r="Z47" s="14">
        <f t="shared" si="71"/>
        <v>33901</v>
      </c>
      <c r="AA47" s="14">
        <f t="shared" si="74"/>
        <v>44986</v>
      </c>
      <c r="AB47" s="14">
        <f t="shared" ref="AB47:AB55" si="77">AB$12+AB$13*($A47-599)</f>
        <v>38772</v>
      </c>
      <c r="AC47" s="13">
        <f t="shared" si="26"/>
        <v>689182</v>
      </c>
      <c r="AD47" s="13">
        <f t="shared" si="27"/>
        <v>1376626</v>
      </c>
      <c r="AE47" s="13">
        <f t="shared" si="28"/>
        <v>2744556</v>
      </c>
      <c r="AF47">
        <f t="shared" si="45"/>
        <v>16</v>
      </c>
      <c r="AG47">
        <f t="shared" si="29"/>
        <v>16</v>
      </c>
      <c r="AH47">
        <f t="shared" si="30"/>
        <v>16</v>
      </c>
      <c r="AI47">
        <f t="shared" si="31"/>
        <v>16</v>
      </c>
      <c r="AJ47">
        <f t="shared" si="32"/>
        <v>17</v>
      </c>
      <c r="AK47">
        <f t="shared" si="33"/>
        <v>18</v>
      </c>
      <c r="AL47">
        <f t="shared" si="34"/>
        <v>23</v>
      </c>
      <c r="AM47">
        <f t="shared" si="35"/>
        <v>16</v>
      </c>
      <c r="AN47">
        <f t="shared" si="36"/>
        <v>16</v>
      </c>
      <c r="AO47">
        <f t="shared" si="46"/>
        <v>16</v>
      </c>
      <c r="AP47">
        <f t="shared" si="57"/>
        <v>78660</v>
      </c>
      <c r="AQ47">
        <f t="shared" si="58"/>
        <v>18160</v>
      </c>
      <c r="AR47">
        <f t="shared" si="59"/>
        <v>1090000</v>
      </c>
      <c r="AS47">
        <f t="shared" si="50"/>
        <v>181500</v>
      </c>
      <c r="AT47">
        <f t="shared" si="51"/>
        <v>36320</v>
      </c>
      <c r="AU47">
        <f t="shared" si="52"/>
        <v>2180000</v>
      </c>
      <c r="AV47">
        <f t="shared" si="53"/>
        <v>18.0165289256198</v>
      </c>
      <c r="AW47">
        <f t="shared" si="54"/>
        <v>15.0158424025348</v>
      </c>
    </row>
    <row r="48" ht="16.5" spans="1:49">
      <c r="A48" s="10">
        <f t="shared" si="63"/>
        <v>650</v>
      </c>
      <c r="B48" s="13">
        <f t="shared" si="37"/>
        <v>208000</v>
      </c>
      <c r="C48" s="14">
        <f t="shared" si="62"/>
        <v>365600</v>
      </c>
      <c r="D48" s="14">
        <f t="shared" si="66"/>
        <v>637200</v>
      </c>
      <c r="E48" s="14">
        <f t="shared" si="69"/>
        <v>1062400</v>
      </c>
      <c r="F48" s="14">
        <f t="shared" si="72"/>
        <v>1674800</v>
      </c>
      <c r="G48" s="14">
        <f t="shared" si="75"/>
        <v>2549600</v>
      </c>
      <c r="H48" s="14">
        <f t="shared" ref="H48:H55" si="78">H$12+H$13*($A48-599)</f>
        <v>3179200</v>
      </c>
      <c r="I48" s="13">
        <f t="shared" si="42"/>
        <v>29260000</v>
      </c>
      <c r="J48" s="13">
        <f t="shared" si="43"/>
        <v>58420000</v>
      </c>
      <c r="K48" s="13">
        <f t="shared" si="44"/>
        <v>116340000</v>
      </c>
      <c r="L48" s="13">
        <f t="shared" si="9"/>
        <v>18480</v>
      </c>
      <c r="M48" s="14">
        <f t="shared" si="60"/>
        <v>31875</v>
      </c>
      <c r="N48" s="14">
        <f t="shared" si="64"/>
        <v>54977</v>
      </c>
      <c r="O48" s="14">
        <f t="shared" si="67"/>
        <v>89851</v>
      </c>
      <c r="P48" s="14">
        <f t="shared" si="70"/>
        <v>137920</v>
      </c>
      <c r="Q48" s="14">
        <f t="shared" si="73"/>
        <v>198338</v>
      </c>
      <c r="R48" s="14">
        <f t="shared" si="76"/>
        <v>222328</v>
      </c>
      <c r="S48" s="13">
        <f t="shared" si="16"/>
        <v>2529106</v>
      </c>
      <c r="T48" s="13">
        <f t="shared" si="17"/>
        <v>5052801</v>
      </c>
      <c r="U48" s="13">
        <f t="shared" si="18"/>
        <v>10075950</v>
      </c>
      <c r="V48" s="13">
        <f t="shared" si="19"/>
        <v>5426</v>
      </c>
      <c r="W48" s="14">
        <f t="shared" si="61"/>
        <v>9424</v>
      </c>
      <c r="X48" s="14">
        <f t="shared" si="65"/>
        <v>16101</v>
      </c>
      <c r="Y48" s="14">
        <f t="shared" si="68"/>
        <v>26290</v>
      </c>
      <c r="Z48" s="14">
        <f t="shared" si="71"/>
        <v>40301</v>
      </c>
      <c r="AA48" s="14">
        <f t="shared" si="74"/>
        <v>57786</v>
      </c>
      <c r="AB48" s="14">
        <f t="shared" si="77"/>
        <v>64372</v>
      </c>
      <c r="AC48" s="13">
        <f t="shared" si="26"/>
        <v>740382</v>
      </c>
      <c r="AD48" s="13">
        <f t="shared" si="27"/>
        <v>1479026</v>
      </c>
      <c r="AE48" s="13">
        <f t="shared" si="28"/>
        <v>2949356</v>
      </c>
      <c r="AF48">
        <f t="shared" si="45"/>
        <v>15</v>
      </c>
      <c r="AG48">
        <f t="shared" si="29"/>
        <v>16</v>
      </c>
      <c r="AH48">
        <f t="shared" si="30"/>
        <v>16</v>
      </c>
      <c r="AI48">
        <f t="shared" si="31"/>
        <v>16</v>
      </c>
      <c r="AJ48">
        <f t="shared" si="32"/>
        <v>17</v>
      </c>
      <c r="AK48">
        <f t="shared" si="33"/>
        <v>18</v>
      </c>
      <c r="AL48">
        <f t="shared" si="34"/>
        <v>20</v>
      </c>
      <c r="AM48">
        <f t="shared" si="35"/>
        <v>16</v>
      </c>
      <c r="AN48">
        <f t="shared" si="36"/>
        <v>16</v>
      </c>
      <c r="AO48">
        <f t="shared" si="46"/>
        <v>16</v>
      </c>
      <c r="AP48">
        <f t="shared" si="57"/>
        <v>85160</v>
      </c>
      <c r="AQ48">
        <f t="shared" si="58"/>
        <v>19660</v>
      </c>
      <c r="AR48">
        <f t="shared" si="59"/>
        <v>1180000</v>
      </c>
      <c r="AS48">
        <f t="shared" si="50"/>
        <v>196500</v>
      </c>
      <c r="AT48">
        <f t="shared" si="51"/>
        <v>39320</v>
      </c>
      <c r="AU48">
        <f t="shared" si="52"/>
        <v>2360000</v>
      </c>
      <c r="AV48">
        <f t="shared" si="53"/>
        <v>18.0152671755725</v>
      </c>
      <c r="AW48">
        <f t="shared" si="54"/>
        <v>15.0146329049497</v>
      </c>
    </row>
    <row r="49" ht="16.5" spans="1:49">
      <c r="A49" s="10">
        <f t="shared" si="63"/>
        <v>700</v>
      </c>
      <c r="B49" s="13">
        <f t="shared" si="37"/>
        <v>223000</v>
      </c>
      <c r="C49" s="14">
        <f t="shared" si="62"/>
        <v>395600</v>
      </c>
      <c r="D49" s="14">
        <f t="shared" si="66"/>
        <v>697200</v>
      </c>
      <c r="E49" s="14">
        <f t="shared" si="69"/>
        <v>1182400</v>
      </c>
      <c r="F49" s="14">
        <f t="shared" si="72"/>
        <v>1914800</v>
      </c>
      <c r="G49" s="14">
        <f t="shared" si="75"/>
        <v>3029600</v>
      </c>
      <c r="H49" s="14">
        <f t="shared" si="78"/>
        <v>4139200</v>
      </c>
      <c r="I49" s="14">
        <f>I$12+I$13*($A49-699)</f>
        <v>4338400</v>
      </c>
      <c r="J49" s="13">
        <f t="shared" si="43"/>
        <v>62260000</v>
      </c>
      <c r="K49" s="13">
        <f t="shared" si="44"/>
        <v>124020000</v>
      </c>
      <c r="L49" s="13">
        <f t="shared" si="9"/>
        <v>19880</v>
      </c>
      <c r="M49" s="14">
        <f t="shared" si="60"/>
        <v>34575</v>
      </c>
      <c r="N49" s="14">
        <f t="shared" si="64"/>
        <v>60427</v>
      </c>
      <c r="O49" s="14">
        <f t="shared" si="67"/>
        <v>100751</v>
      </c>
      <c r="P49" s="14">
        <f t="shared" si="70"/>
        <v>159720</v>
      </c>
      <c r="Q49" s="14">
        <f t="shared" si="73"/>
        <v>241938</v>
      </c>
      <c r="R49" s="14">
        <f t="shared" si="76"/>
        <v>309578</v>
      </c>
      <c r="S49" s="14">
        <f t="shared" ref="S49:S55" si="79">S$12+S$13*($A49-699)</f>
        <v>264096</v>
      </c>
      <c r="T49" s="13">
        <f t="shared" si="17"/>
        <v>5401851</v>
      </c>
      <c r="U49" s="13">
        <f t="shared" si="18"/>
        <v>10774100</v>
      </c>
      <c r="V49" s="13">
        <f t="shared" si="19"/>
        <v>5826</v>
      </c>
      <c r="W49" s="14">
        <f t="shared" si="61"/>
        <v>10224</v>
      </c>
      <c r="X49" s="14">
        <f t="shared" si="65"/>
        <v>17701</v>
      </c>
      <c r="Y49" s="14">
        <f t="shared" si="68"/>
        <v>29490</v>
      </c>
      <c r="Z49" s="14">
        <f t="shared" si="71"/>
        <v>46701</v>
      </c>
      <c r="AA49" s="14">
        <f t="shared" si="74"/>
        <v>70586</v>
      </c>
      <c r="AB49" s="14">
        <f t="shared" si="77"/>
        <v>89972</v>
      </c>
      <c r="AC49" s="14">
        <f t="shared" ref="AC49:AC55" si="80">AC$12+AC$13*($A49-699)</f>
        <v>75806</v>
      </c>
      <c r="AD49" s="13">
        <f t="shared" si="27"/>
        <v>1581426</v>
      </c>
      <c r="AE49" s="13">
        <f t="shared" si="28"/>
        <v>3154156</v>
      </c>
      <c r="AF49">
        <f t="shared" si="45"/>
        <v>15</v>
      </c>
      <c r="AG49">
        <f t="shared" si="29"/>
        <v>16</v>
      </c>
      <c r="AH49">
        <f t="shared" si="30"/>
        <v>16</v>
      </c>
      <c r="AI49">
        <f t="shared" si="31"/>
        <v>16</v>
      </c>
      <c r="AJ49">
        <f t="shared" si="32"/>
        <v>16</v>
      </c>
      <c r="AK49">
        <f t="shared" si="33"/>
        <v>17</v>
      </c>
      <c r="AL49">
        <f t="shared" si="34"/>
        <v>18</v>
      </c>
      <c r="AM49">
        <f t="shared" si="35"/>
        <v>23</v>
      </c>
      <c r="AN49">
        <f t="shared" si="36"/>
        <v>16</v>
      </c>
      <c r="AO49">
        <f t="shared" si="46"/>
        <v>16</v>
      </c>
      <c r="AP49">
        <f t="shared" si="57"/>
        <v>91660</v>
      </c>
      <c r="AQ49">
        <f t="shared" si="58"/>
        <v>21160</v>
      </c>
      <c r="AR49">
        <f t="shared" si="59"/>
        <v>1270000</v>
      </c>
      <c r="AS49">
        <f t="shared" si="50"/>
        <v>211500</v>
      </c>
      <c r="AT49">
        <f t="shared" si="51"/>
        <v>42320</v>
      </c>
      <c r="AU49">
        <f t="shared" si="52"/>
        <v>2540000</v>
      </c>
      <c r="AV49">
        <f t="shared" si="53"/>
        <v>18.0141843971631</v>
      </c>
      <c r="AW49">
        <f t="shared" si="54"/>
        <v>15.0135949875872</v>
      </c>
    </row>
    <row r="50" ht="16.5" spans="1:49">
      <c r="A50" s="10">
        <f t="shared" si="63"/>
        <v>750</v>
      </c>
      <c r="B50" s="13">
        <f t="shared" si="37"/>
        <v>238000</v>
      </c>
      <c r="C50" s="14">
        <f t="shared" si="62"/>
        <v>425600</v>
      </c>
      <c r="D50" s="14">
        <f t="shared" si="66"/>
        <v>757200</v>
      </c>
      <c r="E50" s="14">
        <f t="shared" si="69"/>
        <v>1302400</v>
      </c>
      <c r="F50" s="14">
        <f t="shared" si="72"/>
        <v>2154800</v>
      </c>
      <c r="G50" s="14">
        <f t="shared" si="75"/>
        <v>3509600</v>
      </c>
      <c r="H50" s="14">
        <f t="shared" si="78"/>
        <v>5099200</v>
      </c>
      <c r="I50" s="14">
        <f t="shared" ref="I50:I55" si="81">I$12+I$13*($A50-699)</f>
        <v>6258400</v>
      </c>
      <c r="J50" s="13">
        <f t="shared" si="43"/>
        <v>66100000</v>
      </c>
      <c r="K50" s="13">
        <f t="shared" si="44"/>
        <v>131700000</v>
      </c>
      <c r="L50" s="13">
        <f t="shared" si="9"/>
        <v>21280</v>
      </c>
      <c r="M50" s="14">
        <f t="shared" si="60"/>
        <v>37275</v>
      </c>
      <c r="N50" s="14">
        <f t="shared" si="64"/>
        <v>65877</v>
      </c>
      <c r="O50" s="14">
        <f t="shared" si="67"/>
        <v>111651</v>
      </c>
      <c r="P50" s="14">
        <f t="shared" si="70"/>
        <v>181520</v>
      </c>
      <c r="Q50" s="14">
        <f t="shared" si="73"/>
        <v>285538</v>
      </c>
      <c r="R50" s="14">
        <f t="shared" si="76"/>
        <v>396828</v>
      </c>
      <c r="S50" s="14">
        <f t="shared" si="79"/>
        <v>438596</v>
      </c>
      <c r="T50" s="13">
        <f t="shared" si="17"/>
        <v>5750901</v>
      </c>
      <c r="U50" s="13">
        <f t="shared" si="18"/>
        <v>11472250</v>
      </c>
      <c r="V50" s="13">
        <f t="shared" si="19"/>
        <v>6226</v>
      </c>
      <c r="W50" s="14">
        <f t="shared" si="61"/>
        <v>11024</v>
      </c>
      <c r="X50" s="14">
        <f t="shared" si="65"/>
        <v>19301</v>
      </c>
      <c r="Y50" s="14">
        <f t="shared" si="68"/>
        <v>32690</v>
      </c>
      <c r="Z50" s="14">
        <f t="shared" si="71"/>
        <v>53101</v>
      </c>
      <c r="AA50" s="14">
        <f t="shared" si="74"/>
        <v>83386</v>
      </c>
      <c r="AB50" s="14">
        <f t="shared" si="77"/>
        <v>115572</v>
      </c>
      <c r="AC50" s="14">
        <f t="shared" si="80"/>
        <v>127006</v>
      </c>
      <c r="AD50" s="13">
        <f t="shared" si="27"/>
        <v>1683826</v>
      </c>
      <c r="AE50" s="13">
        <f t="shared" si="28"/>
        <v>3358956</v>
      </c>
      <c r="AF50">
        <f t="shared" si="45"/>
        <v>15</v>
      </c>
      <c r="AG50">
        <f t="shared" si="29"/>
        <v>16</v>
      </c>
      <c r="AH50">
        <f t="shared" si="30"/>
        <v>16</v>
      </c>
      <c r="AI50">
        <f t="shared" si="31"/>
        <v>16</v>
      </c>
      <c r="AJ50">
        <f t="shared" si="32"/>
        <v>16</v>
      </c>
      <c r="AK50">
        <f t="shared" si="33"/>
        <v>17</v>
      </c>
      <c r="AL50">
        <f t="shared" si="34"/>
        <v>18</v>
      </c>
      <c r="AM50">
        <f t="shared" si="35"/>
        <v>20</v>
      </c>
      <c r="AN50">
        <f t="shared" si="36"/>
        <v>16</v>
      </c>
      <c r="AO50">
        <f t="shared" si="46"/>
        <v>16</v>
      </c>
      <c r="AP50">
        <f t="shared" si="57"/>
        <v>98160</v>
      </c>
      <c r="AQ50">
        <f t="shared" si="58"/>
        <v>22660</v>
      </c>
      <c r="AR50">
        <f t="shared" si="59"/>
        <v>1360000</v>
      </c>
      <c r="AS50">
        <f t="shared" si="50"/>
        <v>226500</v>
      </c>
      <c r="AT50">
        <f t="shared" si="51"/>
        <v>45320</v>
      </c>
      <c r="AU50">
        <f t="shared" si="52"/>
        <v>2720000</v>
      </c>
      <c r="AV50">
        <f t="shared" si="53"/>
        <v>18.0132450331126</v>
      </c>
      <c r="AW50">
        <f t="shared" si="54"/>
        <v>15.0126945578982</v>
      </c>
    </row>
    <row r="51" ht="16.5" spans="1:49">
      <c r="A51" s="10">
        <f t="shared" si="63"/>
        <v>800</v>
      </c>
      <c r="B51" s="13">
        <f t="shared" si="37"/>
        <v>253000</v>
      </c>
      <c r="C51" s="14">
        <f t="shared" si="62"/>
        <v>455600</v>
      </c>
      <c r="D51" s="14">
        <f t="shared" si="66"/>
        <v>817200</v>
      </c>
      <c r="E51" s="14">
        <f t="shared" si="69"/>
        <v>1422400</v>
      </c>
      <c r="F51" s="14">
        <f t="shared" si="72"/>
        <v>2394800</v>
      </c>
      <c r="G51" s="14">
        <f t="shared" si="75"/>
        <v>3989600</v>
      </c>
      <c r="H51" s="14">
        <f t="shared" si="78"/>
        <v>6059200</v>
      </c>
      <c r="I51" s="14">
        <f t="shared" si="81"/>
        <v>8178400</v>
      </c>
      <c r="J51" s="14">
        <f>J$12+J$13*($A51-799)</f>
        <v>8576800</v>
      </c>
      <c r="K51" s="13">
        <f t="shared" si="44"/>
        <v>139380000</v>
      </c>
      <c r="L51" s="13">
        <f t="shared" si="9"/>
        <v>22680</v>
      </c>
      <c r="M51" s="14">
        <f t="shared" si="60"/>
        <v>39975</v>
      </c>
      <c r="N51" s="14">
        <f t="shared" si="64"/>
        <v>71327</v>
      </c>
      <c r="O51" s="14">
        <f t="shared" si="67"/>
        <v>122551</v>
      </c>
      <c r="P51" s="14">
        <f t="shared" si="70"/>
        <v>203320</v>
      </c>
      <c r="Q51" s="14">
        <f t="shared" si="73"/>
        <v>329138</v>
      </c>
      <c r="R51" s="14">
        <f t="shared" si="76"/>
        <v>484078</v>
      </c>
      <c r="S51" s="14">
        <f t="shared" si="79"/>
        <v>613096</v>
      </c>
      <c r="T51" s="14">
        <f t="shared" ref="T51:T55" si="82">T$12+T$13*($A51-799)</f>
        <v>522132</v>
      </c>
      <c r="U51" s="13">
        <f t="shared" si="18"/>
        <v>12170400</v>
      </c>
      <c r="V51" s="13">
        <f t="shared" si="19"/>
        <v>6626</v>
      </c>
      <c r="W51" s="14">
        <f t="shared" si="61"/>
        <v>11824</v>
      </c>
      <c r="X51" s="14">
        <f t="shared" si="65"/>
        <v>20901</v>
      </c>
      <c r="Y51" s="14">
        <f t="shared" si="68"/>
        <v>35890</v>
      </c>
      <c r="Z51" s="14">
        <f t="shared" si="71"/>
        <v>59501</v>
      </c>
      <c r="AA51" s="14">
        <f t="shared" si="74"/>
        <v>96186</v>
      </c>
      <c r="AB51" s="14">
        <f t="shared" si="77"/>
        <v>141172</v>
      </c>
      <c r="AC51" s="14">
        <f t="shared" si="80"/>
        <v>178206</v>
      </c>
      <c r="AD51" s="14">
        <f t="shared" ref="AD51:AD55" si="83">AD$12+AD$13*($A51-799)</f>
        <v>149874</v>
      </c>
      <c r="AE51" s="13">
        <f t="shared" si="28"/>
        <v>3563756</v>
      </c>
      <c r="AF51">
        <f t="shared" si="45"/>
        <v>15</v>
      </c>
      <c r="AG51">
        <f t="shared" si="29"/>
        <v>16</v>
      </c>
      <c r="AH51">
        <f t="shared" si="30"/>
        <v>16</v>
      </c>
      <c r="AI51">
        <f t="shared" si="31"/>
        <v>16</v>
      </c>
      <c r="AJ51">
        <f t="shared" si="32"/>
        <v>16</v>
      </c>
      <c r="AK51">
        <f t="shared" si="33"/>
        <v>17</v>
      </c>
      <c r="AL51">
        <f t="shared" si="34"/>
        <v>17</v>
      </c>
      <c r="AM51">
        <f t="shared" si="35"/>
        <v>18</v>
      </c>
      <c r="AN51">
        <f t="shared" si="36"/>
        <v>23</v>
      </c>
      <c r="AO51">
        <f t="shared" si="46"/>
        <v>16</v>
      </c>
      <c r="AP51">
        <f t="shared" si="57"/>
        <v>104660</v>
      </c>
      <c r="AQ51">
        <f t="shared" si="58"/>
        <v>24160</v>
      </c>
      <c r="AR51">
        <f t="shared" si="59"/>
        <v>1450000</v>
      </c>
      <c r="AS51">
        <f t="shared" si="50"/>
        <v>241500</v>
      </c>
      <c r="AT51">
        <f t="shared" si="51"/>
        <v>48320</v>
      </c>
      <c r="AU51">
        <f t="shared" si="52"/>
        <v>2900000</v>
      </c>
      <c r="AV51">
        <f t="shared" si="53"/>
        <v>18.0124223602484</v>
      </c>
      <c r="AW51">
        <f t="shared" si="54"/>
        <v>15.0119059944094</v>
      </c>
    </row>
    <row r="52" ht="16.5" spans="1:49">
      <c r="A52" s="10">
        <f t="shared" si="63"/>
        <v>850</v>
      </c>
      <c r="B52" s="13">
        <f t="shared" si="37"/>
        <v>268000</v>
      </c>
      <c r="C52" s="14">
        <f t="shared" si="62"/>
        <v>485600</v>
      </c>
      <c r="D52" s="14">
        <f t="shared" si="66"/>
        <v>877200</v>
      </c>
      <c r="E52" s="14">
        <f t="shared" si="69"/>
        <v>1542400</v>
      </c>
      <c r="F52" s="14">
        <f t="shared" si="72"/>
        <v>2634800</v>
      </c>
      <c r="G52" s="14">
        <f t="shared" si="75"/>
        <v>4469600</v>
      </c>
      <c r="H52" s="14">
        <f t="shared" si="78"/>
        <v>7019200</v>
      </c>
      <c r="I52" s="14">
        <f t="shared" si="81"/>
        <v>10098400</v>
      </c>
      <c r="J52" s="14">
        <f>J$12+J$13*($A52-799)</f>
        <v>12416800</v>
      </c>
      <c r="K52" s="13">
        <f t="shared" si="44"/>
        <v>147060000</v>
      </c>
      <c r="L52" s="13">
        <f t="shared" si="9"/>
        <v>24080</v>
      </c>
      <c r="M52" s="14">
        <f t="shared" si="60"/>
        <v>42675</v>
      </c>
      <c r="N52" s="14">
        <f t="shared" si="64"/>
        <v>76777</v>
      </c>
      <c r="O52" s="14">
        <f t="shared" si="67"/>
        <v>133451</v>
      </c>
      <c r="P52" s="14">
        <f t="shared" si="70"/>
        <v>225120</v>
      </c>
      <c r="Q52" s="14">
        <f t="shared" si="73"/>
        <v>372738</v>
      </c>
      <c r="R52" s="14">
        <f t="shared" si="76"/>
        <v>571328</v>
      </c>
      <c r="S52" s="14">
        <f t="shared" si="79"/>
        <v>787596</v>
      </c>
      <c r="T52" s="14">
        <f t="shared" si="82"/>
        <v>871182</v>
      </c>
      <c r="U52" s="13">
        <f t="shared" si="18"/>
        <v>12868550</v>
      </c>
      <c r="V52" s="13">
        <f t="shared" si="19"/>
        <v>7026</v>
      </c>
      <c r="W52" s="14">
        <f t="shared" si="61"/>
        <v>12624</v>
      </c>
      <c r="X52" s="14">
        <f t="shared" si="65"/>
        <v>22501</v>
      </c>
      <c r="Y52" s="14">
        <f t="shared" si="68"/>
        <v>39090</v>
      </c>
      <c r="Z52" s="14">
        <f t="shared" si="71"/>
        <v>65901</v>
      </c>
      <c r="AA52" s="14">
        <f t="shared" si="74"/>
        <v>108986</v>
      </c>
      <c r="AB52" s="14">
        <f t="shared" si="77"/>
        <v>166772</v>
      </c>
      <c r="AC52" s="14">
        <f t="shared" si="80"/>
        <v>229406</v>
      </c>
      <c r="AD52" s="14">
        <f t="shared" si="83"/>
        <v>252274</v>
      </c>
      <c r="AE52" s="13">
        <f t="shared" si="28"/>
        <v>3768556</v>
      </c>
      <c r="AF52">
        <f t="shared" si="45"/>
        <v>15</v>
      </c>
      <c r="AG52">
        <f t="shared" si="29"/>
        <v>16</v>
      </c>
      <c r="AH52">
        <f t="shared" si="30"/>
        <v>16</v>
      </c>
      <c r="AI52">
        <f t="shared" si="31"/>
        <v>16</v>
      </c>
      <c r="AJ52">
        <f t="shared" si="32"/>
        <v>16</v>
      </c>
      <c r="AK52">
        <f t="shared" si="33"/>
        <v>16</v>
      </c>
      <c r="AL52">
        <f t="shared" si="34"/>
        <v>17</v>
      </c>
      <c r="AM52">
        <f t="shared" si="35"/>
        <v>18</v>
      </c>
      <c r="AN52">
        <f t="shared" si="36"/>
        <v>20</v>
      </c>
      <c r="AO52">
        <f t="shared" si="46"/>
        <v>16</v>
      </c>
      <c r="AP52">
        <f t="shared" si="57"/>
        <v>111160</v>
      </c>
      <c r="AQ52">
        <f t="shared" si="58"/>
        <v>25660</v>
      </c>
      <c r="AR52">
        <f t="shared" si="59"/>
        <v>1540000</v>
      </c>
      <c r="AS52">
        <f t="shared" si="50"/>
        <v>256500</v>
      </c>
      <c r="AT52">
        <f t="shared" si="51"/>
        <v>51320</v>
      </c>
      <c r="AU52">
        <f t="shared" si="52"/>
        <v>3080000</v>
      </c>
      <c r="AV52">
        <f t="shared" si="53"/>
        <v>18.0116959064327</v>
      </c>
      <c r="AW52">
        <f t="shared" si="54"/>
        <v>15.0112096695584</v>
      </c>
    </row>
    <row r="53" ht="16.5" spans="1:49">
      <c r="A53" s="10">
        <f t="shared" si="63"/>
        <v>900</v>
      </c>
      <c r="B53" s="13">
        <f t="shared" si="37"/>
        <v>283000</v>
      </c>
      <c r="C53" s="14">
        <f t="shared" si="62"/>
        <v>515600</v>
      </c>
      <c r="D53" s="14">
        <f t="shared" si="66"/>
        <v>937200</v>
      </c>
      <c r="E53" s="14">
        <f t="shared" si="69"/>
        <v>1662400</v>
      </c>
      <c r="F53" s="14">
        <f t="shared" si="72"/>
        <v>2874800</v>
      </c>
      <c r="G53" s="14">
        <f t="shared" si="75"/>
        <v>4949600</v>
      </c>
      <c r="H53" s="14">
        <f t="shared" si="78"/>
        <v>7979200</v>
      </c>
      <c r="I53" s="14">
        <f t="shared" si="81"/>
        <v>12018400</v>
      </c>
      <c r="J53" s="14">
        <f>J$12+J$13*($A53-799)</f>
        <v>16256800</v>
      </c>
      <c r="K53" s="14">
        <f>K$12+K$13*($A53-899)</f>
        <v>16653600</v>
      </c>
      <c r="L53" s="13">
        <f t="shared" si="9"/>
        <v>25480</v>
      </c>
      <c r="M53" s="14">
        <f t="shared" si="60"/>
        <v>45375</v>
      </c>
      <c r="N53" s="14">
        <f t="shared" si="64"/>
        <v>82227</v>
      </c>
      <c r="O53" s="14">
        <f t="shared" si="67"/>
        <v>144351</v>
      </c>
      <c r="P53" s="14">
        <f t="shared" si="70"/>
        <v>246920</v>
      </c>
      <c r="Q53" s="14">
        <f t="shared" si="73"/>
        <v>416338</v>
      </c>
      <c r="R53" s="14">
        <f t="shared" si="76"/>
        <v>658578</v>
      </c>
      <c r="S53" s="14">
        <f t="shared" si="79"/>
        <v>962096</v>
      </c>
      <c r="T53" s="14">
        <f t="shared" si="82"/>
        <v>1220232</v>
      </c>
      <c r="U53" s="14">
        <f t="shared" ref="U53:U55" si="84">U$12+U$13*($A53-899)</f>
        <v>1013963</v>
      </c>
      <c r="V53" s="13">
        <f t="shared" si="19"/>
        <v>7426</v>
      </c>
      <c r="W53" s="14">
        <f t="shared" si="61"/>
        <v>13424</v>
      </c>
      <c r="X53" s="14">
        <f t="shared" si="65"/>
        <v>24101</v>
      </c>
      <c r="Y53" s="14">
        <f t="shared" si="68"/>
        <v>42290</v>
      </c>
      <c r="Z53" s="14">
        <f t="shared" si="71"/>
        <v>72301</v>
      </c>
      <c r="AA53" s="14">
        <f t="shared" si="74"/>
        <v>121786</v>
      </c>
      <c r="AB53" s="14">
        <f t="shared" si="77"/>
        <v>192372</v>
      </c>
      <c r="AC53" s="14">
        <f t="shared" si="80"/>
        <v>280606</v>
      </c>
      <c r="AD53" s="14">
        <f t="shared" si="83"/>
        <v>354674</v>
      </c>
      <c r="AE53" s="14">
        <f t="shared" ref="AE53:AE55" si="85">AE$12+AE$13*($A53-899)</f>
        <v>291052</v>
      </c>
      <c r="AF53">
        <f t="shared" si="45"/>
        <v>15</v>
      </c>
      <c r="AG53">
        <f t="shared" si="29"/>
        <v>16</v>
      </c>
      <c r="AH53">
        <f t="shared" si="30"/>
        <v>16</v>
      </c>
      <c r="AI53">
        <f t="shared" si="31"/>
        <v>16</v>
      </c>
      <c r="AJ53">
        <f t="shared" si="32"/>
        <v>16</v>
      </c>
      <c r="AK53">
        <f t="shared" si="33"/>
        <v>16</v>
      </c>
      <c r="AL53">
        <f t="shared" si="34"/>
        <v>17</v>
      </c>
      <c r="AM53">
        <f t="shared" si="35"/>
        <v>17</v>
      </c>
      <c r="AN53">
        <f t="shared" si="36"/>
        <v>18</v>
      </c>
      <c r="AO53">
        <f t="shared" si="46"/>
        <v>23</v>
      </c>
      <c r="AP53">
        <f t="shared" si="57"/>
        <v>117660</v>
      </c>
      <c r="AQ53">
        <f t="shared" si="58"/>
        <v>27160</v>
      </c>
      <c r="AR53">
        <f t="shared" si="59"/>
        <v>1630000</v>
      </c>
      <c r="AS53">
        <f t="shared" si="50"/>
        <v>271500</v>
      </c>
      <c r="AT53">
        <f t="shared" si="51"/>
        <v>54320</v>
      </c>
      <c r="AU53">
        <f t="shared" si="52"/>
        <v>3260000</v>
      </c>
      <c r="AV53">
        <f t="shared" si="53"/>
        <v>18.0110497237569</v>
      </c>
      <c r="AW53">
        <f t="shared" si="54"/>
        <v>15.0105902937655</v>
      </c>
    </row>
    <row r="54" ht="16.5" spans="1:49">
      <c r="A54" s="10">
        <f t="shared" si="63"/>
        <v>950</v>
      </c>
      <c r="B54" s="13">
        <f t="shared" si="37"/>
        <v>298000</v>
      </c>
      <c r="C54" s="14">
        <f t="shared" si="62"/>
        <v>545600</v>
      </c>
      <c r="D54" s="14">
        <f t="shared" si="66"/>
        <v>997200</v>
      </c>
      <c r="E54" s="14">
        <f t="shared" si="69"/>
        <v>1782400</v>
      </c>
      <c r="F54" s="14">
        <f t="shared" si="72"/>
        <v>3114800</v>
      </c>
      <c r="G54" s="14">
        <f t="shared" si="75"/>
        <v>5429600</v>
      </c>
      <c r="H54" s="14">
        <f t="shared" si="78"/>
        <v>8939200</v>
      </c>
      <c r="I54" s="14">
        <f t="shared" si="81"/>
        <v>13938400</v>
      </c>
      <c r="J54" s="14">
        <f>J$12+J$13*($A54-799)</f>
        <v>20096800</v>
      </c>
      <c r="K54" s="14">
        <f>K$12+K$13*($A54-899)</f>
        <v>24333600</v>
      </c>
      <c r="L54" s="13">
        <f t="shared" si="9"/>
        <v>26880</v>
      </c>
      <c r="M54" s="14">
        <f t="shared" si="60"/>
        <v>48075</v>
      </c>
      <c r="N54" s="14">
        <f t="shared" si="64"/>
        <v>87677</v>
      </c>
      <c r="O54" s="14">
        <f t="shared" si="67"/>
        <v>155251</v>
      </c>
      <c r="P54" s="14">
        <f t="shared" si="70"/>
        <v>268720</v>
      </c>
      <c r="Q54" s="14">
        <f t="shared" si="73"/>
        <v>459938</v>
      </c>
      <c r="R54" s="14">
        <f t="shared" si="76"/>
        <v>745828</v>
      </c>
      <c r="S54" s="14">
        <f t="shared" si="79"/>
        <v>1136596</v>
      </c>
      <c r="T54" s="14">
        <f t="shared" si="82"/>
        <v>1569282</v>
      </c>
      <c r="U54" s="14">
        <f t="shared" si="84"/>
        <v>1712113</v>
      </c>
      <c r="V54" s="13">
        <f t="shared" si="19"/>
        <v>7826</v>
      </c>
      <c r="W54" s="14">
        <f t="shared" si="61"/>
        <v>14224</v>
      </c>
      <c r="X54" s="14">
        <f t="shared" si="65"/>
        <v>25701</v>
      </c>
      <c r="Y54" s="14">
        <f t="shared" si="68"/>
        <v>45490</v>
      </c>
      <c r="Z54" s="14">
        <f t="shared" si="71"/>
        <v>78701</v>
      </c>
      <c r="AA54" s="14">
        <f t="shared" si="74"/>
        <v>134586</v>
      </c>
      <c r="AB54" s="14">
        <f t="shared" si="77"/>
        <v>217972</v>
      </c>
      <c r="AC54" s="14">
        <f t="shared" si="80"/>
        <v>331806</v>
      </c>
      <c r="AD54" s="14">
        <f t="shared" si="83"/>
        <v>457074</v>
      </c>
      <c r="AE54" s="14">
        <f t="shared" si="85"/>
        <v>495852</v>
      </c>
      <c r="AF54">
        <f t="shared" si="45"/>
        <v>15</v>
      </c>
      <c r="AG54">
        <f t="shared" si="29"/>
        <v>16</v>
      </c>
      <c r="AH54">
        <f t="shared" si="30"/>
        <v>16</v>
      </c>
      <c r="AI54">
        <f t="shared" si="31"/>
        <v>16</v>
      </c>
      <c r="AJ54">
        <f t="shared" si="32"/>
        <v>16</v>
      </c>
      <c r="AK54">
        <f t="shared" si="33"/>
        <v>16</v>
      </c>
      <c r="AL54">
        <f t="shared" si="34"/>
        <v>16</v>
      </c>
      <c r="AM54">
        <f t="shared" si="35"/>
        <v>17</v>
      </c>
      <c r="AN54">
        <f t="shared" si="36"/>
        <v>18</v>
      </c>
      <c r="AO54">
        <f t="shared" si="46"/>
        <v>20</v>
      </c>
      <c r="AP54">
        <f t="shared" si="57"/>
        <v>124160</v>
      </c>
      <c r="AQ54">
        <f t="shared" si="58"/>
        <v>28660</v>
      </c>
      <c r="AR54">
        <f t="shared" si="59"/>
        <v>1720000</v>
      </c>
      <c r="AS54">
        <f t="shared" si="50"/>
        <v>286500</v>
      </c>
      <c r="AT54">
        <f t="shared" si="51"/>
        <v>57320</v>
      </c>
      <c r="AU54">
        <f t="shared" si="52"/>
        <v>3440000</v>
      </c>
      <c r="AV54">
        <f t="shared" si="53"/>
        <v>18.0104712041885</v>
      </c>
      <c r="AW54">
        <f t="shared" si="54"/>
        <v>15.0100357797365</v>
      </c>
    </row>
    <row r="55" ht="16.5" spans="1:49">
      <c r="A55" s="10">
        <f t="shared" si="63"/>
        <v>1000</v>
      </c>
      <c r="B55" s="13">
        <f t="shared" si="37"/>
        <v>313000</v>
      </c>
      <c r="C55" s="14">
        <f t="shared" si="62"/>
        <v>575600</v>
      </c>
      <c r="D55" s="14">
        <f t="shared" si="66"/>
        <v>1057200</v>
      </c>
      <c r="E55" s="14">
        <f t="shared" si="69"/>
        <v>1902400</v>
      </c>
      <c r="F55" s="14">
        <f t="shared" si="72"/>
        <v>3354800</v>
      </c>
      <c r="G55" s="14">
        <f t="shared" si="75"/>
        <v>5909600</v>
      </c>
      <c r="H55" s="14">
        <f t="shared" si="78"/>
        <v>9899200</v>
      </c>
      <c r="I55" s="14">
        <f t="shared" si="81"/>
        <v>15858400</v>
      </c>
      <c r="J55" s="14">
        <f>J$12+J$13*($A55-799)</f>
        <v>23936800</v>
      </c>
      <c r="K55" s="14">
        <f>K$12+K$13*($A55-899)</f>
        <v>32013600</v>
      </c>
      <c r="L55" s="13">
        <f t="shared" si="9"/>
        <v>28280</v>
      </c>
      <c r="M55" s="14">
        <f t="shared" si="60"/>
        <v>50775</v>
      </c>
      <c r="N55" s="14">
        <f t="shared" si="64"/>
        <v>93127</v>
      </c>
      <c r="O55" s="14">
        <f t="shared" si="67"/>
        <v>166151</v>
      </c>
      <c r="P55" s="14">
        <f t="shared" si="70"/>
        <v>290520</v>
      </c>
      <c r="Q55" s="14">
        <f t="shared" si="73"/>
        <v>503538</v>
      </c>
      <c r="R55" s="14">
        <f t="shared" si="76"/>
        <v>833078</v>
      </c>
      <c r="S55" s="14">
        <f t="shared" si="79"/>
        <v>1311096</v>
      </c>
      <c r="T55" s="14">
        <f t="shared" si="82"/>
        <v>1918332</v>
      </c>
      <c r="U55" s="14">
        <f t="shared" si="84"/>
        <v>2410263</v>
      </c>
      <c r="V55" s="13">
        <f t="shared" si="19"/>
        <v>8226</v>
      </c>
      <c r="W55" s="14">
        <f t="shared" si="61"/>
        <v>15024</v>
      </c>
      <c r="X55" s="14">
        <f t="shared" si="65"/>
        <v>27301</v>
      </c>
      <c r="Y55" s="14">
        <f t="shared" si="68"/>
        <v>48690</v>
      </c>
      <c r="Z55" s="14">
        <f t="shared" si="71"/>
        <v>85101</v>
      </c>
      <c r="AA55" s="14">
        <f t="shared" si="74"/>
        <v>147386</v>
      </c>
      <c r="AB55" s="14">
        <f t="shared" si="77"/>
        <v>243572</v>
      </c>
      <c r="AC55" s="14">
        <f t="shared" si="80"/>
        <v>383006</v>
      </c>
      <c r="AD55" s="14">
        <f t="shared" si="83"/>
        <v>559474</v>
      </c>
      <c r="AE55" s="14">
        <f t="shared" si="85"/>
        <v>700652</v>
      </c>
      <c r="AF55">
        <f t="shared" si="45"/>
        <v>15</v>
      </c>
      <c r="AG55">
        <f t="shared" si="29"/>
        <v>16</v>
      </c>
      <c r="AH55">
        <f t="shared" si="30"/>
        <v>16</v>
      </c>
      <c r="AI55">
        <f t="shared" si="31"/>
        <v>16</v>
      </c>
      <c r="AJ55">
        <f t="shared" si="32"/>
        <v>16</v>
      </c>
      <c r="AK55">
        <f t="shared" si="33"/>
        <v>16</v>
      </c>
      <c r="AL55">
        <f t="shared" si="34"/>
        <v>16</v>
      </c>
      <c r="AM55">
        <f t="shared" si="35"/>
        <v>17</v>
      </c>
      <c r="AN55">
        <f t="shared" si="36"/>
        <v>17</v>
      </c>
      <c r="AO55">
        <f t="shared" si="46"/>
        <v>18</v>
      </c>
      <c r="AP55">
        <f t="shared" si="57"/>
        <v>130660</v>
      </c>
      <c r="AQ55">
        <f t="shared" si="58"/>
        <v>30160</v>
      </c>
      <c r="AR55">
        <f t="shared" si="59"/>
        <v>1810000</v>
      </c>
      <c r="AS55">
        <f t="shared" si="50"/>
        <v>301500</v>
      </c>
      <c r="AT55">
        <f t="shared" si="51"/>
        <v>60320</v>
      </c>
      <c r="AU55">
        <f t="shared" si="52"/>
        <v>3620000</v>
      </c>
      <c r="AV55">
        <f t="shared" si="53"/>
        <v>18.0099502487562</v>
      </c>
      <c r="AW55">
        <f t="shared" si="54"/>
        <v>15.0095364458081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6"/>
  <sheetViews>
    <sheetView zoomScale="70" zoomScaleNormal="70" workbookViewId="0">
      <selection activeCell="AF33" sqref="AF33"/>
    </sheetView>
  </sheetViews>
  <sheetFormatPr defaultColWidth="9" defaultRowHeight="16.5"/>
  <cols>
    <col min="1" max="9" width="9" style="4"/>
    <col min="10" max="10" width="12.875" style="4"/>
    <col min="11" max="11" width="14.125" style="4"/>
    <col min="12" max="12" width="11.625" style="4"/>
    <col min="13" max="13" width="14.125" style="4"/>
    <col min="14" max="14" width="9" style="4"/>
    <col min="15" max="15" width="14.125" style="4"/>
    <col min="16" max="16" width="9.25" style="4"/>
    <col min="17" max="17" width="14.125" style="4"/>
    <col min="18" max="18" width="9" style="4"/>
    <col min="19" max="19" width="14.125" style="4"/>
    <col min="20" max="20" width="9" style="4"/>
    <col min="21" max="21" width="14.125" style="4"/>
    <col min="22" max="22" width="9" style="4"/>
    <col min="23" max="23" width="14.125" style="4"/>
    <col min="24" max="16383" width="9" style="4"/>
    <col min="16384" max="16384" width="9" style="52"/>
  </cols>
  <sheetData>
    <row r="1" spans="1:29">
      <c r="A1" s="27" t="s">
        <v>48</v>
      </c>
      <c r="B1" s="27" t="s">
        <v>49</v>
      </c>
      <c r="C1" s="27">
        <v>0.01</v>
      </c>
      <c r="D1" s="27" t="s">
        <v>50</v>
      </c>
      <c r="E1" s="27">
        <v>1</v>
      </c>
      <c r="F1" s="27" t="s">
        <v>51</v>
      </c>
      <c r="G1" s="27">
        <v>0.01</v>
      </c>
      <c r="H1" s="27" t="s">
        <v>52</v>
      </c>
      <c r="I1" s="54"/>
      <c r="J1" s="27" t="s">
        <v>53</v>
      </c>
      <c r="K1" s="27"/>
      <c r="L1" s="27" t="s">
        <v>54</v>
      </c>
      <c r="M1" s="27"/>
      <c r="N1" s="27" t="s">
        <v>55</v>
      </c>
      <c r="O1" s="27"/>
      <c r="P1" s="27" t="s">
        <v>56</v>
      </c>
      <c r="Q1" s="27"/>
      <c r="R1" s="27" t="s">
        <v>57</v>
      </c>
      <c r="S1" s="27"/>
      <c r="T1" s="27" t="s">
        <v>58</v>
      </c>
      <c r="U1" s="27"/>
      <c r="V1" s="27" t="s">
        <v>59</v>
      </c>
      <c r="W1" s="27"/>
      <c r="X1" s="27" t="s">
        <v>60</v>
      </c>
      <c r="Y1" s="27"/>
      <c r="Z1" s="27" t="s">
        <v>61</v>
      </c>
      <c r="AA1" s="27"/>
      <c r="AB1" s="27" t="s">
        <v>62</v>
      </c>
      <c r="AC1" s="27"/>
    </row>
    <row r="2" spans="1:29">
      <c r="A2" s="27"/>
      <c r="B2" s="27"/>
      <c r="C2" s="27"/>
      <c r="D2" s="27"/>
      <c r="E2" s="27"/>
      <c r="F2" s="27"/>
      <c r="G2" s="27"/>
      <c r="H2" s="27"/>
      <c r="I2" s="115"/>
      <c r="J2" s="27" t="s">
        <v>63</v>
      </c>
      <c r="K2" s="27" t="s">
        <v>64</v>
      </c>
      <c r="L2" s="27" t="s">
        <v>63</v>
      </c>
      <c r="M2" s="27" t="s">
        <v>64</v>
      </c>
      <c r="N2" s="27" t="s">
        <v>63</v>
      </c>
      <c r="O2" s="27" t="s">
        <v>64</v>
      </c>
      <c r="P2" s="27" t="s">
        <v>63</v>
      </c>
      <c r="Q2" s="27" t="s">
        <v>64</v>
      </c>
      <c r="R2" s="27" t="s">
        <v>63</v>
      </c>
      <c r="S2" s="27" t="s">
        <v>64</v>
      </c>
      <c r="T2" s="27" t="s">
        <v>63</v>
      </c>
      <c r="U2" s="27" t="s">
        <v>64</v>
      </c>
      <c r="V2" s="27" t="s">
        <v>63</v>
      </c>
      <c r="W2" s="27" t="s">
        <v>64</v>
      </c>
      <c r="X2" s="27" t="s">
        <v>63</v>
      </c>
      <c r="Y2" s="27" t="s">
        <v>64</v>
      </c>
      <c r="Z2" s="27" t="s">
        <v>63</v>
      </c>
      <c r="AA2" s="27" t="s">
        <v>64</v>
      </c>
      <c r="AB2" s="27" t="s">
        <v>63</v>
      </c>
      <c r="AC2" s="27" t="s">
        <v>64</v>
      </c>
    </row>
    <row r="3" spans="1:29">
      <c r="A3" s="27"/>
      <c r="B3" s="27"/>
      <c r="C3" s="27"/>
      <c r="D3" s="27"/>
      <c r="E3" s="27"/>
      <c r="F3" s="27"/>
      <c r="G3" s="27"/>
      <c r="H3" s="27"/>
      <c r="I3" s="115"/>
      <c r="J3" s="27">
        <v>10</v>
      </c>
      <c r="K3" s="27">
        <v>1</v>
      </c>
      <c r="L3" s="27">
        <v>10</v>
      </c>
      <c r="M3" s="27">
        <v>1</v>
      </c>
      <c r="N3" s="27">
        <v>10</v>
      </c>
      <c r="O3" s="27">
        <v>1</v>
      </c>
      <c r="P3" s="27">
        <v>20</v>
      </c>
      <c r="Q3" s="27">
        <v>2</v>
      </c>
      <c r="R3" s="27">
        <v>10</v>
      </c>
      <c r="S3" s="27">
        <v>1</v>
      </c>
      <c r="T3" s="27">
        <v>10</v>
      </c>
      <c r="U3" s="27">
        <v>1</v>
      </c>
      <c r="V3" s="27">
        <v>10</v>
      </c>
      <c r="W3" s="27">
        <v>1</v>
      </c>
      <c r="X3" s="27">
        <v>1</v>
      </c>
      <c r="Y3" s="27">
        <v>0.1</v>
      </c>
      <c r="Z3" s="27">
        <v>1</v>
      </c>
      <c r="AA3" s="27">
        <v>0.1</v>
      </c>
      <c r="AB3" s="27">
        <v>10</v>
      </c>
      <c r="AC3" s="27">
        <v>0.01</v>
      </c>
    </row>
    <row r="4" spans="1:29">
      <c r="A4" s="27"/>
      <c r="B4" s="27">
        <v>10</v>
      </c>
      <c r="C4" s="27">
        <f>B4*$C$1+1</f>
        <v>1.1</v>
      </c>
      <c r="D4" s="27">
        <v>1</v>
      </c>
      <c r="E4" s="27">
        <v>1</v>
      </c>
      <c r="F4" s="27">
        <v>50</v>
      </c>
      <c r="G4" s="27">
        <f>F4*$G$1+1</f>
        <v>1.5</v>
      </c>
      <c r="H4" s="27">
        <f>C4+E4+G4-2</f>
        <v>1.6</v>
      </c>
      <c r="I4" s="115"/>
      <c r="J4" s="27">
        <f>J$3*$C4*$E4*$G4+K$3*$B4*$C4*$E4*$G4</f>
        <v>33</v>
      </c>
      <c r="K4" s="27">
        <f>J4*2*60*24</f>
        <v>95040</v>
      </c>
      <c r="L4" s="27">
        <f>L$3*$C4*$E4*$G4+M$3*$B4*$C4*$E4*$G4</f>
        <v>33</v>
      </c>
      <c r="M4" s="27">
        <f t="shared" ref="M4:M43" si="0">L4*2*60*24</f>
        <v>95040</v>
      </c>
      <c r="N4" s="27">
        <f>N$3*$C4*$E4*$G4+O$3*$B4*$C4*$E4*$G4</f>
        <v>33</v>
      </c>
      <c r="O4" s="27">
        <f t="shared" ref="O4:O43" si="1">N4*2*60*24</f>
        <v>95040</v>
      </c>
      <c r="P4" s="27">
        <f>P$3*$C4*$E4*$G4+Q$3*$B4*$C4*$E4*$G4</f>
        <v>66</v>
      </c>
      <c r="Q4" s="27">
        <f t="shared" ref="Q4:Q43" si="2">P4*2*60*24</f>
        <v>190080</v>
      </c>
      <c r="R4" s="27">
        <f>R$3*$C4*$E4*$G4+S$3*$B4*$C4*$E4*$G4</f>
        <v>33</v>
      </c>
      <c r="S4" s="27">
        <f t="shared" ref="S4:S43" si="3">R4*2*60*24</f>
        <v>95040</v>
      </c>
      <c r="T4" s="27">
        <f>T$3*$C4*$E4*$G4+U$3*$B4*$C4*$E4*$G4</f>
        <v>33</v>
      </c>
      <c r="U4" s="27">
        <f t="shared" ref="U4:U43" si="4">T4*2*60*24</f>
        <v>95040</v>
      </c>
      <c r="V4" s="27">
        <v>1</v>
      </c>
      <c r="W4" s="27"/>
      <c r="X4" s="27">
        <v>1</v>
      </c>
      <c r="Y4" s="27">
        <v>0.5</v>
      </c>
      <c r="Z4" s="27">
        <v>1</v>
      </c>
      <c r="AA4" s="27"/>
      <c r="AB4" s="27">
        <v>1</v>
      </c>
      <c r="AC4" s="27">
        <v>0.5</v>
      </c>
    </row>
    <row r="5" spans="1:29">
      <c r="A5" s="27">
        <v>1</v>
      </c>
      <c r="B5" s="27">
        <f>B4+10</f>
        <v>20</v>
      </c>
      <c r="C5" s="27">
        <f t="shared" ref="C5:C43" si="5">B5*$C$1+1</f>
        <v>1.2</v>
      </c>
      <c r="D5" s="27">
        <v>1</v>
      </c>
      <c r="E5" s="27">
        <f>D5*$E$1+1</f>
        <v>2</v>
      </c>
      <c r="F5" s="27">
        <f>F4+50</f>
        <v>100</v>
      </c>
      <c r="G5" s="27">
        <f t="shared" ref="G5:G43" si="6">F5*$G$1+1</f>
        <v>2</v>
      </c>
      <c r="H5" s="27">
        <f>C5+E5+G5-3</f>
        <v>2.2</v>
      </c>
      <c r="I5" s="115"/>
      <c r="J5" s="27">
        <f t="shared" ref="J5:J43" si="7">J$3*$C5*$E5*$G5+K$3*$B5*$C5*$E5*$G5</f>
        <v>144</v>
      </c>
      <c r="K5" s="27">
        <f t="shared" ref="K5:K43" si="8">J5*2*60*24</f>
        <v>414720</v>
      </c>
      <c r="L5" s="27">
        <f>L$3*$C5*$E5*$G5+M$3*$B5*$C5*$E5*$G5</f>
        <v>144</v>
      </c>
      <c r="M5" s="27">
        <f t="shared" si="0"/>
        <v>414720</v>
      </c>
      <c r="N5" s="27">
        <f>N$3*$C5*$E5*$G5+O$3*$B5*$C5*$E5*$G5</f>
        <v>144</v>
      </c>
      <c r="O5" s="27">
        <f t="shared" si="1"/>
        <v>414720</v>
      </c>
      <c r="P5" s="27">
        <f>P$3*$C5*$E5*$G5+Q$3*$B5*$C5*$E5*$G5</f>
        <v>288</v>
      </c>
      <c r="Q5" s="27">
        <f t="shared" si="2"/>
        <v>829440</v>
      </c>
      <c r="R5" s="27">
        <f>R$3*$C5*$E5*$G5+S$3*$B5*$C5*$E5*$G5</f>
        <v>144</v>
      </c>
      <c r="S5" s="27">
        <f t="shared" si="3"/>
        <v>414720</v>
      </c>
      <c r="T5" s="27">
        <f>T$3*$C5*$E5*$G5+U$3*$B5*$C5*$E5*$G5</f>
        <v>144</v>
      </c>
      <c r="U5" s="27">
        <f t="shared" si="4"/>
        <v>414720</v>
      </c>
      <c r="V5" s="27">
        <v>2</v>
      </c>
      <c r="W5" s="27"/>
      <c r="X5" s="27">
        <v>2</v>
      </c>
      <c r="Y5" s="27">
        <f>Y4+0.5</f>
        <v>1</v>
      </c>
      <c r="Z5" s="27">
        <v>2</v>
      </c>
      <c r="AA5" s="27"/>
      <c r="AB5" s="27">
        <v>2</v>
      </c>
      <c r="AC5" s="27">
        <f t="shared" ref="AC5:AC7" si="9">AC4+0.5</f>
        <v>1</v>
      </c>
    </row>
    <row r="6" spans="1:29">
      <c r="A6" s="27"/>
      <c r="B6" s="27">
        <f t="shared" ref="B6:B27" si="10">B5+10</f>
        <v>30</v>
      </c>
      <c r="C6" s="27">
        <f t="shared" si="5"/>
        <v>1.3</v>
      </c>
      <c r="D6" s="27">
        <f t="shared" ref="D6:D10" si="11">D5</f>
        <v>1</v>
      </c>
      <c r="E6" s="27">
        <f t="shared" ref="E6:E10" si="12">E5</f>
        <v>2</v>
      </c>
      <c r="F6" s="27">
        <f t="shared" ref="F6:F43" si="13">F5+50</f>
        <v>150</v>
      </c>
      <c r="G6" s="27">
        <f t="shared" si="6"/>
        <v>2.5</v>
      </c>
      <c r="H6" s="27">
        <f t="shared" ref="H6:H43" si="14">C6+E6+G6-3</f>
        <v>2.8</v>
      </c>
      <c r="I6" s="115"/>
      <c r="J6" s="27">
        <f t="shared" si="7"/>
        <v>260</v>
      </c>
      <c r="K6" s="27">
        <f t="shared" si="8"/>
        <v>748800</v>
      </c>
      <c r="L6" s="27">
        <f t="shared" ref="L6:L43" si="15">L$3*$C6*$E6*$G6+M$3*$B6*$C6*$E6*$G6</f>
        <v>260</v>
      </c>
      <c r="M6" s="27">
        <f t="shared" si="0"/>
        <v>748800</v>
      </c>
      <c r="N6" s="27">
        <f t="shared" ref="N6:N43" si="16">N$3*$C6*$E6*$G6+O$3*$B6*$C6*$E6*$G6</f>
        <v>260</v>
      </c>
      <c r="O6" s="27">
        <f t="shared" si="1"/>
        <v>748800</v>
      </c>
      <c r="P6" s="27">
        <f t="shared" ref="P6:P43" si="17">P$3*$C6*$E6*$G6+Q$3*$B6*$C6*$E6*$G6</f>
        <v>520</v>
      </c>
      <c r="Q6" s="27">
        <f t="shared" si="2"/>
        <v>1497600</v>
      </c>
      <c r="R6" s="27">
        <f t="shared" ref="R6:R43" si="18">R$3*$C6*$E6*$G6+S$3*$B6*$C6*$E6*$G6</f>
        <v>260</v>
      </c>
      <c r="S6" s="27">
        <f t="shared" si="3"/>
        <v>748800</v>
      </c>
      <c r="T6" s="27">
        <f t="shared" ref="T6:T43" si="19">T$3*$C6*$E6*$G6+U$3*$B6*$C6*$E6*$G6</f>
        <v>260</v>
      </c>
      <c r="U6" s="27">
        <f t="shared" si="4"/>
        <v>748800</v>
      </c>
      <c r="V6" s="27">
        <v>3</v>
      </c>
      <c r="W6" s="27"/>
      <c r="X6" s="27">
        <v>3</v>
      </c>
      <c r="Y6" s="27">
        <f>Y5+0.5</f>
        <v>1.5</v>
      </c>
      <c r="Z6" s="27">
        <v>3</v>
      </c>
      <c r="AA6" s="27"/>
      <c r="AB6" s="27">
        <v>3</v>
      </c>
      <c r="AC6" s="27">
        <f t="shared" si="9"/>
        <v>1.5</v>
      </c>
    </row>
    <row r="7" spans="1:29">
      <c r="A7" s="27">
        <f t="shared" ref="A7:A11" si="20">A5+1</f>
        <v>2</v>
      </c>
      <c r="B7" s="27">
        <f t="shared" si="10"/>
        <v>40</v>
      </c>
      <c r="C7" s="27">
        <f t="shared" si="5"/>
        <v>1.4</v>
      </c>
      <c r="D7" s="27">
        <f t="shared" ref="D7:D11" si="21">D5+1</f>
        <v>2</v>
      </c>
      <c r="E7" s="27">
        <f>D7*$E$1</f>
        <v>2</v>
      </c>
      <c r="F7" s="27">
        <f t="shared" si="13"/>
        <v>200</v>
      </c>
      <c r="G7" s="27">
        <f t="shared" si="6"/>
        <v>3</v>
      </c>
      <c r="H7" s="27">
        <f t="shared" si="14"/>
        <v>3.4</v>
      </c>
      <c r="I7" s="115"/>
      <c r="J7" s="27">
        <f t="shared" si="7"/>
        <v>420</v>
      </c>
      <c r="K7" s="27">
        <f t="shared" si="8"/>
        <v>1209600</v>
      </c>
      <c r="L7" s="27">
        <f t="shared" si="15"/>
        <v>420</v>
      </c>
      <c r="M7" s="27">
        <f t="shared" si="0"/>
        <v>1209600</v>
      </c>
      <c r="N7" s="27">
        <f t="shared" si="16"/>
        <v>420</v>
      </c>
      <c r="O7" s="27">
        <f t="shared" si="1"/>
        <v>1209600</v>
      </c>
      <c r="P7" s="27">
        <f t="shared" si="17"/>
        <v>840</v>
      </c>
      <c r="Q7" s="27">
        <f t="shared" si="2"/>
        <v>2419200</v>
      </c>
      <c r="R7" s="27">
        <f t="shared" si="18"/>
        <v>420</v>
      </c>
      <c r="S7" s="27">
        <f t="shared" si="3"/>
        <v>1209600</v>
      </c>
      <c r="T7" s="27">
        <f t="shared" si="19"/>
        <v>420</v>
      </c>
      <c r="U7" s="27">
        <f t="shared" si="4"/>
        <v>1209600</v>
      </c>
      <c r="V7" s="27">
        <v>4</v>
      </c>
      <c r="W7" s="27"/>
      <c r="X7" s="27">
        <v>4</v>
      </c>
      <c r="Y7" s="27">
        <f>Y6+0.5</f>
        <v>2</v>
      </c>
      <c r="Z7" s="27">
        <v>4</v>
      </c>
      <c r="AA7" s="27"/>
      <c r="AB7" s="27">
        <v>4</v>
      </c>
      <c r="AC7" s="27">
        <f t="shared" si="9"/>
        <v>2</v>
      </c>
    </row>
    <row r="8" spans="1:29">
      <c r="A8" s="27"/>
      <c r="B8" s="27">
        <f t="shared" si="10"/>
        <v>50</v>
      </c>
      <c r="C8" s="27">
        <f t="shared" si="5"/>
        <v>1.5</v>
      </c>
      <c r="D8" s="27">
        <f t="shared" si="11"/>
        <v>2</v>
      </c>
      <c r="E8" s="27">
        <f t="shared" si="12"/>
        <v>2</v>
      </c>
      <c r="F8" s="27">
        <f t="shared" si="13"/>
        <v>250</v>
      </c>
      <c r="G8" s="27">
        <f t="shared" si="6"/>
        <v>3.5</v>
      </c>
      <c r="H8" s="27">
        <f t="shared" si="14"/>
        <v>4</v>
      </c>
      <c r="I8" s="115"/>
      <c r="J8" s="27">
        <f t="shared" si="7"/>
        <v>630</v>
      </c>
      <c r="K8" s="27">
        <f t="shared" si="8"/>
        <v>1814400</v>
      </c>
      <c r="L8" s="27">
        <f t="shared" si="15"/>
        <v>630</v>
      </c>
      <c r="M8" s="27">
        <f t="shared" si="0"/>
        <v>1814400</v>
      </c>
      <c r="N8" s="27">
        <f t="shared" si="16"/>
        <v>630</v>
      </c>
      <c r="O8" s="27">
        <f t="shared" si="1"/>
        <v>1814400</v>
      </c>
      <c r="P8" s="27">
        <f t="shared" si="17"/>
        <v>1260</v>
      </c>
      <c r="Q8" s="27">
        <f t="shared" si="2"/>
        <v>3628800</v>
      </c>
      <c r="R8" s="27">
        <f t="shared" si="18"/>
        <v>630</v>
      </c>
      <c r="S8" s="27">
        <f t="shared" si="3"/>
        <v>1814400</v>
      </c>
      <c r="T8" s="27">
        <f t="shared" si="19"/>
        <v>630</v>
      </c>
      <c r="U8" s="27">
        <f t="shared" si="4"/>
        <v>1814400</v>
      </c>
      <c r="V8" s="27">
        <v>5</v>
      </c>
      <c r="W8" s="27"/>
      <c r="X8" s="27">
        <v>5</v>
      </c>
      <c r="Y8" s="27"/>
      <c r="Z8" s="27">
        <v>5</v>
      </c>
      <c r="AA8" s="27"/>
      <c r="AB8" s="27">
        <v>5</v>
      </c>
      <c r="AC8" s="27"/>
    </row>
    <row r="9" spans="1:29">
      <c r="A9" s="27">
        <f t="shared" si="20"/>
        <v>3</v>
      </c>
      <c r="B9" s="27">
        <f t="shared" si="10"/>
        <v>60</v>
      </c>
      <c r="C9" s="27">
        <f t="shared" si="5"/>
        <v>1.6</v>
      </c>
      <c r="D9" s="27">
        <f t="shared" si="21"/>
        <v>3</v>
      </c>
      <c r="E9" s="27">
        <f>D9*$E$1</f>
        <v>3</v>
      </c>
      <c r="F9" s="27">
        <f t="shared" si="13"/>
        <v>300</v>
      </c>
      <c r="G9" s="27">
        <f t="shared" si="6"/>
        <v>4</v>
      </c>
      <c r="H9" s="27">
        <f t="shared" si="14"/>
        <v>5.6</v>
      </c>
      <c r="I9" s="115"/>
      <c r="J9" s="27">
        <f t="shared" si="7"/>
        <v>1344</v>
      </c>
      <c r="K9" s="27">
        <f t="shared" si="8"/>
        <v>3870720</v>
      </c>
      <c r="L9" s="27">
        <f t="shared" si="15"/>
        <v>1344</v>
      </c>
      <c r="M9" s="27">
        <f t="shared" si="0"/>
        <v>3870720</v>
      </c>
      <c r="N9" s="27">
        <f t="shared" si="16"/>
        <v>1344</v>
      </c>
      <c r="O9" s="27">
        <f t="shared" si="1"/>
        <v>3870720</v>
      </c>
      <c r="P9" s="27">
        <f t="shared" si="17"/>
        <v>2688</v>
      </c>
      <c r="Q9" s="27">
        <f t="shared" si="2"/>
        <v>7741440</v>
      </c>
      <c r="R9" s="27">
        <f t="shared" si="18"/>
        <v>1344</v>
      </c>
      <c r="S9" s="27">
        <f t="shared" si="3"/>
        <v>3870720</v>
      </c>
      <c r="T9" s="27">
        <f t="shared" si="19"/>
        <v>1344</v>
      </c>
      <c r="U9" s="27">
        <f t="shared" si="4"/>
        <v>3870720</v>
      </c>
      <c r="V9" s="27">
        <v>6</v>
      </c>
      <c r="W9" s="27"/>
      <c r="X9" s="27">
        <v>6</v>
      </c>
      <c r="Y9" s="27">
        <f t="shared" ref="Y9:AC9" si="22">Y7+0.5</f>
        <v>2.5</v>
      </c>
      <c r="Z9" s="27">
        <v>6</v>
      </c>
      <c r="AA9" s="27"/>
      <c r="AB9" s="27">
        <v>6</v>
      </c>
      <c r="AC9" s="27">
        <f t="shared" si="22"/>
        <v>2.5</v>
      </c>
    </row>
    <row r="10" spans="1:29">
      <c r="A10" s="27"/>
      <c r="B10" s="27">
        <f t="shared" si="10"/>
        <v>70</v>
      </c>
      <c r="C10" s="27">
        <f t="shared" si="5"/>
        <v>1.7</v>
      </c>
      <c r="D10" s="27">
        <f t="shared" si="11"/>
        <v>3</v>
      </c>
      <c r="E10" s="27">
        <f t="shared" si="12"/>
        <v>3</v>
      </c>
      <c r="F10" s="27">
        <f t="shared" si="13"/>
        <v>350</v>
      </c>
      <c r="G10" s="27">
        <f t="shared" si="6"/>
        <v>4.5</v>
      </c>
      <c r="H10" s="27">
        <f t="shared" si="14"/>
        <v>6.2</v>
      </c>
      <c r="I10" s="115"/>
      <c r="J10" s="27">
        <f t="shared" si="7"/>
        <v>1836</v>
      </c>
      <c r="K10" s="27">
        <f t="shared" si="8"/>
        <v>5287680</v>
      </c>
      <c r="L10" s="27">
        <f t="shared" si="15"/>
        <v>1836</v>
      </c>
      <c r="M10" s="27">
        <f t="shared" si="0"/>
        <v>5287680</v>
      </c>
      <c r="N10" s="27">
        <f t="shared" si="16"/>
        <v>1836</v>
      </c>
      <c r="O10" s="27">
        <f t="shared" si="1"/>
        <v>5287680</v>
      </c>
      <c r="P10" s="27">
        <f t="shared" si="17"/>
        <v>3672</v>
      </c>
      <c r="Q10" s="27">
        <f t="shared" si="2"/>
        <v>10575360</v>
      </c>
      <c r="R10" s="27">
        <f t="shared" si="18"/>
        <v>1836</v>
      </c>
      <c r="S10" s="27">
        <f t="shared" si="3"/>
        <v>5287680</v>
      </c>
      <c r="T10" s="27">
        <f t="shared" si="19"/>
        <v>1836</v>
      </c>
      <c r="U10" s="27">
        <f t="shared" si="4"/>
        <v>5287680</v>
      </c>
      <c r="V10" s="27">
        <v>7</v>
      </c>
      <c r="W10" s="27"/>
      <c r="X10" s="27">
        <v>7</v>
      </c>
      <c r="Y10" s="27">
        <f t="shared" ref="Y10:Y17" si="23">Y9+0.5</f>
        <v>3</v>
      </c>
      <c r="Z10" s="27">
        <v>7</v>
      </c>
      <c r="AA10" s="27"/>
      <c r="AB10" s="27">
        <v>7</v>
      </c>
      <c r="AC10" s="27">
        <f t="shared" ref="AC10:AC12" si="24">AC9+0.5</f>
        <v>3</v>
      </c>
    </row>
    <row r="11" spans="1:29">
      <c r="A11" s="27">
        <f t="shared" si="20"/>
        <v>4</v>
      </c>
      <c r="B11" s="27">
        <f t="shared" si="10"/>
        <v>80</v>
      </c>
      <c r="C11" s="27">
        <f t="shared" si="5"/>
        <v>1.8</v>
      </c>
      <c r="D11" s="27">
        <f t="shared" si="21"/>
        <v>4</v>
      </c>
      <c r="E11" s="27">
        <f>D11*$E$1</f>
        <v>4</v>
      </c>
      <c r="F11" s="27">
        <f t="shared" si="13"/>
        <v>400</v>
      </c>
      <c r="G11" s="27">
        <f t="shared" si="6"/>
        <v>5</v>
      </c>
      <c r="H11" s="27">
        <f t="shared" si="14"/>
        <v>7.8</v>
      </c>
      <c r="I11" s="115"/>
      <c r="J11" s="27">
        <f t="shared" si="7"/>
        <v>3240</v>
      </c>
      <c r="K11" s="27">
        <f t="shared" si="8"/>
        <v>9331200</v>
      </c>
      <c r="L11" s="27">
        <f t="shared" si="15"/>
        <v>3240</v>
      </c>
      <c r="M11" s="27">
        <f t="shared" si="0"/>
        <v>9331200</v>
      </c>
      <c r="N11" s="27">
        <f t="shared" si="16"/>
        <v>3240</v>
      </c>
      <c r="O11" s="27">
        <f t="shared" si="1"/>
        <v>9331200</v>
      </c>
      <c r="P11" s="27">
        <f t="shared" si="17"/>
        <v>6480</v>
      </c>
      <c r="Q11" s="27">
        <f t="shared" si="2"/>
        <v>18662400</v>
      </c>
      <c r="R11" s="27">
        <f t="shared" si="18"/>
        <v>3240</v>
      </c>
      <c r="S11" s="27">
        <f t="shared" si="3"/>
        <v>9331200</v>
      </c>
      <c r="T11" s="27">
        <f t="shared" si="19"/>
        <v>3240</v>
      </c>
      <c r="U11" s="27">
        <f t="shared" si="4"/>
        <v>9331200</v>
      </c>
      <c r="V11" s="27">
        <v>8</v>
      </c>
      <c r="W11" s="27"/>
      <c r="X11" s="27">
        <v>8</v>
      </c>
      <c r="Y11" s="27">
        <f t="shared" si="23"/>
        <v>3.5</v>
      </c>
      <c r="Z11" s="27">
        <v>8</v>
      </c>
      <c r="AA11" s="27"/>
      <c r="AB11" s="27">
        <v>8</v>
      </c>
      <c r="AC11" s="27">
        <f t="shared" si="24"/>
        <v>3.5</v>
      </c>
    </row>
    <row r="12" spans="1:29">
      <c r="A12" s="27"/>
      <c r="B12" s="27">
        <f t="shared" si="10"/>
        <v>90</v>
      </c>
      <c r="C12" s="27">
        <f t="shared" si="5"/>
        <v>1.9</v>
      </c>
      <c r="D12" s="27">
        <f t="shared" ref="D12:D16" si="25">D11</f>
        <v>4</v>
      </c>
      <c r="E12" s="27">
        <f t="shared" ref="E12:E16" si="26">E11</f>
        <v>4</v>
      </c>
      <c r="F12" s="27">
        <f t="shared" si="13"/>
        <v>450</v>
      </c>
      <c r="G12" s="27">
        <f t="shared" si="6"/>
        <v>5.5</v>
      </c>
      <c r="H12" s="27">
        <f t="shared" si="14"/>
        <v>8.4</v>
      </c>
      <c r="I12" s="115"/>
      <c r="J12" s="27">
        <f t="shared" si="7"/>
        <v>4180</v>
      </c>
      <c r="K12" s="27">
        <f t="shared" si="8"/>
        <v>12038400</v>
      </c>
      <c r="L12" s="27">
        <f t="shared" si="15"/>
        <v>4180</v>
      </c>
      <c r="M12" s="27">
        <f t="shared" si="0"/>
        <v>12038400</v>
      </c>
      <c r="N12" s="27">
        <f t="shared" si="16"/>
        <v>4180</v>
      </c>
      <c r="O12" s="27">
        <f t="shared" si="1"/>
        <v>12038400</v>
      </c>
      <c r="P12" s="27">
        <f t="shared" si="17"/>
        <v>8360</v>
      </c>
      <c r="Q12" s="27">
        <f t="shared" si="2"/>
        <v>24076800</v>
      </c>
      <c r="R12" s="27">
        <f t="shared" si="18"/>
        <v>4180</v>
      </c>
      <c r="S12" s="27">
        <f t="shared" si="3"/>
        <v>12038400</v>
      </c>
      <c r="T12" s="27">
        <f t="shared" si="19"/>
        <v>4180</v>
      </c>
      <c r="U12" s="27">
        <f t="shared" si="4"/>
        <v>12038400</v>
      </c>
      <c r="V12" s="27">
        <v>9</v>
      </c>
      <c r="W12" s="27"/>
      <c r="X12" s="27">
        <v>9</v>
      </c>
      <c r="Y12" s="27">
        <f t="shared" si="23"/>
        <v>4</v>
      </c>
      <c r="Z12" s="27">
        <v>9</v>
      </c>
      <c r="AA12" s="27"/>
      <c r="AB12" s="27">
        <v>9</v>
      </c>
      <c r="AC12" s="27">
        <f t="shared" si="24"/>
        <v>4</v>
      </c>
    </row>
    <row r="13" spans="1:29">
      <c r="A13" s="27">
        <f t="shared" ref="A13:A17" si="27">A11+1</f>
        <v>5</v>
      </c>
      <c r="B13" s="27">
        <f t="shared" si="10"/>
        <v>100</v>
      </c>
      <c r="C13" s="27">
        <f t="shared" si="5"/>
        <v>2</v>
      </c>
      <c r="D13" s="27">
        <f t="shared" ref="D13:D17" si="28">D11+1</f>
        <v>5</v>
      </c>
      <c r="E13" s="27">
        <f>D13*$E$1</f>
        <v>5</v>
      </c>
      <c r="F13" s="27">
        <f t="shared" si="13"/>
        <v>500</v>
      </c>
      <c r="G13" s="27">
        <f t="shared" si="6"/>
        <v>6</v>
      </c>
      <c r="H13" s="27">
        <f t="shared" si="14"/>
        <v>10</v>
      </c>
      <c r="I13" s="115"/>
      <c r="J13" s="27">
        <f t="shared" si="7"/>
        <v>6600</v>
      </c>
      <c r="K13" s="27">
        <f t="shared" si="8"/>
        <v>19008000</v>
      </c>
      <c r="L13" s="27">
        <f t="shared" si="15"/>
        <v>6600</v>
      </c>
      <c r="M13" s="27">
        <f t="shared" si="0"/>
        <v>19008000</v>
      </c>
      <c r="N13" s="27">
        <f t="shared" si="16"/>
        <v>6600</v>
      </c>
      <c r="O13" s="27">
        <f t="shared" si="1"/>
        <v>19008000</v>
      </c>
      <c r="P13" s="27">
        <f t="shared" si="17"/>
        <v>13200</v>
      </c>
      <c r="Q13" s="27">
        <f t="shared" si="2"/>
        <v>38016000</v>
      </c>
      <c r="R13" s="27">
        <f t="shared" si="18"/>
        <v>6600</v>
      </c>
      <c r="S13" s="27">
        <f t="shared" si="3"/>
        <v>19008000</v>
      </c>
      <c r="T13" s="27">
        <f t="shared" si="19"/>
        <v>6600</v>
      </c>
      <c r="U13" s="27">
        <f t="shared" si="4"/>
        <v>19008000</v>
      </c>
      <c r="V13" s="27">
        <v>10</v>
      </c>
      <c r="W13" s="27"/>
      <c r="X13" s="27">
        <v>10</v>
      </c>
      <c r="Y13" s="27"/>
      <c r="Z13" s="27">
        <v>10</v>
      </c>
      <c r="AA13" s="27"/>
      <c r="AB13" s="27">
        <v>10</v>
      </c>
      <c r="AC13" s="27"/>
    </row>
    <row r="14" spans="1:29">
      <c r="A14" s="27"/>
      <c r="B14" s="27">
        <f t="shared" si="10"/>
        <v>110</v>
      </c>
      <c r="C14" s="27">
        <f t="shared" si="5"/>
        <v>2.1</v>
      </c>
      <c r="D14" s="27">
        <f t="shared" si="25"/>
        <v>5</v>
      </c>
      <c r="E14" s="27">
        <f t="shared" si="26"/>
        <v>5</v>
      </c>
      <c r="F14" s="27">
        <f t="shared" si="13"/>
        <v>550</v>
      </c>
      <c r="G14" s="27">
        <f t="shared" si="6"/>
        <v>6.5</v>
      </c>
      <c r="H14" s="27">
        <f t="shared" si="14"/>
        <v>10.6</v>
      </c>
      <c r="I14" s="115"/>
      <c r="J14" s="27">
        <f t="shared" si="7"/>
        <v>8190</v>
      </c>
      <c r="K14" s="27">
        <f t="shared" si="8"/>
        <v>23587200</v>
      </c>
      <c r="L14" s="27">
        <f t="shared" si="15"/>
        <v>8190</v>
      </c>
      <c r="M14" s="27">
        <f t="shared" si="0"/>
        <v>23587200</v>
      </c>
      <c r="N14" s="27">
        <f t="shared" si="16"/>
        <v>8190</v>
      </c>
      <c r="O14" s="27">
        <f t="shared" si="1"/>
        <v>23587200</v>
      </c>
      <c r="P14" s="27">
        <f t="shared" si="17"/>
        <v>16380</v>
      </c>
      <c r="Q14" s="27">
        <f t="shared" si="2"/>
        <v>47174400</v>
      </c>
      <c r="R14" s="27">
        <f t="shared" si="18"/>
        <v>8190</v>
      </c>
      <c r="S14" s="27">
        <f t="shared" si="3"/>
        <v>23587200</v>
      </c>
      <c r="T14" s="27">
        <f t="shared" si="19"/>
        <v>8190</v>
      </c>
      <c r="U14" s="27">
        <f t="shared" si="4"/>
        <v>23587200</v>
      </c>
      <c r="V14" s="27">
        <v>11</v>
      </c>
      <c r="W14" s="27"/>
      <c r="X14" s="27">
        <v>11</v>
      </c>
      <c r="Y14" s="27">
        <f t="shared" ref="Y14:AC14" si="29">Y12+0.5</f>
        <v>4.5</v>
      </c>
      <c r="Z14" s="27">
        <v>11</v>
      </c>
      <c r="AA14" s="27"/>
      <c r="AB14" s="27">
        <v>11</v>
      </c>
      <c r="AC14" s="27">
        <f t="shared" si="29"/>
        <v>4.5</v>
      </c>
    </row>
    <row r="15" spans="1:29">
      <c r="A15" s="27">
        <f t="shared" si="27"/>
        <v>6</v>
      </c>
      <c r="B15" s="27">
        <f t="shared" si="10"/>
        <v>120</v>
      </c>
      <c r="C15" s="27">
        <f t="shared" si="5"/>
        <v>2.2</v>
      </c>
      <c r="D15" s="27">
        <f t="shared" si="28"/>
        <v>6</v>
      </c>
      <c r="E15" s="27">
        <f>D15*$E$1</f>
        <v>6</v>
      </c>
      <c r="F15" s="27">
        <f t="shared" si="13"/>
        <v>600</v>
      </c>
      <c r="G15" s="27">
        <f t="shared" si="6"/>
        <v>7</v>
      </c>
      <c r="H15" s="27">
        <f t="shared" si="14"/>
        <v>12.2</v>
      </c>
      <c r="I15" s="115"/>
      <c r="J15" s="27">
        <f t="shared" si="7"/>
        <v>12012</v>
      </c>
      <c r="K15" s="27">
        <f t="shared" si="8"/>
        <v>34594560</v>
      </c>
      <c r="L15" s="27">
        <f t="shared" si="15"/>
        <v>12012</v>
      </c>
      <c r="M15" s="27">
        <f t="shared" si="0"/>
        <v>34594560</v>
      </c>
      <c r="N15" s="27">
        <f t="shared" si="16"/>
        <v>12012</v>
      </c>
      <c r="O15" s="27">
        <f t="shared" si="1"/>
        <v>34594560</v>
      </c>
      <c r="P15" s="27">
        <f t="shared" si="17"/>
        <v>24024</v>
      </c>
      <c r="Q15" s="27">
        <f t="shared" si="2"/>
        <v>69189120</v>
      </c>
      <c r="R15" s="27">
        <f t="shared" si="18"/>
        <v>12012</v>
      </c>
      <c r="S15" s="27">
        <f t="shared" si="3"/>
        <v>34594560</v>
      </c>
      <c r="T15" s="27">
        <f t="shared" si="19"/>
        <v>12012</v>
      </c>
      <c r="U15" s="27">
        <f t="shared" si="4"/>
        <v>34594560</v>
      </c>
      <c r="V15" s="27">
        <v>12</v>
      </c>
      <c r="W15" s="27"/>
      <c r="X15" s="27">
        <v>12</v>
      </c>
      <c r="Y15" s="27">
        <f t="shared" si="23"/>
        <v>5</v>
      </c>
      <c r="Z15" s="27">
        <v>12</v>
      </c>
      <c r="AA15" s="27"/>
      <c r="AB15" s="27">
        <v>12</v>
      </c>
      <c r="AC15" s="27">
        <f t="shared" ref="AC15:AC17" si="30">AC14+0.5</f>
        <v>5</v>
      </c>
    </row>
    <row r="16" spans="1:29">
      <c r="A16" s="27"/>
      <c r="B16" s="27">
        <f t="shared" si="10"/>
        <v>130</v>
      </c>
      <c r="C16" s="27">
        <f t="shared" si="5"/>
        <v>2.3</v>
      </c>
      <c r="D16" s="27">
        <f t="shared" si="25"/>
        <v>6</v>
      </c>
      <c r="E16" s="27">
        <f t="shared" si="26"/>
        <v>6</v>
      </c>
      <c r="F16" s="27">
        <f t="shared" si="13"/>
        <v>650</v>
      </c>
      <c r="G16" s="27">
        <f t="shared" si="6"/>
        <v>7.5</v>
      </c>
      <c r="H16" s="27">
        <f t="shared" si="14"/>
        <v>12.8</v>
      </c>
      <c r="I16" s="115"/>
      <c r="J16" s="27">
        <f t="shared" si="7"/>
        <v>14490</v>
      </c>
      <c r="K16" s="27">
        <f t="shared" si="8"/>
        <v>41731200</v>
      </c>
      <c r="L16" s="27">
        <f t="shared" si="15"/>
        <v>14490</v>
      </c>
      <c r="M16" s="27">
        <f t="shared" si="0"/>
        <v>41731200</v>
      </c>
      <c r="N16" s="27">
        <f t="shared" si="16"/>
        <v>14490</v>
      </c>
      <c r="O16" s="27">
        <f t="shared" si="1"/>
        <v>41731200</v>
      </c>
      <c r="P16" s="27">
        <f t="shared" si="17"/>
        <v>28980</v>
      </c>
      <c r="Q16" s="27">
        <f t="shared" si="2"/>
        <v>83462400</v>
      </c>
      <c r="R16" s="27">
        <f t="shared" si="18"/>
        <v>14490</v>
      </c>
      <c r="S16" s="27">
        <f t="shared" si="3"/>
        <v>41731200</v>
      </c>
      <c r="T16" s="27">
        <f t="shared" si="19"/>
        <v>14490</v>
      </c>
      <c r="U16" s="27">
        <f t="shared" si="4"/>
        <v>41731200</v>
      </c>
      <c r="V16" s="27">
        <v>13</v>
      </c>
      <c r="W16" s="27"/>
      <c r="X16" s="27">
        <v>13</v>
      </c>
      <c r="Y16" s="27">
        <f t="shared" si="23"/>
        <v>5.5</v>
      </c>
      <c r="Z16" s="27">
        <v>13</v>
      </c>
      <c r="AA16" s="27"/>
      <c r="AB16" s="27">
        <v>13</v>
      </c>
      <c r="AC16" s="27">
        <f t="shared" si="30"/>
        <v>5.5</v>
      </c>
    </row>
    <row r="17" spans="1:29">
      <c r="A17" s="27">
        <f t="shared" si="27"/>
        <v>7</v>
      </c>
      <c r="B17" s="27">
        <f t="shared" si="10"/>
        <v>140</v>
      </c>
      <c r="C17" s="27">
        <f t="shared" si="5"/>
        <v>2.4</v>
      </c>
      <c r="D17" s="27">
        <f t="shared" si="28"/>
        <v>7</v>
      </c>
      <c r="E17" s="27">
        <f>D17*$E$1</f>
        <v>7</v>
      </c>
      <c r="F17" s="27">
        <f t="shared" si="13"/>
        <v>700</v>
      </c>
      <c r="G17" s="27">
        <f t="shared" si="6"/>
        <v>8</v>
      </c>
      <c r="H17" s="27">
        <f t="shared" si="14"/>
        <v>14.4</v>
      </c>
      <c r="I17" s="115"/>
      <c r="J17" s="27">
        <f t="shared" si="7"/>
        <v>20160</v>
      </c>
      <c r="K17" s="27">
        <f t="shared" si="8"/>
        <v>58060800</v>
      </c>
      <c r="L17" s="27">
        <f t="shared" si="15"/>
        <v>20160</v>
      </c>
      <c r="M17" s="27">
        <f t="shared" si="0"/>
        <v>58060800</v>
      </c>
      <c r="N17" s="27">
        <f t="shared" si="16"/>
        <v>20160</v>
      </c>
      <c r="O17" s="27">
        <f t="shared" si="1"/>
        <v>58060800</v>
      </c>
      <c r="P17" s="27">
        <f t="shared" si="17"/>
        <v>40320</v>
      </c>
      <c r="Q17" s="27">
        <f t="shared" si="2"/>
        <v>116121600</v>
      </c>
      <c r="R17" s="27">
        <f t="shared" si="18"/>
        <v>20160</v>
      </c>
      <c r="S17" s="27">
        <f t="shared" si="3"/>
        <v>58060800</v>
      </c>
      <c r="T17" s="27">
        <f t="shared" si="19"/>
        <v>20160</v>
      </c>
      <c r="U17" s="27">
        <f t="shared" si="4"/>
        <v>58060800</v>
      </c>
      <c r="V17" s="27">
        <v>14</v>
      </c>
      <c r="W17" s="27"/>
      <c r="X17" s="27">
        <v>14</v>
      </c>
      <c r="Y17" s="27">
        <f t="shared" si="23"/>
        <v>6</v>
      </c>
      <c r="Z17" s="27">
        <v>14</v>
      </c>
      <c r="AA17" s="27"/>
      <c r="AB17" s="27">
        <v>14</v>
      </c>
      <c r="AC17" s="27">
        <f t="shared" si="30"/>
        <v>6</v>
      </c>
    </row>
    <row r="18" spans="1:29">
      <c r="A18" s="27"/>
      <c r="B18" s="27">
        <f t="shared" si="10"/>
        <v>150</v>
      </c>
      <c r="C18" s="27">
        <f t="shared" si="5"/>
        <v>2.5</v>
      </c>
      <c r="D18" s="27">
        <f t="shared" ref="D18:D22" si="31">D17</f>
        <v>7</v>
      </c>
      <c r="E18" s="27">
        <f t="shared" ref="E18:E22" si="32">E17</f>
        <v>7</v>
      </c>
      <c r="F18" s="27">
        <f t="shared" si="13"/>
        <v>750</v>
      </c>
      <c r="G18" s="27">
        <f t="shared" si="6"/>
        <v>8.5</v>
      </c>
      <c r="H18" s="27">
        <f t="shared" si="14"/>
        <v>15</v>
      </c>
      <c r="I18" s="115"/>
      <c r="J18" s="27">
        <f t="shared" si="7"/>
        <v>23800</v>
      </c>
      <c r="K18" s="27">
        <f t="shared" si="8"/>
        <v>68544000</v>
      </c>
      <c r="L18" s="27">
        <f t="shared" si="15"/>
        <v>23800</v>
      </c>
      <c r="M18" s="27">
        <f t="shared" si="0"/>
        <v>68544000</v>
      </c>
      <c r="N18" s="27">
        <f t="shared" si="16"/>
        <v>23800</v>
      </c>
      <c r="O18" s="27">
        <f t="shared" si="1"/>
        <v>68544000</v>
      </c>
      <c r="P18" s="27">
        <f t="shared" si="17"/>
        <v>47600</v>
      </c>
      <c r="Q18" s="27">
        <f t="shared" si="2"/>
        <v>137088000</v>
      </c>
      <c r="R18" s="27">
        <f t="shared" si="18"/>
        <v>23800</v>
      </c>
      <c r="S18" s="27">
        <f t="shared" si="3"/>
        <v>68544000</v>
      </c>
      <c r="T18" s="27">
        <f t="shared" si="19"/>
        <v>23800</v>
      </c>
      <c r="U18" s="27">
        <f t="shared" si="4"/>
        <v>68544000</v>
      </c>
      <c r="V18" s="27">
        <v>15</v>
      </c>
      <c r="W18" s="27"/>
      <c r="X18" s="27">
        <v>15</v>
      </c>
      <c r="Y18" s="27"/>
      <c r="Z18" s="27">
        <v>15</v>
      </c>
      <c r="AA18" s="27"/>
      <c r="AB18" s="27">
        <v>15</v>
      </c>
      <c r="AC18" s="27"/>
    </row>
    <row r="19" spans="1:29">
      <c r="A19" s="27">
        <f t="shared" ref="A19:A23" si="33">A17+1</f>
        <v>8</v>
      </c>
      <c r="B19" s="27">
        <f t="shared" si="10"/>
        <v>160</v>
      </c>
      <c r="C19" s="27">
        <f t="shared" si="5"/>
        <v>2.6</v>
      </c>
      <c r="D19" s="27">
        <f t="shared" ref="D19:D23" si="34">D17+1</f>
        <v>8</v>
      </c>
      <c r="E19" s="27">
        <f>D19*$E$1</f>
        <v>8</v>
      </c>
      <c r="F19" s="27">
        <f t="shared" si="13"/>
        <v>800</v>
      </c>
      <c r="G19" s="27">
        <f t="shared" si="6"/>
        <v>9</v>
      </c>
      <c r="H19" s="27">
        <f t="shared" si="14"/>
        <v>16.6</v>
      </c>
      <c r="I19" s="115"/>
      <c r="J19" s="27">
        <f t="shared" si="7"/>
        <v>31824</v>
      </c>
      <c r="K19" s="27">
        <f t="shared" si="8"/>
        <v>91653120</v>
      </c>
      <c r="L19" s="27">
        <f t="shared" si="15"/>
        <v>31824</v>
      </c>
      <c r="M19" s="27">
        <f t="shared" si="0"/>
        <v>91653120</v>
      </c>
      <c r="N19" s="27">
        <f t="shared" si="16"/>
        <v>31824</v>
      </c>
      <c r="O19" s="27">
        <f t="shared" si="1"/>
        <v>91653120</v>
      </c>
      <c r="P19" s="27">
        <f t="shared" si="17"/>
        <v>63648</v>
      </c>
      <c r="Q19" s="27">
        <f t="shared" si="2"/>
        <v>183306240</v>
      </c>
      <c r="R19" s="27">
        <f t="shared" si="18"/>
        <v>31824</v>
      </c>
      <c r="S19" s="27">
        <f t="shared" si="3"/>
        <v>91653120</v>
      </c>
      <c r="T19" s="27">
        <f t="shared" si="19"/>
        <v>31824</v>
      </c>
      <c r="U19" s="27">
        <f t="shared" si="4"/>
        <v>91653120</v>
      </c>
      <c r="V19" s="27">
        <v>16</v>
      </c>
      <c r="W19" s="27"/>
      <c r="X19" s="27">
        <v>16</v>
      </c>
      <c r="Y19" s="27">
        <f t="shared" ref="Y19:AC19" si="35">Y17+0.5</f>
        <v>6.5</v>
      </c>
      <c r="Z19" s="27">
        <v>16</v>
      </c>
      <c r="AA19" s="27"/>
      <c r="AB19" s="27">
        <v>16</v>
      </c>
      <c r="AC19" s="27">
        <f t="shared" si="35"/>
        <v>6.5</v>
      </c>
    </row>
    <row r="20" spans="1:29">
      <c r="A20" s="27"/>
      <c r="B20" s="27">
        <f t="shared" si="10"/>
        <v>170</v>
      </c>
      <c r="C20" s="27">
        <f t="shared" si="5"/>
        <v>2.7</v>
      </c>
      <c r="D20" s="27">
        <f t="shared" si="31"/>
        <v>8</v>
      </c>
      <c r="E20" s="27">
        <f t="shared" si="32"/>
        <v>8</v>
      </c>
      <c r="F20" s="27">
        <f t="shared" si="13"/>
        <v>850</v>
      </c>
      <c r="G20" s="27">
        <f t="shared" si="6"/>
        <v>9.5</v>
      </c>
      <c r="H20" s="27">
        <f t="shared" si="14"/>
        <v>17.2</v>
      </c>
      <c r="I20" s="115"/>
      <c r="J20" s="27">
        <f t="shared" si="7"/>
        <v>36936</v>
      </c>
      <c r="K20" s="27">
        <f t="shared" si="8"/>
        <v>106375680</v>
      </c>
      <c r="L20" s="27">
        <f t="shared" si="15"/>
        <v>36936</v>
      </c>
      <c r="M20" s="27">
        <f t="shared" si="0"/>
        <v>106375680</v>
      </c>
      <c r="N20" s="27">
        <f t="shared" si="16"/>
        <v>36936</v>
      </c>
      <c r="O20" s="27">
        <f t="shared" si="1"/>
        <v>106375680</v>
      </c>
      <c r="P20" s="27">
        <f t="shared" si="17"/>
        <v>73872</v>
      </c>
      <c r="Q20" s="27">
        <f t="shared" si="2"/>
        <v>212751360</v>
      </c>
      <c r="R20" s="27">
        <f t="shared" si="18"/>
        <v>36936</v>
      </c>
      <c r="S20" s="27">
        <f t="shared" si="3"/>
        <v>106375680</v>
      </c>
      <c r="T20" s="27">
        <f t="shared" si="19"/>
        <v>36936</v>
      </c>
      <c r="U20" s="27">
        <f t="shared" si="4"/>
        <v>106375680</v>
      </c>
      <c r="V20" s="27">
        <v>17</v>
      </c>
      <c r="W20" s="27"/>
      <c r="X20" s="27">
        <v>17</v>
      </c>
      <c r="Y20" s="27">
        <f t="shared" ref="Y20:Y22" si="36">Y19+0.5</f>
        <v>7</v>
      </c>
      <c r="Z20" s="27">
        <v>17</v>
      </c>
      <c r="AA20" s="27"/>
      <c r="AB20" s="27">
        <v>17</v>
      </c>
      <c r="AC20" s="27">
        <f t="shared" ref="AC20:AC22" si="37">AC19+0.5</f>
        <v>7</v>
      </c>
    </row>
    <row r="21" spans="1:29">
      <c r="A21" s="27">
        <f t="shared" si="33"/>
        <v>9</v>
      </c>
      <c r="B21" s="27">
        <f t="shared" si="10"/>
        <v>180</v>
      </c>
      <c r="C21" s="27">
        <f t="shared" si="5"/>
        <v>2.8</v>
      </c>
      <c r="D21" s="27">
        <f t="shared" si="34"/>
        <v>9</v>
      </c>
      <c r="E21" s="27">
        <f>D21*$E$1</f>
        <v>9</v>
      </c>
      <c r="F21" s="27">
        <f t="shared" si="13"/>
        <v>900</v>
      </c>
      <c r="G21" s="27">
        <f t="shared" si="6"/>
        <v>10</v>
      </c>
      <c r="H21" s="27">
        <f t="shared" si="14"/>
        <v>18.8</v>
      </c>
      <c r="I21" s="115"/>
      <c r="J21" s="27">
        <f t="shared" si="7"/>
        <v>47880</v>
      </c>
      <c r="K21" s="27">
        <f t="shared" si="8"/>
        <v>137894400</v>
      </c>
      <c r="L21" s="27">
        <f t="shared" si="15"/>
        <v>47880</v>
      </c>
      <c r="M21" s="27">
        <f t="shared" si="0"/>
        <v>137894400</v>
      </c>
      <c r="N21" s="27">
        <f t="shared" si="16"/>
        <v>47880</v>
      </c>
      <c r="O21" s="27">
        <f t="shared" si="1"/>
        <v>137894400</v>
      </c>
      <c r="P21" s="27">
        <f t="shared" si="17"/>
        <v>95760</v>
      </c>
      <c r="Q21" s="27">
        <f t="shared" si="2"/>
        <v>275788800</v>
      </c>
      <c r="R21" s="27">
        <f t="shared" si="18"/>
        <v>47880</v>
      </c>
      <c r="S21" s="27">
        <f t="shared" si="3"/>
        <v>137894400</v>
      </c>
      <c r="T21" s="27">
        <f t="shared" si="19"/>
        <v>47880</v>
      </c>
      <c r="U21" s="27">
        <f t="shared" si="4"/>
        <v>137894400</v>
      </c>
      <c r="V21" s="27">
        <v>18</v>
      </c>
      <c r="W21" s="27"/>
      <c r="X21" s="27">
        <v>18</v>
      </c>
      <c r="Y21" s="27">
        <f t="shared" si="36"/>
        <v>7.5</v>
      </c>
      <c r="Z21" s="27">
        <v>18</v>
      </c>
      <c r="AA21" s="27"/>
      <c r="AB21" s="27">
        <v>18</v>
      </c>
      <c r="AC21" s="27">
        <f t="shared" si="37"/>
        <v>7.5</v>
      </c>
    </row>
    <row r="22" spans="1:29">
      <c r="A22" s="27"/>
      <c r="B22" s="27">
        <f t="shared" si="10"/>
        <v>190</v>
      </c>
      <c r="C22" s="27">
        <f t="shared" si="5"/>
        <v>2.9</v>
      </c>
      <c r="D22" s="27">
        <f t="shared" si="31"/>
        <v>9</v>
      </c>
      <c r="E22" s="27">
        <f t="shared" si="32"/>
        <v>9</v>
      </c>
      <c r="F22" s="27">
        <f t="shared" si="13"/>
        <v>950</v>
      </c>
      <c r="G22" s="27">
        <f t="shared" si="6"/>
        <v>10.5</v>
      </c>
      <c r="H22" s="27">
        <f t="shared" si="14"/>
        <v>19.4</v>
      </c>
      <c r="I22" s="115"/>
      <c r="J22" s="27">
        <f t="shared" si="7"/>
        <v>54810</v>
      </c>
      <c r="K22" s="27">
        <f t="shared" si="8"/>
        <v>157852800</v>
      </c>
      <c r="L22" s="27">
        <f t="shared" si="15"/>
        <v>54810</v>
      </c>
      <c r="M22" s="27">
        <f t="shared" si="0"/>
        <v>157852800</v>
      </c>
      <c r="N22" s="27">
        <f t="shared" si="16"/>
        <v>54810</v>
      </c>
      <c r="O22" s="27">
        <f t="shared" si="1"/>
        <v>157852800</v>
      </c>
      <c r="P22" s="27">
        <f t="shared" si="17"/>
        <v>109620</v>
      </c>
      <c r="Q22" s="27">
        <f t="shared" si="2"/>
        <v>315705600</v>
      </c>
      <c r="R22" s="27">
        <f t="shared" si="18"/>
        <v>54810</v>
      </c>
      <c r="S22" s="27">
        <f t="shared" si="3"/>
        <v>157852800</v>
      </c>
      <c r="T22" s="27">
        <f t="shared" si="19"/>
        <v>54810</v>
      </c>
      <c r="U22" s="27">
        <f t="shared" si="4"/>
        <v>157852800</v>
      </c>
      <c r="V22" s="27">
        <v>19</v>
      </c>
      <c r="W22" s="27"/>
      <c r="X22" s="27">
        <v>19</v>
      </c>
      <c r="Y22" s="27">
        <f t="shared" si="36"/>
        <v>8</v>
      </c>
      <c r="Z22" s="27">
        <v>19</v>
      </c>
      <c r="AA22" s="27"/>
      <c r="AB22" s="27">
        <v>19</v>
      </c>
      <c r="AC22" s="27">
        <f t="shared" si="37"/>
        <v>8</v>
      </c>
    </row>
    <row r="23" spans="1:29">
      <c r="A23" s="27">
        <f t="shared" si="33"/>
        <v>10</v>
      </c>
      <c r="B23" s="27">
        <f t="shared" si="10"/>
        <v>200</v>
      </c>
      <c r="C23" s="27">
        <f t="shared" si="5"/>
        <v>3</v>
      </c>
      <c r="D23" s="27">
        <f t="shared" si="34"/>
        <v>10</v>
      </c>
      <c r="E23" s="27">
        <f>D23*$E$1</f>
        <v>10</v>
      </c>
      <c r="F23" s="27">
        <f t="shared" si="13"/>
        <v>1000</v>
      </c>
      <c r="G23" s="27">
        <f t="shared" si="6"/>
        <v>11</v>
      </c>
      <c r="H23" s="27">
        <f t="shared" si="14"/>
        <v>21</v>
      </c>
      <c r="I23" s="115"/>
      <c r="J23" s="27">
        <f t="shared" si="7"/>
        <v>69300</v>
      </c>
      <c r="K23" s="27">
        <f t="shared" si="8"/>
        <v>199584000</v>
      </c>
      <c r="L23" s="27">
        <f t="shared" si="15"/>
        <v>69300</v>
      </c>
      <c r="M23" s="27">
        <f t="shared" si="0"/>
        <v>199584000</v>
      </c>
      <c r="N23" s="27">
        <f t="shared" si="16"/>
        <v>69300</v>
      </c>
      <c r="O23" s="27">
        <f t="shared" si="1"/>
        <v>199584000</v>
      </c>
      <c r="P23" s="27">
        <f t="shared" si="17"/>
        <v>138600</v>
      </c>
      <c r="Q23" s="27">
        <f t="shared" si="2"/>
        <v>399168000</v>
      </c>
      <c r="R23" s="27">
        <f t="shared" si="18"/>
        <v>69300</v>
      </c>
      <c r="S23" s="27">
        <f t="shared" si="3"/>
        <v>199584000</v>
      </c>
      <c r="T23" s="27">
        <f t="shared" si="19"/>
        <v>69300</v>
      </c>
      <c r="U23" s="27">
        <f t="shared" si="4"/>
        <v>199584000</v>
      </c>
      <c r="V23" s="27">
        <v>20</v>
      </c>
      <c r="W23" s="27"/>
      <c r="X23" s="27">
        <v>20</v>
      </c>
      <c r="Y23" s="27"/>
      <c r="Z23" s="27">
        <v>20</v>
      </c>
      <c r="AA23" s="27"/>
      <c r="AB23" s="27">
        <v>20</v>
      </c>
      <c r="AC23" s="27"/>
    </row>
    <row r="24" spans="1:29">
      <c r="A24" s="27"/>
      <c r="B24" s="27">
        <f t="shared" si="10"/>
        <v>210</v>
      </c>
      <c r="C24" s="27">
        <f t="shared" si="5"/>
        <v>3.1</v>
      </c>
      <c r="D24" s="27">
        <f t="shared" ref="D24:D28" si="38">D23</f>
        <v>10</v>
      </c>
      <c r="E24" s="27">
        <f t="shared" ref="E24:E28" si="39">E23</f>
        <v>10</v>
      </c>
      <c r="F24" s="27">
        <f t="shared" si="13"/>
        <v>1050</v>
      </c>
      <c r="G24" s="27">
        <f t="shared" si="6"/>
        <v>11.5</v>
      </c>
      <c r="H24" s="27">
        <f t="shared" si="14"/>
        <v>21.6</v>
      </c>
      <c r="I24" s="115"/>
      <c r="J24" s="27">
        <f t="shared" si="7"/>
        <v>78430</v>
      </c>
      <c r="K24" s="27">
        <f t="shared" si="8"/>
        <v>225878400</v>
      </c>
      <c r="L24" s="27">
        <f t="shared" si="15"/>
        <v>78430</v>
      </c>
      <c r="M24" s="27">
        <f t="shared" si="0"/>
        <v>225878400</v>
      </c>
      <c r="N24" s="27">
        <f t="shared" si="16"/>
        <v>78430</v>
      </c>
      <c r="O24" s="27">
        <f t="shared" si="1"/>
        <v>225878400</v>
      </c>
      <c r="P24" s="27">
        <f t="shared" si="17"/>
        <v>156860</v>
      </c>
      <c r="Q24" s="27">
        <f t="shared" si="2"/>
        <v>451756800</v>
      </c>
      <c r="R24" s="27">
        <f t="shared" si="18"/>
        <v>78430</v>
      </c>
      <c r="S24" s="27">
        <f t="shared" si="3"/>
        <v>225878400</v>
      </c>
      <c r="T24" s="27">
        <f t="shared" si="19"/>
        <v>78430</v>
      </c>
      <c r="U24" s="27">
        <f t="shared" si="4"/>
        <v>225878400</v>
      </c>
      <c r="V24" s="27">
        <v>21</v>
      </c>
      <c r="W24" s="27"/>
      <c r="X24" s="27">
        <v>21</v>
      </c>
      <c r="Y24" s="27">
        <f t="shared" ref="Y24:AC24" si="40">Y22+0.5</f>
        <v>8.5</v>
      </c>
      <c r="Z24" s="27">
        <v>21</v>
      </c>
      <c r="AA24" s="27"/>
      <c r="AB24" s="27">
        <v>21</v>
      </c>
      <c r="AC24" s="27">
        <f t="shared" si="40"/>
        <v>8.5</v>
      </c>
    </row>
    <row r="25" spans="1:29">
      <c r="A25" s="27">
        <f t="shared" ref="A25:A29" si="41">A23+1</f>
        <v>11</v>
      </c>
      <c r="B25" s="27">
        <f t="shared" si="10"/>
        <v>220</v>
      </c>
      <c r="C25" s="27">
        <f t="shared" si="5"/>
        <v>3.2</v>
      </c>
      <c r="D25" s="27">
        <f t="shared" ref="D25:D29" si="42">D23+1</f>
        <v>11</v>
      </c>
      <c r="E25" s="27">
        <f>D25*$E$1</f>
        <v>11</v>
      </c>
      <c r="F25" s="27">
        <f t="shared" si="13"/>
        <v>1100</v>
      </c>
      <c r="G25" s="27">
        <f t="shared" si="6"/>
        <v>12</v>
      </c>
      <c r="H25" s="27">
        <f t="shared" si="14"/>
        <v>23.2</v>
      </c>
      <c r="I25" s="115"/>
      <c r="J25" s="27">
        <f t="shared" si="7"/>
        <v>97152</v>
      </c>
      <c r="K25" s="27">
        <f t="shared" si="8"/>
        <v>279797760</v>
      </c>
      <c r="L25" s="27">
        <f t="shared" si="15"/>
        <v>97152</v>
      </c>
      <c r="M25" s="27">
        <f t="shared" si="0"/>
        <v>279797760</v>
      </c>
      <c r="N25" s="27">
        <f t="shared" si="16"/>
        <v>97152</v>
      </c>
      <c r="O25" s="27">
        <f t="shared" si="1"/>
        <v>279797760</v>
      </c>
      <c r="P25" s="27">
        <f t="shared" si="17"/>
        <v>194304</v>
      </c>
      <c r="Q25" s="27">
        <f t="shared" si="2"/>
        <v>559595520</v>
      </c>
      <c r="R25" s="27">
        <f t="shared" si="18"/>
        <v>97152</v>
      </c>
      <c r="S25" s="27">
        <f t="shared" si="3"/>
        <v>279797760</v>
      </c>
      <c r="T25" s="27">
        <f t="shared" si="19"/>
        <v>97152</v>
      </c>
      <c r="U25" s="27">
        <f t="shared" si="4"/>
        <v>279797760</v>
      </c>
      <c r="V25" s="27">
        <v>22</v>
      </c>
      <c r="W25" s="27"/>
      <c r="X25" s="27">
        <v>22</v>
      </c>
      <c r="Y25" s="27">
        <f t="shared" ref="Y25:Y27" si="43">Y24+0.5</f>
        <v>9</v>
      </c>
      <c r="Z25" s="27">
        <v>22</v>
      </c>
      <c r="AA25" s="27"/>
      <c r="AB25" s="27">
        <v>22</v>
      </c>
      <c r="AC25" s="27">
        <f t="shared" ref="AC25:AC27" si="44">AC24+0.5</f>
        <v>9</v>
      </c>
    </row>
    <row r="26" spans="1:29">
      <c r="A26" s="27"/>
      <c r="B26" s="27">
        <f t="shared" si="10"/>
        <v>230</v>
      </c>
      <c r="C26" s="27">
        <f t="shared" si="5"/>
        <v>3.3</v>
      </c>
      <c r="D26" s="27">
        <f t="shared" si="38"/>
        <v>11</v>
      </c>
      <c r="E26" s="27">
        <f t="shared" si="39"/>
        <v>11</v>
      </c>
      <c r="F26" s="27">
        <f t="shared" si="13"/>
        <v>1150</v>
      </c>
      <c r="G26" s="27">
        <f t="shared" si="6"/>
        <v>12.5</v>
      </c>
      <c r="H26" s="27">
        <f t="shared" si="14"/>
        <v>23.8</v>
      </c>
      <c r="I26" s="115"/>
      <c r="J26" s="27">
        <f t="shared" si="7"/>
        <v>108900</v>
      </c>
      <c r="K26" s="27">
        <f t="shared" si="8"/>
        <v>313632000</v>
      </c>
      <c r="L26" s="27">
        <f t="shared" si="15"/>
        <v>108900</v>
      </c>
      <c r="M26" s="27">
        <f t="shared" si="0"/>
        <v>313632000</v>
      </c>
      <c r="N26" s="27">
        <f t="shared" si="16"/>
        <v>108900</v>
      </c>
      <c r="O26" s="27">
        <f t="shared" si="1"/>
        <v>313632000</v>
      </c>
      <c r="P26" s="27">
        <f t="shared" si="17"/>
        <v>217800</v>
      </c>
      <c r="Q26" s="27">
        <f t="shared" si="2"/>
        <v>627264000</v>
      </c>
      <c r="R26" s="27">
        <f t="shared" si="18"/>
        <v>108900</v>
      </c>
      <c r="S26" s="27">
        <f t="shared" si="3"/>
        <v>313632000</v>
      </c>
      <c r="T26" s="27">
        <f t="shared" si="19"/>
        <v>108900</v>
      </c>
      <c r="U26" s="27">
        <f t="shared" si="4"/>
        <v>313632000</v>
      </c>
      <c r="V26" s="27">
        <v>23</v>
      </c>
      <c r="W26" s="27"/>
      <c r="X26" s="27">
        <v>23</v>
      </c>
      <c r="Y26" s="27">
        <f t="shared" si="43"/>
        <v>9.5</v>
      </c>
      <c r="Z26" s="27">
        <v>23</v>
      </c>
      <c r="AA26" s="27"/>
      <c r="AB26" s="27">
        <v>23</v>
      </c>
      <c r="AC26" s="27">
        <f t="shared" si="44"/>
        <v>9.5</v>
      </c>
    </row>
    <row r="27" spans="1:29">
      <c r="A27" s="27">
        <f t="shared" si="41"/>
        <v>12</v>
      </c>
      <c r="B27" s="27">
        <f t="shared" si="10"/>
        <v>240</v>
      </c>
      <c r="C27" s="27">
        <f t="shared" si="5"/>
        <v>3.4</v>
      </c>
      <c r="D27" s="27">
        <f t="shared" si="42"/>
        <v>12</v>
      </c>
      <c r="E27" s="27">
        <f>D27*$E$1</f>
        <v>12</v>
      </c>
      <c r="F27" s="27">
        <f t="shared" si="13"/>
        <v>1200</v>
      </c>
      <c r="G27" s="27">
        <f t="shared" si="6"/>
        <v>13</v>
      </c>
      <c r="H27" s="27">
        <f t="shared" si="14"/>
        <v>25.4</v>
      </c>
      <c r="I27" s="115"/>
      <c r="J27" s="27">
        <f t="shared" si="7"/>
        <v>132600</v>
      </c>
      <c r="K27" s="27">
        <f t="shared" si="8"/>
        <v>381888000</v>
      </c>
      <c r="L27" s="27">
        <f t="shared" si="15"/>
        <v>132600</v>
      </c>
      <c r="M27" s="27">
        <f t="shared" si="0"/>
        <v>381888000</v>
      </c>
      <c r="N27" s="27">
        <f t="shared" si="16"/>
        <v>132600</v>
      </c>
      <c r="O27" s="27">
        <f t="shared" si="1"/>
        <v>381888000</v>
      </c>
      <c r="P27" s="27">
        <f t="shared" si="17"/>
        <v>265200</v>
      </c>
      <c r="Q27" s="27">
        <f t="shared" si="2"/>
        <v>763776000</v>
      </c>
      <c r="R27" s="27">
        <f t="shared" si="18"/>
        <v>132600</v>
      </c>
      <c r="S27" s="27">
        <f t="shared" si="3"/>
        <v>381888000</v>
      </c>
      <c r="T27" s="27">
        <f t="shared" si="19"/>
        <v>132600</v>
      </c>
      <c r="U27" s="27">
        <f t="shared" si="4"/>
        <v>381888000</v>
      </c>
      <c r="V27" s="27">
        <v>24</v>
      </c>
      <c r="W27" s="27"/>
      <c r="X27" s="27">
        <v>24</v>
      </c>
      <c r="Y27" s="27">
        <f t="shared" si="43"/>
        <v>10</v>
      </c>
      <c r="Z27" s="27">
        <v>24</v>
      </c>
      <c r="AA27" s="27"/>
      <c r="AB27" s="27">
        <v>24</v>
      </c>
      <c r="AC27" s="27">
        <f t="shared" si="44"/>
        <v>10</v>
      </c>
    </row>
    <row r="28" spans="1:29">
      <c r="A28" s="27"/>
      <c r="B28" s="27">
        <f t="shared" ref="B28:B43" si="45">B27+10</f>
        <v>250</v>
      </c>
      <c r="C28" s="27">
        <f t="shared" si="5"/>
        <v>3.5</v>
      </c>
      <c r="D28" s="27">
        <f t="shared" si="38"/>
        <v>12</v>
      </c>
      <c r="E28" s="27">
        <f t="shared" si="39"/>
        <v>12</v>
      </c>
      <c r="F28" s="27">
        <f t="shared" si="13"/>
        <v>1250</v>
      </c>
      <c r="G28" s="27">
        <f t="shared" si="6"/>
        <v>13.5</v>
      </c>
      <c r="H28" s="27">
        <f t="shared" si="14"/>
        <v>26</v>
      </c>
      <c r="I28" s="115"/>
      <c r="J28" s="27">
        <f t="shared" si="7"/>
        <v>147420</v>
      </c>
      <c r="K28" s="27">
        <f t="shared" si="8"/>
        <v>424569600</v>
      </c>
      <c r="L28" s="27">
        <f t="shared" si="15"/>
        <v>147420</v>
      </c>
      <c r="M28" s="27">
        <f t="shared" si="0"/>
        <v>424569600</v>
      </c>
      <c r="N28" s="27">
        <f t="shared" si="16"/>
        <v>147420</v>
      </c>
      <c r="O28" s="27">
        <f t="shared" si="1"/>
        <v>424569600</v>
      </c>
      <c r="P28" s="27">
        <f t="shared" si="17"/>
        <v>294840</v>
      </c>
      <c r="Q28" s="27">
        <f t="shared" si="2"/>
        <v>849139200</v>
      </c>
      <c r="R28" s="27">
        <f t="shared" si="18"/>
        <v>147420</v>
      </c>
      <c r="S28" s="27">
        <f t="shared" si="3"/>
        <v>424569600</v>
      </c>
      <c r="T28" s="27">
        <f t="shared" si="19"/>
        <v>147420</v>
      </c>
      <c r="U28" s="27">
        <f t="shared" si="4"/>
        <v>424569600</v>
      </c>
      <c r="V28" s="27">
        <v>25</v>
      </c>
      <c r="W28" s="27"/>
      <c r="X28" s="27">
        <v>25</v>
      </c>
      <c r="Y28" s="27"/>
      <c r="Z28" s="27">
        <v>25</v>
      </c>
      <c r="AA28" s="27"/>
      <c r="AB28" s="27">
        <v>25</v>
      </c>
      <c r="AC28" s="27"/>
    </row>
    <row r="29" spans="1:29">
      <c r="A29" s="27">
        <f t="shared" si="41"/>
        <v>13</v>
      </c>
      <c r="B29" s="27">
        <f t="shared" si="45"/>
        <v>260</v>
      </c>
      <c r="C29" s="27">
        <f t="shared" si="5"/>
        <v>3.6</v>
      </c>
      <c r="D29" s="27">
        <f t="shared" si="42"/>
        <v>13</v>
      </c>
      <c r="E29" s="27">
        <f>D29*$E$1</f>
        <v>13</v>
      </c>
      <c r="F29" s="27">
        <f t="shared" si="13"/>
        <v>1300</v>
      </c>
      <c r="G29" s="27">
        <f t="shared" si="6"/>
        <v>14</v>
      </c>
      <c r="H29" s="27">
        <f t="shared" si="14"/>
        <v>27.6</v>
      </c>
      <c r="I29" s="115"/>
      <c r="J29" s="27">
        <f t="shared" si="7"/>
        <v>176904</v>
      </c>
      <c r="K29" s="27">
        <f t="shared" si="8"/>
        <v>509483520</v>
      </c>
      <c r="L29" s="27">
        <f t="shared" si="15"/>
        <v>176904</v>
      </c>
      <c r="M29" s="27">
        <f t="shared" si="0"/>
        <v>509483520</v>
      </c>
      <c r="N29" s="27">
        <f t="shared" si="16"/>
        <v>176904</v>
      </c>
      <c r="O29" s="27">
        <f t="shared" si="1"/>
        <v>509483520</v>
      </c>
      <c r="P29" s="27">
        <f t="shared" si="17"/>
        <v>353808</v>
      </c>
      <c r="Q29" s="27">
        <f t="shared" si="2"/>
        <v>1018967040</v>
      </c>
      <c r="R29" s="27">
        <f t="shared" si="18"/>
        <v>176904</v>
      </c>
      <c r="S29" s="27">
        <f t="shared" si="3"/>
        <v>509483520</v>
      </c>
      <c r="T29" s="27">
        <f t="shared" si="19"/>
        <v>176904</v>
      </c>
      <c r="U29" s="27">
        <f t="shared" si="4"/>
        <v>509483520</v>
      </c>
      <c r="V29" s="27">
        <v>26</v>
      </c>
      <c r="W29" s="27"/>
      <c r="X29" s="27">
        <v>26</v>
      </c>
      <c r="Y29" s="27">
        <f t="shared" ref="Y29:AC29" si="46">Y27+0.5</f>
        <v>10.5</v>
      </c>
      <c r="Z29" s="27">
        <v>26</v>
      </c>
      <c r="AA29" s="27"/>
      <c r="AB29" s="27">
        <v>26</v>
      </c>
      <c r="AC29" s="27">
        <f t="shared" si="46"/>
        <v>10.5</v>
      </c>
    </row>
    <row r="30" spans="1:29">
      <c r="A30" s="27"/>
      <c r="B30" s="27">
        <f t="shared" si="45"/>
        <v>270</v>
      </c>
      <c r="C30" s="27">
        <f t="shared" si="5"/>
        <v>3.7</v>
      </c>
      <c r="D30" s="27">
        <f t="shared" ref="D30:D34" si="47">D29</f>
        <v>13</v>
      </c>
      <c r="E30" s="27">
        <f t="shared" ref="E30:E34" si="48">E29</f>
        <v>13</v>
      </c>
      <c r="F30" s="27">
        <f t="shared" si="13"/>
        <v>1350</v>
      </c>
      <c r="G30" s="27">
        <f t="shared" si="6"/>
        <v>14.5</v>
      </c>
      <c r="H30" s="27">
        <f t="shared" si="14"/>
        <v>28.2</v>
      </c>
      <c r="I30" s="115"/>
      <c r="J30" s="27">
        <f t="shared" si="7"/>
        <v>195286</v>
      </c>
      <c r="K30" s="27">
        <f t="shared" si="8"/>
        <v>562423680</v>
      </c>
      <c r="L30" s="27">
        <f t="shared" si="15"/>
        <v>195286</v>
      </c>
      <c r="M30" s="27">
        <f t="shared" si="0"/>
        <v>562423680</v>
      </c>
      <c r="N30" s="27">
        <f t="shared" si="16"/>
        <v>195286</v>
      </c>
      <c r="O30" s="27">
        <f t="shared" si="1"/>
        <v>562423680</v>
      </c>
      <c r="P30" s="27">
        <f t="shared" si="17"/>
        <v>390572</v>
      </c>
      <c r="Q30" s="27">
        <f t="shared" si="2"/>
        <v>1124847360</v>
      </c>
      <c r="R30" s="27">
        <f t="shared" si="18"/>
        <v>195286</v>
      </c>
      <c r="S30" s="27">
        <f t="shared" si="3"/>
        <v>562423680</v>
      </c>
      <c r="T30" s="27">
        <f t="shared" si="19"/>
        <v>195286</v>
      </c>
      <c r="U30" s="27">
        <f t="shared" si="4"/>
        <v>562423680</v>
      </c>
      <c r="V30" s="27">
        <v>27</v>
      </c>
      <c r="W30" s="27"/>
      <c r="X30" s="27">
        <v>27</v>
      </c>
      <c r="Y30" s="27">
        <f t="shared" ref="Y30:Y32" si="49">Y29+0.5</f>
        <v>11</v>
      </c>
      <c r="Z30" s="27">
        <v>27</v>
      </c>
      <c r="AA30" s="27"/>
      <c r="AB30" s="27">
        <v>27</v>
      </c>
      <c r="AC30" s="27">
        <f t="shared" ref="AC30:AC32" si="50">AC29+0.5</f>
        <v>11</v>
      </c>
    </row>
    <row r="31" spans="1:29">
      <c r="A31" s="27">
        <f t="shared" ref="A31:A35" si="51">A29+1</f>
        <v>14</v>
      </c>
      <c r="B31" s="27">
        <f t="shared" si="45"/>
        <v>280</v>
      </c>
      <c r="C31" s="27">
        <f t="shared" si="5"/>
        <v>3.8</v>
      </c>
      <c r="D31" s="27">
        <f t="shared" ref="D31:D35" si="52">D29+1</f>
        <v>14</v>
      </c>
      <c r="E31" s="27">
        <f>D31*$E$1</f>
        <v>14</v>
      </c>
      <c r="F31" s="27">
        <f t="shared" si="13"/>
        <v>1400</v>
      </c>
      <c r="G31" s="27">
        <f t="shared" si="6"/>
        <v>15</v>
      </c>
      <c r="H31" s="27">
        <f t="shared" si="14"/>
        <v>29.8</v>
      </c>
      <c r="I31" s="115"/>
      <c r="J31" s="27">
        <f t="shared" si="7"/>
        <v>231420</v>
      </c>
      <c r="K31" s="27">
        <f t="shared" si="8"/>
        <v>666489600</v>
      </c>
      <c r="L31" s="27">
        <f t="shared" si="15"/>
        <v>231420</v>
      </c>
      <c r="M31" s="27">
        <f t="shared" si="0"/>
        <v>666489600</v>
      </c>
      <c r="N31" s="27">
        <f t="shared" si="16"/>
        <v>231420</v>
      </c>
      <c r="O31" s="27">
        <f t="shared" si="1"/>
        <v>666489600</v>
      </c>
      <c r="P31" s="27">
        <f t="shared" si="17"/>
        <v>462840</v>
      </c>
      <c r="Q31" s="27">
        <f t="shared" si="2"/>
        <v>1332979200</v>
      </c>
      <c r="R31" s="27">
        <f t="shared" si="18"/>
        <v>231420</v>
      </c>
      <c r="S31" s="27">
        <f t="shared" si="3"/>
        <v>666489600</v>
      </c>
      <c r="T31" s="27">
        <f t="shared" si="19"/>
        <v>231420</v>
      </c>
      <c r="U31" s="27">
        <f t="shared" si="4"/>
        <v>666489600</v>
      </c>
      <c r="V31" s="27">
        <v>28</v>
      </c>
      <c r="W31" s="27"/>
      <c r="X31" s="27">
        <v>28</v>
      </c>
      <c r="Y31" s="27">
        <f t="shared" si="49"/>
        <v>11.5</v>
      </c>
      <c r="Z31" s="27">
        <v>28</v>
      </c>
      <c r="AA31" s="27"/>
      <c r="AB31" s="27">
        <v>28</v>
      </c>
      <c r="AC31" s="27">
        <f t="shared" si="50"/>
        <v>11.5</v>
      </c>
    </row>
    <row r="32" spans="1:29">
      <c r="A32" s="27"/>
      <c r="B32" s="27">
        <f t="shared" si="45"/>
        <v>290</v>
      </c>
      <c r="C32" s="27">
        <f t="shared" si="5"/>
        <v>3.9</v>
      </c>
      <c r="D32" s="27">
        <f t="shared" si="47"/>
        <v>14</v>
      </c>
      <c r="E32" s="27">
        <f t="shared" si="48"/>
        <v>14</v>
      </c>
      <c r="F32" s="27">
        <f t="shared" si="13"/>
        <v>1450</v>
      </c>
      <c r="G32" s="27">
        <f t="shared" si="6"/>
        <v>15.5</v>
      </c>
      <c r="H32" s="27">
        <f t="shared" si="14"/>
        <v>30.4</v>
      </c>
      <c r="I32" s="115"/>
      <c r="J32" s="27">
        <f t="shared" si="7"/>
        <v>253890</v>
      </c>
      <c r="K32" s="27">
        <f t="shared" si="8"/>
        <v>731203200</v>
      </c>
      <c r="L32" s="27">
        <f t="shared" si="15"/>
        <v>253890</v>
      </c>
      <c r="M32" s="27">
        <f t="shared" si="0"/>
        <v>731203200</v>
      </c>
      <c r="N32" s="27">
        <f t="shared" si="16"/>
        <v>253890</v>
      </c>
      <c r="O32" s="27">
        <f t="shared" si="1"/>
        <v>731203200</v>
      </c>
      <c r="P32" s="27">
        <f t="shared" si="17"/>
        <v>507780</v>
      </c>
      <c r="Q32" s="27">
        <f t="shared" si="2"/>
        <v>1462406400</v>
      </c>
      <c r="R32" s="27">
        <f t="shared" si="18"/>
        <v>253890</v>
      </c>
      <c r="S32" s="27">
        <f t="shared" si="3"/>
        <v>731203200</v>
      </c>
      <c r="T32" s="27">
        <f t="shared" si="19"/>
        <v>253890</v>
      </c>
      <c r="U32" s="27">
        <f t="shared" si="4"/>
        <v>731203200</v>
      </c>
      <c r="V32" s="27">
        <v>29</v>
      </c>
      <c r="W32" s="27"/>
      <c r="X32" s="27">
        <v>29</v>
      </c>
      <c r="Y32" s="27">
        <f t="shared" si="49"/>
        <v>12</v>
      </c>
      <c r="Z32" s="27">
        <v>29</v>
      </c>
      <c r="AA32" s="27"/>
      <c r="AB32" s="27">
        <v>29</v>
      </c>
      <c r="AC32" s="27">
        <f t="shared" si="50"/>
        <v>12</v>
      </c>
    </row>
    <row r="33" spans="1:29">
      <c r="A33" s="27">
        <f t="shared" si="51"/>
        <v>15</v>
      </c>
      <c r="B33" s="27">
        <f t="shared" si="45"/>
        <v>300</v>
      </c>
      <c r="C33" s="27">
        <f t="shared" si="5"/>
        <v>4</v>
      </c>
      <c r="D33" s="27">
        <f t="shared" si="52"/>
        <v>15</v>
      </c>
      <c r="E33" s="27">
        <f>D33*$E$1</f>
        <v>15</v>
      </c>
      <c r="F33" s="27">
        <f t="shared" si="13"/>
        <v>1500</v>
      </c>
      <c r="G33" s="27">
        <f t="shared" si="6"/>
        <v>16</v>
      </c>
      <c r="H33" s="27">
        <f t="shared" si="14"/>
        <v>32</v>
      </c>
      <c r="I33" s="115"/>
      <c r="J33" s="27">
        <f t="shared" si="7"/>
        <v>297600</v>
      </c>
      <c r="K33" s="27">
        <f t="shared" si="8"/>
        <v>857088000</v>
      </c>
      <c r="L33" s="27">
        <f t="shared" si="15"/>
        <v>297600</v>
      </c>
      <c r="M33" s="27">
        <f t="shared" si="0"/>
        <v>857088000</v>
      </c>
      <c r="N33" s="27">
        <f t="shared" si="16"/>
        <v>297600</v>
      </c>
      <c r="O33" s="27">
        <f t="shared" si="1"/>
        <v>857088000</v>
      </c>
      <c r="P33" s="27">
        <f t="shared" si="17"/>
        <v>595200</v>
      </c>
      <c r="Q33" s="27">
        <f t="shared" si="2"/>
        <v>1714176000</v>
      </c>
      <c r="R33" s="27">
        <f t="shared" si="18"/>
        <v>297600</v>
      </c>
      <c r="S33" s="27">
        <f t="shared" si="3"/>
        <v>857088000</v>
      </c>
      <c r="T33" s="27">
        <f t="shared" si="19"/>
        <v>297600</v>
      </c>
      <c r="U33" s="27">
        <f t="shared" si="4"/>
        <v>857088000</v>
      </c>
      <c r="V33" s="27">
        <v>30</v>
      </c>
      <c r="W33" s="27"/>
      <c r="X33" s="27">
        <v>30</v>
      </c>
      <c r="Y33" s="27"/>
      <c r="Z33" s="27">
        <v>30</v>
      </c>
      <c r="AA33" s="27"/>
      <c r="AB33" s="27">
        <v>30</v>
      </c>
      <c r="AC33" s="27"/>
    </row>
    <row r="34" spans="1:29">
      <c r="A34" s="27"/>
      <c r="B34" s="27">
        <f t="shared" si="45"/>
        <v>310</v>
      </c>
      <c r="C34" s="27">
        <f t="shared" si="5"/>
        <v>4.1</v>
      </c>
      <c r="D34" s="27">
        <f t="shared" si="47"/>
        <v>15</v>
      </c>
      <c r="E34" s="27">
        <f t="shared" si="48"/>
        <v>15</v>
      </c>
      <c r="F34" s="27">
        <f t="shared" si="13"/>
        <v>1550</v>
      </c>
      <c r="G34" s="27">
        <f t="shared" si="6"/>
        <v>16.5</v>
      </c>
      <c r="H34" s="27">
        <f t="shared" si="14"/>
        <v>32.6</v>
      </c>
      <c r="I34" s="115"/>
      <c r="J34" s="27">
        <f t="shared" si="7"/>
        <v>324720</v>
      </c>
      <c r="K34" s="27">
        <f t="shared" si="8"/>
        <v>935193600</v>
      </c>
      <c r="L34" s="27">
        <f t="shared" si="15"/>
        <v>324720</v>
      </c>
      <c r="M34" s="27">
        <f t="shared" si="0"/>
        <v>935193600</v>
      </c>
      <c r="N34" s="27">
        <f t="shared" si="16"/>
        <v>324720</v>
      </c>
      <c r="O34" s="27">
        <f t="shared" si="1"/>
        <v>935193600</v>
      </c>
      <c r="P34" s="27">
        <f t="shared" si="17"/>
        <v>649440</v>
      </c>
      <c r="Q34" s="27">
        <f t="shared" si="2"/>
        <v>1870387200</v>
      </c>
      <c r="R34" s="27">
        <f t="shared" si="18"/>
        <v>324720</v>
      </c>
      <c r="S34" s="27">
        <f t="shared" si="3"/>
        <v>935193600</v>
      </c>
      <c r="T34" s="27">
        <f t="shared" si="19"/>
        <v>324720</v>
      </c>
      <c r="U34" s="27">
        <f t="shared" si="4"/>
        <v>935193600</v>
      </c>
      <c r="V34" s="27">
        <v>31</v>
      </c>
      <c r="W34" s="27"/>
      <c r="X34" s="27">
        <v>31</v>
      </c>
      <c r="Y34" s="27">
        <f t="shared" ref="Y34:AC34" si="53">Y32+0.5</f>
        <v>12.5</v>
      </c>
      <c r="Z34" s="27">
        <v>31</v>
      </c>
      <c r="AA34" s="27"/>
      <c r="AB34" s="27">
        <v>31</v>
      </c>
      <c r="AC34" s="27">
        <f t="shared" si="53"/>
        <v>12.5</v>
      </c>
    </row>
    <row r="35" spans="1:29">
      <c r="A35" s="27">
        <f t="shared" si="51"/>
        <v>16</v>
      </c>
      <c r="B35" s="27">
        <f t="shared" si="45"/>
        <v>320</v>
      </c>
      <c r="C35" s="27">
        <f t="shared" si="5"/>
        <v>4.2</v>
      </c>
      <c r="D35" s="27">
        <f t="shared" si="52"/>
        <v>16</v>
      </c>
      <c r="E35" s="27">
        <f>D35*$E$1</f>
        <v>16</v>
      </c>
      <c r="F35" s="27">
        <f t="shared" si="13"/>
        <v>1600</v>
      </c>
      <c r="G35" s="27">
        <f t="shared" si="6"/>
        <v>17</v>
      </c>
      <c r="H35" s="27">
        <f t="shared" si="14"/>
        <v>34.2</v>
      </c>
      <c r="I35" s="115"/>
      <c r="J35" s="27">
        <f t="shared" si="7"/>
        <v>376992</v>
      </c>
      <c r="K35" s="27">
        <f t="shared" si="8"/>
        <v>1085736960</v>
      </c>
      <c r="L35" s="27">
        <f t="shared" si="15"/>
        <v>376992</v>
      </c>
      <c r="M35" s="27">
        <f t="shared" si="0"/>
        <v>1085736960</v>
      </c>
      <c r="N35" s="27">
        <f t="shared" si="16"/>
        <v>376992</v>
      </c>
      <c r="O35" s="27">
        <f t="shared" si="1"/>
        <v>1085736960</v>
      </c>
      <c r="P35" s="27">
        <f t="shared" si="17"/>
        <v>753984</v>
      </c>
      <c r="Q35" s="27">
        <f t="shared" si="2"/>
        <v>2171473920</v>
      </c>
      <c r="R35" s="27">
        <f t="shared" si="18"/>
        <v>376992</v>
      </c>
      <c r="S35" s="27">
        <f t="shared" si="3"/>
        <v>1085736960</v>
      </c>
      <c r="T35" s="27">
        <f t="shared" si="19"/>
        <v>376992</v>
      </c>
      <c r="U35" s="27">
        <f t="shared" si="4"/>
        <v>1085736960</v>
      </c>
      <c r="V35" s="27">
        <v>32</v>
      </c>
      <c r="W35" s="27"/>
      <c r="X35" s="27">
        <v>32</v>
      </c>
      <c r="Y35" s="27">
        <f t="shared" ref="Y35:Y37" si="54">Y34+0.5</f>
        <v>13</v>
      </c>
      <c r="Z35" s="27">
        <v>32</v>
      </c>
      <c r="AA35" s="27"/>
      <c r="AB35" s="27">
        <v>32</v>
      </c>
      <c r="AC35" s="27">
        <f t="shared" ref="AC35:AC37" si="55">AC34+0.5</f>
        <v>13</v>
      </c>
    </row>
    <row r="36" spans="1:29">
      <c r="A36" s="27"/>
      <c r="B36" s="27">
        <f t="shared" si="45"/>
        <v>330</v>
      </c>
      <c r="C36" s="27">
        <f t="shared" si="5"/>
        <v>4.3</v>
      </c>
      <c r="D36" s="27">
        <f t="shared" ref="D36:D40" si="56">D35</f>
        <v>16</v>
      </c>
      <c r="E36" s="27">
        <f t="shared" ref="E36:E40" si="57">E35</f>
        <v>16</v>
      </c>
      <c r="F36" s="27">
        <f t="shared" si="13"/>
        <v>1650</v>
      </c>
      <c r="G36" s="27">
        <f t="shared" si="6"/>
        <v>17.5</v>
      </c>
      <c r="H36" s="27">
        <f t="shared" si="14"/>
        <v>34.8</v>
      </c>
      <c r="I36" s="115"/>
      <c r="J36" s="27">
        <f t="shared" si="7"/>
        <v>409360</v>
      </c>
      <c r="K36" s="27">
        <f t="shared" si="8"/>
        <v>1178956800</v>
      </c>
      <c r="L36" s="27">
        <f t="shared" si="15"/>
        <v>409360</v>
      </c>
      <c r="M36" s="27">
        <f t="shared" si="0"/>
        <v>1178956800</v>
      </c>
      <c r="N36" s="27">
        <f t="shared" si="16"/>
        <v>409360</v>
      </c>
      <c r="O36" s="27">
        <f t="shared" si="1"/>
        <v>1178956800</v>
      </c>
      <c r="P36" s="27">
        <f t="shared" si="17"/>
        <v>818720</v>
      </c>
      <c r="Q36" s="27">
        <f t="shared" si="2"/>
        <v>2357913600</v>
      </c>
      <c r="R36" s="27">
        <f t="shared" si="18"/>
        <v>409360</v>
      </c>
      <c r="S36" s="27">
        <f t="shared" si="3"/>
        <v>1178956800</v>
      </c>
      <c r="T36" s="27">
        <f t="shared" si="19"/>
        <v>409360</v>
      </c>
      <c r="U36" s="27">
        <f t="shared" si="4"/>
        <v>1178956800</v>
      </c>
      <c r="V36" s="27">
        <v>33</v>
      </c>
      <c r="W36" s="27"/>
      <c r="X36" s="27">
        <v>33</v>
      </c>
      <c r="Y36" s="27">
        <f t="shared" si="54"/>
        <v>13.5</v>
      </c>
      <c r="Z36" s="27">
        <v>33</v>
      </c>
      <c r="AA36" s="27"/>
      <c r="AB36" s="27">
        <v>33</v>
      </c>
      <c r="AC36" s="27">
        <f t="shared" si="55"/>
        <v>13.5</v>
      </c>
    </row>
    <row r="37" spans="1:29">
      <c r="A37" s="27">
        <f t="shared" ref="A37:A41" si="58">A35+1</f>
        <v>17</v>
      </c>
      <c r="B37" s="27">
        <f t="shared" si="45"/>
        <v>340</v>
      </c>
      <c r="C37" s="27">
        <f t="shared" si="5"/>
        <v>4.4</v>
      </c>
      <c r="D37" s="27">
        <f t="shared" ref="D37:D41" si="59">D35+1</f>
        <v>17</v>
      </c>
      <c r="E37" s="27">
        <f>D37*$E$1</f>
        <v>17</v>
      </c>
      <c r="F37" s="27">
        <f t="shared" si="13"/>
        <v>1700</v>
      </c>
      <c r="G37" s="27">
        <f t="shared" si="6"/>
        <v>18</v>
      </c>
      <c r="H37" s="27">
        <f t="shared" si="14"/>
        <v>36.4</v>
      </c>
      <c r="I37" s="115"/>
      <c r="J37" s="27">
        <f t="shared" si="7"/>
        <v>471240</v>
      </c>
      <c r="K37" s="27">
        <f t="shared" si="8"/>
        <v>1357171200</v>
      </c>
      <c r="L37" s="27">
        <f t="shared" si="15"/>
        <v>471240</v>
      </c>
      <c r="M37" s="27">
        <f t="shared" si="0"/>
        <v>1357171200</v>
      </c>
      <c r="N37" s="27">
        <f t="shared" si="16"/>
        <v>471240</v>
      </c>
      <c r="O37" s="27">
        <f t="shared" si="1"/>
        <v>1357171200</v>
      </c>
      <c r="P37" s="27">
        <f t="shared" si="17"/>
        <v>942480</v>
      </c>
      <c r="Q37" s="27">
        <f t="shared" si="2"/>
        <v>2714342400</v>
      </c>
      <c r="R37" s="27">
        <f t="shared" si="18"/>
        <v>471240</v>
      </c>
      <c r="S37" s="27">
        <f t="shared" si="3"/>
        <v>1357171200</v>
      </c>
      <c r="T37" s="27">
        <f t="shared" si="19"/>
        <v>471240</v>
      </c>
      <c r="U37" s="27">
        <f t="shared" si="4"/>
        <v>1357171200</v>
      </c>
      <c r="V37" s="27">
        <v>34</v>
      </c>
      <c r="W37" s="27"/>
      <c r="X37" s="27">
        <v>34</v>
      </c>
      <c r="Y37" s="27">
        <f t="shared" si="54"/>
        <v>14</v>
      </c>
      <c r="Z37" s="27">
        <v>34</v>
      </c>
      <c r="AA37" s="27"/>
      <c r="AB37" s="27">
        <v>34</v>
      </c>
      <c r="AC37" s="27">
        <f t="shared" si="55"/>
        <v>14</v>
      </c>
    </row>
    <row r="38" spans="1:29">
      <c r="A38" s="27"/>
      <c r="B38" s="27">
        <f t="shared" si="45"/>
        <v>350</v>
      </c>
      <c r="C38" s="27">
        <f t="shared" si="5"/>
        <v>4.5</v>
      </c>
      <c r="D38" s="27">
        <f t="shared" si="56"/>
        <v>17</v>
      </c>
      <c r="E38" s="27">
        <f t="shared" si="57"/>
        <v>17</v>
      </c>
      <c r="F38" s="27">
        <f t="shared" si="13"/>
        <v>1750</v>
      </c>
      <c r="G38" s="27">
        <f t="shared" si="6"/>
        <v>18.5</v>
      </c>
      <c r="H38" s="27">
        <f t="shared" si="14"/>
        <v>37</v>
      </c>
      <c r="I38" s="115"/>
      <c r="J38" s="27">
        <f t="shared" si="7"/>
        <v>509490</v>
      </c>
      <c r="K38" s="27">
        <f t="shared" si="8"/>
        <v>1467331200</v>
      </c>
      <c r="L38" s="27">
        <f t="shared" si="15"/>
        <v>509490</v>
      </c>
      <c r="M38" s="27">
        <f t="shared" si="0"/>
        <v>1467331200</v>
      </c>
      <c r="N38" s="27">
        <f t="shared" si="16"/>
        <v>509490</v>
      </c>
      <c r="O38" s="27">
        <f t="shared" si="1"/>
        <v>1467331200</v>
      </c>
      <c r="P38" s="27">
        <f t="shared" si="17"/>
        <v>1018980</v>
      </c>
      <c r="Q38" s="27">
        <f t="shared" si="2"/>
        <v>2934662400</v>
      </c>
      <c r="R38" s="27">
        <f t="shared" si="18"/>
        <v>509490</v>
      </c>
      <c r="S38" s="27">
        <f t="shared" si="3"/>
        <v>1467331200</v>
      </c>
      <c r="T38" s="27">
        <f t="shared" si="19"/>
        <v>509490</v>
      </c>
      <c r="U38" s="27">
        <f t="shared" si="4"/>
        <v>1467331200</v>
      </c>
      <c r="V38" s="27">
        <v>35</v>
      </c>
      <c r="W38" s="27"/>
      <c r="X38" s="27">
        <v>35</v>
      </c>
      <c r="Y38" s="27"/>
      <c r="Z38" s="27">
        <v>35</v>
      </c>
      <c r="AA38" s="27"/>
      <c r="AB38" s="27">
        <v>35</v>
      </c>
      <c r="AC38" s="27"/>
    </row>
    <row r="39" spans="1:29">
      <c r="A39" s="27">
        <f t="shared" si="58"/>
        <v>18</v>
      </c>
      <c r="B39" s="27">
        <f t="shared" si="45"/>
        <v>360</v>
      </c>
      <c r="C39" s="27">
        <f t="shared" si="5"/>
        <v>4.6</v>
      </c>
      <c r="D39" s="27">
        <f t="shared" si="59"/>
        <v>18</v>
      </c>
      <c r="E39" s="27">
        <f>D39*$E$1</f>
        <v>18</v>
      </c>
      <c r="F39" s="27">
        <f t="shared" si="13"/>
        <v>1800</v>
      </c>
      <c r="G39" s="27">
        <f t="shared" si="6"/>
        <v>19</v>
      </c>
      <c r="H39" s="27">
        <f t="shared" si="14"/>
        <v>38.6</v>
      </c>
      <c r="I39" s="115"/>
      <c r="J39" s="27">
        <f t="shared" si="7"/>
        <v>582084</v>
      </c>
      <c r="K39" s="27">
        <f t="shared" si="8"/>
        <v>1676401920</v>
      </c>
      <c r="L39" s="27">
        <f t="shared" si="15"/>
        <v>582084</v>
      </c>
      <c r="M39" s="27">
        <f t="shared" si="0"/>
        <v>1676401920</v>
      </c>
      <c r="N39" s="27">
        <f t="shared" si="16"/>
        <v>582084</v>
      </c>
      <c r="O39" s="27">
        <f t="shared" si="1"/>
        <v>1676401920</v>
      </c>
      <c r="P39" s="27">
        <f t="shared" si="17"/>
        <v>1164168</v>
      </c>
      <c r="Q39" s="27">
        <f t="shared" si="2"/>
        <v>3352803840</v>
      </c>
      <c r="R39" s="27">
        <f t="shared" si="18"/>
        <v>582084</v>
      </c>
      <c r="S39" s="27">
        <f t="shared" si="3"/>
        <v>1676401920</v>
      </c>
      <c r="T39" s="27">
        <f t="shared" si="19"/>
        <v>582084</v>
      </c>
      <c r="U39" s="27">
        <f t="shared" si="4"/>
        <v>1676401920</v>
      </c>
      <c r="V39" s="27">
        <v>36</v>
      </c>
      <c r="W39" s="27"/>
      <c r="X39" s="27">
        <v>36</v>
      </c>
      <c r="Y39" s="27">
        <f t="shared" ref="Y39:AC39" si="60">Y37+0.5</f>
        <v>14.5</v>
      </c>
      <c r="Z39" s="27">
        <v>36</v>
      </c>
      <c r="AA39" s="27"/>
      <c r="AB39" s="27">
        <v>36</v>
      </c>
      <c r="AC39" s="27">
        <f t="shared" si="60"/>
        <v>14.5</v>
      </c>
    </row>
    <row r="40" spans="1:29">
      <c r="A40" s="27"/>
      <c r="B40" s="27">
        <f t="shared" si="45"/>
        <v>370</v>
      </c>
      <c r="C40" s="27">
        <f t="shared" si="5"/>
        <v>4.7</v>
      </c>
      <c r="D40" s="27">
        <f t="shared" si="56"/>
        <v>18</v>
      </c>
      <c r="E40" s="27">
        <f t="shared" si="57"/>
        <v>18</v>
      </c>
      <c r="F40" s="27">
        <f t="shared" si="13"/>
        <v>1850</v>
      </c>
      <c r="G40" s="27">
        <f t="shared" si="6"/>
        <v>19.5</v>
      </c>
      <c r="H40" s="27">
        <f t="shared" si="14"/>
        <v>39.2</v>
      </c>
      <c r="I40" s="115"/>
      <c r="J40" s="27">
        <f t="shared" si="7"/>
        <v>626886</v>
      </c>
      <c r="K40" s="27">
        <f t="shared" si="8"/>
        <v>1805431680</v>
      </c>
      <c r="L40" s="27">
        <f t="shared" si="15"/>
        <v>626886</v>
      </c>
      <c r="M40" s="27">
        <f t="shared" si="0"/>
        <v>1805431680</v>
      </c>
      <c r="N40" s="27">
        <f t="shared" si="16"/>
        <v>626886</v>
      </c>
      <c r="O40" s="27">
        <f t="shared" si="1"/>
        <v>1805431680</v>
      </c>
      <c r="P40" s="27">
        <f t="shared" si="17"/>
        <v>1253772</v>
      </c>
      <c r="Q40" s="27">
        <f t="shared" si="2"/>
        <v>3610863360</v>
      </c>
      <c r="R40" s="27">
        <f t="shared" si="18"/>
        <v>626886</v>
      </c>
      <c r="S40" s="27">
        <f t="shared" si="3"/>
        <v>1805431680</v>
      </c>
      <c r="T40" s="27">
        <f t="shared" si="19"/>
        <v>626886</v>
      </c>
      <c r="U40" s="27">
        <f t="shared" si="4"/>
        <v>1805431680</v>
      </c>
      <c r="V40" s="27">
        <v>37</v>
      </c>
      <c r="W40" s="27"/>
      <c r="X40" s="27">
        <v>37</v>
      </c>
      <c r="Y40" s="27">
        <f t="shared" ref="Y40:Y42" si="61">Y39+0.5</f>
        <v>15</v>
      </c>
      <c r="Z40" s="27">
        <v>37</v>
      </c>
      <c r="AA40" s="27"/>
      <c r="AB40" s="27">
        <v>37</v>
      </c>
      <c r="AC40" s="27">
        <f t="shared" ref="AC40:AC42" si="62">AC39+0.5</f>
        <v>15</v>
      </c>
    </row>
    <row r="41" spans="1:29">
      <c r="A41" s="27">
        <f t="shared" si="58"/>
        <v>19</v>
      </c>
      <c r="B41" s="27">
        <f t="shared" si="45"/>
        <v>380</v>
      </c>
      <c r="C41" s="27">
        <f t="shared" si="5"/>
        <v>4.8</v>
      </c>
      <c r="D41" s="27">
        <f t="shared" si="59"/>
        <v>19</v>
      </c>
      <c r="E41" s="27">
        <f>D41*$E$1</f>
        <v>19</v>
      </c>
      <c r="F41" s="27">
        <f t="shared" si="13"/>
        <v>1900</v>
      </c>
      <c r="G41" s="27">
        <f t="shared" si="6"/>
        <v>20</v>
      </c>
      <c r="H41" s="27">
        <f t="shared" si="14"/>
        <v>40.8</v>
      </c>
      <c r="I41" s="115"/>
      <c r="J41" s="27">
        <f t="shared" si="7"/>
        <v>711360</v>
      </c>
      <c r="K41" s="27">
        <f t="shared" si="8"/>
        <v>2048716800</v>
      </c>
      <c r="L41" s="27">
        <f t="shared" si="15"/>
        <v>711360</v>
      </c>
      <c r="M41" s="27">
        <f t="shared" si="0"/>
        <v>2048716800</v>
      </c>
      <c r="N41" s="27">
        <f t="shared" si="16"/>
        <v>711360</v>
      </c>
      <c r="O41" s="27">
        <f t="shared" si="1"/>
        <v>2048716800</v>
      </c>
      <c r="P41" s="27">
        <f t="shared" si="17"/>
        <v>1422720</v>
      </c>
      <c r="Q41" s="27">
        <f t="shared" si="2"/>
        <v>4097433600</v>
      </c>
      <c r="R41" s="27">
        <f t="shared" si="18"/>
        <v>711360</v>
      </c>
      <c r="S41" s="27">
        <f t="shared" si="3"/>
        <v>2048716800</v>
      </c>
      <c r="T41" s="27">
        <f t="shared" si="19"/>
        <v>711360</v>
      </c>
      <c r="U41" s="27">
        <f t="shared" si="4"/>
        <v>2048716800</v>
      </c>
      <c r="V41" s="27">
        <v>38</v>
      </c>
      <c r="W41" s="27"/>
      <c r="X41" s="27">
        <v>38</v>
      </c>
      <c r="Y41" s="27">
        <f t="shared" si="61"/>
        <v>15.5</v>
      </c>
      <c r="Z41" s="27">
        <v>38</v>
      </c>
      <c r="AA41" s="27"/>
      <c r="AB41" s="27">
        <v>38</v>
      </c>
      <c r="AC41" s="27">
        <f t="shared" si="62"/>
        <v>15.5</v>
      </c>
    </row>
    <row r="42" spans="1:29">
      <c r="A42" s="27"/>
      <c r="B42" s="27">
        <f t="shared" si="45"/>
        <v>390</v>
      </c>
      <c r="C42" s="27">
        <f t="shared" si="5"/>
        <v>4.9</v>
      </c>
      <c r="D42" s="27">
        <f>D41</f>
        <v>19</v>
      </c>
      <c r="E42" s="27">
        <f>E41</f>
        <v>19</v>
      </c>
      <c r="F42" s="27">
        <f t="shared" si="13"/>
        <v>1950</v>
      </c>
      <c r="G42" s="27">
        <f t="shared" si="6"/>
        <v>20.5</v>
      </c>
      <c r="H42" s="27">
        <f t="shared" si="14"/>
        <v>41.4</v>
      </c>
      <c r="I42" s="115"/>
      <c r="J42" s="27">
        <f t="shared" si="7"/>
        <v>763420</v>
      </c>
      <c r="K42" s="27">
        <f t="shared" si="8"/>
        <v>2198649600</v>
      </c>
      <c r="L42" s="27">
        <f t="shared" si="15"/>
        <v>763420</v>
      </c>
      <c r="M42" s="27">
        <f t="shared" si="0"/>
        <v>2198649600</v>
      </c>
      <c r="N42" s="27">
        <f t="shared" si="16"/>
        <v>763420</v>
      </c>
      <c r="O42" s="27">
        <f t="shared" si="1"/>
        <v>2198649600</v>
      </c>
      <c r="P42" s="27">
        <f t="shared" si="17"/>
        <v>1526840</v>
      </c>
      <c r="Q42" s="27">
        <f t="shared" si="2"/>
        <v>4397299200</v>
      </c>
      <c r="R42" s="27">
        <f t="shared" si="18"/>
        <v>763420</v>
      </c>
      <c r="S42" s="27">
        <f t="shared" si="3"/>
        <v>2198649600</v>
      </c>
      <c r="T42" s="27">
        <f t="shared" si="19"/>
        <v>763420</v>
      </c>
      <c r="U42" s="27">
        <f t="shared" si="4"/>
        <v>2198649600</v>
      </c>
      <c r="V42" s="27">
        <v>39</v>
      </c>
      <c r="W42" s="27"/>
      <c r="X42" s="27">
        <v>39</v>
      </c>
      <c r="Y42" s="27">
        <f t="shared" si="61"/>
        <v>16</v>
      </c>
      <c r="Z42" s="27">
        <v>39</v>
      </c>
      <c r="AA42" s="27"/>
      <c r="AB42" s="27">
        <v>39</v>
      </c>
      <c r="AC42" s="27">
        <f t="shared" si="62"/>
        <v>16</v>
      </c>
    </row>
    <row r="43" spans="1:29">
      <c r="A43" s="27">
        <f>A41+1</f>
        <v>20</v>
      </c>
      <c r="B43" s="27">
        <f t="shared" si="45"/>
        <v>400</v>
      </c>
      <c r="C43" s="27">
        <f t="shared" si="5"/>
        <v>5</v>
      </c>
      <c r="D43" s="27">
        <f>D41+1</f>
        <v>20</v>
      </c>
      <c r="E43" s="27">
        <f>D43*$E$1</f>
        <v>20</v>
      </c>
      <c r="F43" s="27">
        <f t="shared" si="13"/>
        <v>2000</v>
      </c>
      <c r="G43" s="27">
        <f t="shared" si="6"/>
        <v>21</v>
      </c>
      <c r="H43" s="27">
        <f t="shared" si="14"/>
        <v>43</v>
      </c>
      <c r="I43" s="116"/>
      <c r="J43" s="27">
        <f t="shared" si="7"/>
        <v>861000</v>
      </c>
      <c r="K43" s="27">
        <f t="shared" si="8"/>
        <v>2479680000</v>
      </c>
      <c r="L43" s="27">
        <f t="shared" si="15"/>
        <v>861000</v>
      </c>
      <c r="M43" s="27">
        <f t="shared" si="0"/>
        <v>2479680000</v>
      </c>
      <c r="N43" s="27">
        <f t="shared" si="16"/>
        <v>861000</v>
      </c>
      <c r="O43" s="27">
        <f t="shared" si="1"/>
        <v>2479680000</v>
      </c>
      <c r="P43" s="27">
        <f t="shared" si="17"/>
        <v>1722000</v>
      </c>
      <c r="Q43" s="27">
        <f t="shared" si="2"/>
        <v>4959360000</v>
      </c>
      <c r="R43" s="27">
        <f t="shared" si="18"/>
        <v>861000</v>
      </c>
      <c r="S43" s="27">
        <f t="shared" si="3"/>
        <v>2479680000</v>
      </c>
      <c r="T43" s="27">
        <f t="shared" si="19"/>
        <v>861000</v>
      </c>
      <c r="U43" s="27">
        <f t="shared" si="4"/>
        <v>2479680000</v>
      </c>
      <c r="V43" s="27">
        <v>40</v>
      </c>
      <c r="W43" s="27"/>
      <c r="X43" s="27">
        <v>40</v>
      </c>
      <c r="Y43" s="27"/>
      <c r="Z43" s="27">
        <v>40</v>
      </c>
      <c r="AA43" s="27"/>
      <c r="AB43" s="27">
        <v>40</v>
      </c>
      <c r="AC43" s="27"/>
    </row>
    <row r="45" spans="1:1">
      <c r="A45" s="4" t="s">
        <v>65</v>
      </c>
    </row>
    <row r="46" spans="1:1">
      <c r="A46" s="4" t="s">
        <v>66</v>
      </c>
    </row>
  </sheetData>
  <mergeCells count="1">
    <mergeCell ref="I1:I4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20"/>
  <sheetViews>
    <sheetView zoomScale="70" zoomScaleNormal="70" workbookViewId="0">
      <pane xSplit="1" ySplit="1" topLeftCell="B90" activePane="bottomRight" state="frozen"/>
      <selection/>
      <selection pane="topRight"/>
      <selection pane="bottomLeft"/>
      <selection pane="bottomRight" activeCell="AF104" sqref="AF104"/>
    </sheetView>
  </sheetViews>
  <sheetFormatPr defaultColWidth="9" defaultRowHeight="16.5"/>
  <cols>
    <col min="1" max="1" width="5.375" style="4" customWidth="1"/>
    <col min="2" max="2" width="10.375" style="4"/>
    <col min="3" max="3" width="8.125" style="4" customWidth="1"/>
    <col min="4" max="4" width="9.375" style="4" customWidth="1"/>
    <col min="5" max="7" width="9.375" style="4"/>
    <col min="8" max="11" width="9.25" style="4"/>
    <col min="12" max="12" width="11.5" style="4"/>
    <col min="13" max="13" width="5.875" style="5" customWidth="1"/>
    <col min="14" max="15" width="5.125" style="5" customWidth="1"/>
    <col min="16" max="16" width="4.75" style="5" customWidth="1"/>
    <col min="17" max="19" width="7" style="5" customWidth="1"/>
    <col min="20" max="22" width="5.125" style="5" customWidth="1"/>
    <col min="23" max="23" width="7" style="5" customWidth="1"/>
    <col min="24" max="26" width="5.125" style="4" customWidth="1"/>
    <col min="27" max="27" width="11.625" style="4" customWidth="1"/>
    <col min="28" max="28" width="11.625" customWidth="1"/>
    <col min="29" max="32" width="11.625"/>
    <col min="33" max="36" width="10.375"/>
    <col min="37" max="37" width="11.625"/>
  </cols>
  <sheetData>
    <row r="1" spans="1:37">
      <c r="A1" s="4" t="s">
        <v>1</v>
      </c>
      <c r="B1" s="1" t="s">
        <v>510</v>
      </c>
      <c r="C1" s="1" t="s">
        <v>511</v>
      </c>
      <c r="D1" s="1" t="s">
        <v>512</v>
      </c>
      <c r="E1" s="1" t="s">
        <v>513</v>
      </c>
      <c r="F1" s="1" t="s">
        <v>514</v>
      </c>
      <c r="G1" s="1" t="s">
        <v>515</v>
      </c>
      <c r="H1" s="1" t="s">
        <v>144</v>
      </c>
      <c r="I1" s="1" t="s">
        <v>145</v>
      </c>
      <c r="J1" s="1" t="s">
        <v>143</v>
      </c>
      <c r="K1" s="1" t="s">
        <v>142</v>
      </c>
      <c r="L1" s="1" t="s">
        <v>516</v>
      </c>
      <c r="M1" s="6" t="s">
        <v>517</v>
      </c>
      <c r="N1" s="6" t="s">
        <v>54</v>
      </c>
      <c r="O1" s="6" t="s">
        <v>55</v>
      </c>
      <c r="P1" s="6" t="s">
        <v>518</v>
      </c>
      <c r="Q1" s="6" t="s">
        <v>519</v>
      </c>
      <c r="R1" s="6" t="s">
        <v>520</v>
      </c>
      <c r="S1" s="6" t="s">
        <v>157</v>
      </c>
      <c r="T1" s="6" t="s">
        <v>57</v>
      </c>
      <c r="U1" s="6" t="s">
        <v>143</v>
      </c>
      <c r="V1" s="6" t="s">
        <v>142</v>
      </c>
      <c r="W1" s="6" t="s">
        <v>516</v>
      </c>
      <c r="X1" s="4" t="s">
        <v>521</v>
      </c>
      <c r="Y1" s="4" t="s">
        <v>24</v>
      </c>
      <c r="Z1" s="1" t="s">
        <v>18</v>
      </c>
      <c r="AA1" s="1" t="s">
        <v>510</v>
      </c>
      <c r="AB1" s="1" t="s">
        <v>511</v>
      </c>
      <c r="AC1" s="1" t="s">
        <v>512</v>
      </c>
      <c r="AD1" s="1" t="s">
        <v>513</v>
      </c>
      <c r="AE1" s="1" t="s">
        <v>514</v>
      </c>
      <c r="AF1" s="1" t="s">
        <v>515</v>
      </c>
      <c r="AG1" s="1" t="s">
        <v>144</v>
      </c>
      <c r="AH1" s="1" t="s">
        <v>145</v>
      </c>
      <c r="AI1" s="1" t="s">
        <v>143</v>
      </c>
      <c r="AJ1" s="1" t="s">
        <v>142</v>
      </c>
      <c r="AK1" s="1" t="s">
        <v>516</v>
      </c>
    </row>
    <row r="2" spans="2:26">
      <c r="B2" s="1">
        <v>10002</v>
      </c>
      <c r="C2" s="1">
        <v>10003</v>
      </c>
      <c r="D2" s="1">
        <v>10004</v>
      </c>
      <c r="E2" s="1">
        <v>10005</v>
      </c>
      <c r="F2" s="1">
        <v>10006</v>
      </c>
      <c r="G2" s="1">
        <v>10007</v>
      </c>
      <c r="H2" s="1">
        <v>10008</v>
      </c>
      <c r="I2" s="1">
        <v>10009</v>
      </c>
      <c r="J2" s="1">
        <v>10010</v>
      </c>
      <c r="K2" s="1">
        <v>10011</v>
      </c>
      <c r="L2" s="1">
        <v>10018</v>
      </c>
      <c r="M2" s="7" t="s">
        <v>522</v>
      </c>
      <c r="N2" s="7"/>
      <c r="O2" s="7"/>
      <c r="P2" s="7"/>
      <c r="Q2" s="7"/>
      <c r="R2" s="7"/>
      <c r="S2" s="7"/>
      <c r="T2" s="7"/>
      <c r="U2" s="7"/>
      <c r="V2" s="7"/>
      <c r="W2" s="7"/>
      <c r="X2" s="4" t="s">
        <v>100</v>
      </c>
      <c r="Y2" s="4" t="s">
        <v>100</v>
      </c>
      <c r="Z2" s="4" t="s">
        <v>100</v>
      </c>
    </row>
    <row r="3" spans="2:12">
      <c r="B3" s="1">
        <v>100</v>
      </c>
      <c r="C3" s="1">
        <v>50</v>
      </c>
      <c r="D3" s="1">
        <v>10</v>
      </c>
      <c r="E3" s="1">
        <v>20</v>
      </c>
      <c r="F3" s="1">
        <v>10</v>
      </c>
      <c r="G3" s="1">
        <v>50</v>
      </c>
      <c r="H3" s="1">
        <v>0</v>
      </c>
      <c r="I3" s="1">
        <v>100</v>
      </c>
      <c r="J3" s="1">
        <v>0</v>
      </c>
      <c r="K3" s="1">
        <v>0</v>
      </c>
      <c r="L3" s="1">
        <v>50</v>
      </c>
    </row>
    <row r="4" spans="2:12"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</row>
    <row r="5" spans="1:38">
      <c r="A5" s="4">
        <v>10</v>
      </c>
      <c r="B5" s="4">
        <f>(B$3+B$4*$A5+$M5)*$X5*(Y5+Z5-1)</f>
        <v>174</v>
      </c>
      <c r="C5" s="4">
        <f>(C$3+C$4*$A5+$N5)*$X5*($Y5+$Z5-1)</f>
        <v>93</v>
      </c>
      <c r="D5" s="4">
        <f>(D$3+D$4*$A5+O5)*$X5*($Y5+$Z5-1)</f>
        <v>16.5</v>
      </c>
      <c r="E5" s="4">
        <f>(E$3+E$4*$A5+P5)*$X5*($Y5+Z5-1)</f>
        <v>46.5</v>
      </c>
      <c r="F5" s="4">
        <f>(F$3+F$4*$A5+Q5)*$X5*($Y5+Z5-1)</f>
        <v>16.5</v>
      </c>
      <c r="G5" s="4">
        <f>(G$3+G$4*$A5+R5)*$X5*($Y5+Z5-1)</f>
        <v>93</v>
      </c>
      <c r="H5" s="4">
        <f>(H$3+H$4*$A5+S5)</f>
        <v>2</v>
      </c>
      <c r="I5" s="4">
        <f>(I$3+I$4*$A5+T5)*$X5*Z5</f>
        <v>151.5</v>
      </c>
      <c r="J5" s="4">
        <f>(J$3+J$4*$A5+U5)*$X5*$Y5</f>
        <v>1</v>
      </c>
      <c r="K5" s="4">
        <f>(K$3+K$4*$A5+V5)*$X5*$Y5</f>
        <v>100</v>
      </c>
      <c r="L5" s="4">
        <f>(L$3+L$4*$A5+W5)*$X5*$Y5</f>
        <v>75</v>
      </c>
      <c r="M5" s="5">
        <v>16</v>
      </c>
      <c r="N5" s="5">
        <v>2</v>
      </c>
      <c r="O5" s="5">
        <v>1</v>
      </c>
      <c r="P5" s="5">
        <v>1</v>
      </c>
      <c r="Q5" s="5">
        <v>1</v>
      </c>
      <c r="R5" s="5">
        <v>2</v>
      </c>
      <c r="S5" s="5">
        <v>2</v>
      </c>
      <c r="T5" s="5">
        <v>1</v>
      </c>
      <c r="U5" s="5">
        <v>1</v>
      </c>
      <c r="V5" s="5">
        <v>100</v>
      </c>
      <c r="W5" s="5">
        <v>5</v>
      </c>
      <c r="X5" s="4">
        <v>1</v>
      </c>
      <c r="Y5" s="4">
        <v>1</v>
      </c>
      <c r="Z5" s="4">
        <v>1.5</v>
      </c>
      <c r="AA5" s="4">
        <f>B5</f>
        <v>174</v>
      </c>
      <c r="AB5" s="4">
        <f>C5*120*12</f>
        <v>133920</v>
      </c>
      <c r="AC5" s="4">
        <f>D5*120*12</f>
        <v>23760</v>
      </c>
      <c r="AD5" s="4">
        <f t="shared" ref="AB5:AK5" si="0">E5*120*12</f>
        <v>66960</v>
      </c>
      <c r="AE5" s="4">
        <f t="shared" si="0"/>
        <v>23760</v>
      </c>
      <c r="AF5" s="4">
        <f t="shared" si="0"/>
        <v>133920</v>
      </c>
      <c r="AG5" s="4">
        <f>H5</f>
        <v>2</v>
      </c>
      <c r="AH5" s="4">
        <f>I5</f>
        <v>151.5</v>
      </c>
      <c r="AI5" s="4">
        <f t="shared" si="0"/>
        <v>1440</v>
      </c>
      <c r="AJ5" s="4">
        <f t="shared" si="0"/>
        <v>144000</v>
      </c>
      <c r="AK5" s="4">
        <f t="shared" si="0"/>
        <v>108000</v>
      </c>
      <c r="AL5">
        <f>Q5</f>
        <v>1</v>
      </c>
    </row>
    <row r="6" spans="1:38">
      <c r="A6" s="4">
        <v>20</v>
      </c>
      <c r="B6" s="4">
        <f>(B$3+B$4*$A6+$M6)*$X6*(Y6+Z6-1)</f>
        <v>198</v>
      </c>
      <c r="C6" s="4">
        <f t="shared" ref="C6:C37" si="1">(C$3+C$4*$A6+$N6)*$X6*($Y6+$Z6-1)</f>
        <v>111</v>
      </c>
      <c r="D6" s="4">
        <f t="shared" ref="D6:D37" si="2">(D$3+D$4*$A6+O6)*$X6*($Y6+$Z6-1)</f>
        <v>18</v>
      </c>
      <c r="E6" s="4">
        <f t="shared" ref="E6:E37" si="3">(E$3+E$4*$A6+P6)*$X6*($Y6+Z6-1)</f>
        <v>63</v>
      </c>
      <c r="F6" s="4">
        <f t="shared" ref="F6:F37" si="4">(F$3+F$4*$A6+Q6)*$X6*($Y6+Z6-1)</f>
        <v>18</v>
      </c>
      <c r="G6" s="4">
        <f t="shared" ref="G6:G37" si="5">(G$3+G$4*$A6+R6)*$X6*($Y6+Z6-1)</f>
        <v>111</v>
      </c>
      <c r="H6" s="4">
        <f t="shared" ref="H6:H69" si="6">(H$3+H$4*$A6+S6)</f>
        <v>4</v>
      </c>
      <c r="I6" s="4">
        <f t="shared" ref="I6:I37" si="7">(I$3+I$4*$A6+T6)*$X6*Z6</f>
        <v>153</v>
      </c>
      <c r="J6" s="4">
        <f t="shared" ref="J6:J69" si="8">(J$3+J$4*$A6+U6)*$X6*$Y6</f>
        <v>2</v>
      </c>
      <c r="K6" s="4">
        <f t="shared" ref="K6:K69" si="9">(K$3+K$4*$A6+V6)*$X6*$Y6</f>
        <v>100</v>
      </c>
      <c r="L6" s="4">
        <f t="shared" ref="L6:L69" si="10">(L$3+L$4*$A6+W6)*$X6*$Y6</f>
        <v>100</v>
      </c>
      <c r="M6" s="5">
        <v>32</v>
      </c>
      <c r="N6" s="5">
        <v>4</v>
      </c>
      <c r="O6" s="5">
        <v>2</v>
      </c>
      <c r="P6" s="5">
        <v>2</v>
      </c>
      <c r="Q6" s="5">
        <v>2</v>
      </c>
      <c r="R6" s="5">
        <f>R5+2</f>
        <v>4</v>
      </c>
      <c r="S6" s="5">
        <f>S5+2</f>
        <v>4</v>
      </c>
      <c r="T6" s="5">
        <v>2</v>
      </c>
      <c r="U6" s="5">
        <v>2</v>
      </c>
      <c r="V6" s="5">
        <v>100</v>
      </c>
      <c r="W6" s="5">
        <f>W5+5</f>
        <v>10</v>
      </c>
      <c r="X6" s="4">
        <v>1</v>
      </c>
      <c r="Y6" s="4">
        <v>1</v>
      </c>
      <c r="Z6" s="4">
        <v>1.5</v>
      </c>
      <c r="AA6" s="4">
        <f t="shared" ref="AA6:AA37" si="11">B6</f>
        <v>198</v>
      </c>
      <c r="AB6" s="4">
        <f t="shared" ref="AB6:AB69" si="12">C6*120*12</f>
        <v>159840</v>
      </c>
      <c r="AC6" s="4">
        <f t="shared" ref="AC6:AC69" si="13">D6*120*12</f>
        <v>25920</v>
      </c>
      <c r="AD6" s="4">
        <f t="shared" ref="AD6:AD69" si="14">E6*120*12</f>
        <v>90720</v>
      </c>
      <c r="AE6" s="4">
        <f t="shared" ref="AE6:AE69" si="15">F6*120*12</f>
        <v>25920</v>
      </c>
      <c r="AF6" s="4">
        <f t="shared" ref="AF6:AF69" si="16">G6*120*12</f>
        <v>159840</v>
      </c>
      <c r="AG6" s="4">
        <f t="shared" ref="AG6:AG69" si="17">H6</f>
        <v>4</v>
      </c>
      <c r="AH6" s="4">
        <f t="shared" ref="AH6:AH69" si="18">I6</f>
        <v>153</v>
      </c>
      <c r="AI6" s="4">
        <f t="shared" ref="AI6:AI69" si="19">J6*120*12</f>
        <v>2880</v>
      </c>
      <c r="AJ6" s="4">
        <f t="shared" ref="AJ6:AJ69" si="20">K6*120*12</f>
        <v>144000</v>
      </c>
      <c r="AK6" s="4">
        <f t="shared" ref="AK6:AK69" si="21">L6*120*12</f>
        <v>144000</v>
      </c>
      <c r="AL6">
        <f t="shared" ref="AL6:AL37" si="22">Q6</f>
        <v>2</v>
      </c>
    </row>
    <row r="7" spans="1:38">
      <c r="A7" s="4">
        <f t="shared" ref="A7:A70" si="23">A6+10</f>
        <v>30</v>
      </c>
      <c r="B7" s="4">
        <f>(B$3+B$4*$A7+$M7)*$X7*(Y7+Z7-1)</f>
        <v>396</v>
      </c>
      <c r="C7" s="4">
        <f t="shared" si="1"/>
        <v>252</v>
      </c>
      <c r="D7" s="4">
        <f t="shared" si="2"/>
        <v>36</v>
      </c>
      <c r="E7" s="4">
        <f t="shared" si="3"/>
        <v>156</v>
      </c>
      <c r="F7" s="4">
        <f t="shared" si="4"/>
        <v>36</v>
      </c>
      <c r="G7" s="4">
        <f t="shared" si="5"/>
        <v>252</v>
      </c>
      <c r="H7" s="4">
        <f t="shared" si="6"/>
        <v>4</v>
      </c>
      <c r="I7" s="4">
        <f t="shared" si="7"/>
        <v>306</v>
      </c>
      <c r="J7" s="4">
        <f t="shared" si="8"/>
        <v>4</v>
      </c>
      <c r="K7" s="4">
        <f t="shared" si="9"/>
        <v>200</v>
      </c>
      <c r="L7" s="4">
        <f t="shared" si="10"/>
        <v>250</v>
      </c>
      <c r="M7" s="8">
        <v>32</v>
      </c>
      <c r="N7" s="8">
        <v>4</v>
      </c>
      <c r="O7" s="8">
        <v>2</v>
      </c>
      <c r="P7" s="8">
        <v>2</v>
      </c>
      <c r="Q7" s="8">
        <v>2</v>
      </c>
      <c r="R7" s="8">
        <v>4</v>
      </c>
      <c r="S7" s="8">
        <v>4</v>
      </c>
      <c r="T7" s="8">
        <v>2</v>
      </c>
      <c r="U7" s="8">
        <v>2</v>
      </c>
      <c r="V7" s="8">
        <v>100</v>
      </c>
      <c r="W7" s="8">
        <f t="shared" ref="W7:W70" si="24">W6+5</f>
        <v>15</v>
      </c>
      <c r="X7" s="9">
        <v>2</v>
      </c>
      <c r="Y7" s="4">
        <v>1</v>
      </c>
      <c r="Z7" s="4">
        <v>1.5</v>
      </c>
      <c r="AA7" s="4">
        <f t="shared" si="11"/>
        <v>396</v>
      </c>
      <c r="AB7" s="4">
        <f t="shared" si="12"/>
        <v>362880</v>
      </c>
      <c r="AC7" s="4">
        <f t="shared" si="13"/>
        <v>51840</v>
      </c>
      <c r="AD7" s="4">
        <f t="shared" si="14"/>
        <v>224640</v>
      </c>
      <c r="AE7" s="4">
        <f t="shared" si="15"/>
        <v>51840</v>
      </c>
      <c r="AF7" s="4">
        <f t="shared" si="16"/>
        <v>362880</v>
      </c>
      <c r="AG7" s="4">
        <f t="shared" si="17"/>
        <v>4</v>
      </c>
      <c r="AH7" s="4">
        <f t="shared" si="18"/>
        <v>306</v>
      </c>
      <c r="AI7" s="4">
        <f t="shared" si="19"/>
        <v>5760</v>
      </c>
      <c r="AJ7" s="4">
        <f t="shared" si="20"/>
        <v>288000</v>
      </c>
      <c r="AK7" s="4">
        <f t="shared" si="21"/>
        <v>360000</v>
      </c>
      <c r="AL7">
        <f t="shared" si="22"/>
        <v>2</v>
      </c>
    </row>
    <row r="8" spans="1:38">
      <c r="A8" s="4">
        <f t="shared" si="23"/>
        <v>40</v>
      </c>
      <c r="B8" s="4">
        <f>(B$3+B$4*$A8+$M8)*$X8*(Y8+Z8-1)</f>
        <v>444</v>
      </c>
      <c r="C8" s="4">
        <f t="shared" si="1"/>
        <v>288</v>
      </c>
      <c r="D8" s="4">
        <f t="shared" si="2"/>
        <v>39</v>
      </c>
      <c r="E8" s="4">
        <f t="shared" si="3"/>
        <v>189</v>
      </c>
      <c r="F8" s="4">
        <f t="shared" si="4"/>
        <v>39</v>
      </c>
      <c r="G8" s="4">
        <f t="shared" si="5"/>
        <v>288</v>
      </c>
      <c r="H8" s="4">
        <f t="shared" si="6"/>
        <v>6</v>
      </c>
      <c r="I8" s="4">
        <f t="shared" si="7"/>
        <v>309</v>
      </c>
      <c r="J8" s="4">
        <f t="shared" si="8"/>
        <v>6</v>
      </c>
      <c r="K8" s="4">
        <f t="shared" si="9"/>
        <v>200</v>
      </c>
      <c r="L8" s="4">
        <f t="shared" si="10"/>
        <v>300</v>
      </c>
      <c r="M8" s="5">
        <v>48</v>
      </c>
      <c r="N8" s="5">
        <v>6</v>
      </c>
      <c r="O8" s="5">
        <v>3</v>
      </c>
      <c r="P8" s="5">
        <v>3</v>
      </c>
      <c r="Q8" s="5">
        <v>3</v>
      </c>
      <c r="R8" s="5">
        <f t="shared" ref="O8:S8" si="25">R7+2</f>
        <v>6</v>
      </c>
      <c r="S8" s="5">
        <f t="shared" si="25"/>
        <v>6</v>
      </c>
      <c r="T8" s="5">
        <v>3</v>
      </c>
      <c r="U8" s="5">
        <v>3</v>
      </c>
      <c r="V8" s="5">
        <v>100</v>
      </c>
      <c r="W8" s="5">
        <f t="shared" si="24"/>
        <v>20</v>
      </c>
      <c r="X8" s="4">
        <v>2</v>
      </c>
      <c r="Y8" s="4">
        <v>1</v>
      </c>
      <c r="Z8" s="4">
        <v>1.5</v>
      </c>
      <c r="AA8" s="4">
        <f t="shared" si="11"/>
        <v>444</v>
      </c>
      <c r="AB8" s="4">
        <f t="shared" si="12"/>
        <v>414720</v>
      </c>
      <c r="AC8" s="4">
        <f t="shared" si="13"/>
        <v>56160</v>
      </c>
      <c r="AD8" s="4">
        <f t="shared" si="14"/>
        <v>272160</v>
      </c>
      <c r="AE8" s="4">
        <f t="shared" si="15"/>
        <v>56160</v>
      </c>
      <c r="AF8" s="4">
        <f t="shared" si="16"/>
        <v>414720</v>
      </c>
      <c r="AG8" s="4">
        <f t="shared" si="17"/>
        <v>6</v>
      </c>
      <c r="AH8" s="4">
        <f t="shared" si="18"/>
        <v>309</v>
      </c>
      <c r="AI8" s="4">
        <f t="shared" si="19"/>
        <v>8640</v>
      </c>
      <c r="AJ8" s="4">
        <f t="shared" si="20"/>
        <v>288000</v>
      </c>
      <c r="AK8" s="4">
        <f t="shared" si="21"/>
        <v>432000</v>
      </c>
      <c r="AL8">
        <f t="shared" si="22"/>
        <v>3</v>
      </c>
    </row>
    <row r="9" spans="1:38">
      <c r="A9" s="4">
        <f t="shared" si="23"/>
        <v>50</v>
      </c>
      <c r="B9" s="4">
        <f>(B$3+B$4*$A9+$M9)*$X9*(Y9+Z9-1)</f>
        <v>492</v>
      </c>
      <c r="C9" s="4">
        <f t="shared" si="1"/>
        <v>324</v>
      </c>
      <c r="D9" s="4">
        <f t="shared" si="2"/>
        <v>42</v>
      </c>
      <c r="E9" s="4">
        <f t="shared" si="3"/>
        <v>222</v>
      </c>
      <c r="F9" s="4">
        <f t="shared" si="4"/>
        <v>42</v>
      </c>
      <c r="G9" s="4">
        <f t="shared" si="5"/>
        <v>324</v>
      </c>
      <c r="H9" s="4">
        <f t="shared" si="6"/>
        <v>8</v>
      </c>
      <c r="I9" s="4">
        <f t="shared" si="7"/>
        <v>312</v>
      </c>
      <c r="J9" s="4">
        <f t="shared" si="8"/>
        <v>8</v>
      </c>
      <c r="K9" s="4">
        <f t="shared" si="9"/>
        <v>200</v>
      </c>
      <c r="L9" s="4">
        <f t="shared" si="10"/>
        <v>350</v>
      </c>
      <c r="M9" s="5">
        <v>64</v>
      </c>
      <c r="N9" s="5">
        <v>8</v>
      </c>
      <c r="O9" s="5">
        <v>4</v>
      </c>
      <c r="P9" s="5">
        <v>4</v>
      </c>
      <c r="Q9" s="5">
        <v>4</v>
      </c>
      <c r="R9" s="5">
        <f t="shared" ref="O9:S9" si="26">R8+2</f>
        <v>8</v>
      </c>
      <c r="S9" s="5">
        <f t="shared" si="26"/>
        <v>8</v>
      </c>
      <c r="T9" s="5">
        <v>4</v>
      </c>
      <c r="U9" s="5">
        <v>4</v>
      </c>
      <c r="V9" s="5">
        <v>100</v>
      </c>
      <c r="W9" s="5">
        <f t="shared" si="24"/>
        <v>25</v>
      </c>
      <c r="X9" s="4">
        <v>2</v>
      </c>
      <c r="Y9" s="4">
        <v>1</v>
      </c>
      <c r="Z9" s="4">
        <v>1.5</v>
      </c>
      <c r="AA9" s="4">
        <f t="shared" si="11"/>
        <v>492</v>
      </c>
      <c r="AB9" s="4">
        <f t="shared" si="12"/>
        <v>466560</v>
      </c>
      <c r="AC9" s="4">
        <f t="shared" si="13"/>
        <v>60480</v>
      </c>
      <c r="AD9" s="4">
        <f t="shared" si="14"/>
        <v>319680</v>
      </c>
      <c r="AE9" s="4">
        <f t="shared" si="15"/>
        <v>60480</v>
      </c>
      <c r="AF9" s="4">
        <f t="shared" si="16"/>
        <v>466560</v>
      </c>
      <c r="AG9" s="4">
        <f t="shared" si="17"/>
        <v>8</v>
      </c>
      <c r="AH9" s="4">
        <f t="shared" si="18"/>
        <v>312</v>
      </c>
      <c r="AI9" s="4">
        <f t="shared" si="19"/>
        <v>11520</v>
      </c>
      <c r="AJ9" s="4">
        <f t="shared" si="20"/>
        <v>288000</v>
      </c>
      <c r="AK9" s="4">
        <f t="shared" si="21"/>
        <v>504000</v>
      </c>
      <c r="AL9">
        <f t="shared" si="22"/>
        <v>4</v>
      </c>
    </row>
    <row r="10" spans="1:38">
      <c r="A10" s="4">
        <f t="shared" si="23"/>
        <v>60</v>
      </c>
      <c r="B10" s="4">
        <f>(B$3+B$4*$A10+$M10)*$X10*(Y10+Z10-1)</f>
        <v>792</v>
      </c>
      <c r="C10" s="4">
        <f t="shared" si="1"/>
        <v>528</v>
      </c>
      <c r="D10" s="4">
        <f t="shared" si="2"/>
        <v>66</v>
      </c>
      <c r="E10" s="4">
        <f t="shared" si="3"/>
        <v>374</v>
      </c>
      <c r="F10" s="4">
        <f t="shared" si="4"/>
        <v>66</v>
      </c>
      <c r="G10" s="4">
        <f t="shared" si="5"/>
        <v>528</v>
      </c>
      <c r="H10" s="4">
        <f t="shared" si="6"/>
        <v>10</v>
      </c>
      <c r="I10" s="4">
        <f t="shared" si="7"/>
        <v>420</v>
      </c>
      <c r="J10" s="4">
        <f t="shared" si="8"/>
        <v>12</v>
      </c>
      <c r="K10" s="4">
        <f t="shared" si="9"/>
        <v>240</v>
      </c>
      <c r="L10" s="4">
        <f t="shared" si="10"/>
        <v>480</v>
      </c>
      <c r="M10" s="5">
        <v>80</v>
      </c>
      <c r="N10" s="5">
        <v>10</v>
      </c>
      <c r="O10" s="5">
        <v>5</v>
      </c>
      <c r="P10" s="5">
        <v>5</v>
      </c>
      <c r="Q10" s="5">
        <v>5</v>
      </c>
      <c r="R10" s="5">
        <f t="shared" ref="O10:S10" si="27">R9+2</f>
        <v>10</v>
      </c>
      <c r="S10" s="5">
        <f t="shared" si="27"/>
        <v>10</v>
      </c>
      <c r="T10" s="5">
        <v>5</v>
      </c>
      <c r="U10" s="5">
        <v>5</v>
      </c>
      <c r="V10" s="5">
        <v>100</v>
      </c>
      <c r="W10" s="5">
        <f t="shared" si="24"/>
        <v>30</v>
      </c>
      <c r="X10" s="4">
        <v>2</v>
      </c>
      <c r="Y10" s="4">
        <v>1.2</v>
      </c>
      <c r="Z10" s="4">
        <f>Z5+0.5</f>
        <v>2</v>
      </c>
      <c r="AA10" s="4">
        <f t="shared" si="11"/>
        <v>792</v>
      </c>
      <c r="AB10" s="4">
        <f t="shared" si="12"/>
        <v>760320</v>
      </c>
      <c r="AC10" s="4">
        <f t="shared" si="13"/>
        <v>95040</v>
      </c>
      <c r="AD10" s="4">
        <f t="shared" si="14"/>
        <v>538560</v>
      </c>
      <c r="AE10" s="4">
        <f t="shared" si="15"/>
        <v>95040</v>
      </c>
      <c r="AF10" s="4">
        <f t="shared" si="16"/>
        <v>760320</v>
      </c>
      <c r="AG10" s="4">
        <f t="shared" si="17"/>
        <v>10</v>
      </c>
      <c r="AH10" s="4">
        <f t="shared" si="18"/>
        <v>420</v>
      </c>
      <c r="AI10" s="4">
        <f t="shared" si="19"/>
        <v>17280</v>
      </c>
      <c r="AJ10" s="4">
        <f t="shared" si="20"/>
        <v>345600</v>
      </c>
      <c r="AK10" s="4">
        <f t="shared" si="21"/>
        <v>691200</v>
      </c>
      <c r="AL10">
        <f t="shared" si="22"/>
        <v>5</v>
      </c>
    </row>
    <row r="11" spans="1:38">
      <c r="A11" s="4">
        <f t="shared" si="23"/>
        <v>70</v>
      </c>
      <c r="B11" s="4">
        <f t="shared" ref="B11:B42" si="28">(B$3+B$4*$A11+$M11)*$X11*(Y11+Z11-1)</f>
        <v>862.4</v>
      </c>
      <c r="C11" s="4">
        <f t="shared" si="1"/>
        <v>580.8</v>
      </c>
      <c r="D11" s="4">
        <f t="shared" si="2"/>
        <v>70.4</v>
      </c>
      <c r="E11" s="4">
        <f t="shared" si="3"/>
        <v>422.4</v>
      </c>
      <c r="F11" s="4">
        <f t="shared" si="4"/>
        <v>70.4</v>
      </c>
      <c r="G11" s="4">
        <f t="shared" si="5"/>
        <v>580.8</v>
      </c>
      <c r="H11" s="4">
        <f t="shared" si="6"/>
        <v>12</v>
      </c>
      <c r="I11" s="4">
        <f t="shared" si="7"/>
        <v>424</v>
      </c>
      <c r="J11" s="4">
        <f t="shared" si="8"/>
        <v>14.4</v>
      </c>
      <c r="K11" s="4">
        <f t="shared" si="9"/>
        <v>240</v>
      </c>
      <c r="L11" s="4">
        <f t="shared" si="10"/>
        <v>540</v>
      </c>
      <c r="M11" s="5">
        <v>96</v>
      </c>
      <c r="N11" s="5">
        <v>12</v>
      </c>
      <c r="O11" s="5">
        <v>6</v>
      </c>
      <c r="P11" s="5">
        <v>6</v>
      </c>
      <c r="Q11" s="5">
        <v>6</v>
      </c>
      <c r="R11" s="5">
        <f t="shared" ref="O11:S11" si="29">R10+2</f>
        <v>12</v>
      </c>
      <c r="S11" s="5">
        <f t="shared" si="29"/>
        <v>12</v>
      </c>
      <c r="T11" s="5">
        <v>6</v>
      </c>
      <c r="U11" s="5">
        <v>6</v>
      </c>
      <c r="V11" s="5">
        <v>100</v>
      </c>
      <c r="W11" s="5">
        <f t="shared" si="24"/>
        <v>35</v>
      </c>
      <c r="X11" s="4">
        <v>2</v>
      </c>
      <c r="Y11" s="4">
        <v>1.2</v>
      </c>
      <c r="Z11" s="4">
        <f t="shared" ref="Z11:Z42" si="30">Z6+0.5</f>
        <v>2</v>
      </c>
      <c r="AA11" s="4">
        <f t="shared" si="11"/>
        <v>862.4</v>
      </c>
      <c r="AB11" s="4">
        <f t="shared" si="12"/>
        <v>836352</v>
      </c>
      <c r="AC11" s="4">
        <f t="shared" si="13"/>
        <v>101376</v>
      </c>
      <c r="AD11" s="4">
        <f t="shared" si="14"/>
        <v>608256</v>
      </c>
      <c r="AE11" s="4">
        <f t="shared" si="15"/>
        <v>101376</v>
      </c>
      <c r="AF11" s="4">
        <f t="shared" si="16"/>
        <v>836352</v>
      </c>
      <c r="AG11" s="4">
        <f t="shared" si="17"/>
        <v>12</v>
      </c>
      <c r="AH11" s="4">
        <f t="shared" si="18"/>
        <v>424</v>
      </c>
      <c r="AI11" s="4">
        <f t="shared" si="19"/>
        <v>20736</v>
      </c>
      <c r="AJ11" s="4">
        <f t="shared" si="20"/>
        <v>345600</v>
      </c>
      <c r="AK11" s="4">
        <f t="shared" si="21"/>
        <v>777600</v>
      </c>
      <c r="AL11">
        <f t="shared" si="22"/>
        <v>6</v>
      </c>
    </row>
    <row r="12" spans="1:38">
      <c r="A12" s="4">
        <f t="shared" si="23"/>
        <v>80</v>
      </c>
      <c r="B12" s="4">
        <f t="shared" si="28"/>
        <v>932.8</v>
      </c>
      <c r="C12" s="4">
        <f t="shared" si="1"/>
        <v>633.6</v>
      </c>
      <c r="D12" s="4">
        <f t="shared" si="2"/>
        <v>74.8</v>
      </c>
      <c r="E12" s="4">
        <f t="shared" si="3"/>
        <v>470.8</v>
      </c>
      <c r="F12" s="4">
        <f t="shared" si="4"/>
        <v>74.8</v>
      </c>
      <c r="G12" s="4">
        <f t="shared" si="5"/>
        <v>633.6</v>
      </c>
      <c r="H12" s="4">
        <f t="shared" si="6"/>
        <v>14</v>
      </c>
      <c r="I12" s="4">
        <f t="shared" si="7"/>
        <v>428</v>
      </c>
      <c r="J12" s="4">
        <f t="shared" si="8"/>
        <v>16.8</v>
      </c>
      <c r="K12" s="4">
        <f t="shared" si="9"/>
        <v>240</v>
      </c>
      <c r="L12" s="4">
        <f t="shared" si="10"/>
        <v>600</v>
      </c>
      <c r="M12" s="5">
        <v>112</v>
      </c>
      <c r="N12" s="5">
        <v>14</v>
      </c>
      <c r="O12" s="5">
        <v>7</v>
      </c>
      <c r="P12" s="5">
        <v>7</v>
      </c>
      <c r="Q12" s="5">
        <v>7</v>
      </c>
      <c r="R12" s="5">
        <f t="shared" ref="O12:S12" si="31">R11+2</f>
        <v>14</v>
      </c>
      <c r="S12" s="5">
        <f t="shared" si="31"/>
        <v>14</v>
      </c>
      <c r="T12" s="5">
        <v>7</v>
      </c>
      <c r="U12" s="5">
        <v>7</v>
      </c>
      <c r="V12" s="5">
        <v>100</v>
      </c>
      <c r="W12" s="5">
        <f t="shared" si="24"/>
        <v>40</v>
      </c>
      <c r="X12" s="4">
        <v>2</v>
      </c>
      <c r="Y12" s="4">
        <v>1.2</v>
      </c>
      <c r="Z12" s="4">
        <f t="shared" si="30"/>
        <v>2</v>
      </c>
      <c r="AA12" s="4">
        <f t="shared" si="11"/>
        <v>932.8</v>
      </c>
      <c r="AB12" s="4">
        <f t="shared" si="12"/>
        <v>912384</v>
      </c>
      <c r="AC12" s="4">
        <f t="shared" si="13"/>
        <v>107712</v>
      </c>
      <c r="AD12" s="4">
        <f t="shared" si="14"/>
        <v>677952</v>
      </c>
      <c r="AE12" s="4">
        <f t="shared" si="15"/>
        <v>107712</v>
      </c>
      <c r="AF12" s="4">
        <f t="shared" si="16"/>
        <v>912384</v>
      </c>
      <c r="AG12" s="4">
        <f t="shared" si="17"/>
        <v>14</v>
      </c>
      <c r="AH12" s="4">
        <f t="shared" si="18"/>
        <v>428</v>
      </c>
      <c r="AI12" s="4">
        <f t="shared" si="19"/>
        <v>24192</v>
      </c>
      <c r="AJ12" s="4">
        <f t="shared" si="20"/>
        <v>345600</v>
      </c>
      <c r="AK12" s="4">
        <f t="shared" si="21"/>
        <v>864000</v>
      </c>
      <c r="AL12">
        <f t="shared" si="22"/>
        <v>7</v>
      </c>
    </row>
    <row r="13" spans="1:38">
      <c r="A13" s="4">
        <f t="shared" si="23"/>
        <v>90</v>
      </c>
      <c r="B13" s="4">
        <f t="shared" si="28"/>
        <v>1003.2</v>
      </c>
      <c r="C13" s="4">
        <f t="shared" si="1"/>
        <v>686.4</v>
      </c>
      <c r="D13" s="4">
        <f t="shared" si="2"/>
        <v>79.2</v>
      </c>
      <c r="E13" s="4">
        <f t="shared" si="3"/>
        <v>519.2</v>
      </c>
      <c r="F13" s="4">
        <f t="shared" si="4"/>
        <v>79.2</v>
      </c>
      <c r="G13" s="4">
        <f t="shared" si="5"/>
        <v>686.4</v>
      </c>
      <c r="H13" s="4">
        <f t="shared" si="6"/>
        <v>16</v>
      </c>
      <c r="I13" s="4">
        <f t="shared" si="7"/>
        <v>432</v>
      </c>
      <c r="J13" s="4">
        <f t="shared" si="8"/>
        <v>19.2</v>
      </c>
      <c r="K13" s="4">
        <f t="shared" si="9"/>
        <v>240</v>
      </c>
      <c r="L13" s="4">
        <f t="shared" si="10"/>
        <v>660</v>
      </c>
      <c r="M13" s="5">
        <v>128</v>
      </c>
      <c r="N13" s="5">
        <v>16</v>
      </c>
      <c r="O13" s="5">
        <v>8</v>
      </c>
      <c r="P13" s="5">
        <v>8</v>
      </c>
      <c r="Q13" s="5">
        <v>8</v>
      </c>
      <c r="R13" s="5">
        <f t="shared" ref="O13:S13" si="32">R12+2</f>
        <v>16</v>
      </c>
      <c r="S13" s="5">
        <f t="shared" si="32"/>
        <v>16</v>
      </c>
      <c r="T13" s="5">
        <v>8</v>
      </c>
      <c r="U13" s="5">
        <v>8</v>
      </c>
      <c r="V13" s="5">
        <v>100</v>
      </c>
      <c r="W13" s="5">
        <f t="shared" si="24"/>
        <v>45</v>
      </c>
      <c r="X13" s="4">
        <v>2</v>
      </c>
      <c r="Y13" s="4">
        <v>1.2</v>
      </c>
      <c r="Z13" s="4">
        <f t="shared" si="30"/>
        <v>2</v>
      </c>
      <c r="AA13" s="4">
        <f t="shared" si="11"/>
        <v>1003.2</v>
      </c>
      <c r="AB13" s="4">
        <f t="shared" si="12"/>
        <v>988416</v>
      </c>
      <c r="AC13" s="4">
        <f t="shared" si="13"/>
        <v>114048</v>
      </c>
      <c r="AD13" s="4">
        <f t="shared" si="14"/>
        <v>747648</v>
      </c>
      <c r="AE13" s="4">
        <f t="shared" si="15"/>
        <v>114048</v>
      </c>
      <c r="AF13" s="4">
        <f t="shared" si="16"/>
        <v>988416</v>
      </c>
      <c r="AG13" s="4">
        <f t="shared" si="17"/>
        <v>16</v>
      </c>
      <c r="AH13" s="4">
        <f t="shared" si="18"/>
        <v>432</v>
      </c>
      <c r="AI13" s="4">
        <f t="shared" si="19"/>
        <v>27648</v>
      </c>
      <c r="AJ13" s="4">
        <f t="shared" si="20"/>
        <v>345600</v>
      </c>
      <c r="AK13" s="4">
        <f t="shared" si="21"/>
        <v>950400</v>
      </c>
      <c r="AL13">
        <f t="shared" si="22"/>
        <v>8</v>
      </c>
    </row>
    <row r="14" spans="1:38">
      <c r="A14" s="4">
        <f t="shared" si="23"/>
        <v>100</v>
      </c>
      <c r="B14" s="4">
        <f t="shared" si="28"/>
        <v>1003.2</v>
      </c>
      <c r="C14" s="4">
        <f t="shared" si="1"/>
        <v>730.4</v>
      </c>
      <c r="D14" s="4">
        <f t="shared" si="2"/>
        <v>79.2</v>
      </c>
      <c r="E14" s="4">
        <f t="shared" si="3"/>
        <v>563.2</v>
      </c>
      <c r="F14" s="4">
        <f t="shared" si="4"/>
        <v>79.2</v>
      </c>
      <c r="G14" s="4">
        <f t="shared" si="5"/>
        <v>739.2</v>
      </c>
      <c r="H14" s="4">
        <f t="shared" si="6"/>
        <v>18</v>
      </c>
      <c r="I14" s="4">
        <f t="shared" si="7"/>
        <v>432</v>
      </c>
      <c r="J14" s="4">
        <f t="shared" si="8"/>
        <v>19.2</v>
      </c>
      <c r="K14" s="4">
        <f t="shared" si="9"/>
        <v>240</v>
      </c>
      <c r="L14" s="4">
        <f t="shared" si="10"/>
        <v>720</v>
      </c>
      <c r="M14" s="8">
        <v>128</v>
      </c>
      <c r="N14" s="8">
        <v>16</v>
      </c>
      <c r="O14" s="8">
        <v>8</v>
      </c>
      <c r="P14" s="8">
        <v>8</v>
      </c>
      <c r="Q14" s="8">
        <v>8</v>
      </c>
      <c r="R14" s="8">
        <f t="shared" ref="O14:S14" si="33">R13+2</f>
        <v>18</v>
      </c>
      <c r="S14" s="8">
        <f t="shared" si="33"/>
        <v>18</v>
      </c>
      <c r="T14" s="8">
        <v>8</v>
      </c>
      <c r="U14" s="8">
        <v>8</v>
      </c>
      <c r="V14" s="8">
        <v>100</v>
      </c>
      <c r="W14" s="8">
        <f t="shared" si="24"/>
        <v>50</v>
      </c>
      <c r="X14" s="4">
        <v>2</v>
      </c>
      <c r="Y14" s="4">
        <v>1.2</v>
      </c>
      <c r="Z14" s="4">
        <f t="shared" si="30"/>
        <v>2</v>
      </c>
      <c r="AA14" s="4">
        <f t="shared" si="11"/>
        <v>1003.2</v>
      </c>
      <c r="AB14" s="4">
        <f t="shared" si="12"/>
        <v>1051776</v>
      </c>
      <c r="AC14" s="4">
        <f t="shared" si="13"/>
        <v>114048</v>
      </c>
      <c r="AD14" s="4">
        <f t="shared" si="14"/>
        <v>811008</v>
      </c>
      <c r="AE14" s="4">
        <f t="shared" si="15"/>
        <v>114048</v>
      </c>
      <c r="AF14" s="4">
        <f t="shared" si="16"/>
        <v>1064448</v>
      </c>
      <c r="AG14" s="4">
        <f t="shared" si="17"/>
        <v>18</v>
      </c>
      <c r="AH14" s="4">
        <f t="shared" si="18"/>
        <v>432</v>
      </c>
      <c r="AI14" s="4">
        <f t="shared" si="19"/>
        <v>27648</v>
      </c>
      <c r="AJ14" s="4">
        <f t="shared" si="20"/>
        <v>345600</v>
      </c>
      <c r="AK14" s="4">
        <f t="shared" si="21"/>
        <v>1036800</v>
      </c>
      <c r="AL14">
        <f t="shared" si="22"/>
        <v>8</v>
      </c>
    </row>
    <row r="15" spans="1:38">
      <c r="A15" s="4">
        <f t="shared" si="23"/>
        <v>110</v>
      </c>
      <c r="B15" s="4">
        <f t="shared" si="28"/>
        <v>1415.2</v>
      </c>
      <c r="C15" s="4">
        <f t="shared" si="1"/>
        <v>1032.4</v>
      </c>
      <c r="D15" s="4">
        <f t="shared" si="2"/>
        <v>110.2</v>
      </c>
      <c r="E15" s="4">
        <f t="shared" si="3"/>
        <v>806.2</v>
      </c>
      <c r="F15" s="4">
        <f t="shared" si="4"/>
        <v>110.2</v>
      </c>
      <c r="G15" s="4">
        <f t="shared" si="5"/>
        <v>1044</v>
      </c>
      <c r="H15" s="4">
        <f t="shared" si="6"/>
        <v>20</v>
      </c>
      <c r="I15" s="4">
        <f t="shared" si="7"/>
        <v>545</v>
      </c>
      <c r="J15" s="4">
        <f t="shared" si="8"/>
        <v>25.2</v>
      </c>
      <c r="K15" s="4">
        <f t="shared" si="9"/>
        <v>280</v>
      </c>
      <c r="L15" s="4">
        <f t="shared" si="10"/>
        <v>910</v>
      </c>
      <c r="M15" s="5">
        <v>144</v>
      </c>
      <c r="N15" s="5">
        <v>18</v>
      </c>
      <c r="O15" s="5">
        <v>9</v>
      </c>
      <c r="P15" s="5">
        <v>9</v>
      </c>
      <c r="Q15" s="5">
        <v>9</v>
      </c>
      <c r="R15" s="5">
        <f t="shared" ref="O15:S15" si="34">R14+2</f>
        <v>20</v>
      </c>
      <c r="S15" s="5">
        <f t="shared" si="34"/>
        <v>20</v>
      </c>
      <c r="T15" s="5">
        <v>9</v>
      </c>
      <c r="U15" s="5">
        <v>9</v>
      </c>
      <c r="V15" s="5">
        <v>100</v>
      </c>
      <c r="W15" s="5">
        <f t="shared" si="24"/>
        <v>55</v>
      </c>
      <c r="X15" s="4">
        <v>2</v>
      </c>
      <c r="Y15" s="4">
        <f>Y10+0.2</f>
        <v>1.4</v>
      </c>
      <c r="Z15" s="4">
        <f t="shared" si="30"/>
        <v>2.5</v>
      </c>
      <c r="AA15" s="4">
        <f t="shared" si="11"/>
        <v>1415.2</v>
      </c>
      <c r="AB15" s="4">
        <f t="shared" si="12"/>
        <v>1486656</v>
      </c>
      <c r="AC15" s="4">
        <f t="shared" si="13"/>
        <v>158688</v>
      </c>
      <c r="AD15" s="4">
        <f t="shared" si="14"/>
        <v>1160928</v>
      </c>
      <c r="AE15" s="4">
        <f t="shared" si="15"/>
        <v>158688</v>
      </c>
      <c r="AF15" s="4">
        <f t="shared" si="16"/>
        <v>1503360</v>
      </c>
      <c r="AG15" s="4">
        <f t="shared" si="17"/>
        <v>20</v>
      </c>
      <c r="AH15" s="4">
        <f t="shared" si="18"/>
        <v>545</v>
      </c>
      <c r="AI15" s="4">
        <f t="shared" si="19"/>
        <v>36288</v>
      </c>
      <c r="AJ15" s="4">
        <f t="shared" si="20"/>
        <v>403200</v>
      </c>
      <c r="AK15" s="4">
        <f t="shared" si="21"/>
        <v>1310400</v>
      </c>
      <c r="AL15">
        <f t="shared" si="22"/>
        <v>9</v>
      </c>
    </row>
    <row r="16" spans="1:38">
      <c r="A16" s="4">
        <f t="shared" si="23"/>
        <v>120</v>
      </c>
      <c r="B16" s="4">
        <f t="shared" si="28"/>
        <v>1508</v>
      </c>
      <c r="C16" s="4">
        <f t="shared" si="1"/>
        <v>1102</v>
      </c>
      <c r="D16" s="4">
        <f t="shared" si="2"/>
        <v>116</v>
      </c>
      <c r="E16" s="4">
        <f t="shared" si="3"/>
        <v>870</v>
      </c>
      <c r="F16" s="4">
        <f t="shared" si="4"/>
        <v>116</v>
      </c>
      <c r="G16" s="4">
        <f t="shared" si="5"/>
        <v>1113.6</v>
      </c>
      <c r="H16" s="4">
        <f t="shared" si="6"/>
        <v>22</v>
      </c>
      <c r="I16" s="4">
        <f t="shared" si="7"/>
        <v>550</v>
      </c>
      <c r="J16" s="4">
        <f t="shared" si="8"/>
        <v>28</v>
      </c>
      <c r="K16" s="4">
        <f t="shared" si="9"/>
        <v>280</v>
      </c>
      <c r="L16" s="4">
        <f t="shared" si="10"/>
        <v>980</v>
      </c>
      <c r="M16" s="5">
        <v>160</v>
      </c>
      <c r="N16" s="5">
        <v>20</v>
      </c>
      <c r="O16" s="5">
        <v>10</v>
      </c>
      <c r="P16" s="5">
        <v>10</v>
      </c>
      <c r="Q16" s="5">
        <v>10</v>
      </c>
      <c r="R16" s="5">
        <f t="shared" ref="O16:S16" si="35">R15+2</f>
        <v>22</v>
      </c>
      <c r="S16" s="5">
        <f t="shared" si="35"/>
        <v>22</v>
      </c>
      <c r="T16" s="5">
        <v>10</v>
      </c>
      <c r="U16" s="5">
        <v>10</v>
      </c>
      <c r="V16" s="5">
        <v>100</v>
      </c>
      <c r="W16" s="5">
        <f t="shared" si="24"/>
        <v>60</v>
      </c>
      <c r="X16" s="4">
        <v>2</v>
      </c>
      <c r="Y16" s="4">
        <f t="shared" ref="Y16:Y47" si="36">Y11+0.2</f>
        <v>1.4</v>
      </c>
      <c r="Z16" s="4">
        <f t="shared" si="30"/>
        <v>2.5</v>
      </c>
      <c r="AA16" s="4">
        <f t="shared" si="11"/>
        <v>1508</v>
      </c>
      <c r="AB16" s="4">
        <f t="shared" si="12"/>
        <v>1586880</v>
      </c>
      <c r="AC16" s="4">
        <f t="shared" si="13"/>
        <v>167040</v>
      </c>
      <c r="AD16" s="4">
        <f t="shared" si="14"/>
        <v>1252800</v>
      </c>
      <c r="AE16" s="4">
        <f t="shared" si="15"/>
        <v>167040</v>
      </c>
      <c r="AF16" s="4">
        <f t="shared" si="16"/>
        <v>1603584</v>
      </c>
      <c r="AG16" s="4">
        <f t="shared" si="17"/>
        <v>22</v>
      </c>
      <c r="AH16" s="4">
        <f t="shared" si="18"/>
        <v>550</v>
      </c>
      <c r="AI16" s="4">
        <f t="shared" si="19"/>
        <v>40320</v>
      </c>
      <c r="AJ16" s="4">
        <f t="shared" si="20"/>
        <v>403200</v>
      </c>
      <c r="AK16" s="4">
        <f t="shared" si="21"/>
        <v>1411200</v>
      </c>
      <c r="AL16">
        <f t="shared" si="22"/>
        <v>10</v>
      </c>
    </row>
    <row r="17" spans="1:38">
      <c r="A17" s="4">
        <f t="shared" si="23"/>
        <v>130</v>
      </c>
      <c r="B17" s="4">
        <f t="shared" si="28"/>
        <v>1600.8</v>
      </c>
      <c r="C17" s="4">
        <f t="shared" si="1"/>
        <v>1171.6</v>
      </c>
      <c r="D17" s="4">
        <f t="shared" si="2"/>
        <v>121.8</v>
      </c>
      <c r="E17" s="4">
        <f t="shared" si="3"/>
        <v>933.8</v>
      </c>
      <c r="F17" s="4">
        <f t="shared" si="4"/>
        <v>121.8</v>
      </c>
      <c r="G17" s="4">
        <f t="shared" si="5"/>
        <v>1183.2</v>
      </c>
      <c r="H17" s="4">
        <f t="shared" si="6"/>
        <v>24</v>
      </c>
      <c r="I17" s="4">
        <f t="shared" si="7"/>
        <v>555</v>
      </c>
      <c r="J17" s="4">
        <f t="shared" si="8"/>
        <v>30.8</v>
      </c>
      <c r="K17" s="4">
        <f t="shared" si="9"/>
        <v>280</v>
      </c>
      <c r="L17" s="4">
        <f t="shared" si="10"/>
        <v>1050</v>
      </c>
      <c r="M17" s="5">
        <v>176</v>
      </c>
      <c r="N17" s="5">
        <v>22</v>
      </c>
      <c r="O17" s="5">
        <v>11</v>
      </c>
      <c r="P17" s="5">
        <v>11</v>
      </c>
      <c r="Q17" s="5">
        <v>11</v>
      </c>
      <c r="R17" s="5">
        <f t="shared" ref="O17:S17" si="37">R16+2</f>
        <v>24</v>
      </c>
      <c r="S17" s="5">
        <f t="shared" si="37"/>
        <v>24</v>
      </c>
      <c r="T17" s="5">
        <v>11</v>
      </c>
      <c r="U17" s="5">
        <v>11</v>
      </c>
      <c r="V17" s="5">
        <v>100</v>
      </c>
      <c r="W17" s="5">
        <f t="shared" si="24"/>
        <v>65</v>
      </c>
      <c r="X17" s="4">
        <v>2</v>
      </c>
      <c r="Y17" s="4">
        <f t="shared" si="36"/>
        <v>1.4</v>
      </c>
      <c r="Z17" s="4">
        <f t="shared" si="30"/>
        <v>2.5</v>
      </c>
      <c r="AA17" s="4">
        <f t="shared" si="11"/>
        <v>1600.8</v>
      </c>
      <c r="AB17" s="4">
        <f t="shared" si="12"/>
        <v>1687104</v>
      </c>
      <c r="AC17" s="4">
        <f t="shared" si="13"/>
        <v>175392</v>
      </c>
      <c r="AD17" s="4">
        <f t="shared" si="14"/>
        <v>1344672</v>
      </c>
      <c r="AE17" s="4">
        <f t="shared" si="15"/>
        <v>175392</v>
      </c>
      <c r="AF17" s="4">
        <f t="shared" si="16"/>
        <v>1703808</v>
      </c>
      <c r="AG17" s="4">
        <f t="shared" si="17"/>
        <v>24</v>
      </c>
      <c r="AH17" s="4">
        <f t="shared" si="18"/>
        <v>555</v>
      </c>
      <c r="AI17" s="4">
        <f t="shared" si="19"/>
        <v>44352</v>
      </c>
      <c r="AJ17" s="4">
        <f t="shared" si="20"/>
        <v>403200</v>
      </c>
      <c r="AK17" s="4">
        <f t="shared" si="21"/>
        <v>1512000</v>
      </c>
      <c r="AL17">
        <f t="shared" si="22"/>
        <v>11</v>
      </c>
    </row>
    <row r="18" spans="1:38">
      <c r="A18" s="4">
        <f t="shared" si="23"/>
        <v>140</v>
      </c>
      <c r="B18" s="4">
        <f t="shared" si="28"/>
        <v>1693.6</v>
      </c>
      <c r="C18" s="4">
        <f t="shared" si="1"/>
        <v>1241.2</v>
      </c>
      <c r="D18" s="4">
        <f t="shared" si="2"/>
        <v>127.6</v>
      </c>
      <c r="E18" s="4">
        <f t="shared" si="3"/>
        <v>997.6</v>
      </c>
      <c r="F18" s="4">
        <f t="shared" si="4"/>
        <v>127.6</v>
      </c>
      <c r="G18" s="4">
        <f t="shared" si="5"/>
        <v>1252.8</v>
      </c>
      <c r="H18" s="4">
        <f t="shared" si="6"/>
        <v>26</v>
      </c>
      <c r="I18" s="4">
        <f t="shared" si="7"/>
        <v>560</v>
      </c>
      <c r="J18" s="4">
        <f t="shared" si="8"/>
        <v>33.6</v>
      </c>
      <c r="K18" s="4">
        <f t="shared" si="9"/>
        <v>280</v>
      </c>
      <c r="L18" s="4">
        <f t="shared" si="10"/>
        <v>1120</v>
      </c>
      <c r="M18" s="5">
        <v>192</v>
      </c>
      <c r="N18" s="5">
        <v>24</v>
      </c>
      <c r="O18" s="5">
        <v>12</v>
      </c>
      <c r="P18" s="5">
        <v>12</v>
      </c>
      <c r="Q18" s="5">
        <v>12</v>
      </c>
      <c r="R18" s="5">
        <f t="shared" ref="O18:S18" si="38">R17+2</f>
        <v>26</v>
      </c>
      <c r="S18" s="5">
        <f t="shared" si="38"/>
        <v>26</v>
      </c>
      <c r="T18" s="5">
        <v>12</v>
      </c>
      <c r="U18" s="5">
        <v>12</v>
      </c>
      <c r="V18" s="5">
        <v>100</v>
      </c>
      <c r="W18" s="5">
        <f t="shared" si="24"/>
        <v>70</v>
      </c>
      <c r="X18" s="4">
        <v>2</v>
      </c>
      <c r="Y18" s="4">
        <f t="shared" si="36"/>
        <v>1.4</v>
      </c>
      <c r="Z18" s="4">
        <f t="shared" si="30"/>
        <v>2.5</v>
      </c>
      <c r="AA18" s="4">
        <f t="shared" si="11"/>
        <v>1693.6</v>
      </c>
      <c r="AB18" s="4">
        <f t="shared" si="12"/>
        <v>1787328</v>
      </c>
      <c r="AC18" s="4">
        <f t="shared" si="13"/>
        <v>183744</v>
      </c>
      <c r="AD18" s="4">
        <f t="shared" si="14"/>
        <v>1436544</v>
      </c>
      <c r="AE18" s="4">
        <f t="shared" si="15"/>
        <v>183744</v>
      </c>
      <c r="AF18" s="4">
        <f t="shared" si="16"/>
        <v>1804032</v>
      </c>
      <c r="AG18" s="4">
        <f t="shared" si="17"/>
        <v>26</v>
      </c>
      <c r="AH18" s="4">
        <f t="shared" si="18"/>
        <v>560</v>
      </c>
      <c r="AI18" s="4">
        <f t="shared" si="19"/>
        <v>48384</v>
      </c>
      <c r="AJ18" s="4">
        <f t="shared" si="20"/>
        <v>403200</v>
      </c>
      <c r="AK18" s="4">
        <f t="shared" si="21"/>
        <v>1612800</v>
      </c>
      <c r="AL18">
        <f t="shared" si="22"/>
        <v>12</v>
      </c>
    </row>
    <row r="19" spans="1:38">
      <c r="A19" s="4">
        <f t="shared" si="23"/>
        <v>150</v>
      </c>
      <c r="B19" s="4">
        <f t="shared" si="28"/>
        <v>1786.4</v>
      </c>
      <c r="C19" s="4">
        <f t="shared" si="1"/>
        <v>1310.8</v>
      </c>
      <c r="D19" s="4">
        <f t="shared" si="2"/>
        <v>133.4</v>
      </c>
      <c r="E19" s="4">
        <f t="shared" si="3"/>
        <v>1061.4</v>
      </c>
      <c r="F19" s="4">
        <f t="shared" si="4"/>
        <v>133.4</v>
      </c>
      <c r="G19" s="4">
        <f t="shared" si="5"/>
        <v>1322.4</v>
      </c>
      <c r="H19" s="4">
        <f t="shared" si="6"/>
        <v>28</v>
      </c>
      <c r="I19" s="4">
        <f t="shared" si="7"/>
        <v>565</v>
      </c>
      <c r="J19" s="4">
        <f t="shared" si="8"/>
        <v>36.4</v>
      </c>
      <c r="K19" s="4">
        <f t="shared" si="9"/>
        <v>280</v>
      </c>
      <c r="L19" s="4">
        <f t="shared" si="10"/>
        <v>1190</v>
      </c>
      <c r="M19" s="5">
        <v>208</v>
      </c>
      <c r="N19" s="5">
        <v>26</v>
      </c>
      <c r="O19" s="5">
        <v>13</v>
      </c>
      <c r="P19" s="5">
        <v>13</v>
      </c>
      <c r="Q19" s="5">
        <v>13</v>
      </c>
      <c r="R19" s="5">
        <f t="shared" ref="O19:S19" si="39">R18+2</f>
        <v>28</v>
      </c>
      <c r="S19" s="5">
        <f t="shared" si="39"/>
        <v>28</v>
      </c>
      <c r="T19" s="5">
        <v>13</v>
      </c>
      <c r="U19" s="5">
        <v>13</v>
      </c>
      <c r="V19" s="5">
        <v>100</v>
      </c>
      <c r="W19" s="5">
        <f t="shared" si="24"/>
        <v>75</v>
      </c>
      <c r="X19" s="4">
        <v>2</v>
      </c>
      <c r="Y19" s="4">
        <f t="shared" si="36"/>
        <v>1.4</v>
      </c>
      <c r="Z19" s="4">
        <f t="shared" si="30"/>
        <v>2.5</v>
      </c>
      <c r="AA19" s="4">
        <f t="shared" si="11"/>
        <v>1786.4</v>
      </c>
      <c r="AB19" s="4">
        <f t="shared" si="12"/>
        <v>1887552</v>
      </c>
      <c r="AC19" s="4">
        <f t="shared" si="13"/>
        <v>192096</v>
      </c>
      <c r="AD19" s="4">
        <f t="shared" si="14"/>
        <v>1528416</v>
      </c>
      <c r="AE19" s="4">
        <f t="shared" si="15"/>
        <v>192096</v>
      </c>
      <c r="AF19" s="4">
        <f t="shared" si="16"/>
        <v>1904256</v>
      </c>
      <c r="AG19" s="4">
        <f t="shared" si="17"/>
        <v>28</v>
      </c>
      <c r="AH19" s="4">
        <f t="shared" si="18"/>
        <v>565</v>
      </c>
      <c r="AI19" s="4">
        <f t="shared" si="19"/>
        <v>52416</v>
      </c>
      <c r="AJ19" s="4">
        <f t="shared" si="20"/>
        <v>403200</v>
      </c>
      <c r="AK19" s="4">
        <f t="shared" si="21"/>
        <v>1713600</v>
      </c>
      <c r="AL19">
        <f t="shared" si="22"/>
        <v>13</v>
      </c>
    </row>
    <row r="20" spans="1:38">
      <c r="A20" s="4">
        <f t="shared" si="23"/>
        <v>160</v>
      </c>
      <c r="B20" s="4">
        <f t="shared" si="28"/>
        <v>2332.8</v>
      </c>
      <c r="C20" s="4">
        <f t="shared" si="1"/>
        <v>1713.6</v>
      </c>
      <c r="D20" s="4">
        <f t="shared" si="2"/>
        <v>172.8</v>
      </c>
      <c r="E20" s="4">
        <f t="shared" si="3"/>
        <v>1396.8</v>
      </c>
      <c r="F20" s="4">
        <f t="shared" si="4"/>
        <v>172.8</v>
      </c>
      <c r="G20" s="4">
        <f t="shared" si="5"/>
        <v>1728</v>
      </c>
      <c r="H20" s="4">
        <f t="shared" si="6"/>
        <v>30</v>
      </c>
      <c r="I20" s="4">
        <f t="shared" si="7"/>
        <v>684</v>
      </c>
      <c r="J20" s="4">
        <f t="shared" si="8"/>
        <v>44.8</v>
      </c>
      <c r="K20" s="4">
        <f t="shared" si="9"/>
        <v>320</v>
      </c>
      <c r="L20" s="4">
        <f t="shared" si="10"/>
        <v>1440</v>
      </c>
      <c r="M20" s="5">
        <v>224</v>
      </c>
      <c r="N20" s="5">
        <v>28</v>
      </c>
      <c r="O20" s="5">
        <v>14</v>
      </c>
      <c r="P20" s="5">
        <v>14</v>
      </c>
      <c r="Q20" s="5">
        <v>14</v>
      </c>
      <c r="R20" s="5">
        <f t="shared" ref="O20:S20" si="40">R19+2</f>
        <v>30</v>
      </c>
      <c r="S20" s="5">
        <f t="shared" si="40"/>
        <v>30</v>
      </c>
      <c r="T20" s="5">
        <v>14</v>
      </c>
      <c r="U20" s="5">
        <v>14</v>
      </c>
      <c r="V20" s="5">
        <v>100</v>
      </c>
      <c r="W20" s="5">
        <f t="shared" si="24"/>
        <v>80</v>
      </c>
      <c r="X20" s="4">
        <v>2</v>
      </c>
      <c r="Y20" s="4">
        <f t="shared" si="36"/>
        <v>1.6</v>
      </c>
      <c r="Z20" s="4">
        <f t="shared" si="30"/>
        <v>3</v>
      </c>
      <c r="AA20" s="4">
        <f t="shared" si="11"/>
        <v>2332.8</v>
      </c>
      <c r="AB20" s="4">
        <f t="shared" si="12"/>
        <v>2467584</v>
      </c>
      <c r="AC20" s="4">
        <f t="shared" si="13"/>
        <v>248832</v>
      </c>
      <c r="AD20" s="4">
        <f t="shared" si="14"/>
        <v>2011392</v>
      </c>
      <c r="AE20" s="4">
        <f t="shared" si="15"/>
        <v>248832</v>
      </c>
      <c r="AF20" s="4">
        <f t="shared" si="16"/>
        <v>2488320</v>
      </c>
      <c r="AG20" s="4">
        <f t="shared" si="17"/>
        <v>30</v>
      </c>
      <c r="AH20" s="4">
        <f t="shared" si="18"/>
        <v>684</v>
      </c>
      <c r="AI20" s="4">
        <f t="shared" si="19"/>
        <v>64512</v>
      </c>
      <c r="AJ20" s="4">
        <f t="shared" si="20"/>
        <v>460800</v>
      </c>
      <c r="AK20" s="4">
        <f t="shared" si="21"/>
        <v>2073600</v>
      </c>
      <c r="AL20">
        <f t="shared" si="22"/>
        <v>14</v>
      </c>
    </row>
    <row r="21" spans="1:38">
      <c r="A21" s="4">
        <f t="shared" si="23"/>
        <v>170</v>
      </c>
      <c r="B21" s="4">
        <f t="shared" si="28"/>
        <v>2448</v>
      </c>
      <c r="C21" s="4">
        <f t="shared" si="1"/>
        <v>1800</v>
      </c>
      <c r="D21" s="4">
        <f t="shared" si="2"/>
        <v>180</v>
      </c>
      <c r="E21" s="4">
        <f t="shared" si="3"/>
        <v>1476</v>
      </c>
      <c r="F21" s="4">
        <f t="shared" si="4"/>
        <v>180</v>
      </c>
      <c r="G21" s="4">
        <f t="shared" si="5"/>
        <v>1814.4</v>
      </c>
      <c r="H21" s="4">
        <f t="shared" si="6"/>
        <v>32</v>
      </c>
      <c r="I21" s="4">
        <f t="shared" si="7"/>
        <v>690</v>
      </c>
      <c r="J21" s="4">
        <f t="shared" si="8"/>
        <v>48</v>
      </c>
      <c r="K21" s="4">
        <f t="shared" si="9"/>
        <v>320</v>
      </c>
      <c r="L21" s="4">
        <f t="shared" si="10"/>
        <v>1520</v>
      </c>
      <c r="M21" s="5">
        <v>240</v>
      </c>
      <c r="N21" s="5">
        <v>30</v>
      </c>
      <c r="O21" s="5">
        <v>15</v>
      </c>
      <c r="P21" s="5">
        <v>15</v>
      </c>
      <c r="Q21" s="5">
        <v>15</v>
      </c>
      <c r="R21" s="5">
        <f t="shared" ref="O21:S21" si="41">R20+2</f>
        <v>32</v>
      </c>
      <c r="S21" s="5">
        <f t="shared" si="41"/>
        <v>32</v>
      </c>
      <c r="T21" s="5">
        <v>15</v>
      </c>
      <c r="U21" s="5">
        <v>15</v>
      </c>
      <c r="V21" s="5">
        <v>100</v>
      </c>
      <c r="W21" s="5">
        <f t="shared" si="24"/>
        <v>85</v>
      </c>
      <c r="X21" s="4">
        <v>2</v>
      </c>
      <c r="Y21" s="4">
        <f t="shared" si="36"/>
        <v>1.6</v>
      </c>
      <c r="Z21" s="4">
        <f t="shared" si="30"/>
        <v>3</v>
      </c>
      <c r="AA21" s="4">
        <f t="shared" si="11"/>
        <v>2448</v>
      </c>
      <c r="AB21" s="4">
        <f t="shared" si="12"/>
        <v>2592000</v>
      </c>
      <c r="AC21" s="4">
        <f t="shared" si="13"/>
        <v>259200</v>
      </c>
      <c r="AD21" s="4">
        <f t="shared" si="14"/>
        <v>2125440</v>
      </c>
      <c r="AE21" s="4">
        <f t="shared" si="15"/>
        <v>259200</v>
      </c>
      <c r="AF21" s="4">
        <f t="shared" si="16"/>
        <v>2612736</v>
      </c>
      <c r="AG21" s="4">
        <f t="shared" si="17"/>
        <v>32</v>
      </c>
      <c r="AH21" s="4">
        <f t="shared" si="18"/>
        <v>690</v>
      </c>
      <c r="AI21" s="4">
        <f t="shared" si="19"/>
        <v>69120</v>
      </c>
      <c r="AJ21" s="4">
        <f t="shared" si="20"/>
        <v>460800</v>
      </c>
      <c r="AK21" s="4">
        <f t="shared" si="21"/>
        <v>2188800</v>
      </c>
      <c r="AL21">
        <f t="shared" si="22"/>
        <v>15</v>
      </c>
    </row>
    <row r="22" spans="1:38">
      <c r="A22" s="4">
        <f t="shared" si="23"/>
        <v>180</v>
      </c>
      <c r="B22" s="4">
        <f t="shared" si="28"/>
        <v>2563.2</v>
      </c>
      <c r="C22" s="4">
        <f t="shared" si="1"/>
        <v>1886.4</v>
      </c>
      <c r="D22" s="4">
        <f t="shared" si="2"/>
        <v>187.2</v>
      </c>
      <c r="E22" s="4">
        <f t="shared" si="3"/>
        <v>1555.2</v>
      </c>
      <c r="F22" s="4">
        <f t="shared" si="4"/>
        <v>187.2</v>
      </c>
      <c r="G22" s="4">
        <f t="shared" si="5"/>
        <v>1900.8</v>
      </c>
      <c r="H22" s="4">
        <f t="shared" si="6"/>
        <v>34</v>
      </c>
      <c r="I22" s="4">
        <f t="shared" si="7"/>
        <v>696</v>
      </c>
      <c r="J22" s="4">
        <f t="shared" si="8"/>
        <v>51.2</v>
      </c>
      <c r="K22" s="4">
        <f t="shared" si="9"/>
        <v>320</v>
      </c>
      <c r="L22" s="4">
        <f t="shared" si="10"/>
        <v>1600</v>
      </c>
      <c r="M22" s="5">
        <v>256</v>
      </c>
      <c r="N22" s="5">
        <v>32</v>
      </c>
      <c r="O22" s="5">
        <v>16</v>
      </c>
      <c r="P22" s="5">
        <v>16</v>
      </c>
      <c r="Q22" s="5">
        <v>16</v>
      </c>
      <c r="R22" s="5">
        <f t="shared" ref="O22:S22" si="42">R21+2</f>
        <v>34</v>
      </c>
      <c r="S22" s="5">
        <f t="shared" si="42"/>
        <v>34</v>
      </c>
      <c r="T22" s="5">
        <v>16</v>
      </c>
      <c r="U22" s="5">
        <v>16</v>
      </c>
      <c r="V22" s="5">
        <v>100</v>
      </c>
      <c r="W22" s="5">
        <f t="shared" si="24"/>
        <v>90</v>
      </c>
      <c r="X22" s="4">
        <v>2</v>
      </c>
      <c r="Y22" s="4">
        <f t="shared" si="36"/>
        <v>1.6</v>
      </c>
      <c r="Z22" s="4">
        <f t="shared" si="30"/>
        <v>3</v>
      </c>
      <c r="AA22" s="4">
        <f t="shared" si="11"/>
        <v>2563.2</v>
      </c>
      <c r="AB22" s="4">
        <f t="shared" si="12"/>
        <v>2716416</v>
      </c>
      <c r="AC22" s="4">
        <f t="shared" si="13"/>
        <v>269568</v>
      </c>
      <c r="AD22" s="4">
        <f t="shared" si="14"/>
        <v>2239488</v>
      </c>
      <c r="AE22" s="4">
        <f t="shared" si="15"/>
        <v>269568</v>
      </c>
      <c r="AF22" s="4">
        <f t="shared" si="16"/>
        <v>2737152</v>
      </c>
      <c r="AG22" s="4">
        <f t="shared" si="17"/>
        <v>34</v>
      </c>
      <c r="AH22" s="4">
        <f t="shared" si="18"/>
        <v>696</v>
      </c>
      <c r="AI22" s="4">
        <f t="shared" si="19"/>
        <v>73728</v>
      </c>
      <c r="AJ22" s="4">
        <f t="shared" si="20"/>
        <v>460800</v>
      </c>
      <c r="AK22" s="4">
        <f t="shared" si="21"/>
        <v>2304000</v>
      </c>
      <c r="AL22">
        <f t="shared" si="22"/>
        <v>16</v>
      </c>
    </row>
    <row r="23" spans="1:38">
      <c r="A23" s="4">
        <f t="shared" si="23"/>
        <v>190</v>
      </c>
      <c r="B23" s="4">
        <f t="shared" si="28"/>
        <v>2678.4</v>
      </c>
      <c r="C23" s="4">
        <f t="shared" si="1"/>
        <v>1972.8</v>
      </c>
      <c r="D23" s="4">
        <f t="shared" si="2"/>
        <v>194.4</v>
      </c>
      <c r="E23" s="4">
        <f t="shared" si="3"/>
        <v>1634.4</v>
      </c>
      <c r="F23" s="4">
        <f t="shared" si="4"/>
        <v>194.4</v>
      </c>
      <c r="G23" s="4">
        <f t="shared" si="5"/>
        <v>1987.2</v>
      </c>
      <c r="H23" s="4">
        <f t="shared" si="6"/>
        <v>36</v>
      </c>
      <c r="I23" s="4">
        <f t="shared" si="7"/>
        <v>702</v>
      </c>
      <c r="J23" s="4">
        <f t="shared" si="8"/>
        <v>54.4</v>
      </c>
      <c r="K23" s="4">
        <f t="shared" si="9"/>
        <v>320</v>
      </c>
      <c r="L23" s="4">
        <f t="shared" si="10"/>
        <v>1680</v>
      </c>
      <c r="M23" s="5">
        <v>272</v>
      </c>
      <c r="N23" s="5">
        <v>34</v>
      </c>
      <c r="O23" s="5">
        <v>17</v>
      </c>
      <c r="P23" s="5">
        <v>17</v>
      </c>
      <c r="Q23" s="5">
        <v>17</v>
      </c>
      <c r="R23" s="5">
        <f t="shared" ref="O23:S23" si="43">R22+2</f>
        <v>36</v>
      </c>
      <c r="S23" s="5">
        <f t="shared" si="43"/>
        <v>36</v>
      </c>
      <c r="T23" s="5">
        <v>17</v>
      </c>
      <c r="U23" s="5">
        <v>17</v>
      </c>
      <c r="V23" s="5">
        <v>100</v>
      </c>
      <c r="W23" s="5">
        <f t="shared" si="24"/>
        <v>95</v>
      </c>
      <c r="X23" s="4">
        <v>2</v>
      </c>
      <c r="Y23" s="4">
        <f t="shared" si="36"/>
        <v>1.6</v>
      </c>
      <c r="Z23" s="4">
        <f t="shared" si="30"/>
        <v>3</v>
      </c>
      <c r="AA23" s="4">
        <f t="shared" si="11"/>
        <v>2678.4</v>
      </c>
      <c r="AB23" s="4">
        <f t="shared" si="12"/>
        <v>2840832</v>
      </c>
      <c r="AC23" s="4">
        <f t="shared" si="13"/>
        <v>279936</v>
      </c>
      <c r="AD23" s="4">
        <f t="shared" si="14"/>
        <v>2353536</v>
      </c>
      <c r="AE23" s="4">
        <f t="shared" si="15"/>
        <v>279936</v>
      </c>
      <c r="AF23" s="4">
        <f t="shared" si="16"/>
        <v>2861568</v>
      </c>
      <c r="AG23" s="4">
        <f t="shared" si="17"/>
        <v>36</v>
      </c>
      <c r="AH23" s="4">
        <f t="shared" si="18"/>
        <v>702</v>
      </c>
      <c r="AI23" s="4">
        <f t="shared" si="19"/>
        <v>78336</v>
      </c>
      <c r="AJ23" s="4">
        <f t="shared" si="20"/>
        <v>460800</v>
      </c>
      <c r="AK23" s="4">
        <f t="shared" si="21"/>
        <v>2419200</v>
      </c>
      <c r="AL23">
        <f t="shared" si="22"/>
        <v>17</v>
      </c>
    </row>
    <row r="24" spans="1:38">
      <c r="A24" s="4">
        <f t="shared" si="23"/>
        <v>200</v>
      </c>
      <c r="B24" s="4">
        <f t="shared" si="28"/>
        <v>2678.4</v>
      </c>
      <c r="C24" s="4">
        <f t="shared" si="1"/>
        <v>2044.8</v>
      </c>
      <c r="D24" s="4">
        <f t="shared" si="2"/>
        <v>194.4</v>
      </c>
      <c r="E24" s="4">
        <f t="shared" si="3"/>
        <v>1706.4</v>
      </c>
      <c r="F24" s="4">
        <f t="shared" si="4"/>
        <v>194.4</v>
      </c>
      <c r="G24" s="4">
        <f t="shared" si="5"/>
        <v>2059.2</v>
      </c>
      <c r="H24" s="4">
        <f t="shared" si="6"/>
        <v>36</v>
      </c>
      <c r="I24" s="4">
        <f t="shared" si="7"/>
        <v>702</v>
      </c>
      <c r="J24" s="4">
        <f t="shared" si="8"/>
        <v>54.4</v>
      </c>
      <c r="K24" s="4">
        <f t="shared" si="9"/>
        <v>320</v>
      </c>
      <c r="L24" s="4">
        <f t="shared" si="10"/>
        <v>1760</v>
      </c>
      <c r="M24" s="8">
        <v>272</v>
      </c>
      <c r="N24" s="8">
        <v>34</v>
      </c>
      <c r="O24" s="8">
        <v>17</v>
      </c>
      <c r="P24" s="8">
        <v>17</v>
      </c>
      <c r="Q24" s="8">
        <v>17</v>
      </c>
      <c r="R24" s="8">
        <v>36</v>
      </c>
      <c r="S24" s="8">
        <v>36</v>
      </c>
      <c r="T24" s="8">
        <v>17</v>
      </c>
      <c r="U24" s="8">
        <v>17</v>
      </c>
      <c r="V24" s="8">
        <v>100</v>
      </c>
      <c r="W24" s="8">
        <f t="shared" si="24"/>
        <v>100</v>
      </c>
      <c r="X24" s="4">
        <v>2</v>
      </c>
      <c r="Y24" s="4">
        <f t="shared" si="36"/>
        <v>1.6</v>
      </c>
      <c r="Z24" s="4">
        <f t="shared" si="30"/>
        <v>3</v>
      </c>
      <c r="AA24" s="4">
        <f t="shared" si="11"/>
        <v>2678.4</v>
      </c>
      <c r="AB24" s="4">
        <f t="shared" si="12"/>
        <v>2944512</v>
      </c>
      <c r="AC24" s="4">
        <f t="shared" si="13"/>
        <v>279936</v>
      </c>
      <c r="AD24" s="4">
        <f t="shared" si="14"/>
        <v>2457216</v>
      </c>
      <c r="AE24" s="4">
        <f t="shared" si="15"/>
        <v>279936</v>
      </c>
      <c r="AF24" s="4">
        <f t="shared" si="16"/>
        <v>2965248</v>
      </c>
      <c r="AG24" s="4">
        <f t="shared" si="17"/>
        <v>36</v>
      </c>
      <c r="AH24" s="4">
        <f t="shared" si="18"/>
        <v>702</v>
      </c>
      <c r="AI24" s="4">
        <f t="shared" si="19"/>
        <v>78336</v>
      </c>
      <c r="AJ24" s="4">
        <f t="shared" si="20"/>
        <v>460800</v>
      </c>
      <c r="AK24" s="4">
        <f t="shared" si="21"/>
        <v>2534400</v>
      </c>
      <c r="AL24">
        <f t="shared" si="22"/>
        <v>17</v>
      </c>
    </row>
    <row r="25" spans="1:38">
      <c r="A25" s="4">
        <f t="shared" si="23"/>
        <v>210</v>
      </c>
      <c r="B25" s="4">
        <f t="shared" si="28"/>
        <v>3336.8</v>
      </c>
      <c r="C25" s="4">
        <f t="shared" si="1"/>
        <v>2545.6</v>
      </c>
      <c r="D25" s="4">
        <f t="shared" si="2"/>
        <v>240.8</v>
      </c>
      <c r="E25" s="4">
        <f t="shared" si="3"/>
        <v>2132.8</v>
      </c>
      <c r="F25" s="4">
        <f t="shared" si="4"/>
        <v>240.8</v>
      </c>
      <c r="G25" s="4">
        <f t="shared" si="5"/>
        <v>2562.8</v>
      </c>
      <c r="H25" s="4">
        <f t="shared" si="6"/>
        <v>38</v>
      </c>
      <c r="I25" s="4">
        <f>(I$3+I$4*$A25+T25)*4*Z25</f>
        <v>1652</v>
      </c>
      <c r="J25" s="4">
        <f t="shared" si="8"/>
        <v>64.8</v>
      </c>
      <c r="K25" s="4">
        <f t="shared" si="9"/>
        <v>360</v>
      </c>
      <c r="L25" s="4">
        <f t="shared" si="10"/>
        <v>2070</v>
      </c>
      <c r="M25" s="5">
        <v>288</v>
      </c>
      <c r="N25" s="5">
        <v>36</v>
      </c>
      <c r="O25" s="5">
        <v>18</v>
      </c>
      <c r="P25" s="5">
        <v>18</v>
      </c>
      <c r="Q25" s="5">
        <v>18</v>
      </c>
      <c r="R25" s="5">
        <f t="shared" ref="O25:S25" si="44">R24+2</f>
        <v>38</v>
      </c>
      <c r="S25" s="5">
        <f t="shared" si="44"/>
        <v>38</v>
      </c>
      <c r="T25" s="5">
        <v>18</v>
      </c>
      <c r="U25" s="5">
        <v>18</v>
      </c>
      <c r="V25" s="5">
        <v>100</v>
      </c>
      <c r="W25" s="5">
        <f t="shared" si="24"/>
        <v>105</v>
      </c>
      <c r="X25" s="4">
        <v>2</v>
      </c>
      <c r="Y25" s="4">
        <f t="shared" si="36"/>
        <v>1.8</v>
      </c>
      <c r="Z25" s="4">
        <f t="shared" si="30"/>
        <v>3.5</v>
      </c>
      <c r="AA25" s="4">
        <f t="shared" si="11"/>
        <v>3336.8</v>
      </c>
      <c r="AB25" s="4">
        <f t="shared" si="12"/>
        <v>3665664</v>
      </c>
      <c r="AC25" s="4">
        <f t="shared" si="13"/>
        <v>346752</v>
      </c>
      <c r="AD25" s="4">
        <f t="shared" si="14"/>
        <v>3071232</v>
      </c>
      <c r="AE25" s="4">
        <f t="shared" si="15"/>
        <v>346752</v>
      </c>
      <c r="AF25" s="4">
        <f t="shared" si="16"/>
        <v>3690432</v>
      </c>
      <c r="AG25" s="4">
        <f t="shared" si="17"/>
        <v>38</v>
      </c>
      <c r="AH25" s="4">
        <f t="shared" si="18"/>
        <v>1652</v>
      </c>
      <c r="AI25" s="4">
        <f t="shared" si="19"/>
        <v>93312</v>
      </c>
      <c r="AJ25" s="4">
        <f t="shared" si="20"/>
        <v>518400</v>
      </c>
      <c r="AK25" s="4">
        <f t="shared" si="21"/>
        <v>2980800</v>
      </c>
      <c r="AL25">
        <f t="shared" si="22"/>
        <v>18</v>
      </c>
    </row>
    <row r="26" spans="1:38">
      <c r="A26" s="4">
        <f t="shared" si="23"/>
        <v>220</v>
      </c>
      <c r="B26" s="4">
        <f t="shared" si="28"/>
        <v>3474.4</v>
      </c>
      <c r="C26" s="4">
        <f t="shared" si="1"/>
        <v>2648.8</v>
      </c>
      <c r="D26" s="4">
        <f t="shared" si="2"/>
        <v>249.4</v>
      </c>
      <c r="E26" s="4">
        <f t="shared" si="3"/>
        <v>2227.4</v>
      </c>
      <c r="F26" s="4">
        <f t="shared" si="4"/>
        <v>249.4</v>
      </c>
      <c r="G26" s="4">
        <f t="shared" si="5"/>
        <v>2666</v>
      </c>
      <c r="H26" s="4">
        <f t="shared" si="6"/>
        <v>40</v>
      </c>
      <c r="I26" s="4">
        <f t="shared" ref="I26:I57" si="45">(I$3+I$4*$A26+T26)*4*Z26</f>
        <v>1666</v>
      </c>
      <c r="J26" s="4">
        <f t="shared" si="8"/>
        <v>68.4</v>
      </c>
      <c r="K26" s="4">
        <f t="shared" si="9"/>
        <v>360</v>
      </c>
      <c r="L26" s="4">
        <f t="shared" si="10"/>
        <v>2160</v>
      </c>
      <c r="M26" s="5">
        <v>304</v>
      </c>
      <c r="N26" s="5">
        <v>38</v>
      </c>
      <c r="O26" s="5">
        <v>19</v>
      </c>
      <c r="P26" s="5">
        <v>19</v>
      </c>
      <c r="Q26" s="5">
        <v>19</v>
      </c>
      <c r="R26" s="5">
        <f t="shared" ref="O26:S26" si="46">R25+2</f>
        <v>40</v>
      </c>
      <c r="S26" s="5">
        <f t="shared" si="46"/>
        <v>40</v>
      </c>
      <c r="T26" s="5">
        <v>19</v>
      </c>
      <c r="U26" s="5">
        <v>19</v>
      </c>
      <c r="V26" s="5">
        <v>100</v>
      </c>
      <c r="W26" s="5">
        <f t="shared" si="24"/>
        <v>110</v>
      </c>
      <c r="X26" s="4">
        <v>2</v>
      </c>
      <c r="Y26" s="4">
        <f t="shared" si="36"/>
        <v>1.8</v>
      </c>
      <c r="Z26" s="4">
        <f t="shared" si="30"/>
        <v>3.5</v>
      </c>
      <c r="AA26" s="4">
        <f t="shared" si="11"/>
        <v>3474.4</v>
      </c>
      <c r="AB26" s="4">
        <f t="shared" si="12"/>
        <v>3814272</v>
      </c>
      <c r="AC26" s="4">
        <f t="shared" si="13"/>
        <v>359136</v>
      </c>
      <c r="AD26" s="4">
        <f t="shared" si="14"/>
        <v>3207456</v>
      </c>
      <c r="AE26" s="4">
        <f t="shared" si="15"/>
        <v>359136</v>
      </c>
      <c r="AF26" s="4">
        <f t="shared" si="16"/>
        <v>3839040</v>
      </c>
      <c r="AG26" s="4">
        <f t="shared" si="17"/>
        <v>40</v>
      </c>
      <c r="AH26" s="4">
        <f t="shared" si="18"/>
        <v>1666</v>
      </c>
      <c r="AI26" s="4">
        <f t="shared" si="19"/>
        <v>98496</v>
      </c>
      <c r="AJ26" s="4">
        <f t="shared" si="20"/>
        <v>518400</v>
      </c>
      <c r="AK26" s="4">
        <f t="shared" si="21"/>
        <v>3110400</v>
      </c>
      <c r="AL26">
        <f t="shared" si="22"/>
        <v>19</v>
      </c>
    </row>
    <row r="27" spans="1:38">
      <c r="A27" s="4">
        <f t="shared" si="23"/>
        <v>230</v>
      </c>
      <c r="B27" s="4">
        <f t="shared" si="28"/>
        <v>3612</v>
      </c>
      <c r="C27" s="4">
        <f t="shared" si="1"/>
        <v>2752</v>
      </c>
      <c r="D27" s="4">
        <f t="shared" si="2"/>
        <v>258</v>
      </c>
      <c r="E27" s="4">
        <f t="shared" si="3"/>
        <v>2322</v>
      </c>
      <c r="F27" s="4">
        <f t="shared" si="4"/>
        <v>258</v>
      </c>
      <c r="G27" s="4">
        <f t="shared" si="5"/>
        <v>2769.2</v>
      </c>
      <c r="H27" s="4">
        <f t="shared" si="6"/>
        <v>42</v>
      </c>
      <c r="I27" s="4">
        <f t="shared" si="45"/>
        <v>1680</v>
      </c>
      <c r="J27" s="4">
        <f t="shared" si="8"/>
        <v>72</v>
      </c>
      <c r="K27" s="4">
        <f t="shared" si="9"/>
        <v>360</v>
      </c>
      <c r="L27" s="4">
        <f t="shared" si="10"/>
        <v>2250</v>
      </c>
      <c r="M27" s="5">
        <v>320</v>
      </c>
      <c r="N27" s="5">
        <v>40</v>
      </c>
      <c r="O27" s="5">
        <v>20</v>
      </c>
      <c r="P27" s="5">
        <v>20</v>
      </c>
      <c r="Q27" s="5">
        <v>20</v>
      </c>
      <c r="R27" s="5">
        <f t="shared" ref="O27:S27" si="47">R26+2</f>
        <v>42</v>
      </c>
      <c r="S27" s="5">
        <f t="shared" si="47"/>
        <v>42</v>
      </c>
      <c r="T27" s="5">
        <v>20</v>
      </c>
      <c r="U27" s="5">
        <v>20</v>
      </c>
      <c r="V27" s="5">
        <v>100</v>
      </c>
      <c r="W27" s="5">
        <f t="shared" si="24"/>
        <v>115</v>
      </c>
      <c r="X27" s="4">
        <v>2</v>
      </c>
      <c r="Y27" s="4">
        <f t="shared" si="36"/>
        <v>1.8</v>
      </c>
      <c r="Z27" s="4">
        <f t="shared" si="30"/>
        <v>3.5</v>
      </c>
      <c r="AA27" s="4">
        <f t="shared" si="11"/>
        <v>3612</v>
      </c>
      <c r="AB27" s="4">
        <f t="shared" si="12"/>
        <v>3962880</v>
      </c>
      <c r="AC27" s="4">
        <f t="shared" si="13"/>
        <v>371520</v>
      </c>
      <c r="AD27" s="4">
        <f t="shared" si="14"/>
        <v>3343680</v>
      </c>
      <c r="AE27" s="4">
        <f t="shared" si="15"/>
        <v>371520</v>
      </c>
      <c r="AF27" s="4">
        <f t="shared" si="16"/>
        <v>3987648</v>
      </c>
      <c r="AG27" s="4">
        <f t="shared" si="17"/>
        <v>42</v>
      </c>
      <c r="AH27" s="4">
        <f t="shared" si="18"/>
        <v>1680</v>
      </c>
      <c r="AI27" s="4">
        <f t="shared" si="19"/>
        <v>103680</v>
      </c>
      <c r="AJ27" s="4">
        <f t="shared" si="20"/>
        <v>518400</v>
      </c>
      <c r="AK27" s="4">
        <f t="shared" si="21"/>
        <v>3240000</v>
      </c>
      <c r="AL27">
        <f t="shared" si="22"/>
        <v>20</v>
      </c>
    </row>
    <row r="28" spans="1:38">
      <c r="A28" s="4">
        <f t="shared" si="23"/>
        <v>240</v>
      </c>
      <c r="B28" s="4">
        <f t="shared" si="28"/>
        <v>3749.6</v>
      </c>
      <c r="C28" s="4">
        <f t="shared" si="1"/>
        <v>2855.2</v>
      </c>
      <c r="D28" s="4">
        <f t="shared" si="2"/>
        <v>266.6</v>
      </c>
      <c r="E28" s="4">
        <f t="shared" si="3"/>
        <v>2416.6</v>
      </c>
      <c r="F28" s="4">
        <f t="shared" si="4"/>
        <v>266.6</v>
      </c>
      <c r="G28" s="4">
        <f t="shared" si="5"/>
        <v>2872.4</v>
      </c>
      <c r="H28" s="4">
        <f t="shared" si="6"/>
        <v>44</v>
      </c>
      <c r="I28" s="4">
        <f t="shared" si="45"/>
        <v>1694</v>
      </c>
      <c r="J28" s="4">
        <f t="shared" si="8"/>
        <v>75.6</v>
      </c>
      <c r="K28" s="4">
        <f t="shared" si="9"/>
        <v>360</v>
      </c>
      <c r="L28" s="4">
        <f t="shared" si="10"/>
        <v>2340</v>
      </c>
      <c r="M28" s="5">
        <v>336</v>
      </c>
      <c r="N28" s="5">
        <v>42</v>
      </c>
      <c r="O28" s="5">
        <v>21</v>
      </c>
      <c r="P28" s="5">
        <v>21</v>
      </c>
      <c r="Q28" s="5">
        <v>21</v>
      </c>
      <c r="R28" s="5">
        <f t="shared" ref="O28:S28" si="48">R27+2</f>
        <v>44</v>
      </c>
      <c r="S28" s="5">
        <f t="shared" si="48"/>
        <v>44</v>
      </c>
      <c r="T28" s="5">
        <v>21</v>
      </c>
      <c r="U28" s="5">
        <v>21</v>
      </c>
      <c r="V28" s="5">
        <v>100</v>
      </c>
      <c r="W28" s="5">
        <f t="shared" si="24"/>
        <v>120</v>
      </c>
      <c r="X28" s="4">
        <v>2</v>
      </c>
      <c r="Y28" s="4">
        <f t="shared" si="36"/>
        <v>1.8</v>
      </c>
      <c r="Z28" s="4">
        <f t="shared" si="30"/>
        <v>3.5</v>
      </c>
      <c r="AA28" s="4">
        <f t="shared" si="11"/>
        <v>3749.6</v>
      </c>
      <c r="AB28" s="4">
        <f t="shared" si="12"/>
        <v>4111488</v>
      </c>
      <c r="AC28" s="4">
        <f t="shared" si="13"/>
        <v>383904</v>
      </c>
      <c r="AD28" s="4">
        <f t="shared" si="14"/>
        <v>3479904</v>
      </c>
      <c r="AE28" s="4">
        <f t="shared" si="15"/>
        <v>383904</v>
      </c>
      <c r="AF28" s="4">
        <f t="shared" si="16"/>
        <v>4136256</v>
      </c>
      <c r="AG28" s="4">
        <f t="shared" si="17"/>
        <v>44</v>
      </c>
      <c r="AH28" s="4">
        <f t="shared" si="18"/>
        <v>1694</v>
      </c>
      <c r="AI28" s="4">
        <f t="shared" si="19"/>
        <v>108864</v>
      </c>
      <c r="AJ28" s="4">
        <f t="shared" si="20"/>
        <v>518400</v>
      </c>
      <c r="AK28" s="4">
        <f t="shared" si="21"/>
        <v>3369600</v>
      </c>
      <c r="AL28">
        <f t="shared" si="22"/>
        <v>21</v>
      </c>
    </row>
    <row r="29" spans="1:38">
      <c r="A29" s="4">
        <f t="shared" si="23"/>
        <v>250</v>
      </c>
      <c r="B29" s="4">
        <f t="shared" si="28"/>
        <v>5830.8</v>
      </c>
      <c r="C29" s="4">
        <f t="shared" si="1"/>
        <v>4437.6</v>
      </c>
      <c r="D29" s="4">
        <f t="shared" si="2"/>
        <v>412.8</v>
      </c>
      <c r="E29" s="4">
        <f t="shared" si="3"/>
        <v>3766.8</v>
      </c>
      <c r="F29" s="4">
        <f t="shared" si="4"/>
        <v>412.8</v>
      </c>
      <c r="G29" s="4">
        <f t="shared" si="5"/>
        <v>4463.4</v>
      </c>
      <c r="H29" s="4">
        <f t="shared" si="6"/>
        <v>46</v>
      </c>
      <c r="I29" s="4">
        <f t="shared" si="45"/>
        <v>1708</v>
      </c>
      <c r="J29" s="4">
        <f t="shared" si="8"/>
        <v>118.8</v>
      </c>
      <c r="K29" s="4">
        <f t="shared" si="9"/>
        <v>540</v>
      </c>
      <c r="L29" s="4">
        <f t="shared" si="10"/>
        <v>3645</v>
      </c>
      <c r="M29" s="5">
        <v>352</v>
      </c>
      <c r="N29" s="5">
        <v>44</v>
      </c>
      <c r="O29" s="5">
        <v>22</v>
      </c>
      <c r="P29" s="5">
        <v>22</v>
      </c>
      <c r="Q29" s="5">
        <v>22</v>
      </c>
      <c r="R29" s="5">
        <f t="shared" ref="O29:S29" si="49">R28+2</f>
        <v>46</v>
      </c>
      <c r="S29" s="5">
        <f t="shared" si="49"/>
        <v>46</v>
      </c>
      <c r="T29" s="5">
        <v>22</v>
      </c>
      <c r="U29" s="5">
        <v>22</v>
      </c>
      <c r="V29" s="5">
        <v>100</v>
      </c>
      <c r="W29" s="5">
        <f t="shared" si="24"/>
        <v>125</v>
      </c>
      <c r="X29" s="9">
        <v>3</v>
      </c>
      <c r="Y29" s="4">
        <f t="shared" si="36"/>
        <v>1.8</v>
      </c>
      <c r="Z29" s="4">
        <f t="shared" si="30"/>
        <v>3.5</v>
      </c>
      <c r="AA29" s="4">
        <f t="shared" si="11"/>
        <v>5830.8</v>
      </c>
      <c r="AB29" s="4">
        <f t="shared" si="12"/>
        <v>6390144</v>
      </c>
      <c r="AC29" s="4">
        <f t="shared" si="13"/>
        <v>594432</v>
      </c>
      <c r="AD29" s="4">
        <f t="shared" si="14"/>
        <v>5424192</v>
      </c>
      <c r="AE29" s="4">
        <f t="shared" si="15"/>
        <v>594432</v>
      </c>
      <c r="AF29" s="4">
        <f t="shared" si="16"/>
        <v>6427296</v>
      </c>
      <c r="AG29" s="4">
        <f t="shared" si="17"/>
        <v>46</v>
      </c>
      <c r="AH29" s="4">
        <f t="shared" si="18"/>
        <v>1708</v>
      </c>
      <c r="AI29" s="4">
        <f t="shared" si="19"/>
        <v>171072</v>
      </c>
      <c r="AJ29" s="4">
        <f t="shared" si="20"/>
        <v>777600</v>
      </c>
      <c r="AK29" s="4">
        <f t="shared" si="21"/>
        <v>5248800</v>
      </c>
      <c r="AL29">
        <f t="shared" si="22"/>
        <v>22</v>
      </c>
    </row>
    <row r="30" spans="1:38">
      <c r="A30" s="4">
        <f t="shared" si="23"/>
        <v>260</v>
      </c>
      <c r="B30" s="4">
        <f t="shared" si="28"/>
        <v>7020</v>
      </c>
      <c r="C30" s="4">
        <f t="shared" si="1"/>
        <v>5340</v>
      </c>
      <c r="D30" s="4">
        <f t="shared" si="2"/>
        <v>495</v>
      </c>
      <c r="E30" s="4">
        <f t="shared" si="3"/>
        <v>4545</v>
      </c>
      <c r="F30" s="4">
        <f t="shared" si="4"/>
        <v>495</v>
      </c>
      <c r="G30" s="4">
        <f t="shared" si="5"/>
        <v>5370</v>
      </c>
      <c r="H30" s="4">
        <f t="shared" si="6"/>
        <v>48</v>
      </c>
      <c r="I30" s="4">
        <f t="shared" si="45"/>
        <v>1968</v>
      </c>
      <c r="J30" s="4">
        <f t="shared" si="8"/>
        <v>138</v>
      </c>
      <c r="K30" s="4">
        <f t="shared" si="9"/>
        <v>600</v>
      </c>
      <c r="L30" s="4">
        <f t="shared" si="10"/>
        <v>4200</v>
      </c>
      <c r="M30" s="5">
        <v>368</v>
      </c>
      <c r="N30" s="5">
        <v>46</v>
      </c>
      <c r="O30" s="5">
        <v>23</v>
      </c>
      <c r="P30" s="5">
        <v>23</v>
      </c>
      <c r="Q30" s="5">
        <v>23</v>
      </c>
      <c r="R30" s="5">
        <f t="shared" ref="O30:S30" si="50">R29+2</f>
        <v>48</v>
      </c>
      <c r="S30" s="5">
        <f t="shared" si="50"/>
        <v>48</v>
      </c>
      <c r="T30" s="5">
        <v>23</v>
      </c>
      <c r="U30" s="5">
        <v>23</v>
      </c>
      <c r="V30" s="5">
        <v>100</v>
      </c>
      <c r="W30" s="5">
        <f t="shared" si="24"/>
        <v>130</v>
      </c>
      <c r="X30" s="4">
        <v>3</v>
      </c>
      <c r="Y30" s="4">
        <f t="shared" si="36"/>
        <v>2</v>
      </c>
      <c r="Z30" s="4">
        <f t="shared" si="30"/>
        <v>4</v>
      </c>
      <c r="AA30" s="4">
        <f t="shared" si="11"/>
        <v>7020</v>
      </c>
      <c r="AB30" s="4">
        <f t="shared" si="12"/>
        <v>7689600</v>
      </c>
      <c r="AC30" s="4">
        <f t="shared" si="13"/>
        <v>712800</v>
      </c>
      <c r="AD30" s="4">
        <f t="shared" si="14"/>
        <v>6544800</v>
      </c>
      <c r="AE30" s="4">
        <f t="shared" si="15"/>
        <v>712800</v>
      </c>
      <c r="AF30" s="4">
        <f t="shared" si="16"/>
        <v>7732800</v>
      </c>
      <c r="AG30" s="4">
        <f t="shared" si="17"/>
        <v>48</v>
      </c>
      <c r="AH30" s="4">
        <f t="shared" si="18"/>
        <v>1968</v>
      </c>
      <c r="AI30" s="4">
        <f t="shared" si="19"/>
        <v>198720</v>
      </c>
      <c r="AJ30" s="4">
        <f t="shared" si="20"/>
        <v>864000</v>
      </c>
      <c r="AK30" s="4">
        <f t="shared" si="21"/>
        <v>6048000</v>
      </c>
      <c r="AL30">
        <f t="shared" si="22"/>
        <v>23</v>
      </c>
    </row>
    <row r="31" spans="1:38">
      <c r="A31" s="4">
        <f t="shared" si="23"/>
        <v>270</v>
      </c>
      <c r="B31" s="4">
        <f t="shared" si="28"/>
        <v>7260</v>
      </c>
      <c r="C31" s="4">
        <f t="shared" si="1"/>
        <v>5520</v>
      </c>
      <c r="D31" s="4">
        <f t="shared" si="2"/>
        <v>510</v>
      </c>
      <c r="E31" s="4">
        <f t="shared" si="3"/>
        <v>4710</v>
      </c>
      <c r="F31" s="4">
        <f t="shared" si="4"/>
        <v>510</v>
      </c>
      <c r="G31" s="4">
        <f t="shared" si="5"/>
        <v>5550</v>
      </c>
      <c r="H31" s="4">
        <f t="shared" si="6"/>
        <v>50</v>
      </c>
      <c r="I31" s="4">
        <f t="shared" si="45"/>
        <v>1984</v>
      </c>
      <c r="J31" s="4">
        <f t="shared" si="8"/>
        <v>144</v>
      </c>
      <c r="K31" s="4">
        <f t="shared" si="9"/>
        <v>600</v>
      </c>
      <c r="L31" s="4">
        <f t="shared" si="10"/>
        <v>4350</v>
      </c>
      <c r="M31" s="5">
        <v>384</v>
      </c>
      <c r="N31" s="5">
        <v>48</v>
      </c>
      <c r="O31" s="5">
        <v>24</v>
      </c>
      <c r="P31" s="5">
        <v>24</v>
      </c>
      <c r="Q31" s="5">
        <v>24</v>
      </c>
      <c r="R31" s="5">
        <f t="shared" ref="O31:S31" si="51">R30+2</f>
        <v>50</v>
      </c>
      <c r="S31" s="5">
        <f t="shared" si="51"/>
        <v>50</v>
      </c>
      <c r="T31" s="5">
        <v>24</v>
      </c>
      <c r="U31" s="5">
        <v>24</v>
      </c>
      <c r="V31" s="5">
        <v>100</v>
      </c>
      <c r="W31" s="5">
        <f t="shared" si="24"/>
        <v>135</v>
      </c>
      <c r="X31" s="4">
        <v>3</v>
      </c>
      <c r="Y31" s="4">
        <f t="shared" si="36"/>
        <v>2</v>
      </c>
      <c r="Z31" s="4">
        <f t="shared" si="30"/>
        <v>4</v>
      </c>
      <c r="AA31" s="4">
        <f t="shared" si="11"/>
        <v>7260</v>
      </c>
      <c r="AB31" s="4">
        <f t="shared" si="12"/>
        <v>7948800</v>
      </c>
      <c r="AC31" s="4">
        <f t="shared" si="13"/>
        <v>734400</v>
      </c>
      <c r="AD31" s="4">
        <f t="shared" si="14"/>
        <v>6782400</v>
      </c>
      <c r="AE31" s="4">
        <f t="shared" si="15"/>
        <v>734400</v>
      </c>
      <c r="AF31" s="4">
        <f t="shared" si="16"/>
        <v>7992000</v>
      </c>
      <c r="AG31" s="4">
        <f t="shared" si="17"/>
        <v>50</v>
      </c>
      <c r="AH31" s="4">
        <f t="shared" si="18"/>
        <v>1984</v>
      </c>
      <c r="AI31" s="4">
        <f t="shared" si="19"/>
        <v>207360</v>
      </c>
      <c r="AJ31" s="4">
        <f t="shared" si="20"/>
        <v>864000</v>
      </c>
      <c r="AK31" s="4">
        <f t="shared" si="21"/>
        <v>6264000</v>
      </c>
      <c r="AL31">
        <f t="shared" si="22"/>
        <v>24</v>
      </c>
    </row>
    <row r="32" spans="1:38">
      <c r="A32" s="4">
        <f t="shared" si="23"/>
        <v>280</v>
      </c>
      <c r="B32" s="4">
        <f t="shared" si="28"/>
        <v>7500</v>
      </c>
      <c r="C32" s="4">
        <f t="shared" si="1"/>
        <v>5700</v>
      </c>
      <c r="D32" s="4">
        <f t="shared" si="2"/>
        <v>525</v>
      </c>
      <c r="E32" s="4">
        <f t="shared" si="3"/>
        <v>4875</v>
      </c>
      <c r="F32" s="4">
        <f t="shared" si="4"/>
        <v>525</v>
      </c>
      <c r="G32" s="4">
        <f t="shared" si="5"/>
        <v>5730</v>
      </c>
      <c r="H32" s="4">
        <f t="shared" si="6"/>
        <v>52</v>
      </c>
      <c r="I32" s="4">
        <f t="shared" si="45"/>
        <v>2000</v>
      </c>
      <c r="J32" s="4">
        <f t="shared" si="8"/>
        <v>150</v>
      </c>
      <c r="K32" s="4">
        <f t="shared" si="9"/>
        <v>600</v>
      </c>
      <c r="L32" s="4">
        <f t="shared" si="10"/>
        <v>4500</v>
      </c>
      <c r="M32" s="5">
        <v>400</v>
      </c>
      <c r="N32" s="5">
        <v>50</v>
      </c>
      <c r="O32" s="5">
        <v>25</v>
      </c>
      <c r="P32" s="5">
        <v>25</v>
      </c>
      <c r="Q32" s="5">
        <v>25</v>
      </c>
      <c r="R32" s="5">
        <f t="shared" ref="O32:S32" si="52">R31+2</f>
        <v>52</v>
      </c>
      <c r="S32" s="5">
        <f t="shared" si="52"/>
        <v>52</v>
      </c>
      <c r="T32" s="5">
        <v>25</v>
      </c>
      <c r="U32" s="5">
        <v>25</v>
      </c>
      <c r="V32" s="5">
        <v>100</v>
      </c>
      <c r="W32" s="5">
        <f t="shared" si="24"/>
        <v>140</v>
      </c>
      <c r="X32" s="4">
        <v>3</v>
      </c>
      <c r="Y32" s="4">
        <f t="shared" si="36"/>
        <v>2</v>
      </c>
      <c r="Z32" s="4">
        <f t="shared" si="30"/>
        <v>4</v>
      </c>
      <c r="AA32" s="4">
        <f t="shared" si="11"/>
        <v>7500</v>
      </c>
      <c r="AB32" s="4">
        <f t="shared" si="12"/>
        <v>8208000</v>
      </c>
      <c r="AC32" s="4">
        <f t="shared" si="13"/>
        <v>756000</v>
      </c>
      <c r="AD32" s="4">
        <f t="shared" si="14"/>
        <v>7020000</v>
      </c>
      <c r="AE32" s="4">
        <f t="shared" si="15"/>
        <v>756000</v>
      </c>
      <c r="AF32" s="4">
        <f t="shared" si="16"/>
        <v>8251200</v>
      </c>
      <c r="AG32" s="4">
        <f t="shared" si="17"/>
        <v>52</v>
      </c>
      <c r="AH32" s="4">
        <f t="shared" si="18"/>
        <v>2000</v>
      </c>
      <c r="AI32" s="4">
        <f t="shared" si="19"/>
        <v>216000</v>
      </c>
      <c r="AJ32" s="4">
        <f t="shared" si="20"/>
        <v>864000</v>
      </c>
      <c r="AK32" s="4">
        <f t="shared" si="21"/>
        <v>6480000</v>
      </c>
      <c r="AL32">
        <f t="shared" si="22"/>
        <v>25</v>
      </c>
    </row>
    <row r="33" spans="1:38">
      <c r="A33" s="4">
        <f t="shared" si="23"/>
        <v>290</v>
      </c>
      <c r="B33" s="4">
        <f t="shared" si="28"/>
        <v>7740</v>
      </c>
      <c r="C33" s="4">
        <f t="shared" si="1"/>
        <v>5880</v>
      </c>
      <c r="D33" s="4">
        <f t="shared" si="2"/>
        <v>540</v>
      </c>
      <c r="E33" s="4">
        <f t="shared" si="3"/>
        <v>5040</v>
      </c>
      <c r="F33" s="4">
        <f t="shared" si="4"/>
        <v>540</v>
      </c>
      <c r="G33" s="4">
        <f t="shared" si="5"/>
        <v>5910</v>
      </c>
      <c r="H33" s="4">
        <f t="shared" si="6"/>
        <v>54</v>
      </c>
      <c r="I33" s="4">
        <f t="shared" si="45"/>
        <v>2016</v>
      </c>
      <c r="J33" s="4">
        <f t="shared" si="8"/>
        <v>156</v>
      </c>
      <c r="K33" s="4">
        <f t="shared" si="9"/>
        <v>600</v>
      </c>
      <c r="L33" s="4">
        <f t="shared" si="10"/>
        <v>4650</v>
      </c>
      <c r="M33" s="5">
        <v>416</v>
      </c>
      <c r="N33" s="5">
        <v>52</v>
      </c>
      <c r="O33" s="5">
        <v>26</v>
      </c>
      <c r="P33" s="5">
        <v>26</v>
      </c>
      <c r="Q33" s="5">
        <v>26</v>
      </c>
      <c r="R33" s="5">
        <f t="shared" ref="O33:S33" si="53">R32+2</f>
        <v>54</v>
      </c>
      <c r="S33" s="5">
        <f t="shared" si="53"/>
        <v>54</v>
      </c>
      <c r="T33" s="5">
        <v>26</v>
      </c>
      <c r="U33" s="5">
        <v>26</v>
      </c>
      <c r="V33" s="5">
        <v>100</v>
      </c>
      <c r="W33" s="5">
        <f t="shared" si="24"/>
        <v>145</v>
      </c>
      <c r="X33" s="4">
        <v>3</v>
      </c>
      <c r="Y33" s="4">
        <f t="shared" si="36"/>
        <v>2</v>
      </c>
      <c r="Z33" s="4">
        <f t="shared" si="30"/>
        <v>4</v>
      </c>
      <c r="AA33" s="4">
        <f t="shared" si="11"/>
        <v>7740</v>
      </c>
      <c r="AB33" s="4">
        <f t="shared" si="12"/>
        <v>8467200</v>
      </c>
      <c r="AC33" s="4">
        <f t="shared" si="13"/>
        <v>777600</v>
      </c>
      <c r="AD33" s="4">
        <f t="shared" si="14"/>
        <v>7257600</v>
      </c>
      <c r="AE33" s="4">
        <f t="shared" si="15"/>
        <v>777600</v>
      </c>
      <c r="AF33" s="4">
        <f t="shared" si="16"/>
        <v>8510400</v>
      </c>
      <c r="AG33" s="4">
        <f t="shared" si="17"/>
        <v>54</v>
      </c>
      <c r="AH33" s="4">
        <f t="shared" si="18"/>
        <v>2016</v>
      </c>
      <c r="AI33" s="4">
        <f t="shared" si="19"/>
        <v>224640</v>
      </c>
      <c r="AJ33" s="4">
        <f t="shared" si="20"/>
        <v>864000</v>
      </c>
      <c r="AK33" s="4">
        <f t="shared" si="21"/>
        <v>6696000</v>
      </c>
      <c r="AL33">
        <f t="shared" si="22"/>
        <v>26</v>
      </c>
    </row>
    <row r="34" spans="1:38">
      <c r="A34" s="4">
        <f t="shared" si="23"/>
        <v>300</v>
      </c>
      <c r="B34" s="4">
        <f t="shared" si="28"/>
        <v>7980</v>
      </c>
      <c r="C34" s="4">
        <f t="shared" si="1"/>
        <v>6060</v>
      </c>
      <c r="D34" s="4">
        <f t="shared" si="2"/>
        <v>555</v>
      </c>
      <c r="E34" s="4">
        <f t="shared" si="3"/>
        <v>5205</v>
      </c>
      <c r="F34" s="4">
        <f t="shared" si="4"/>
        <v>555</v>
      </c>
      <c r="G34" s="4">
        <f t="shared" si="5"/>
        <v>6090</v>
      </c>
      <c r="H34" s="4">
        <f t="shared" si="6"/>
        <v>56</v>
      </c>
      <c r="I34" s="4">
        <f t="shared" si="45"/>
        <v>2032</v>
      </c>
      <c r="J34" s="4">
        <f t="shared" si="8"/>
        <v>162</v>
      </c>
      <c r="K34" s="4">
        <f t="shared" si="9"/>
        <v>600</v>
      </c>
      <c r="L34" s="4">
        <f t="shared" si="10"/>
        <v>4800</v>
      </c>
      <c r="M34" s="5">
        <v>432</v>
      </c>
      <c r="N34" s="5">
        <v>54</v>
      </c>
      <c r="O34" s="5">
        <v>27</v>
      </c>
      <c r="P34" s="5">
        <v>27</v>
      </c>
      <c r="Q34" s="5">
        <v>27</v>
      </c>
      <c r="R34" s="5">
        <f t="shared" ref="O34:S34" si="54">R33+2</f>
        <v>56</v>
      </c>
      <c r="S34" s="5">
        <f t="shared" si="54"/>
        <v>56</v>
      </c>
      <c r="T34" s="5">
        <v>27</v>
      </c>
      <c r="U34" s="5">
        <v>27</v>
      </c>
      <c r="V34" s="5">
        <v>100</v>
      </c>
      <c r="W34" s="5">
        <f t="shared" si="24"/>
        <v>150</v>
      </c>
      <c r="X34" s="4">
        <v>3</v>
      </c>
      <c r="Y34" s="4">
        <f t="shared" si="36"/>
        <v>2</v>
      </c>
      <c r="Z34" s="4">
        <f t="shared" si="30"/>
        <v>4</v>
      </c>
      <c r="AA34" s="4">
        <f t="shared" si="11"/>
        <v>7980</v>
      </c>
      <c r="AB34" s="4">
        <f t="shared" si="12"/>
        <v>8726400</v>
      </c>
      <c r="AC34" s="4">
        <f t="shared" si="13"/>
        <v>799200</v>
      </c>
      <c r="AD34" s="4">
        <f t="shared" si="14"/>
        <v>7495200</v>
      </c>
      <c r="AE34" s="4">
        <f t="shared" si="15"/>
        <v>799200</v>
      </c>
      <c r="AF34" s="4">
        <f t="shared" si="16"/>
        <v>8769600</v>
      </c>
      <c r="AG34" s="4">
        <f t="shared" si="17"/>
        <v>56</v>
      </c>
      <c r="AH34" s="4">
        <f t="shared" si="18"/>
        <v>2032</v>
      </c>
      <c r="AI34" s="4">
        <f t="shared" si="19"/>
        <v>233280</v>
      </c>
      <c r="AJ34" s="4">
        <f t="shared" si="20"/>
        <v>864000</v>
      </c>
      <c r="AK34" s="4">
        <f t="shared" si="21"/>
        <v>6912000</v>
      </c>
      <c r="AL34">
        <f t="shared" si="22"/>
        <v>27</v>
      </c>
    </row>
    <row r="35" spans="1:38">
      <c r="A35" s="4">
        <f t="shared" si="23"/>
        <v>310</v>
      </c>
      <c r="B35" s="4">
        <f t="shared" si="28"/>
        <v>9370.8</v>
      </c>
      <c r="C35" s="4">
        <f t="shared" si="1"/>
        <v>7113.6</v>
      </c>
      <c r="D35" s="4">
        <f t="shared" si="2"/>
        <v>649.8</v>
      </c>
      <c r="E35" s="4">
        <f t="shared" si="3"/>
        <v>6121.8</v>
      </c>
      <c r="F35" s="4">
        <f t="shared" si="4"/>
        <v>649.8</v>
      </c>
      <c r="G35" s="4">
        <f t="shared" si="5"/>
        <v>7147.8</v>
      </c>
      <c r="H35" s="4">
        <f t="shared" si="6"/>
        <v>58</v>
      </c>
      <c r="I35" s="4">
        <f t="shared" si="45"/>
        <v>2304</v>
      </c>
      <c r="J35" s="4">
        <f t="shared" si="8"/>
        <v>184.8</v>
      </c>
      <c r="K35" s="4">
        <f t="shared" si="9"/>
        <v>660</v>
      </c>
      <c r="L35" s="4">
        <f t="shared" si="10"/>
        <v>5445</v>
      </c>
      <c r="M35" s="5">
        <v>448</v>
      </c>
      <c r="N35" s="5">
        <v>56</v>
      </c>
      <c r="O35" s="5">
        <v>28</v>
      </c>
      <c r="P35" s="5">
        <v>28</v>
      </c>
      <c r="Q35" s="5">
        <v>28</v>
      </c>
      <c r="R35" s="5">
        <f t="shared" ref="O35:S35" si="55">R34+2</f>
        <v>58</v>
      </c>
      <c r="S35" s="5">
        <f t="shared" si="55"/>
        <v>58</v>
      </c>
      <c r="T35" s="5">
        <v>28</v>
      </c>
      <c r="U35" s="5">
        <v>28</v>
      </c>
      <c r="V35" s="5">
        <v>100</v>
      </c>
      <c r="W35" s="5">
        <f t="shared" si="24"/>
        <v>155</v>
      </c>
      <c r="X35" s="4">
        <v>3</v>
      </c>
      <c r="Y35" s="4">
        <f t="shared" si="36"/>
        <v>2.2</v>
      </c>
      <c r="Z35" s="4">
        <f t="shared" si="30"/>
        <v>4.5</v>
      </c>
      <c r="AA35" s="4">
        <f t="shared" si="11"/>
        <v>9370.8</v>
      </c>
      <c r="AB35" s="4">
        <f t="shared" si="12"/>
        <v>10243584</v>
      </c>
      <c r="AC35" s="4">
        <f t="shared" si="13"/>
        <v>935712</v>
      </c>
      <c r="AD35" s="4">
        <f t="shared" si="14"/>
        <v>8815392</v>
      </c>
      <c r="AE35" s="4">
        <f t="shared" si="15"/>
        <v>935712</v>
      </c>
      <c r="AF35" s="4">
        <f t="shared" si="16"/>
        <v>10292832</v>
      </c>
      <c r="AG35" s="4">
        <f t="shared" si="17"/>
        <v>58</v>
      </c>
      <c r="AH35" s="4">
        <f t="shared" si="18"/>
        <v>2304</v>
      </c>
      <c r="AI35" s="4">
        <f t="shared" si="19"/>
        <v>266112</v>
      </c>
      <c r="AJ35" s="4">
        <f t="shared" si="20"/>
        <v>950400</v>
      </c>
      <c r="AK35" s="4">
        <f t="shared" si="21"/>
        <v>7840800</v>
      </c>
      <c r="AL35">
        <f t="shared" si="22"/>
        <v>28</v>
      </c>
    </row>
    <row r="36" spans="1:38">
      <c r="A36" s="4">
        <f t="shared" si="23"/>
        <v>320</v>
      </c>
      <c r="B36" s="4">
        <f t="shared" si="28"/>
        <v>9644.4</v>
      </c>
      <c r="C36" s="4">
        <f t="shared" si="1"/>
        <v>7318.8</v>
      </c>
      <c r="D36" s="4">
        <f t="shared" si="2"/>
        <v>666.9</v>
      </c>
      <c r="E36" s="4">
        <f t="shared" si="3"/>
        <v>6309.9</v>
      </c>
      <c r="F36" s="4">
        <f t="shared" si="4"/>
        <v>666.9</v>
      </c>
      <c r="G36" s="4">
        <f t="shared" si="5"/>
        <v>7353</v>
      </c>
      <c r="H36" s="4">
        <f t="shared" si="6"/>
        <v>60</v>
      </c>
      <c r="I36" s="4">
        <f t="shared" si="45"/>
        <v>2322</v>
      </c>
      <c r="J36" s="4">
        <f t="shared" si="8"/>
        <v>191.4</v>
      </c>
      <c r="K36" s="4">
        <f t="shared" si="9"/>
        <v>660</v>
      </c>
      <c r="L36" s="4">
        <f t="shared" si="10"/>
        <v>5610</v>
      </c>
      <c r="M36" s="5">
        <v>464</v>
      </c>
      <c r="N36" s="5">
        <v>58</v>
      </c>
      <c r="O36" s="5">
        <v>29</v>
      </c>
      <c r="P36" s="5">
        <v>29</v>
      </c>
      <c r="Q36" s="5">
        <v>29</v>
      </c>
      <c r="R36" s="5">
        <f t="shared" ref="O36:S36" si="56">R35+2</f>
        <v>60</v>
      </c>
      <c r="S36" s="5">
        <f t="shared" si="56"/>
        <v>60</v>
      </c>
      <c r="T36" s="5">
        <v>29</v>
      </c>
      <c r="U36" s="5">
        <v>29</v>
      </c>
      <c r="V36" s="5">
        <v>100</v>
      </c>
      <c r="W36" s="5">
        <f t="shared" si="24"/>
        <v>160</v>
      </c>
      <c r="X36" s="4">
        <v>3</v>
      </c>
      <c r="Y36" s="4">
        <f t="shared" si="36"/>
        <v>2.2</v>
      </c>
      <c r="Z36" s="4">
        <f t="shared" si="30"/>
        <v>4.5</v>
      </c>
      <c r="AA36" s="4">
        <f t="shared" si="11"/>
        <v>9644.4</v>
      </c>
      <c r="AB36" s="4">
        <f t="shared" si="12"/>
        <v>10539072</v>
      </c>
      <c r="AC36" s="4">
        <f t="shared" si="13"/>
        <v>960336</v>
      </c>
      <c r="AD36" s="4">
        <f t="shared" si="14"/>
        <v>9086256</v>
      </c>
      <c r="AE36" s="4">
        <f t="shared" si="15"/>
        <v>960336</v>
      </c>
      <c r="AF36" s="4">
        <f t="shared" si="16"/>
        <v>10588320</v>
      </c>
      <c r="AG36" s="4">
        <f t="shared" si="17"/>
        <v>60</v>
      </c>
      <c r="AH36" s="4">
        <f t="shared" si="18"/>
        <v>2322</v>
      </c>
      <c r="AI36" s="4">
        <f t="shared" si="19"/>
        <v>275616</v>
      </c>
      <c r="AJ36" s="4">
        <f t="shared" si="20"/>
        <v>950400</v>
      </c>
      <c r="AK36" s="4">
        <f t="shared" si="21"/>
        <v>8078400</v>
      </c>
      <c r="AL36">
        <f t="shared" si="22"/>
        <v>29</v>
      </c>
    </row>
    <row r="37" spans="1:38">
      <c r="A37" s="4">
        <f t="shared" si="23"/>
        <v>330</v>
      </c>
      <c r="B37" s="4">
        <f t="shared" si="28"/>
        <v>9918</v>
      </c>
      <c r="C37" s="4">
        <f t="shared" si="1"/>
        <v>7524</v>
      </c>
      <c r="D37" s="4">
        <f t="shared" si="2"/>
        <v>684</v>
      </c>
      <c r="E37" s="4">
        <f t="shared" si="3"/>
        <v>6498</v>
      </c>
      <c r="F37" s="4">
        <f t="shared" si="4"/>
        <v>684</v>
      </c>
      <c r="G37" s="4">
        <f t="shared" si="5"/>
        <v>7558.2</v>
      </c>
      <c r="H37" s="4">
        <f t="shared" si="6"/>
        <v>62</v>
      </c>
      <c r="I37" s="4">
        <f t="shared" si="45"/>
        <v>2340</v>
      </c>
      <c r="J37" s="4">
        <f t="shared" si="8"/>
        <v>198</v>
      </c>
      <c r="K37" s="4">
        <f t="shared" si="9"/>
        <v>660</v>
      </c>
      <c r="L37" s="4">
        <f t="shared" si="10"/>
        <v>5775</v>
      </c>
      <c r="M37" s="5">
        <v>480</v>
      </c>
      <c r="N37" s="5">
        <v>60</v>
      </c>
      <c r="O37" s="5">
        <v>30</v>
      </c>
      <c r="P37" s="5">
        <v>30</v>
      </c>
      <c r="Q37" s="5">
        <v>30</v>
      </c>
      <c r="R37" s="5">
        <f t="shared" ref="O37:S37" si="57">R36+2</f>
        <v>62</v>
      </c>
      <c r="S37" s="5">
        <f t="shared" si="57"/>
        <v>62</v>
      </c>
      <c r="T37" s="5">
        <v>30</v>
      </c>
      <c r="U37" s="5">
        <v>30</v>
      </c>
      <c r="V37" s="5">
        <v>100</v>
      </c>
      <c r="W37" s="5">
        <f t="shared" si="24"/>
        <v>165</v>
      </c>
      <c r="X37" s="4">
        <v>3</v>
      </c>
      <c r="Y37" s="4">
        <f t="shared" si="36"/>
        <v>2.2</v>
      </c>
      <c r="Z37" s="4">
        <f t="shared" si="30"/>
        <v>4.5</v>
      </c>
      <c r="AA37" s="4">
        <f t="shared" si="11"/>
        <v>9918</v>
      </c>
      <c r="AB37" s="4">
        <f t="shared" si="12"/>
        <v>10834560</v>
      </c>
      <c r="AC37" s="4">
        <f t="shared" si="13"/>
        <v>984960</v>
      </c>
      <c r="AD37" s="4">
        <f t="shared" si="14"/>
        <v>9357120</v>
      </c>
      <c r="AE37" s="4">
        <f t="shared" si="15"/>
        <v>984960</v>
      </c>
      <c r="AF37" s="4">
        <f t="shared" si="16"/>
        <v>10883808</v>
      </c>
      <c r="AG37" s="4">
        <f t="shared" si="17"/>
        <v>62</v>
      </c>
      <c r="AH37" s="4">
        <f t="shared" si="18"/>
        <v>2340</v>
      </c>
      <c r="AI37" s="4">
        <f t="shared" si="19"/>
        <v>285120</v>
      </c>
      <c r="AJ37" s="4">
        <f t="shared" si="20"/>
        <v>950400</v>
      </c>
      <c r="AK37" s="4">
        <f t="shared" si="21"/>
        <v>8316000</v>
      </c>
      <c r="AL37">
        <f t="shared" si="22"/>
        <v>30</v>
      </c>
    </row>
    <row r="38" spans="1:38">
      <c r="A38" s="4">
        <f t="shared" si="23"/>
        <v>340</v>
      </c>
      <c r="B38" s="4">
        <f t="shared" si="28"/>
        <v>10191.6</v>
      </c>
      <c r="C38" s="4">
        <f t="shared" ref="C38:C69" si="58">(C$3+C$4*$A38+$N38)*$X38*($Y38+$Z38-1)</f>
        <v>7729.2</v>
      </c>
      <c r="D38" s="4">
        <f t="shared" ref="D38:D69" si="59">(D$3+D$4*$A38+O38)*$X38*($Y38+$Z38-1)</f>
        <v>701.1</v>
      </c>
      <c r="E38" s="4">
        <f t="shared" ref="E38:E69" si="60">(E$3+E$4*$A38+P38)*$X38*($Y38+Z38-1)</f>
        <v>6686.1</v>
      </c>
      <c r="F38" s="4">
        <f t="shared" ref="F38:F69" si="61">(F$3+F$4*$A38+Q38)*$X38*($Y38+Z38-1)</f>
        <v>701.1</v>
      </c>
      <c r="G38" s="4">
        <f t="shared" ref="G38:G69" si="62">(G$3+G$4*$A38+R38)*$X38*($Y38+Z38-1)</f>
        <v>7763.4</v>
      </c>
      <c r="H38" s="4">
        <f t="shared" si="6"/>
        <v>64</v>
      </c>
      <c r="I38" s="4">
        <f t="shared" si="45"/>
        <v>2358</v>
      </c>
      <c r="J38" s="4">
        <f t="shared" si="8"/>
        <v>204.6</v>
      </c>
      <c r="K38" s="4">
        <f t="shared" si="9"/>
        <v>660</v>
      </c>
      <c r="L38" s="4">
        <f t="shared" si="10"/>
        <v>5940</v>
      </c>
      <c r="M38" s="5">
        <v>496</v>
      </c>
      <c r="N38" s="5">
        <v>62</v>
      </c>
      <c r="O38" s="5">
        <v>31</v>
      </c>
      <c r="P38" s="5">
        <v>31</v>
      </c>
      <c r="Q38" s="5">
        <v>31</v>
      </c>
      <c r="R38" s="5">
        <f t="shared" ref="O38:S38" si="63">R37+2</f>
        <v>64</v>
      </c>
      <c r="S38" s="5">
        <f t="shared" si="63"/>
        <v>64</v>
      </c>
      <c r="T38" s="5">
        <v>31</v>
      </c>
      <c r="U38" s="5">
        <v>31</v>
      </c>
      <c r="V38" s="5">
        <v>100</v>
      </c>
      <c r="W38" s="5">
        <f t="shared" si="24"/>
        <v>170</v>
      </c>
      <c r="X38" s="4">
        <v>3</v>
      </c>
      <c r="Y38" s="4">
        <f t="shared" si="36"/>
        <v>2.2</v>
      </c>
      <c r="Z38" s="4">
        <f t="shared" si="30"/>
        <v>4.5</v>
      </c>
      <c r="AA38" s="4">
        <f t="shared" ref="AA38:AA69" si="64">B38</f>
        <v>10191.6</v>
      </c>
      <c r="AB38" s="4">
        <f t="shared" si="12"/>
        <v>11130048</v>
      </c>
      <c r="AC38" s="4">
        <f t="shared" si="13"/>
        <v>1009584</v>
      </c>
      <c r="AD38" s="4">
        <f t="shared" si="14"/>
        <v>9627984</v>
      </c>
      <c r="AE38" s="4">
        <f t="shared" si="15"/>
        <v>1009584</v>
      </c>
      <c r="AF38" s="4">
        <f t="shared" si="16"/>
        <v>11179296</v>
      </c>
      <c r="AG38" s="4">
        <f t="shared" si="17"/>
        <v>64</v>
      </c>
      <c r="AH38" s="4">
        <f t="shared" si="18"/>
        <v>2358</v>
      </c>
      <c r="AI38" s="4">
        <f t="shared" si="19"/>
        <v>294624</v>
      </c>
      <c r="AJ38" s="4">
        <f t="shared" si="20"/>
        <v>950400</v>
      </c>
      <c r="AK38" s="4">
        <f t="shared" si="21"/>
        <v>8553600</v>
      </c>
      <c r="AL38">
        <f t="shared" ref="AL38:AL69" si="65">Q38</f>
        <v>31</v>
      </c>
    </row>
    <row r="39" spans="1:38">
      <c r="A39" s="4">
        <f t="shared" si="23"/>
        <v>350</v>
      </c>
      <c r="B39" s="4">
        <f t="shared" si="28"/>
        <v>10191.6</v>
      </c>
      <c r="C39" s="4">
        <f t="shared" si="58"/>
        <v>7900.2</v>
      </c>
      <c r="D39" s="4">
        <f t="shared" si="59"/>
        <v>701.1</v>
      </c>
      <c r="E39" s="4">
        <f t="shared" si="60"/>
        <v>6857.1</v>
      </c>
      <c r="F39" s="4">
        <f t="shared" si="61"/>
        <v>701.1</v>
      </c>
      <c r="G39" s="4">
        <f t="shared" si="62"/>
        <v>7968.6</v>
      </c>
      <c r="H39" s="4">
        <f t="shared" si="6"/>
        <v>66</v>
      </c>
      <c r="I39" s="4">
        <f t="shared" si="45"/>
        <v>2358</v>
      </c>
      <c r="J39" s="4">
        <f t="shared" si="8"/>
        <v>204.6</v>
      </c>
      <c r="K39" s="4">
        <f t="shared" si="9"/>
        <v>660</v>
      </c>
      <c r="L39" s="4">
        <f t="shared" si="10"/>
        <v>6105</v>
      </c>
      <c r="M39" s="8">
        <v>496</v>
      </c>
      <c r="N39" s="8">
        <v>62</v>
      </c>
      <c r="O39" s="8">
        <v>31</v>
      </c>
      <c r="P39" s="8">
        <v>31</v>
      </c>
      <c r="Q39" s="8">
        <v>31</v>
      </c>
      <c r="R39" s="8">
        <f t="shared" ref="O39:S39" si="66">R38+2</f>
        <v>66</v>
      </c>
      <c r="S39" s="8">
        <f t="shared" si="66"/>
        <v>66</v>
      </c>
      <c r="T39" s="8">
        <v>31</v>
      </c>
      <c r="U39" s="8">
        <v>31</v>
      </c>
      <c r="V39" s="8">
        <v>100</v>
      </c>
      <c r="W39" s="8">
        <f t="shared" si="24"/>
        <v>175</v>
      </c>
      <c r="X39" s="4">
        <v>3</v>
      </c>
      <c r="Y39" s="4">
        <f t="shared" si="36"/>
        <v>2.2</v>
      </c>
      <c r="Z39" s="4">
        <f t="shared" si="30"/>
        <v>4.5</v>
      </c>
      <c r="AA39" s="4">
        <f t="shared" si="64"/>
        <v>10191.6</v>
      </c>
      <c r="AB39" s="4">
        <f t="shared" si="12"/>
        <v>11376288</v>
      </c>
      <c r="AC39" s="4">
        <f t="shared" si="13"/>
        <v>1009584</v>
      </c>
      <c r="AD39" s="4">
        <f t="shared" si="14"/>
        <v>9874224</v>
      </c>
      <c r="AE39" s="4">
        <f t="shared" si="15"/>
        <v>1009584</v>
      </c>
      <c r="AF39" s="4">
        <f t="shared" si="16"/>
        <v>11474784</v>
      </c>
      <c r="AG39" s="4">
        <f t="shared" si="17"/>
        <v>66</v>
      </c>
      <c r="AH39" s="4">
        <f t="shared" si="18"/>
        <v>2358</v>
      </c>
      <c r="AI39" s="4">
        <f t="shared" si="19"/>
        <v>294624</v>
      </c>
      <c r="AJ39" s="4">
        <f t="shared" si="20"/>
        <v>950400</v>
      </c>
      <c r="AK39" s="4">
        <f t="shared" si="21"/>
        <v>8791200</v>
      </c>
      <c r="AL39">
        <f t="shared" si="65"/>
        <v>31</v>
      </c>
    </row>
    <row r="40" spans="1:38">
      <c r="A40" s="4">
        <f t="shared" si="23"/>
        <v>360</v>
      </c>
      <c r="B40" s="4">
        <f t="shared" si="28"/>
        <v>11750.4</v>
      </c>
      <c r="C40" s="4">
        <f t="shared" si="58"/>
        <v>9100.8</v>
      </c>
      <c r="D40" s="4">
        <f t="shared" si="59"/>
        <v>806.4</v>
      </c>
      <c r="E40" s="4">
        <f t="shared" si="60"/>
        <v>7910.4</v>
      </c>
      <c r="F40" s="4">
        <f t="shared" si="61"/>
        <v>806.4</v>
      </c>
      <c r="G40" s="4">
        <f t="shared" si="62"/>
        <v>9177.6</v>
      </c>
      <c r="H40" s="4">
        <f t="shared" si="6"/>
        <v>68</v>
      </c>
      <c r="I40" s="4">
        <f t="shared" si="45"/>
        <v>2640</v>
      </c>
      <c r="J40" s="4">
        <f t="shared" si="8"/>
        <v>230.4</v>
      </c>
      <c r="K40" s="4">
        <f t="shared" si="9"/>
        <v>720</v>
      </c>
      <c r="L40" s="4">
        <f t="shared" si="10"/>
        <v>6840</v>
      </c>
      <c r="M40" s="5">
        <v>512</v>
      </c>
      <c r="N40" s="5">
        <v>64</v>
      </c>
      <c r="O40" s="5">
        <v>32</v>
      </c>
      <c r="P40" s="5">
        <v>32</v>
      </c>
      <c r="Q40" s="5">
        <v>32</v>
      </c>
      <c r="R40" s="5">
        <f t="shared" ref="O40:S40" si="67">R39+2</f>
        <v>68</v>
      </c>
      <c r="S40" s="5">
        <f t="shared" si="67"/>
        <v>68</v>
      </c>
      <c r="T40" s="5">
        <v>32</v>
      </c>
      <c r="U40" s="5">
        <v>32</v>
      </c>
      <c r="V40" s="5">
        <v>100</v>
      </c>
      <c r="W40" s="5">
        <f t="shared" si="24"/>
        <v>180</v>
      </c>
      <c r="X40" s="4">
        <v>3</v>
      </c>
      <c r="Y40" s="4">
        <f t="shared" si="36"/>
        <v>2.4</v>
      </c>
      <c r="Z40" s="4">
        <f t="shared" si="30"/>
        <v>5</v>
      </c>
      <c r="AA40" s="4">
        <f t="shared" si="64"/>
        <v>11750.4</v>
      </c>
      <c r="AB40" s="4">
        <f t="shared" si="12"/>
        <v>13105152</v>
      </c>
      <c r="AC40" s="4">
        <f t="shared" si="13"/>
        <v>1161216</v>
      </c>
      <c r="AD40" s="4">
        <f t="shared" si="14"/>
        <v>11390976</v>
      </c>
      <c r="AE40" s="4">
        <f t="shared" si="15"/>
        <v>1161216</v>
      </c>
      <c r="AF40" s="4">
        <f t="shared" si="16"/>
        <v>13215744</v>
      </c>
      <c r="AG40" s="4">
        <f t="shared" si="17"/>
        <v>68</v>
      </c>
      <c r="AH40" s="4">
        <f t="shared" si="18"/>
        <v>2640</v>
      </c>
      <c r="AI40" s="4">
        <f t="shared" si="19"/>
        <v>331776</v>
      </c>
      <c r="AJ40" s="4">
        <f t="shared" si="20"/>
        <v>1036800</v>
      </c>
      <c r="AK40" s="4">
        <f t="shared" si="21"/>
        <v>9849600</v>
      </c>
      <c r="AL40">
        <f t="shared" si="65"/>
        <v>32</v>
      </c>
    </row>
    <row r="41" spans="1:38">
      <c r="A41" s="4">
        <f t="shared" si="23"/>
        <v>370</v>
      </c>
      <c r="B41" s="4">
        <f t="shared" si="28"/>
        <v>12057.6</v>
      </c>
      <c r="C41" s="4">
        <f t="shared" si="58"/>
        <v>9331.2</v>
      </c>
      <c r="D41" s="4">
        <f t="shared" si="59"/>
        <v>825.6</v>
      </c>
      <c r="E41" s="4">
        <f t="shared" si="60"/>
        <v>8121.6</v>
      </c>
      <c r="F41" s="4">
        <f t="shared" si="61"/>
        <v>825.6</v>
      </c>
      <c r="G41" s="4">
        <f t="shared" si="62"/>
        <v>9408</v>
      </c>
      <c r="H41" s="4">
        <f t="shared" si="6"/>
        <v>70</v>
      </c>
      <c r="I41" s="4">
        <f t="shared" si="45"/>
        <v>2660</v>
      </c>
      <c r="J41" s="4">
        <f t="shared" si="8"/>
        <v>237.6</v>
      </c>
      <c r="K41" s="4">
        <f t="shared" si="9"/>
        <v>720</v>
      </c>
      <c r="L41" s="4">
        <f t="shared" si="10"/>
        <v>7020</v>
      </c>
      <c r="M41" s="5">
        <v>528</v>
      </c>
      <c r="N41" s="5">
        <v>66</v>
      </c>
      <c r="O41" s="5">
        <v>33</v>
      </c>
      <c r="P41" s="5">
        <v>33</v>
      </c>
      <c r="Q41" s="5">
        <v>33</v>
      </c>
      <c r="R41" s="5">
        <f t="shared" ref="O41:S41" si="68">R40+2</f>
        <v>70</v>
      </c>
      <c r="S41" s="5">
        <f t="shared" si="68"/>
        <v>70</v>
      </c>
      <c r="T41" s="5">
        <v>33</v>
      </c>
      <c r="U41" s="5">
        <v>33</v>
      </c>
      <c r="V41" s="5">
        <v>100</v>
      </c>
      <c r="W41" s="5">
        <f t="shared" si="24"/>
        <v>185</v>
      </c>
      <c r="X41" s="4">
        <v>3</v>
      </c>
      <c r="Y41" s="4">
        <f t="shared" si="36"/>
        <v>2.4</v>
      </c>
      <c r="Z41" s="4">
        <f t="shared" si="30"/>
        <v>5</v>
      </c>
      <c r="AA41" s="4">
        <f t="shared" si="64"/>
        <v>12057.6</v>
      </c>
      <c r="AB41" s="4">
        <f t="shared" si="12"/>
        <v>13436928</v>
      </c>
      <c r="AC41" s="4">
        <f t="shared" si="13"/>
        <v>1188864</v>
      </c>
      <c r="AD41" s="4">
        <f t="shared" si="14"/>
        <v>11695104</v>
      </c>
      <c r="AE41" s="4">
        <f t="shared" si="15"/>
        <v>1188864</v>
      </c>
      <c r="AF41" s="4">
        <f t="shared" si="16"/>
        <v>13547520</v>
      </c>
      <c r="AG41" s="4">
        <f t="shared" si="17"/>
        <v>70</v>
      </c>
      <c r="AH41" s="4">
        <f t="shared" si="18"/>
        <v>2660</v>
      </c>
      <c r="AI41" s="4">
        <f t="shared" si="19"/>
        <v>342144</v>
      </c>
      <c r="AJ41" s="4">
        <f t="shared" si="20"/>
        <v>1036800</v>
      </c>
      <c r="AK41" s="4">
        <f t="shared" si="21"/>
        <v>10108800</v>
      </c>
      <c r="AL41">
        <f t="shared" si="65"/>
        <v>33</v>
      </c>
    </row>
    <row r="42" spans="1:38">
      <c r="A42" s="4">
        <f t="shared" si="23"/>
        <v>380</v>
      </c>
      <c r="B42" s="4">
        <f t="shared" si="28"/>
        <v>12364.8</v>
      </c>
      <c r="C42" s="4">
        <f t="shared" si="58"/>
        <v>9561.6</v>
      </c>
      <c r="D42" s="4">
        <f t="shared" si="59"/>
        <v>844.8</v>
      </c>
      <c r="E42" s="4">
        <f t="shared" si="60"/>
        <v>8332.8</v>
      </c>
      <c r="F42" s="4">
        <f t="shared" si="61"/>
        <v>844.8</v>
      </c>
      <c r="G42" s="4">
        <f t="shared" si="62"/>
        <v>9638.4</v>
      </c>
      <c r="H42" s="4">
        <f t="shared" si="6"/>
        <v>72</v>
      </c>
      <c r="I42" s="4">
        <f t="shared" si="45"/>
        <v>2680</v>
      </c>
      <c r="J42" s="4">
        <f t="shared" si="8"/>
        <v>244.8</v>
      </c>
      <c r="K42" s="4">
        <f t="shared" si="9"/>
        <v>720</v>
      </c>
      <c r="L42" s="4">
        <f t="shared" si="10"/>
        <v>7200</v>
      </c>
      <c r="M42" s="5">
        <v>544</v>
      </c>
      <c r="N42" s="5">
        <v>68</v>
      </c>
      <c r="O42" s="5">
        <v>34</v>
      </c>
      <c r="P42" s="5">
        <v>34</v>
      </c>
      <c r="Q42" s="5">
        <v>34</v>
      </c>
      <c r="R42" s="5">
        <f t="shared" ref="O42:S42" si="69">R41+2</f>
        <v>72</v>
      </c>
      <c r="S42" s="5">
        <f t="shared" si="69"/>
        <v>72</v>
      </c>
      <c r="T42" s="5">
        <v>34</v>
      </c>
      <c r="U42" s="5">
        <v>34</v>
      </c>
      <c r="V42" s="5">
        <v>100</v>
      </c>
      <c r="W42" s="5">
        <f t="shared" si="24"/>
        <v>190</v>
      </c>
      <c r="X42" s="4">
        <v>3</v>
      </c>
      <c r="Y42" s="4">
        <f t="shared" si="36"/>
        <v>2.4</v>
      </c>
      <c r="Z42" s="4">
        <f t="shared" si="30"/>
        <v>5</v>
      </c>
      <c r="AA42" s="4">
        <f t="shared" si="64"/>
        <v>12364.8</v>
      </c>
      <c r="AB42" s="4">
        <f t="shared" si="12"/>
        <v>13768704</v>
      </c>
      <c r="AC42" s="4">
        <f t="shared" si="13"/>
        <v>1216512</v>
      </c>
      <c r="AD42" s="4">
        <f t="shared" si="14"/>
        <v>11999232</v>
      </c>
      <c r="AE42" s="4">
        <f t="shared" si="15"/>
        <v>1216512</v>
      </c>
      <c r="AF42" s="4">
        <f t="shared" si="16"/>
        <v>13879296</v>
      </c>
      <c r="AG42" s="4">
        <f t="shared" si="17"/>
        <v>72</v>
      </c>
      <c r="AH42" s="4">
        <f t="shared" si="18"/>
        <v>2680</v>
      </c>
      <c r="AI42" s="4">
        <f t="shared" si="19"/>
        <v>352512</v>
      </c>
      <c r="AJ42" s="4">
        <f t="shared" si="20"/>
        <v>1036800</v>
      </c>
      <c r="AK42" s="4">
        <f t="shared" si="21"/>
        <v>10368000</v>
      </c>
      <c r="AL42">
        <f t="shared" si="65"/>
        <v>34</v>
      </c>
    </row>
    <row r="43" spans="1:38">
      <c r="A43" s="4">
        <f t="shared" si="23"/>
        <v>390</v>
      </c>
      <c r="B43" s="4">
        <f t="shared" ref="B43:B74" si="70">(B$3+B$4*$A43+$M43)*$X43*(Y43+Z43-1)</f>
        <v>12672</v>
      </c>
      <c r="C43" s="4">
        <f t="shared" si="58"/>
        <v>9792</v>
      </c>
      <c r="D43" s="4">
        <f t="shared" si="59"/>
        <v>864</v>
      </c>
      <c r="E43" s="4">
        <f t="shared" si="60"/>
        <v>8544</v>
      </c>
      <c r="F43" s="4">
        <f t="shared" si="61"/>
        <v>864</v>
      </c>
      <c r="G43" s="4">
        <f t="shared" si="62"/>
        <v>9868.8</v>
      </c>
      <c r="H43" s="4">
        <f t="shared" si="6"/>
        <v>74</v>
      </c>
      <c r="I43" s="4">
        <f t="shared" si="45"/>
        <v>2700</v>
      </c>
      <c r="J43" s="4">
        <f t="shared" si="8"/>
        <v>252</v>
      </c>
      <c r="K43" s="4">
        <f t="shared" si="9"/>
        <v>720</v>
      </c>
      <c r="L43" s="4">
        <f t="shared" si="10"/>
        <v>7380</v>
      </c>
      <c r="M43" s="5">
        <v>560</v>
      </c>
      <c r="N43" s="5">
        <v>70</v>
      </c>
      <c r="O43" s="5">
        <v>35</v>
      </c>
      <c r="P43" s="5">
        <v>35</v>
      </c>
      <c r="Q43" s="5">
        <v>35</v>
      </c>
      <c r="R43" s="5">
        <f t="shared" ref="O43:S43" si="71">R42+2</f>
        <v>74</v>
      </c>
      <c r="S43" s="5">
        <f t="shared" si="71"/>
        <v>74</v>
      </c>
      <c r="T43" s="5">
        <v>35</v>
      </c>
      <c r="U43" s="5">
        <v>35</v>
      </c>
      <c r="V43" s="5">
        <v>100</v>
      </c>
      <c r="W43" s="5">
        <f t="shared" si="24"/>
        <v>195</v>
      </c>
      <c r="X43" s="4">
        <v>3</v>
      </c>
      <c r="Y43" s="4">
        <f t="shared" si="36"/>
        <v>2.4</v>
      </c>
      <c r="Z43" s="4">
        <f t="shared" ref="Z43:Z74" si="72">Z38+0.5</f>
        <v>5</v>
      </c>
      <c r="AA43" s="4">
        <f t="shared" si="64"/>
        <v>12672</v>
      </c>
      <c r="AB43" s="4">
        <f t="shared" si="12"/>
        <v>14100480</v>
      </c>
      <c r="AC43" s="4">
        <f t="shared" si="13"/>
        <v>1244160</v>
      </c>
      <c r="AD43" s="4">
        <f t="shared" si="14"/>
        <v>12303360</v>
      </c>
      <c r="AE43" s="4">
        <f t="shared" si="15"/>
        <v>1244160</v>
      </c>
      <c r="AF43" s="4">
        <f t="shared" si="16"/>
        <v>14211072</v>
      </c>
      <c r="AG43" s="4">
        <f t="shared" si="17"/>
        <v>74</v>
      </c>
      <c r="AH43" s="4">
        <f t="shared" si="18"/>
        <v>2700</v>
      </c>
      <c r="AI43" s="4">
        <f t="shared" si="19"/>
        <v>362880</v>
      </c>
      <c r="AJ43" s="4">
        <f t="shared" si="20"/>
        <v>1036800</v>
      </c>
      <c r="AK43" s="4">
        <f t="shared" si="21"/>
        <v>10627200</v>
      </c>
      <c r="AL43">
        <f t="shared" si="65"/>
        <v>35</v>
      </c>
    </row>
    <row r="44" spans="1:38">
      <c r="A44" s="4">
        <f t="shared" si="23"/>
        <v>400</v>
      </c>
      <c r="B44" s="4">
        <f t="shared" si="70"/>
        <v>12979.2</v>
      </c>
      <c r="C44" s="4">
        <f t="shared" si="58"/>
        <v>10022.4</v>
      </c>
      <c r="D44" s="4">
        <f t="shared" si="59"/>
        <v>883.2</v>
      </c>
      <c r="E44" s="4">
        <f t="shared" si="60"/>
        <v>8755.2</v>
      </c>
      <c r="F44" s="4">
        <f t="shared" si="61"/>
        <v>883.2</v>
      </c>
      <c r="G44" s="4">
        <f t="shared" si="62"/>
        <v>10099.2</v>
      </c>
      <c r="H44" s="4">
        <f t="shared" si="6"/>
        <v>76</v>
      </c>
      <c r="I44" s="4">
        <f t="shared" si="45"/>
        <v>2720</v>
      </c>
      <c r="J44" s="4">
        <f t="shared" si="8"/>
        <v>259.2</v>
      </c>
      <c r="K44" s="4">
        <f t="shared" si="9"/>
        <v>720</v>
      </c>
      <c r="L44" s="4">
        <f t="shared" si="10"/>
        <v>7560</v>
      </c>
      <c r="M44" s="5">
        <v>576</v>
      </c>
      <c r="N44" s="5">
        <v>72</v>
      </c>
      <c r="O44" s="5">
        <v>36</v>
      </c>
      <c r="P44" s="5">
        <v>36</v>
      </c>
      <c r="Q44" s="5">
        <v>36</v>
      </c>
      <c r="R44" s="5">
        <f t="shared" ref="O44:S44" si="73">R43+2</f>
        <v>76</v>
      </c>
      <c r="S44" s="5">
        <f t="shared" si="73"/>
        <v>76</v>
      </c>
      <c r="T44" s="5">
        <v>36</v>
      </c>
      <c r="U44" s="5">
        <v>36</v>
      </c>
      <c r="V44" s="5">
        <v>100</v>
      </c>
      <c r="W44" s="5">
        <f t="shared" si="24"/>
        <v>200</v>
      </c>
      <c r="X44" s="4">
        <v>3</v>
      </c>
      <c r="Y44" s="4">
        <f t="shared" si="36"/>
        <v>2.4</v>
      </c>
      <c r="Z44" s="4">
        <f t="shared" si="72"/>
        <v>5</v>
      </c>
      <c r="AA44" s="4">
        <f t="shared" si="64"/>
        <v>12979.2</v>
      </c>
      <c r="AB44" s="4">
        <f t="shared" si="12"/>
        <v>14432256</v>
      </c>
      <c r="AC44" s="4">
        <f t="shared" si="13"/>
        <v>1271808</v>
      </c>
      <c r="AD44" s="4">
        <f t="shared" si="14"/>
        <v>12607488</v>
      </c>
      <c r="AE44" s="4">
        <f t="shared" si="15"/>
        <v>1271808</v>
      </c>
      <c r="AF44" s="4">
        <f t="shared" si="16"/>
        <v>14542848</v>
      </c>
      <c r="AG44" s="4">
        <f t="shared" si="17"/>
        <v>76</v>
      </c>
      <c r="AH44" s="4">
        <f t="shared" si="18"/>
        <v>2720</v>
      </c>
      <c r="AI44" s="4">
        <f t="shared" si="19"/>
        <v>373248</v>
      </c>
      <c r="AJ44" s="4">
        <f t="shared" si="20"/>
        <v>1036800</v>
      </c>
      <c r="AK44" s="4">
        <f t="shared" si="21"/>
        <v>10886400</v>
      </c>
      <c r="AL44">
        <f t="shared" si="65"/>
        <v>36</v>
      </c>
    </row>
    <row r="45" spans="1:38">
      <c r="A45" s="4">
        <f t="shared" si="23"/>
        <v>410</v>
      </c>
      <c r="B45" s="4">
        <f t="shared" si="70"/>
        <v>14739.6</v>
      </c>
      <c r="C45" s="4">
        <f t="shared" si="58"/>
        <v>11374.2</v>
      </c>
      <c r="D45" s="4">
        <f t="shared" si="59"/>
        <v>1001.1</v>
      </c>
      <c r="E45" s="4">
        <f t="shared" si="60"/>
        <v>9947.1</v>
      </c>
      <c r="F45" s="4">
        <f t="shared" si="61"/>
        <v>1001.1</v>
      </c>
      <c r="G45" s="4">
        <f t="shared" si="62"/>
        <v>11459.4</v>
      </c>
      <c r="H45" s="4">
        <f t="shared" si="6"/>
        <v>78</v>
      </c>
      <c r="I45" s="4">
        <f t="shared" si="45"/>
        <v>3014</v>
      </c>
      <c r="J45" s="4">
        <f t="shared" si="8"/>
        <v>288.6</v>
      </c>
      <c r="K45" s="4">
        <f t="shared" si="9"/>
        <v>780</v>
      </c>
      <c r="L45" s="4">
        <f t="shared" si="10"/>
        <v>8385</v>
      </c>
      <c r="M45" s="5">
        <v>592</v>
      </c>
      <c r="N45" s="5">
        <v>74</v>
      </c>
      <c r="O45" s="5">
        <v>37</v>
      </c>
      <c r="P45" s="5">
        <v>37</v>
      </c>
      <c r="Q45" s="5">
        <v>37</v>
      </c>
      <c r="R45" s="5">
        <f t="shared" ref="O45:S45" si="74">R44+2</f>
        <v>78</v>
      </c>
      <c r="S45" s="5">
        <f t="shared" si="74"/>
        <v>78</v>
      </c>
      <c r="T45" s="5">
        <v>37</v>
      </c>
      <c r="U45" s="5">
        <v>37</v>
      </c>
      <c r="V45" s="5">
        <v>100</v>
      </c>
      <c r="W45" s="5">
        <f t="shared" si="24"/>
        <v>205</v>
      </c>
      <c r="X45" s="4">
        <v>3</v>
      </c>
      <c r="Y45" s="4">
        <f t="shared" si="36"/>
        <v>2.6</v>
      </c>
      <c r="Z45" s="4">
        <f t="shared" si="72"/>
        <v>5.5</v>
      </c>
      <c r="AA45" s="4">
        <f t="shared" si="64"/>
        <v>14739.6</v>
      </c>
      <c r="AB45" s="4">
        <f t="shared" si="12"/>
        <v>16378848</v>
      </c>
      <c r="AC45" s="4">
        <f t="shared" si="13"/>
        <v>1441584</v>
      </c>
      <c r="AD45" s="4">
        <f t="shared" si="14"/>
        <v>14323824</v>
      </c>
      <c r="AE45" s="4">
        <f t="shared" si="15"/>
        <v>1441584</v>
      </c>
      <c r="AF45" s="4">
        <f t="shared" si="16"/>
        <v>16501536</v>
      </c>
      <c r="AG45" s="4">
        <f t="shared" si="17"/>
        <v>78</v>
      </c>
      <c r="AH45" s="4">
        <f t="shared" si="18"/>
        <v>3014</v>
      </c>
      <c r="AI45" s="4">
        <f t="shared" si="19"/>
        <v>415584</v>
      </c>
      <c r="AJ45" s="4">
        <f t="shared" si="20"/>
        <v>1123200</v>
      </c>
      <c r="AK45" s="4">
        <f t="shared" si="21"/>
        <v>12074400</v>
      </c>
      <c r="AL45">
        <f t="shared" si="65"/>
        <v>37</v>
      </c>
    </row>
    <row r="46" spans="1:38">
      <c r="A46" s="4">
        <f t="shared" si="23"/>
        <v>420</v>
      </c>
      <c r="B46" s="4">
        <f t="shared" si="70"/>
        <v>15080.4</v>
      </c>
      <c r="C46" s="4">
        <f t="shared" si="58"/>
        <v>11629.8</v>
      </c>
      <c r="D46" s="4">
        <f t="shared" si="59"/>
        <v>1022.4</v>
      </c>
      <c r="E46" s="4">
        <f t="shared" si="60"/>
        <v>10181.4</v>
      </c>
      <c r="F46" s="4">
        <f t="shared" si="61"/>
        <v>1022.4</v>
      </c>
      <c r="G46" s="4">
        <f t="shared" si="62"/>
        <v>11715</v>
      </c>
      <c r="H46" s="4">
        <f t="shared" si="6"/>
        <v>80</v>
      </c>
      <c r="I46" s="4">
        <f t="shared" si="45"/>
        <v>3036</v>
      </c>
      <c r="J46" s="4">
        <f t="shared" si="8"/>
        <v>296.4</v>
      </c>
      <c r="K46" s="4">
        <f t="shared" si="9"/>
        <v>780</v>
      </c>
      <c r="L46" s="4">
        <f t="shared" si="10"/>
        <v>8580</v>
      </c>
      <c r="M46" s="5">
        <v>608</v>
      </c>
      <c r="N46" s="5">
        <v>76</v>
      </c>
      <c r="O46" s="5">
        <v>38</v>
      </c>
      <c r="P46" s="5">
        <v>38</v>
      </c>
      <c r="Q46" s="5">
        <v>38</v>
      </c>
      <c r="R46" s="5">
        <f t="shared" ref="O46:S46" si="75">R45+2</f>
        <v>80</v>
      </c>
      <c r="S46" s="5">
        <f t="shared" si="75"/>
        <v>80</v>
      </c>
      <c r="T46" s="5">
        <v>38</v>
      </c>
      <c r="U46" s="5">
        <v>38</v>
      </c>
      <c r="V46" s="5">
        <v>100</v>
      </c>
      <c r="W46" s="5">
        <f t="shared" si="24"/>
        <v>210</v>
      </c>
      <c r="X46" s="4">
        <v>3</v>
      </c>
      <c r="Y46" s="4">
        <f t="shared" si="36"/>
        <v>2.6</v>
      </c>
      <c r="Z46" s="4">
        <f t="shared" si="72"/>
        <v>5.5</v>
      </c>
      <c r="AA46" s="4">
        <f t="shared" si="64"/>
        <v>15080.4</v>
      </c>
      <c r="AB46" s="4">
        <f t="shared" si="12"/>
        <v>16746912</v>
      </c>
      <c r="AC46" s="4">
        <f t="shared" si="13"/>
        <v>1472256</v>
      </c>
      <c r="AD46" s="4">
        <f t="shared" si="14"/>
        <v>14661216</v>
      </c>
      <c r="AE46" s="4">
        <f t="shared" si="15"/>
        <v>1472256</v>
      </c>
      <c r="AF46" s="4">
        <f t="shared" si="16"/>
        <v>16869600</v>
      </c>
      <c r="AG46" s="4">
        <f t="shared" si="17"/>
        <v>80</v>
      </c>
      <c r="AH46" s="4">
        <f t="shared" si="18"/>
        <v>3036</v>
      </c>
      <c r="AI46" s="4">
        <f t="shared" si="19"/>
        <v>426816</v>
      </c>
      <c r="AJ46" s="4">
        <f t="shared" si="20"/>
        <v>1123200</v>
      </c>
      <c r="AK46" s="4">
        <f t="shared" si="21"/>
        <v>12355200</v>
      </c>
      <c r="AL46">
        <f t="shared" si="65"/>
        <v>38</v>
      </c>
    </row>
    <row r="47" spans="1:38">
      <c r="A47" s="4">
        <f t="shared" si="23"/>
        <v>430</v>
      </c>
      <c r="B47" s="4">
        <f t="shared" si="70"/>
        <v>15421.2</v>
      </c>
      <c r="C47" s="4">
        <f t="shared" si="58"/>
        <v>11885.4</v>
      </c>
      <c r="D47" s="4">
        <f t="shared" si="59"/>
        <v>1043.7</v>
      </c>
      <c r="E47" s="4">
        <f t="shared" si="60"/>
        <v>10415.7</v>
      </c>
      <c r="F47" s="4">
        <f t="shared" si="61"/>
        <v>1043.7</v>
      </c>
      <c r="G47" s="4">
        <f t="shared" si="62"/>
        <v>11970.6</v>
      </c>
      <c r="H47" s="4">
        <f t="shared" si="6"/>
        <v>82</v>
      </c>
      <c r="I47" s="4">
        <f t="shared" si="45"/>
        <v>3058</v>
      </c>
      <c r="J47" s="4">
        <f t="shared" si="8"/>
        <v>304.2</v>
      </c>
      <c r="K47" s="4">
        <f t="shared" si="9"/>
        <v>780</v>
      </c>
      <c r="L47" s="4">
        <f t="shared" si="10"/>
        <v>8775</v>
      </c>
      <c r="M47" s="5">
        <v>624</v>
      </c>
      <c r="N47" s="5">
        <v>78</v>
      </c>
      <c r="O47" s="5">
        <v>39</v>
      </c>
      <c r="P47" s="5">
        <v>39</v>
      </c>
      <c r="Q47" s="5">
        <v>39</v>
      </c>
      <c r="R47" s="5">
        <f t="shared" ref="O47:S47" si="76">R46+2</f>
        <v>82</v>
      </c>
      <c r="S47" s="5">
        <f t="shared" si="76"/>
        <v>82</v>
      </c>
      <c r="T47" s="5">
        <v>39</v>
      </c>
      <c r="U47" s="5">
        <v>39</v>
      </c>
      <c r="V47" s="5">
        <v>100</v>
      </c>
      <c r="W47" s="5">
        <f t="shared" si="24"/>
        <v>215</v>
      </c>
      <c r="X47" s="4">
        <v>3</v>
      </c>
      <c r="Y47" s="4">
        <f t="shared" si="36"/>
        <v>2.6</v>
      </c>
      <c r="Z47" s="4">
        <f t="shared" si="72"/>
        <v>5.5</v>
      </c>
      <c r="AA47" s="4">
        <f t="shared" si="64"/>
        <v>15421.2</v>
      </c>
      <c r="AB47" s="4">
        <f t="shared" si="12"/>
        <v>17114976</v>
      </c>
      <c r="AC47" s="4">
        <f t="shared" si="13"/>
        <v>1502928</v>
      </c>
      <c r="AD47" s="4">
        <f t="shared" si="14"/>
        <v>14998608</v>
      </c>
      <c r="AE47" s="4">
        <f t="shared" si="15"/>
        <v>1502928</v>
      </c>
      <c r="AF47" s="4">
        <f t="shared" si="16"/>
        <v>17237664</v>
      </c>
      <c r="AG47" s="4">
        <f t="shared" si="17"/>
        <v>82</v>
      </c>
      <c r="AH47" s="4">
        <f t="shared" si="18"/>
        <v>3058</v>
      </c>
      <c r="AI47" s="4">
        <f t="shared" si="19"/>
        <v>438048</v>
      </c>
      <c r="AJ47" s="4">
        <f t="shared" si="20"/>
        <v>1123200</v>
      </c>
      <c r="AK47" s="4">
        <f t="shared" si="21"/>
        <v>12636000</v>
      </c>
      <c r="AL47">
        <f t="shared" si="65"/>
        <v>39</v>
      </c>
    </row>
    <row r="48" spans="1:38">
      <c r="A48" s="4">
        <f t="shared" si="23"/>
        <v>440</v>
      </c>
      <c r="B48" s="4">
        <f t="shared" si="70"/>
        <v>15762</v>
      </c>
      <c r="C48" s="4">
        <f t="shared" si="58"/>
        <v>12141</v>
      </c>
      <c r="D48" s="4">
        <f t="shared" si="59"/>
        <v>1065</v>
      </c>
      <c r="E48" s="4">
        <f t="shared" si="60"/>
        <v>10650</v>
      </c>
      <c r="F48" s="4">
        <f t="shared" si="61"/>
        <v>1065</v>
      </c>
      <c r="G48" s="4">
        <f t="shared" si="62"/>
        <v>12226.2</v>
      </c>
      <c r="H48" s="4">
        <f t="shared" si="6"/>
        <v>84</v>
      </c>
      <c r="I48" s="4">
        <f t="shared" si="45"/>
        <v>3080</v>
      </c>
      <c r="J48" s="4">
        <f t="shared" si="8"/>
        <v>312</v>
      </c>
      <c r="K48" s="4">
        <f t="shared" si="9"/>
        <v>780</v>
      </c>
      <c r="L48" s="4">
        <f t="shared" si="10"/>
        <v>8970</v>
      </c>
      <c r="M48" s="5">
        <v>640</v>
      </c>
      <c r="N48" s="5">
        <v>80</v>
      </c>
      <c r="O48" s="5">
        <v>40</v>
      </c>
      <c r="P48" s="5">
        <v>40</v>
      </c>
      <c r="Q48" s="5">
        <v>40</v>
      </c>
      <c r="R48" s="5">
        <f t="shared" ref="O48:S48" si="77">R47+2</f>
        <v>84</v>
      </c>
      <c r="S48" s="5">
        <f t="shared" si="77"/>
        <v>84</v>
      </c>
      <c r="T48" s="5">
        <v>40</v>
      </c>
      <c r="U48" s="5">
        <v>40</v>
      </c>
      <c r="V48" s="5">
        <v>100</v>
      </c>
      <c r="W48" s="5">
        <f t="shared" si="24"/>
        <v>220</v>
      </c>
      <c r="X48" s="4">
        <v>3</v>
      </c>
      <c r="Y48" s="4">
        <f t="shared" ref="Y48:Y79" si="78">Y43+0.2</f>
        <v>2.6</v>
      </c>
      <c r="Z48" s="4">
        <f t="shared" si="72"/>
        <v>5.5</v>
      </c>
      <c r="AA48" s="4">
        <f t="shared" si="64"/>
        <v>15762</v>
      </c>
      <c r="AB48" s="4">
        <f t="shared" si="12"/>
        <v>17483040</v>
      </c>
      <c r="AC48" s="4">
        <f t="shared" si="13"/>
        <v>1533600</v>
      </c>
      <c r="AD48" s="4">
        <f t="shared" si="14"/>
        <v>15336000</v>
      </c>
      <c r="AE48" s="4">
        <f t="shared" si="15"/>
        <v>1533600</v>
      </c>
      <c r="AF48" s="4">
        <f t="shared" si="16"/>
        <v>17605728</v>
      </c>
      <c r="AG48" s="4">
        <f t="shared" si="17"/>
        <v>84</v>
      </c>
      <c r="AH48" s="4">
        <f t="shared" si="18"/>
        <v>3080</v>
      </c>
      <c r="AI48" s="4">
        <f t="shared" si="19"/>
        <v>449280</v>
      </c>
      <c r="AJ48" s="4">
        <f t="shared" si="20"/>
        <v>1123200</v>
      </c>
      <c r="AK48" s="4">
        <f t="shared" si="21"/>
        <v>12916800</v>
      </c>
      <c r="AL48">
        <f t="shared" si="65"/>
        <v>40</v>
      </c>
    </row>
    <row r="49" spans="1:38">
      <c r="A49" s="4">
        <f t="shared" si="23"/>
        <v>450</v>
      </c>
      <c r="B49" s="4">
        <f t="shared" si="70"/>
        <v>16102.8</v>
      </c>
      <c r="C49" s="4">
        <f t="shared" si="58"/>
        <v>12396.6</v>
      </c>
      <c r="D49" s="4">
        <f t="shared" si="59"/>
        <v>1086.3</v>
      </c>
      <c r="E49" s="4">
        <f t="shared" si="60"/>
        <v>10884.3</v>
      </c>
      <c r="F49" s="4">
        <f t="shared" si="61"/>
        <v>1086.3</v>
      </c>
      <c r="G49" s="4">
        <f t="shared" si="62"/>
        <v>12439.2</v>
      </c>
      <c r="H49" s="4">
        <f t="shared" si="6"/>
        <v>84</v>
      </c>
      <c r="I49" s="4">
        <f t="shared" si="45"/>
        <v>3102</v>
      </c>
      <c r="J49" s="4">
        <f t="shared" si="8"/>
        <v>319.8</v>
      </c>
      <c r="K49" s="4">
        <f t="shared" si="9"/>
        <v>780</v>
      </c>
      <c r="L49" s="4">
        <f t="shared" si="10"/>
        <v>9165</v>
      </c>
      <c r="M49" s="5">
        <v>656</v>
      </c>
      <c r="N49" s="5">
        <v>82</v>
      </c>
      <c r="O49" s="5">
        <v>41</v>
      </c>
      <c r="P49" s="5">
        <v>41</v>
      </c>
      <c r="Q49" s="5">
        <v>41</v>
      </c>
      <c r="R49" s="5">
        <v>84</v>
      </c>
      <c r="S49" s="5">
        <v>84</v>
      </c>
      <c r="T49" s="5">
        <v>41</v>
      </c>
      <c r="U49" s="5">
        <v>41</v>
      </c>
      <c r="V49" s="5">
        <v>100</v>
      </c>
      <c r="W49" s="5">
        <f t="shared" si="24"/>
        <v>225</v>
      </c>
      <c r="X49" s="4">
        <v>3</v>
      </c>
      <c r="Y49" s="4">
        <f t="shared" si="78"/>
        <v>2.6</v>
      </c>
      <c r="Z49" s="4">
        <f t="shared" si="72"/>
        <v>5.5</v>
      </c>
      <c r="AA49" s="4">
        <f t="shared" si="64"/>
        <v>16102.8</v>
      </c>
      <c r="AB49" s="4">
        <f t="shared" si="12"/>
        <v>17851104</v>
      </c>
      <c r="AC49" s="4">
        <f t="shared" si="13"/>
        <v>1564272</v>
      </c>
      <c r="AD49" s="4">
        <f t="shared" si="14"/>
        <v>15673392</v>
      </c>
      <c r="AE49" s="4">
        <f t="shared" si="15"/>
        <v>1564272</v>
      </c>
      <c r="AF49" s="4">
        <f t="shared" si="16"/>
        <v>17912448</v>
      </c>
      <c r="AG49" s="4">
        <f t="shared" si="17"/>
        <v>84</v>
      </c>
      <c r="AH49" s="4">
        <f t="shared" si="18"/>
        <v>3102</v>
      </c>
      <c r="AI49" s="4">
        <f t="shared" si="19"/>
        <v>460512</v>
      </c>
      <c r="AJ49" s="4">
        <f t="shared" si="20"/>
        <v>1123200</v>
      </c>
      <c r="AK49" s="4">
        <f t="shared" si="21"/>
        <v>13197600</v>
      </c>
      <c r="AL49">
        <f t="shared" si="65"/>
        <v>41</v>
      </c>
    </row>
    <row r="50" spans="1:38">
      <c r="A50" s="4">
        <f t="shared" si="23"/>
        <v>460</v>
      </c>
      <c r="B50" s="4">
        <f t="shared" si="70"/>
        <v>18064.8</v>
      </c>
      <c r="C50" s="4">
        <f t="shared" si="58"/>
        <v>13899.6</v>
      </c>
      <c r="D50" s="4">
        <f t="shared" si="59"/>
        <v>1216.8</v>
      </c>
      <c r="E50" s="4">
        <f t="shared" si="60"/>
        <v>12214.8</v>
      </c>
      <c r="F50" s="4">
        <f t="shared" si="61"/>
        <v>1216.8</v>
      </c>
      <c r="G50" s="4">
        <f t="shared" si="62"/>
        <v>13946.4</v>
      </c>
      <c r="H50" s="4">
        <f t="shared" si="6"/>
        <v>86</v>
      </c>
      <c r="I50" s="4">
        <f t="shared" si="45"/>
        <v>3408</v>
      </c>
      <c r="J50" s="4">
        <f t="shared" si="8"/>
        <v>352.8</v>
      </c>
      <c r="K50" s="4">
        <f t="shared" si="9"/>
        <v>840</v>
      </c>
      <c r="L50" s="4">
        <f t="shared" si="10"/>
        <v>10080</v>
      </c>
      <c r="M50" s="5">
        <v>672</v>
      </c>
      <c r="N50" s="5">
        <v>84</v>
      </c>
      <c r="O50" s="5">
        <v>42</v>
      </c>
      <c r="P50" s="5">
        <v>42</v>
      </c>
      <c r="Q50" s="5">
        <v>42</v>
      </c>
      <c r="R50" s="5">
        <f t="shared" ref="O50:S50" si="79">R49+2</f>
        <v>86</v>
      </c>
      <c r="S50" s="5">
        <f t="shared" si="79"/>
        <v>86</v>
      </c>
      <c r="T50" s="5">
        <v>42</v>
      </c>
      <c r="U50" s="5">
        <v>42</v>
      </c>
      <c r="V50" s="5">
        <v>100</v>
      </c>
      <c r="W50" s="5">
        <f t="shared" si="24"/>
        <v>230</v>
      </c>
      <c r="X50" s="4">
        <v>3</v>
      </c>
      <c r="Y50" s="4">
        <f t="shared" si="78"/>
        <v>2.8</v>
      </c>
      <c r="Z50" s="4">
        <f t="shared" si="72"/>
        <v>6</v>
      </c>
      <c r="AA50" s="4">
        <f t="shared" si="64"/>
        <v>18064.8</v>
      </c>
      <c r="AB50" s="4">
        <f t="shared" si="12"/>
        <v>20015424</v>
      </c>
      <c r="AC50" s="4">
        <f t="shared" si="13"/>
        <v>1752192</v>
      </c>
      <c r="AD50" s="4">
        <f t="shared" si="14"/>
        <v>17589312</v>
      </c>
      <c r="AE50" s="4">
        <f t="shared" si="15"/>
        <v>1752192</v>
      </c>
      <c r="AF50" s="4">
        <f t="shared" si="16"/>
        <v>20082816</v>
      </c>
      <c r="AG50" s="4">
        <f t="shared" si="17"/>
        <v>86</v>
      </c>
      <c r="AH50" s="4">
        <f t="shared" si="18"/>
        <v>3408</v>
      </c>
      <c r="AI50" s="4">
        <f t="shared" si="19"/>
        <v>508032</v>
      </c>
      <c r="AJ50" s="4">
        <f t="shared" si="20"/>
        <v>1209600</v>
      </c>
      <c r="AK50" s="4">
        <f t="shared" si="21"/>
        <v>14515200</v>
      </c>
      <c r="AL50">
        <f t="shared" si="65"/>
        <v>42</v>
      </c>
    </row>
    <row r="51" spans="1:38">
      <c r="A51" s="4">
        <f t="shared" si="23"/>
        <v>470</v>
      </c>
      <c r="B51" s="4">
        <f t="shared" si="70"/>
        <v>18439.2</v>
      </c>
      <c r="C51" s="4">
        <f t="shared" si="58"/>
        <v>14180.4</v>
      </c>
      <c r="D51" s="4">
        <f t="shared" si="59"/>
        <v>1240.2</v>
      </c>
      <c r="E51" s="4">
        <f t="shared" si="60"/>
        <v>12472.2</v>
      </c>
      <c r="F51" s="4">
        <f t="shared" si="61"/>
        <v>1240.2</v>
      </c>
      <c r="G51" s="4">
        <f t="shared" si="62"/>
        <v>14227.2</v>
      </c>
      <c r="H51" s="4">
        <f t="shared" si="6"/>
        <v>88</v>
      </c>
      <c r="I51" s="4">
        <f t="shared" si="45"/>
        <v>3432</v>
      </c>
      <c r="J51" s="4">
        <f t="shared" si="8"/>
        <v>361.2</v>
      </c>
      <c r="K51" s="4">
        <f t="shared" si="9"/>
        <v>840</v>
      </c>
      <c r="L51" s="4">
        <f t="shared" si="10"/>
        <v>10290</v>
      </c>
      <c r="M51" s="5">
        <v>688</v>
      </c>
      <c r="N51" s="5">
        <v>86</v>
      </c>
      <c r="O51" s="5">
        <v>43</v>
      </c>
      <c r="P51" s="5">
        <v>43</v>
      </c>
      <c r="Q51" s="5">
        <v>43</v>
      </c>
      <c r="R51" s="5">
        <f t="shared" ref="O51:S51" si="80">R50+2</f>
        <v>88</v>
      </c>
      <c r="S51" s="5">
        <f t="shared" si="80"/>
        <v>88</v>
      </c>
      <c r="T51" s="5">
        <v>43</v>
      </c>
      <c r="U51" s="5">
        <v>43</v>
      </c>
      <c r="V51" s="5">
        <v>100</v>
      </c>
      <c r="W51" s="5">
        <f t="shared" si="24"/>
        <v>235</v>
      </c>
      <c r="X51" s="4">
        <v>3</v>
      </c>
      <c r="Y51" s="4">
        <f t="shared" si="78"/>
        <v>2.8</v>
      </c>
      <c r="Z51" s="4">
        <f t="shared" si="72"/>
        <v>6</v>
      </c>
      <c r="AA51" s="4">
        <f t="shared" si="64"/>
        <v>18439.2</v>
      </c>
      <c r="AB51" s="4">
        <f t="shared" si="12"/>
        <v>20419776</v>
      </c>
      <c r="AC51" s="4">
        <f t="shared" si="13"/>
        <v>1785888</v>
      </c>
      <c r="AD51" s="4">
        <f t="shared" si="14"/>
        <v>17959968</v>
      </c>
      <c r="AE51" s="4">
        <f t="shared" si="15"/>
        <v>1785888</v>
      </c>
      <c r="AF51" s="4">
        <f t="shared" si="16"/>
        <v>20487168</v>
      </c>
      <c r="AG51" s="4">
        <f t="shared" si="17"/>
        <v>88</v>
      </c>
      <c r="AH51" s="4">
        <f t="shared" si="18"/>
        <v>3432</v>
      </c>
      <c r="AI51" s="4">
        <f t="shared" si="19"/>
        <v>520128</v>
      </c>
      <c r="AJ51" s="4">
        <f t="shared" si="20"/>
        <v>1209600</v>
      </c>
      <c r="AK51" s="4">
        <f t="shared" si="21"/>
        <v>14817600</v>
      </c>
      <c r="AL51">
        <f t="shared" si="65"/>
        <v>43</v>
      </c>
    </row>
    <row r="52" spans="1:38">
      <c r="A52" s="4">
        <f t="shared" si="23"/>
        <v>480</v>
      </c>
      <c r="B52" s="4">
        <f t="shared" si="70"/>
        <v>18813.6</v>
      </c>
      <c r="C52" s="4">
        <f t="shared" si="58"/>
        <v>14461.2</v>
      </c>
      <c r="D52" s="4">
        <f t="shared" si="59"/>
        <v>1263.6</v>
      </c>
      <c r="E52" s="4">
        <f t="shared" si="60"/>
        <v>12729.6</v>
      </c>
      <c r="F52" s="4">
        <f t="shared" si="61"/>
        <v>1263.6</v>
      </c>
      <c r="G52" s="4">
        <f t="shared" si="62"/>
        <v>14508</v>
      </c>
      <c r="H52" s="4">
        <f t="shared" si="6"/>
        <v>90</v>
      </c>
      <c r="I52" s="4">
        <f t="shared" si="45"/>
        <v>3456</v>
      </c>
      <c r="J52" s="4">
        <f t="shared" si="8"/>
        <v>369.6</v>
      </c>
      <c r="K52" s="4">
        <f t="shared" si="9"/>
        <v>840</v>
      </c>
      <c r="L52" s="4">
        <f t="shared" si="10"/>
        <v>10500</v>
      </c>
      <c r="M52" s="5">
        <v>704</v>
      </c>
      <c r="N52" s="5">
        <v>88</v>
      </c>
      <c r="O52" s="5">
        <v>44</v>
      </c>
      <c r="P52" s="5">
        <v>44</v>
      </c>
      <c r="Q52" s="5">
        <v>44</v>
      </c>
      <c r="R52" s="5">
        <f t="shared" ref="O52:S52" si="81">R51+2</f>
        <v>90</v>
      </c>
      <c r="S52" s="5">
        <f t="shared" si="81"/>
        <v>90</v>
      </c>
      <c r="T52" s="5">
        <v>44</v>
      </c>
      <c r="U52" s="5">
        <v>44</v>
      </c>
      <c r="V52" s="5">
        <v>100</v>
      </c>
      <c r="W52" s="5">
        <f t="shared" si="24"/>
        <v>240</v>
      </c>
      <c r="X52" s="4">
        <v>3</v>
      </c>
      <c r="Y52" s="4">
        <f t="shared" si="78"/>
        <v>2.8</v>
      </c>
      <c r="Z52" s="4">
        <f t="shared" si="72"/>
        <v>6</v>
      </c>
      <c r="AA52" s="4">
        <f t="shared" si="64"/>
        <v>18813.6</v>
      </c>
      <c r="AB52" s="4">
        <f t="shared" si="12"/>
        <v>20824128</v>
      </c>
      <c r="AC52" s="4">
        <f t="shared" si="13"/>
        <v>1819584</v>
      </c>
      <c r="AD52" s="4">
        <f t="shared" si="14"/>
        <v>18330624</v>
      </c>
      <c r="AE52" s="4">
        <f t="shared" si="15"/>
        <v>1819584</v>
      </c>
      <c r="AF52" s="4">
        <f t="shared" si="16"/>
        <v>20891520</v>
      </c>
      <c r="AG52" s="4">
        <f t="shared" si="17"/>
        <v>90</v>
      </c>
      <c r="AH52" s="4">
        <f t="shared" si="18"/>
        <v>3456</v>
      </c>
      <c r="AI52" s="4">
        <f t="shared" si="19"/>
        <v>532224</v>
      </c>
      <c r="AJ52" s="4">
        <f t="shared" si="20"/>
        <v>1209600</v>
      </c>
      <c r="AK52" s="4">
        <f t="shared" si="21"/>
        <v>15120000</v>
      </c>
      <c r="AL52">
        <f t="shared" si="65"/>
        <v>44</v>
      </c>
    </row>
    <row r="53" spans="1:38">
      <c r="A53" s="4">
        <f t="shared" si="23"/>
        <v>490</v>
      </c>
      <c r="B53" s="4">
        <f t="shared" si="70"/>
        <v>19188</v>
      </c>
      <c r="C53" s="4">
        <f t="shared" si="58"/>
        <v>14742</v>
      </c>
      <c r="D53" s="4">
        <f t="shared" si="59"/>
        <v>1287</v>
      </c>
      <c r="E53" s="4">
        <f t="shared" si="60"/>
        <v>12987</v>
      </c>
      <c r="F53" s="4">
        <f t="shared" si="61"/>
        <v>1287</v>
      </c>
      <c r="G53" s="4">
        <f t="shared" si="62"/>
        <v>14788.8</v>
      </c>
      <c r="H53" s="4">
        <f t="shared" si="6"/>
        <v>92</v>
      </c>
      <c r="I53" s="4">
        <f t="shared" si="45"/>
        <v>3480</v>
      </c>
      <c r="J53" s="4">
        <f t="shared" si="8"/>
        <v>378</v>
      </c>
      <c r="K53" s="4">
        <f t="shared" si="9"/>
        <v>840</v>
      </c>
      <c r="L53" s="4">
        <f t="shared" si="10"/>
        <v>10710</v>
      </c>
      <c r="M53" s="5">
        <v>720</v>
      </c>
      <c r="N53" s="5">
        <v>90</v>
      </c>
      <c r="O53" s="5">
        <v>45</v>
      </c>
      <c r="P53" s="5">
        <v>45</v>
      </c>
      <c r="Q53" s="5">
        <v>45</v>
      </c>
      <c r="R53" s="5">
        <f t="shared" ref="O53:S53" si="82">R52+2</f>
        <v>92</v>
      </c>
      <c r="S53" s="5">
        <f t="shared" si="82"/>
        <v>92</v>
      </c>
      <c r="T53" s="5">
        <v>45</v>
      </c>
      <c r="U53" s="5">
        <v>45</v>
      </c>
      <c r="V53" s="5">
        <v>100</v>
      </c>
      <c r="W53" s="5">
        <f t="shared" si="24"/>
        <v>245</v>
      </c>
      <c r="X53" s="4">
        <v>3</v>
      </c>
      <c r="Y53" s="4">
        <f t="shared" si="78"/>
        <v>2.8</v>
      </c>
      <c r="Z53" s="4">
        <f t="shared" si="72"/>
        <v>6</v>
      </c>
      <c r="AA53" s="4">
        <f t="shared" si="64"/>
        <v>19188</v>
      </c>
      <c r="AB53" s="4">
        <f t="shared" si="12"/>
        <v>21228480</v>
      </c>
      <c r="AC53" s="4">
        <f t="shared" si="13"/>
        <v>1853280</v>
      </c>
      <c r="AD53" s="4">
        <f t="shared" si="14"/>
        <v>18701280</v>
      </c>
      <c r="AE53" s="4">
        <f t="shared" si="15"/>
        <v>1853280</v>
      </c>
      <c r="AF53" s="4">
        <f t="shared" si="16"/>
        <v>21295872</v>
      </c>
      <c r="AG53" s="4">
        <f t="shared" si="17"/>
        <v>92</v>
      </c>
      <c r="AH53" s="4">
        <f t="shared" si="18"/>
        <v>3480</v>
      </c>
      <c r="AI53" s="4">
        <f t="shared" si="19"/>
        <v>544320</v>
      </c>
      <c r="AJ53" s="4">
        <f t="shared" si="20"/>
        <v>1209600</v>
      </c>
      <c r="AK53" s="4">
        <f t="shared" si="21"/>
        <v>15422400</v>
      </c>
      <c r="AL53">
        <f t="shared" si="65"/>
        <v>45</v>
      </c>
    </row>
    <row r="54" spans="1:38">
      <c r="A54" s="4">
        <f t="shared" si="23"/>
        <v>500</v>
      </c>
      <c r="B54" s="4">
        <f t="shared" si="70"/>
        <v>25584</v>
      </c>
      <c r="C54" s="4">
        <f t="shared" si="58"/>
        <v>19968</v>
      </c>
      <c r="D54" s="4">
        <f t="shared" si="59"/>
        <v>1716</v>
      </c>
      <c r="E54" s="4">
        <f t="shared" si="60"/>
        <v>17628</v>
      </c>
      <c r="F54" s="4">
        <f t="shared" si="61"/>
        <v>1716</v>
      </c>
      <c r="G54" s="4">
        <f t="shared" si="62"/>
        <v>20092.8</v>
      </c>
      <c r="H54" s="4">
        <f t="shared" si="6"/>
        <v>94</v>
      </c>
      <c r="I54" s="4">
        <f t="shared" si="45"/>
        <v>3480</v>
      </c>
      <c r="J54" s="4">
        <f t="shared" si="8"/>
        <v>504</v>
      </c>
      <c r="K54" s="4">
        <f t="shared" si="9"/>
        <v>1120</v>
      </c>
      <c r="L54" s="4">
        <f t="shared" si="10"/>
        <v>14560</v>
      </c>
      <c r="M54" s="8">
        <v>720</v>
      </c>
      <c r="N54" s="8">
        <v>90</v>
      </c>
      <c r="O54" s="8">
        <v>45</v>
      </c>
      <c r="P54" s="8">
        <v>45</v>
      </c>
      <c r="Q54" s="8">
        <v>45</v>
      </c>
      <c r="R54" s="8">
        <f t="shared" ref="O54:S54" si="83">R53+2</f>
        <v>94</v>
      </c>
      <c r="S54" s="8">
        <f t="shared" si="83"/>
        <v>94</v>
      </c>
      <c r="T54" s="8">
        <v>45</v>
      </c>
      <c r="U54" s="8">
        <v>45</v>
      </c>
      <c r="V54" s="8">
        <v>100</v>
      </c>
      <c r="W54" s="8">
        <f t="shared" si="24"/>
        <v>250</v>
      </c>
      <c r="X54" s="9">
        <v>4</v>
      </c>
      <c r="Y54" s="4">
        <f t="shared" si="78"/>
        <v>2.8</v>
      </c>
      <c r="Z54" s="4">
        <f t="shared" si="72"/>
        <v>6</v>
      </c>
      <c r="AA54" s="4">
        <f t="shared" si="64"/>
        <v>25584</v>
      </c>
      <c r="AB54" s="4">
        <f t="shared" si="12"/>
        <v>28753920</v>
      </c>
      <c r="AC54" s="4">
        <f t="shared" si="13"/>
        <v>2471040</v>
      </c>
      <c r="AD54" s="4">
        <f t="shared" si="14"/>
        <v>25384320</v>
      </c>
      <c r="AE54" s="4">
        <f t="shared" si="15"/>
        <v>2471040</v>
      </c>
      <c r="AF54" s="4">
        <f t="shared" si="16"/>
        <v>28933632</v>
      </c>
      <c r="AG54" s="4">
        <f t="shared" si="17"/>
        <v>94</v>
      </c>
      <c r="AH54" s="4">
        <f t="shared" si="18"/>
        <v>3480</v>
      </c>
      <c r="AI54" s="4">
        <f t="shared" si="19"/>
        <v>725760</v>
      </c>
      <c r="AJ54" s="4">
        <f t="shared" si="20"/>
        <v>1612800</v>
      </c>
      <c r="AK54" s="4">
        <f t="shared" si="21"/>
        <v>20966400</v>
      </c>
      <c r="AL54">
        <f t="shared" si="65"/>
        <v>45</v>
      </c>
    </row>
    <row r="55" spans="1:38">
      <c r="A55" s="4">
        <f t="shared" si="23"/>
        <v>510</v>
      </c>
      <c r="B55" s="4">
        <f t="shared" si="70"/>
        <v>28424</v>
      </c>
      <c r="C55" s="4">
        <f t="shared" si="58"/>
        <v>22168</v>
      </c>
      <c r="D55" s="4">
        <f t="shared" si="59"/>
        <v>1904</v>
      </c>
      <c r="E55" s="4">
        <f t="shared" si="60"/>
        <v>19584</v>
      </c>
      <c r="F55" s="4">
        <f t="shared" si="61"/>
        <v>1904</v>
      </c>
      <c r="G55" s="4">
        <f t="shared" si="62"/>
        <v>22304</v>
      </c>
      <c r="H55" s="4">
        <f t="shared" si="6"/>
        <v>96</v>
      </c>
      <c r="I55" s="4">
        <f t="shared" si="45"/>
        <v>3796</v>
      </c>
      <c r="J55" s="4">
        <f t="shared" si="8"/>
        <v>552</v>
      </c>
      <c r="K55" s="4">
        <f t="shared" si="9"/>
        <v>1200</v>
      </c>
      <c r="L55" s="4">
        <f t="shared" si="10"/>
        <v>15900</v>
      </c>
      <c r="M55" s="5">
        <v>736</v>
      </c>
      <c r="N55" s="5">
        <v>92</v>
      </c>
      <c r="O55" s="5">
        <v>46</v>
      </c>
      <c r="P55" s="5">
        <v>46</v>
      </c>
      <c r="Q55" s="5">
        <v>46</v>
      </c>
      <c r="R55" s="5">
        <f t="shared" ref="O55:S55" si="84">R54+2</f>
        <v>96</v>
      </c>
      <c r="S55" s="5">
        <f t="shared" si="84"/>
        <v>96</v>
      </c>
      <c r="T55" s="5">
        <v>46</v>
      </c>
      <c r="U55" s="5">
        <v>46</v>
      </c>
      <c r="V55" s="5">
        <v>100</v>
      </c>
      <c r="W55" s="5">
        <f t="shared" si="24"/>
        <v>255</v>
      </c>
      <c r="X55" s="4">
        <v>4</v>
      </c>
      <c r="Y55" s="4">
        <f t="shared" si="78"/>
        <v>3</v>
      </c>
      <c r="Z55" s="4">
        <f t="shared" si="72"/>
        <v>6.5</v>
      </c>
      <c r="AA55" s="4">
        <f t="shared" si="64"/>
        <v>28424</v>
      </c>
      <c r="AB55" s="4">
        <f t="shared" si="12"/>
        <v>31921920</v>
      </c>
      <c r="AC55" s="4">
        <f t="shared" si="13"/>
        <v>2741760</v>
      </c>
      <c r="AD55" s="4">
        <f t="shared" si="14"/>
        <v>28200960</v>
      </c>
      <c r="AE55" s="4">
        <f t="shared" si="15"/>
        <v>2741760</v>
      </c>
      <c r="AF55" s="4">
        <f t="shared" si="16"/>
        <v>32117760</v>
      </c>
      <c r="AG55" s="4">
        <f t="shared" si="17"/>
        <v>96</v>
      </c>
      <c r="AH55" s="4">
        <f t="shared" si="18"/>
        <v>3796</v>
      </c>
      <c r="AI55" s="4">
        <f t="shared" si="19"/>
        <v>794880</v>
      </c>
      <c r="AJ55" s="4">
        <f t="shared" si="20"/>
        <v>1728000</v>
      </c>
      <c r="AK55" s="4">
        <f t="shared" si="21"/>
        <v>22896000</v>
      </c>
      <c r="AL55">
        <f t="shared" si="65"/>
        <v>46</v>
      </c>
    </row>
    <row r="56" spans="1:38">
      <c r="A56" s="4">
        <f t="shared" si="23"/>
        <v>520</v>
      </c>
      <c r="B56" s="4">
        <f t="shared" si="70"/>
        <v>28968</v>
      </c>
      <c r="C56" s="4">
        <f t="shared" si="58"/>
        <v>22576</v>
      </c>
      <c r="D56" s="4">
        <f t="shared" si="59"/>
        <v>1938</v>
      </c>
      <c r="E56" s="4">
        <f t="shared" si="60"/>
        <v>19958</v>
      </c>
      <c r="F56" s="4">
        <f t="shared" si="61"/>
        <v>1938</v>
      </c>
      <c r="G56" s="4">
        <f t="shared" si="62"/>
        <v>22712</v>
      </c>
      <c r="H56" s="4">
        <f t="shared" si="6"/>
        <v>98</v>
      </c>
      <c r="I56" s="4">
        <f t="shared" si="45"/>
        <v>3822</v>
      </c>
      <c r="J56" s="4">
        <f t="shared" si="8"/>
        <v>564</v>
      </c>
      <c r="K56" s="4">
        <f t="shared" si="9"/>
        <v>1200</v>
      </c>
      <c r="L56" s="4">
        <f t="shared" si="10"/>
        <v>16200</v>
      </c>
      <c r="M56" s="5">
        <v>752</v>
      </c>
      <c r="N56" s="5">
        <v>94</v>
      </c>
      <c r="O56" s="5">
        <v>47</v>
      </c>
      <c r="P56" s="5">
        <v>47</v>
      </c>
      <c r="Q56" s="5">
        <v>47</v>
      </c>
      <c r="R56" s="5">
        <f t="shared" ref="O56:S56" si="85">R55+2</f>
        <v>98</v>
      </c>
      <c r="S56" s="5">
        <f t="shared" si="85"/>
        <v>98</v>
      </c>
      <c r="T56" s="5">
        <v>47</v>
      </c>
      <c r="U56" s="5">
        <v>47</v>
      </c>
      <c r="V56" s="5">
        <v>100</v>
      </c>
      <c r="W56" s="5">
        <f t="shared" si="24"/>
        <v>260</v>
      </c>
      <c r="X56" s="4">
        <v>4</v>
      </c>
      <c r="Y56" s="4">
        <f t="shared" si="78"/>
        <v>3</v>
      </c>
      <c r="Z56" s="4">
        <f t="shared" si="72"/>
        <v>6.5</v>
      </c>
      <c r="AA56" s="4">
        <f t="shared" si="64"/>
        <v>28968</v>
      </c>
      <c r="AB56" s="4">
        <f t="shared" si="12"/>
        <v>32509440</v>
      </c>
      <c r="AC56" s="4">
        <f t="shared" si="13"/>
        <v>2790720</v>
      </c>
      <c r="AD56" s="4">
        <f t="shared" si="14"/>
        <v>28739520</v>
      </c>
      <c r="AE56" s="4">
        <f t="shared" si="15"/>
        <v>2790720</v>
      </c>
      <c r="AF56" s="4">
        <f t="shared" si="16"/>
        <v>32705280</v>
      </c>
      <c r="AG56" s="4">
        <f t="shared" si="17"/>
        <v>98</v>
      </c>
      <c r="AH56" s="4">
        <f t="shared" si="18"/>
        <v>3822</v>
      </c>
      <c r="AI56" s="4">
        <f t="shared" si="19"/>
        <v>812160</v>
      </c>
      <c r="AJ56" s="4">
        <f t="shared" si="20"/>
        <v>1728000</v>
      </c>
      <c r="AK56" s="4">
        <f t="shared" si="21"/>
        <v>23328000</v>
      </c>
      <c r="AL56">
        <f t="shared" si="65"/>
        <v>47</v>
      </c>
    </row>
    <row r="57" spans="1:38">
      <c r="A57" s="4">
        <f t="shared" si="23"/>
        <v>530</v>
      </c>
      <c r="B57" s="4">
        <f t="shared" si="70"/>
        <v>29512</v>
      </c>
      <c r="C57" s="4">
        <f t="shared" si="58"/>
        <v>22984</v>
      </c>
      <c r="D57" s="4">
        <f t="shared" si="59"/>
        <v>1972</v>
      </c>
      <c r="E57" s="4">
        <f t="shared" si="60"/>
        <v>20332</v>
      </c>
      <c r="F57" s="4">
        <f t="shared" si="61"/>
        <v>1972</v>
      </c>
      <c r="G57" s="4">
        <f t="shared" si="62"/>
        <v>23120</v>
      </c>
      <c r="H57" s="4">
        <f t="shared" si="6"/>
        <v>100</v>
      </c>
      <c r="I57" s="4">
        <f t="shared" si="45"/>
        <v>3848</v>
      </c>
      <c r="J57" s="4">
        <f t="shared" si="8"/>
        <v>576</v>
      </c>
      <c r="K57" s="4">
        <f t="shared" si="9"/>
        <v>1200</v>
      </c>
      <c r="L57" s="4">
        <f t="shared" si="10"/>
        <v>16500</v>
      </c>
      <c r="M57" s="5">
        <v>768</v>
      </c>
      <c r="N57" s="5">
        <v>96</v>
      </c>
      <c r="O57" s="5">
        <v>48</v>
      </c>
      <c r="P57" s="5">
        <v>48</v>
      </c>
      <c r="Q57" s="5">
        <v>48</v>
      </c>
      <c r="R57" s="5">
        <f t="shared" ref="O57:S57" si="86">R56+2</f>
        <v>100</v>
      </c>
      <c r="S57" s="5">
        <f t="shared" si="86"/>
        <v>100</v>
      </c>
      <c r="T57" s="5">
        <v>48</v>
      </c>
      <c r="U57" s="5">
        <v>48</v>
      </c>
      <c r="V57" s="5">
        <v>100</v>
      </c>
      <c r="W57" s="5">
        <f t="shared" si="24"/>
        <v>265</v>
      </c>
      <c r="X57" s="4">
        <v>4</v>
      </c>
      <c r="Y57" s="4">
        <f t="shared" si="78"/>
        <v>3</v>
      </c>
      <c r="Z57" s="4">
        <f t="shared" si="72"/>
        <v>6.5</v>
      </c>
      <c r="AA57" s="4">
        <f t="shared" si="64"/>
        <v>29512</v>
      </c>
      <c r="AB57" s="4">
        <f t="shared" si="12"/>
        <v>33096960</v>
      </c>
      <c r="AC57" s="4">
        <f t="shared" si="13"/>
        <v>2839680</v>
      </c>
      <c r="AD57" s="4">
        <f t="shared" si="14"/>
        <v>29278080</v>
      </c>
      <c r="AE57" s="4">
        <f t="shared" si="15"/>
        <v>2839680</v>
      </c>
      <c r="AF57" s="4">
        <f t="shared" si="16"/>
        <v>33292800</v>
      </c>
      <c r="AG57" s="4">
        <f t="shared" si="17"/>
        <v>100</v>
      </c>
      <c r="AH57" s="4">
        <f t="shared" si="18"/>
        <v>3848</v>
      </c>
      <c r="AI57" s="4">
        <f t="shared" si="19"/>
        <v>829440</v>
      </c>
      <c r="AJ57" s="4">
        <f t="shared" si="20"/>
        <v>1728000</v>
      </c>
      <c r="AK57" s="4">
        <f t="shared" si="21"/>
        <v>23760000</v>
      </c>
      <c r="AL57">
        <f t="shared" si="65"/>
        <v>48</v>
      </c>
    </row>
    <row r="58" spans="1:38">
      <c r="A58" s="4">
        <f t="shared" si="23"/>
        <v>540</v>
      </c>
      <c r="B58" s="4">
        <f t="shared" si="70"/>
        <v>30056</v>
      </c>
      <c r="C58" s="4">
        <f t="shared" si="58"/>
        <v>23392</v>
      </c>
      <c r="D58" s="4">
        <f t="shared" si="59"/>
        <v>2006</v>
      </c>
      <c r="E58" s="4">
        <f t="shared" si="60"/>
        <v>20706</v>
      </c>
      <c r="F58" s="4">
        <f t="shared" si="61"/>
        <v>2006</v>
      </c>
      <c r="G58" s="4">
        <f t="shared" si="62"/>
        <v>23528</v>
      </c>
      <c r="H58" s="4">
        <f t="shared" si="6"/>
        <v>102</v>
      </c>
      <c r="I58" s="4">
        <f t="shared" ref="I58:I104" si="87">(I$3+I$4*$A58+T58)*4*Z58</f>
        <v>3874</v>
      </c>
      <c r="J58" s="4">
        <f t="shared" si="8"/>
        <v>588</v>
      </c>
      <c r="K58" s="4">
        <f t="shared" si="9"/>
        <v>1200</v>
      </c>
      <c r="L58" s="4">
        <f t="shared" si="10"/>
        <v>16800</v>
      </c>
      <c r="M58" s="5">
        <v>784</v>
      </c>
      <c r="N58" s="5">
        <v>98</v>
      </c>
      <c r="O58" s="5">
        <v>49</v>
      </c>
      <c r="P58" s="5">
        <v>49</v>
      </c>
      <c r="Q58" s="5">
        <v>49</v>
      </c>
      <c r="R58" s="5">
        <f t="shared" ref="O58:S58" si="88">R57+2</f>
        <v>102</v>
      </c>
      <c r="S58" s="5">
        <f t="shared" si="88"/>
        <v>102</v>
      </c>
      <c r="T58" s="5">
        <v>49</v>
      </c>
      <c r="U58" s="5">
        <v>49</v>
      </c>
      <c r="V58" s="5">
        <v>100</v>
      </c>
      <c r="W58" s="5">
        <f t="shared" si="24"/>
        <v>270</v>
      </c>
      <c r="X58" s="4">
        <v>4</v>
      </c>
      <c r="Y58" s="4">
        <f t="shared" si="78"/>
        <v>3</v>
      </c>
      <c r="Z58" s="4">
        <f t="shared" si="72"/>
        <v>6.5</v>
      </c>
      <c r="AA58" s="4">
        <f t="shared" si="64"/>
        <v>30056</v>
      </c>
      <c r="AB58" s="4">
        <f t="shared" si="12"/>
        <v>33684480</v>
      </c>
      <c r="AC58" s="4">
        <f t="shared" si="13"/>
        <v>2888640</v>
      </c>
      <c r="AD58" s="4">
        <f t="shared" si="14"/>
        <v>29816640</v>
      </c>
      <c r="AE58" s="4">
        <f t="shared" si="15"/>
        <v>2888640</v>
      </c>
      <c r="AF58" s="4">
        <f t="shared" si="16"/>
        <v>33880320</v>
      </c>
      <c r="AG58" s="4">
        <f t="shared" si="17"/>
        <v>102</v>
      </c>
      <c r="AH58" s="4">
        <f t="shared" si="18"/>
        <v>3874</v>
      </c>
      <c r="AI58" s="4">
        <f t="shared" si="19"/>
        <v>846720</v>
      </c>
      <c r="AJ58" s="4">
        <f t="shared" si="20"/>
        <v>1728000</v>
      </c>
      <c r="AK58" s="4">
        <f t="shared" si="21"/>
        <v>24192000</v>
      </c>
      <c r="AL58">
        <f t="shared" si="65"/>
        <v>49</v>
      </c>
    </row>
    <row r="59" spans="1:38">
      <c r="A59" s="4">
        <f t="shared" si="23"/>
        <v>550</v>
      </c>
      <c r="B59" s="4">
        <f t="shared" si="70"/>
        <v>30600</v>
      </c>
      <c r="C59" s="4">
        <f t="shared" si="58"/>
        <v>23800</v>
      </c>
      <c r="D59" s="4">
        <f t="shared" si="59"/>
        <v>2040</v>
      </c>
      <c r="E59" s="4">
        <f t="shared" si="60"/>
        <v>21080</v>
      </c>
      <c r="F59" s="4">
        <f t="shared" si="61"/>
        <v>2040</v>
      </c>
      <c r="G59" s="4">
        <f t="shared" si="62"/>
        <v>23936</v>
      </c>
      <c r="H59" s="4">
        <f t="shared" si="6"/>
        <v>104</v>
      </c>
      <c r="I59" s="4">
        <f t="shared" si="87"/>
        <v>3900</v>
      </c>
      <c r="J59" s="4">
        <f t="shared" si="8"/>
        <v>600</v>
      </c>
      <c r="K59" s="4">
        <f t="shared" si="9"/>
        <v>1200</v>
      </c>
      <c r="L59" s="4">
        <f t="shared" si="10"/>
        <v>17100</v>
      </c>
      <c r="M59" s="5">
        <v>800</v>
      </c>
      <c r="N59" s="5">
        <v>100</v>
      </c>
      <c r="O59" s="5">
        <v>50</v>
      </c>
      <c r="P59" s="5">
        <v>50</v>
      </c>
      <c r="Q59" s="5">
        <v>50</v>
      </c>
      <c r="R59" s="5">
        <f t="shared" ref="O59:S59" si="89">R58+2</f>
        <v>104</v>
      </c>
      <c r="S59" s="5">
        <f t="shared" si="89"/>
        <v>104</v>
      </c>
      <c r="T59" s="5">
        <v>50</v>
      </c>
      <c r="U59" s="5">
        <v>50</v>
      </c>
      <c r="V59" s="5">
        <v>100</v>
      </c>
      <c r="W59" s="5">
        <f t="shared" si="24"/>
        <v>275</v>
      </c>
      <c r="X59" s="4">
        <v>4</v>
      </c>
      <c r="Y59" s="4">
        <f t="shared" si="78"/>
        <v>3</v>
      </c>
      <c r="Z59" s="4">
        <f t="shared" si="72"/>
        <v>6.5</v>
      </c>
      <c r="AA59" s="4">
        <f t="shared" si="64"/>
        <v>30600</v>
      </c>
      <c r="AB59" s="4">
        <f t="shared" si="12"/>
        <v>34272000</v>
      </c>
      <c r="AC59" s="4">
        <f t="shared" si="13"/>
        <v>2937600</v>
      </c>
      <c r="AD59" s="4">
        <f t="shared" si="14"/>
        <v>30355200</v>
      </c>
      <c r="AE59" s="4">
        <f t="shared" si="15"/>
        <v>2937600</v>
      </c>
      <c r="AF59" s="4">
        <f t="shared" si="16"/>
        <v>34467840</v>
      </c>
      <c r="AG59" s="4">
        <f t="shared" si="17"/>
        <v>104</v>
      </c>
      <c r="AH59" s="4">
        <f t="shared" si="18"/>
        <v>3900</v>
      </c>
      <c r="AI59" s="4">
        <f t="shared" si="19"/>
        <v>864000</v>
      </c>
      <c r="AJ59" s="4">
        <f t="shared" si="20"/>
        <v>1728000</v>
      </c>
      <c r="AK59" s="4">
        <f t="shared" si="21"/>
        <v>24624000</v>
      </c>
      <c r="AL59">
        <f t="shared" si="65"/>
        <v>50</v>
      </c>
    </row>
    <row r="60" spans="1:38">
      <c r="A60" s="4">
        <f t="shared" si="23"/>
        <v>560</v>
      </c>
      <c r="B60" s="4">
        <f t="shared" si="70"/>
        <v>33708.8</v>
      </c>
      <c r="C60" s="4">
        <f t="shared" si="58"/>
        <v>26201.6</v>
      </c>
      <c r="D60" s="4">
        <f t="shared" si="59"/>
        <v>2244.8</v>
      </c>
      <c r="E60" s="4">
        <f t="shared" si="60"/>
        <v>23220.8</v>
      </c>
      <c r="F60" s="4">
        <f t="shared" si="61"/>
        <v>2244.8</v>
      </c>
      <c r="G60" s="4">
        <f t="shared" si="62"/>
        <v>26348.8</v>
      </c>
      <c r="H60" s="4">
        <f t="shared" si="6"/>
        <v>106</v>
      </c>
      <c r="I60" s="4">
        <f t="shared" si="87"/>
        <v>4228</v>
      </c>
      <c r="J60" s="4">
        <f t="shared" si="8"/>
        <v>652.8</v>
      </c>
      <c r="K60" s="4">
        <f t="shared" si="9"/>
        <v>1280</v>
      </c>
      <c r="L60" s="4">
        <f t="shared" si="10"/>
        <v>18560</v>
      </c>
      <c r="M60" s="5">
        <v>816</v>
      </c>
      <c r="N60" s="5">
        <v>102</v>
      </c>
      <c r="O60" s="5">
        <v>51</v>
      </c>
      <c r="P60" s="5">
        <v>51</v>
      </c>
      <c r="Q60" s="5">
        <v>51</v>
      </c>
      <c r="R60" s="5">
        <f t="shared" ref="O60:S60" si="90">R59+2</f>
        <v>106</v>
      </c>
      <c r="S60" s="5">
        <f t="shared" si="90"/>
        <v>106</v>
      </c>
      <c r="T60" s="5">
        <v>51</v>
      </c>
      <c r="U60" s="5">
        <v>51</v>
      </c>
      <c r="V60" s="5">
        <v>100</v>
      </c>
      <c r="W60" s="5">
        <f t="shared" si="24"/>
        <v>280</v>
      </c>
      <c r="X60" s="4">
        <v>4</v>
      </c>
      <c r="Y60" s="4">
        <f t="shared" si="78"/>
        <v>3.2</v>
      </c>
      <c r="Z60" s="4">
        <f t="shared" si="72"/>
        <v>7</v>
      </c>
      <c r="AA60" s="4">
        <f t="shared" si="64"/>
        <v>33708.8</v>
      </c>
      <c r="AB60" s="4">
        <f t="shared" si="12"/>
        <v>37730304</v>
      </c>
      <c r="AC60" s="4">
        <f t="shared" si="13"/>
        <v>3232512</v>
      </c>
      <c r="AD60" s="4">
        <f t="shared" si="14"/>
        <v>33437952</v>
      </c>
      <c r="AE60" s="4">
        <f t="shared" si="15"/>
        <v>3232512</v>
      </c>
      <c r="AF60" s="4">
        <f t="shared" si="16"/>
        <v>37942272</v>
      </c>
      <c r="AG60" s="4">
        <f t="shared" si="17"/>
        <v>106</v>
      </c>
      <c r="AH60" s="4">
        <f t="shared" si="18"/>
        <v>4228</v>
      </c>
      <c r="AI60" s="4">
        <f t="shared" si="19"/>
        <v>940032</v>
      </c>
      <c r="AJ60" s="4">
        <f t="shared" si="20"/>
        <v>1843200</v>
      </c>
      <c r="AK60" s="4">
        <f t="shared" si="21"/>
        <v>26726400</v>
      </c>
      <c r="AL60">
        <f t="shared" si="65"/>
        <v>51</v>
      </c>
    </row>
    <row r="61" spans="1:38">
      <c r="A61" s="4">
        <f t="shared" si="23"/>
        <v>570</v>
      </c>
      <c r="B61" s="4">
        <f t="shared" si="70"/>
        <v>34297.6</v>
      </c>
      <c r="C61" s="4">
        <f t="shared" si="58"/>
        <v>26643.2</v>
      </c>
      <c r="D61" s="4">
        <f t="shared" si="59"/>
        <v>2281.6</v>
      </c>
      <c r="E61" s="4">
        <f t="shared" si="60"/>
        <v>23625.6</v>
      </c>
      <c r="F61" s="4">
        <f t="shared" si="61"/>
        <v>2281.6</v>
      </c>
      <c r="G61" s="4">
        <f t="shared" si="62"/>
        <v>26790.4</v>
      </c>
      <c r="H61" s="4">
        <f t="shared" si="6"/>
        <v>108</v>
      </c>
      <c r="I61" s="4">
        <f t="shared" si="87"/>
        <v>4256</v>
      </c>
      <c r="J61" s="4">
        <f t="shared" si="8"/>
        <v>665.6</v>
      </c>
      <c r="K61" s="4">
        <f t="shared" si="9"/>
        <v>1280</v>
      </c>
      <c r="L61" s="4">
        <f t="shared" si="10"/>
        <v>18880</v>
      </c>
      <c r="M61" s="5">
        <v>832</v>
      </c>
      <c r="N61" s="5">
        <v>104</v>
      </c>
      <c r="O61" s="5">
        <v>52</v>
      </c>
      <c r="P61" s="5">
        <v>52</v>
      </c>
      <c r="Q61" s="5">
        <v>52</v>
      </c>
      <c r="R61" s="5">
        <f t="shared" ref="O61:S61" si="91">R60+2</f>
        <v>108</v>
      </c>
      <c r="S61" s="5">
        <f t="shared" si="91"/>
        <v>108</v>
      </c>
      <c r="T61" s="5">
        <v>52</v>
      </c>
      <c r="U61" s="5">
        <v>52</v>
      </c>
      <c r="V61" s="5">
        <v>100</v>
      </c>
      <c r="W61" s="5">
        <f t="shared" si="24"/>
        <v>285</v>
      </c>
      <c r="X61" s="4">
        <v>4</v>
      </c>
      <c r="Y61" s="4">
        <f t="shared" si="78"/>
        <v>3.2</v>
      </c>
      <c r="Z61" s="4">
        <f t="shared" si="72"/>
        <v>7</v>
      </c>
      <c r="AA61" s="4">
        <f t="shared" si="64"/>
        <v>34297.6</v>
      </c>
      <c r="AB61" s="4">
        <f t="shared" si="12"/>
        <v>38366208</v>
      </c>
      <c r="AC61" s="4">
        <f t="shared" si="13"/>
        <v>3285504</v>
      </c>
      <c r="AD61" s="4">
        <f t="shared" si="14"/>
        <v>34020864</v>
      </c>
      <c r="AE61" s="4">
        <f t="shared" si="15"/>
        <v>3285504</v>
      </c>
      <c r="AF61" s="4">
        <f t="shared" si="16"/>
        <v>38578176</v>
      </c>
      <c r="AG61" s="4">
        <f t="shared" si="17"/>
        <v>108</v>
      </c>
      <c r="AH61" s="4">
        <f t="shared" si="18"/>
        <v>4256</v>
      </c>
      <c r="AI61" s="4">
        <f t="shared" si="19"/>
        <v>958464</v>
      </c>
      <c r="AJ61" s="4">
        <f t="shared" si="20"/>
        <v>1843200</v>
      </c>
      <c r="AK61" s="4">
        <f t="shared" si="21"/>
        <v>27187200</v>
      </c>
      <c r="AL61">
        <f t="shared" si="65"/>
        <v>52</v>
      </c>
    </row>
    <row r="62" spans="1:38">
      <c r="A62" s="4">
        <f t="shared" si="23"/>
        <v>580</v>
      </c>
      <c r="B62" s="4">
        <f t="shared" si="70"/>
        <v>34886.4</v>
      </c>
      <c r="C62" s="4">
        <f t="shared" si="58"/>
        <v>27084.8</v>
      </c>
      <c r="D62" s="4">
        <f t="shared" si="59"/>
        <v>2318.4</v>
      </c>
      <c r="E62" s="4">
        <f t="shared" si="60"/>
        <v>24030.4</v>
      </c>
      <c r="F62" s="4">
        <f t="shared" si="61"/>
        <v>2318.4</v>
      </c>
      <c r="G62" s="4">
        <f t="shared" si="62"/>
        <v>27232</v>
      </c>
      <c r="H62" s="4">
        <f t="shared" si="6"/>
        <v>110</v>
      </c>
      <c r="I62" s="4">
        <f t="shared" si="87"/>
        <v>4284</v>
      </c>
      <c r="J62" s="4">
        <f t="shared" si="8"/>
        <v>678.4</v>
      </c>
      <c r="K62" s="4">
        <f t="shared" si="9"/>
        <v>1280</v>
      </c>
      <c r="L62" s="4">
        <f t="shared" si="10"/>
        <v>19200</v>
      </c>
      <c r="M62" s="5">
        <v>848</v>
      </c>
      <c r="N62" s="5">
        <v>106</v>
      </c>
      <c r="O62" s="5">
        <v>53</v>
      </c>
      <c r="P62" s="5">
        <v>53</v>
      </c>
      <c r="Q62" s="5">
        <v>53</v>
      </c>
      <c r="R62" s="5">
        <f t="shared" ref="O62:S62" si="92">R61+2</f>
        <v>110</v>
      </c>
      <c r="S62" s="5">
        <f t="shared" si="92"/>
        <v>110</v>
      </c>
      <c r="T62" s="5">
        <v>53</v>
      </c>
      <c r="U62" s="5">
        <v>53</v>
      </c>
      <c r="V62" s="5">
        <v>100</v>
      </c>
      <c r="W62" s="5">
        <f t="shared" si="24"/>
        <v>290</v>
      </c>
      <c r="X62" s="4">
        <v>4</v>
      </c>
      <c r="Y62" s="4">
        <f t="shared" si="78"/>
        <v>3.2</v>
      </c>
      <c r="Z62" s="4">
        <f t="shared" si="72"/>
        <v>7</v>
      </c>
      <c r="AA62" s="4">
        <f t="shared" si="64"/>
        <v>34886.4</v>
      </c>
      <c r="AB62" s="4">
        <f t="shared" si="12"/>
        <v>39002112</v>
      </c>
      <c r="AC62" s="4">
        <f t="shared" si="13"/>
        <v>3338496</v>
      </c>
      <c r="AD62" s="4">
        <f t="shared" si="14"/>
        <v>34603776</v>
      </c>
      <c r="AE62" s="4">
        <f t="shared" si="15"/>
        <v>3338496</v>
      </c>
      <c r="AF62" s="4">
        <f t="shared" si="16"/>
        <v>39214080</v>
      </c>
      <c r="AG62" s="4">
        <f t="shared" si="17"/>
        <v>110</v>
      </c>
      <c r="AH62" s="4">
        <f t="shared" si="18"/>
        <v>4284</v>
      </c>
      <c r="AI62" s="4">
        <f t="shared" si="19"/>
        <v>976896</v>
      </c>
      <c r="AJ62" s="4">
        <f t="shared" si="20"/>
        <v>1843200</v>
      </c>
      <c r="AK62" s="4">
        <f t="shared" si="21"/>
        <v>27648000</v>
      </c>
      <c r="AL62">
        <f t="shared" si="65"/>
        <v>53</v>
      </c>
    </row>
    <row r="63" spans="1:38">
      <c r="A63" s="4">
        <f t="shared" si="23"/>
        <v>590</v>
      </c>
      <c r="B63" s="4">
        <f t="shared" si="70"/>
        <v>35475.2</v>
      </c>
      <c r="C63" s="4">
        <f t="shared" si="58"/>
        <v>27526.4</v>
      </c>
      <c r="D63" s="4">
        <f t="shared" si="59"/>
        <v>2355.2</v>
      </c>
      <c r="E63" s="4">
        <f t="shared" si="60"/>
        <v>24435.2</v>
      </c>
      <c r="F63" s="4">
        <f t="shared" si="61"/>
        <v>2355.2</v>
      </c>
      <c r="G63" s="4">
        <f t="shared" si="62"/>
        <v>27673.6</v>
      </c>
      <c r="H63" s="4">
        <f t="shared" si="6"/>
        <v>112</v>
      </c>
      <c r="I63" s="4">
        <f t="shared" si="87"/>
        <v>4312</v>
      </c>
      <c r="J63" s="4">
        <f t="shared" si="8"/>
        <v>691.2</v>
      </c>
      <c r="K63" s="4">
        <f t="shared" si="9"/>
        <v>1280</v>
      </c>
      <c r="L63" s="4">
        <f t="shared" si="10"/>
        <v>19520</v>
      </c>
      <c r="M63" s="5">
        <v>864</v>
      </c>
      <c r="N63" s="5">
        <v>108</v>
      </c>
      <c r="O63" s="5">
        <v>54</v>
      </c>
      <c r="P63" s="5">
        <v>54</v>
      </c>
      <c r="Q63" s="5">
        <v>54</v>
      </c>
      <c r="R63" s="5">
        <f t="shared" ref="O63:S63" si="93">R62+2</f>
        <v>112</v>
      </c>
      <c r="S63" s="5">
        <f t="shared" si="93"/>
        <v>112</v>
      </c>
      <c r="T63" s="5">
        <v>54</v>
      </c>
      <c r="U63" s="5">
        <v>54</v>
      </c>
      <c r="V63" s="5">
        <v>100</v>
      </c>
      <c r="W63" s="5">
        <f t="shared" si="24"/>
        <v>295</v>
      </c>
      <c r="X63" s="4">
        <v>4</v>
      </c>
      <c r="Y63" s="4">
        <f t="shared" si="78"/>
        <v>3.2</v>
      </c>
      <c r="Z63" s="4">
        <f t="shared" si="72"/>
        <v>7</v>
      </c>
      <c r="AA63" s="4">
        <f t="shared" si="64"/>
        <v>35475.2</v>
      </c>
      <c r="AB63" s="4">
        <f t="shared" si="12"/>
        <v>39638016</v>
      </c>
      <c r="AC63" s="4">
        <f t="shared" si="13"/>
        <v>3391488</v>
      </c>
      <c r="AD63" s="4">
        <f t="shared" si="14"/>
        <v>35186688</v>
      </c>
      <c r="AE63" s="4">
        <f t="shared" si="15"/>
        <v>3391488</v>
      </c>
      <c r="AF63" s="4">
        <f t="shared" si="16"/>
        <v>39849984</v>
      </c>
      <c r="AG63" s="4">
        <f t="shared" si="17"/>
        <v>112</v>
      </c>
      <c r="AH63" s="4">
        <f t="shared" si="18"/>
        <v>4312</v>
      </c>
      <c r="AI63" s="4">
        <f t="shared" si="19"/>
        <v>995328</v>
      </c>
      <c r="AJ63" s="4">
        <f t="shared" si="20"/>
        <v>1843200</v>
      </c>
      <c r="AK63" s="4">
        <f t="shared" si="21"/>
        <v>28108800</v>
      </c>
      <c r="AL63">
        <f t="shared" si="65"/>
        <v>54</v>
      </c>
    </row>
    <row r="64" spans="1:38">
      <c r="A64" s="4">
        <f t="shared" si="23"/>
        <v>600</v>
      </c>
      <c r="B64" s="4">
        <f t="shared" si="70"/>
        <v>36064</v>
      </c>
      <c r="C64" s="4">
        <f t="shared" si="58"/>
        <v>27968</v>
      </c>
      <c r="D64" s="4">
        <f t="shared" si="59"/>
        <v>2392</v>
      </c>
      <c r="E64" s="4">
        <f t="shared" si="60"/>
        <v>24840</v>
      </c>
      <c r="F64" s="4">
        <f t="shared" si="61"/>
        <v>2392</v>
      </c>
      <c r="G64" s="4">
        <f t="shared" si="62"/>
        <v>28115.2</v>
      </c>
      <c r="H64" s="4">
        <f t="shared" si="6"/>
        <v>114</v>
      </c>
      <c r="I64" s="4">
        <f t="shared" si="87"/>
        <v>4340</v>
      </c>
      <c r="J64" s="4">
        <f t="shared" si="8"/>
        <v>704</v>
      </c>
      <c r="K64" s="4">
        <f t="shared" si="9"/>
        <v>1280</v>
      </c>
      <c r="L64" s="4">
        <f t="shared" si="10"/>
        <v>19840</v>
      </c>
      <c r="M64" s="5">
        <v>880</v>
      </c>
      <c r="N64" s="5">
        <v>110</v>
      </c>
      <c r="O64" s="5">
        <v>55</v>
      </c>
      <c r="P64" s="5">
        <v>55</v>
      </c>
      <c r="Q64" s="5">
        <v>55</v>
      </c>
      <c r="R64" s="5">
        <f t="shared" ref="O64:S64" si="94">R63+2</f>
        <v>114</v>
      </c>
      <c r="S64" s="5">
        <f t="shared" si="94"/>
        <v>114</v>
      </c>
      <c r="T64" s="5">
        <v>55</v>
      </c>
      <c r="U64" s="5">
        <v>55</v>
      </c>
      <c r="V64" s="5">
        <v>100</v>
      </c>
      <c r="W64" s="5">
        <f t="shared" si="24"/>
        <v>300</v>
      </c>
      <c r="X64" s="4">
        <v>4</v>
      </c>
      <c r="Y64" s="4">
        <f t="shared" si="78"/>
        <v>3.2</v>
      </c>
      <c r="Z64" s="4">
        <f t="shared" si="72"/>
        <v>7</v>
      </c>
      <c r="AA64" s="4">
        <f t="shared" si="64"/>
        <v>36064</v>
      </c>
      <c r="AB64" s="4">
        <f t="shared" si="12"/>
        <v>40273920</v>
      </c>
      <c r="AC64" s="4">
        <f t="shared" si="13"/>
        <v>3444480</v>
      </c>
      <c r="AD64" s="4">
        <f t="shared" si="14"/>
        <v>35769600</v>
      </c>
      <c r="AE64" s="4">
        <f t="shared" si="15"/>
        <v>3444480</v>
      </c>
      <c r="AF64" s="4">
        <f t="shared" si="16"/>
        <v>40485888</v>
      </c>
      <c r="AG64" s="4">
        <f t="shared" si="17"/>
        <v>114</v>
      </c>
      <c r="AH64" s="4">
        <f t="shared" si="18"/>
        <v>4340</v>
      </c>
      <c r="AI64" s="4">
        <f t="shared" si="19"/>
        <v>1013760</v>
      </c>
      <c r="AJ64" s="4">
        <f t="shared" si="20"/>
        <v>1843200</v>
      </c>
      <c r="AK64" s="4">
        <f t="shared" si="21"/>
        <v>28569600</v>
      </c>
      <c r="AL64">
        <f t="shared" si="65"/>
        <v>55</v>
      </c>
    </row>
    <row r="65" spans="1:38">
      <c r="A65" s="4">
        <f t="shared" si="23"/>
        <v>610</v>
      </c>
      <c r="B65" s="4">
        <f t="shared" si="70"/>
        <v>39441.6</v>
      </c>
      <c r="C65" s="4">
        <f t="shared" si="58"/>
        <v>30571.2</v>
      </c>
      <c r="D65" s="4">
        <f t="shared" si="59"/>
        <v>2613.6</v>
      </c>
      <c r="E65" s="4">
        <f t="shared" si="60"/>
        <v>27165.6</v>
      </c>
      <c r="F65" s="4">
        <f t="shared" si="61"/>
        <v>2613.6</v>
      </c>
      <c r="G65" s="4">
        <f t="shared" si="62"/>
        <v>30729.6</v>
      </c>
      <c r="H65" s="4">
        <f t="shared" si="6"/>
        <v>116</v>
      </c>
      <c r="I65" s="4">
        <f t="shared" si="87"/>
        <v>4680</v>
      </c>
      <c r="J65" s="4">
        <f t="shared" si="8"/>
        <v>761.6</v>
      </c>
      <c r="K65" s="4">
        <f t="shared" si="9"/>
        <v>1360</v>
      </c>
      <c r="L65" s="4">
        <f t="shared" si="10"/>
        <v>21420</v>
      </c>
      <c r="M65" s="5">
        <v>896</v>
      </c>
      <c r="N65" s="5">
        <v>112</v>
      </c>
      <c r="O65" s="5">
        <v>56</v>
      </c>
      <c r="P65" s="5">
        <v>56</v>
      </c>
      <c r="Q65" s="5">
        <v>56</v>
      </c>
      <c r="R65" s="5">
        <f t="shared" ref="O65:S65" si="95">R64+2</f>
        <v>116</v>
      </c>
      <c r="S65" s="5">
        <f t="shared" si="95"/>
        <v>116</v>
      </c>
      <c r="T65" s="5">
        <v>56</v>
      </c>
      <c r="U65" s="5">
        <v>56</v>
      </c>
      <c r="V65" s="5">
        <v>100</v>
      </c>
      <c r="W65" s="5">
        <f t="shared" si="24"/>
        <v>305</v>
      </c>
      <c r="X65" s="4">
        <v>4</v>
      </c>
      <c r="Y65" s="4">
        <f t="shared" si="78"/>
        <v>3.4</v>
      </c>
      <c r="Z65" s="4">
        <f t="shared" si="72"/>
        <v>7.5</v>
      </c>
      <c r="AA65" s="4">
        <f t="shared" si="64"/>
        <v>39441.6</v>
      </c>
      <c r="AB65" s="4">
        <f t="shared" si="12"/>
        <v>44022528</v>
      </c>
      <c r="AC65" s="4">
        <f t="shared" si="13"/>
        <v>3763584</v>
      </c>
      <c r="AD65" s="4">
        <f t="shared" si="14"/>
        <v>39118464</v>
      </c>
      <c r="AE65" s="4">
        <f t="shared" si="15"/>
        <v>3763584</v>
      </c>
      <c r="AF65" s="4">
        <f t="shared" si="16"/>
        <v>44250624</v>
      </c>
      <c r="AG65" s="4">
        <f t="shared" si="17"/>
        <v>116</v>
      </c>
      <c r="AH65" s="4">
        <f t="shared" si="18"/>
        <v>4680</v>
      </c>
      <c r="AI65" s="4">
        <f t="shared" si="19"/>
        <v>1096704</v>
      </c>
      <c r="AJ65" s="4">
        <f t="shared" si="20"/>
        <v>1958400</v>
      </c>
      <c r="AK65" s="4">
        <f t="shared" si="21"/>
        <v>30844800</v>
      </c>
      <c r="AL65">
        <f t="shared" si="65"/>
        <v>56</v>
      </c>
    </row>
    <row r="66" spans="1:38">
      <c r="A66" s="4">
        <f t="shared" si="23"/>
        <v>620</v>
      </c>
      <c r="B66" s="4">
        <f t="shared" si="70"/>
        <v>40075.2</v>
      </c>
      <c r="C66" s="4">
        <f t="shared" si="58"/>
        <v>31046.4</v>
      </c>
      <c r="D66" s="4">
        <f t="shared" si="59"/>
        <v>2653.2</v>
      </c>
      <c r="E66" s="4">
        <f t="shared" si="60"/>
        <v>27601.2</v>
      </c>
      <c r="F66" s="4">
        <f t="shared" si="61"/>
        <v>2653.2</v>
      </c>
      <c r="G66" s="4">
        <f t="shared" si="62"/>
        <v>31204.8</v>
      </c>
      <c r="H66" s="4">
        <f t="shared" si="6"/>
        <v>118</v>
      </c>
      <c r="I66" s="4">
        <f t="shared" si="87"/>
        <v>4710</v>
      </c>
      <c r="J66" s="4">
        <f t="shared" si="8"/>
        <v>775.2</v>
      </c>
      <c r="K66" s="4">
        <f t="shared" si="9"/>
        <v>1360</v>
      </c>
      <c r="L66" s="4">
        <f t="shared" si="10"/>
        <v>21760</v>
      </c>
      <c r="M66" s="5">
        <v>912</v>
      </c>
      <c r="N66" s="5">
        <v>114</v>
      </c>
      <c r="O66" s="5">
        <v>57</v>
      </c>
      <c r="P66" s="5">
        <v>57</v>
      </c>
      <c r="Q66" s="5">
        <v>57</v>
      </c>
      <c r="R66" s="5">
        <f t="shared" ref="O66:S66" si="96">R65+2</f>
        <v>118</v>
      </c>
      <c r="S66" s="5">
        <f t="shared" si="96"/>
        <v>118</v>
      </c>
      <c r="T66" s="5">
        <v>57</v>
      </c>
      <c r="U66" s="5">
        <v>57</v>
      </c>
      <c r="V66" s="5">
        <v>100</v>
      </c>
      <c r="W66" s="5">
        <f t="shared" si="24"/>
        <v>310</v>
      </c>
      <c r="X66" s="4">
        <v>4</v>
      </c>
      <c r="Y66" s="4">
        <f t="shared" si="78"/>
        <v>3.4</v>
      </c>
      <c r="Z66" s="4">
        <f t="shared" si="72"/>
        <v>7.5</v>
      </c>
      <c r="AA66" s="4">
        <f t="shared" si="64"/>
        <v>40075.2</v>
      </c>
      <c r="AB66" s="4">
        <f t="shared" si="12"/>
        <v>44706816</v>
      </c>
      <c r="AC66" s="4">
        <f t="shared" si="13"/>
        <v>3820608</v>
      </c>
      <c r="AD66" s="4">
        <f t="shared" si="14"/>
        <v>39745728</v>
      </c>
      <c r="AE66" s="4">
        <f t="shared" si="15"/>
        <v>3820608</v>
      </c>
      <c r="AF66" s="4">
        <f t="shared" si="16"/>
        <v>44934912</v>
      </c>
      <c r="AG66" s="4">
        <f t="shared" si="17"/>
        <v>118</v>
      </c>
      <c r="AH66" s="4">
        <f t="shared" si="18"/>
        <v>4710</v>
      </c>
      <c r="AI66" s="4">
        <f t="shared" si="19"/>
        <v>1116288</v>
      </c>
      <c r="AJ66" s="4">
        <f t="shared" si="20"/>
        <v>1958400</v>
      </c>
      <c r="AK66" s="4">
        <f t="shared" si="21"/>
        <v>31334400</v>
      </c>
      <c r="AL66">
        <f t="shared" si="65"/>
        <v>57</v>
      </c>
    </row>
    <row r="67" spans="1:38">
      <c r="A67" s="4">
        <f t="shared" si="23"/>
        <v>630</v>
      </c>
      <c r="B67" s="4">
        <f t="shared" si="70"/>
        <v>40708.8</v>
      </c>
      <c r="C67" s="4">
        <f t="shared" si="58"/>
        <v>31521.6</v>
      </c>
      <c r="D67" s="4">
        <f t="shared" si="59"/>
        <v>2692.8</v>
      </c>
      <c r="E67" s="4">
        <f t="shared" si="60"/>
        <v>28036.8</v>
      </c>
      <c r="F67" s="4">
        <f t="shared" si="61"/>
        <v>2692.8</v>
      </c>
      <c r="G67" s="4">
        <f t="shared" si="62"/>
        <v>31680</v>
      </c>
      <c r="H67" s="4">
        <f t="shared" si="6"/>
        <v>120</v>
      </c>
      <c r="I67" s="4">
        <f t="shared" si="87"/>
        <v>4740</v>
      </c>
      <c r="J67" s="4">
        <f t="shared" si="8"/>
        <v>788.8</v>
      </c>
      <c r="K67" s="4">
        <f t="shared" si="9"/>
        <v>1360</v>
      </c>
      <c r="L67" s="4">
        <f t="shared" si="10"/>
        <v>22100</v>
      </c>
      <c r="M67" s="5">
        <v>928</v>
      </c>
      <c r="N67" s="5">
        <v>116</v>
      </c>
      <c r="O67" s="5">
        <v>58</v>
      </c>
      <c r="P67" s="5">
        <v>58</v>
      </c>
      <c r="Q67" s="5">
        <v>58</v>
      </c>
      <c r="R67" s="5">
        <f t="shared" ref="O67:S67" si="97">R66+2</f>
        <v>120</v>
      </c>
      <c r="S67" s="5">
        <f t="shared" si="97"/>
        <v>120</v>
      </c>
      <c r="T67" s="5">
        <v>58</v>
      </c>
      <c r="U67" s="5">
        <v>58</v>
      </c>
      <c r="V67" s="5">
        <v>100</v>
      </c>
      <c r="W67" s="5">
        <f t="shared" si="24"/>
        <v>315</v>
      </c>
      <c r="X67" s="4">
        <v>4</v>
      </c>
      <c r="Y67" s="4">
        <f t="shared" si="78"/>
        <v>3.4</v>
      </c>
      <c r="Z67" s="4">
        <f t="shared" si="72"/>
        <v>7.5</v>
      </c>
      <c r="AA67" s="4">
        <f t="shared" si="64"/>
        <v>40708.8</v>
      </c>
      <c r="AB67" s="4">
        <f t="shared" si="12"/>
        <v>45391104</v>
      </c>
      <c r="AC67" s="4">
        <f t="shared" si="13"/>
        <v>3877632</v>
      </c>
      <c r="AD67" s="4">
        <f t="shared" si="14"/>
        <v>40372992</v>
      </c>
      <c r="AE67" s="4">
        <f t="shared" si="15"/>
        <v>3877632</v>
      </c>
      <c r="AF67" s="4">
        <f t="shared" si="16"/>
        <v>45619200</v>
      </c>
      <c r="AG67" s="4">
        <f t="shared" si="17"/>
        <v>120</v>
      </c>
      <c r="AH67" s="4">
        <f t="shared" si="18"/>
        <v>4740</v>
      </c>
      <c r="AI67" s="4">
        <f t="shared" si="19"/>
        <v>1135872</v>
      </c>
      <c r="AJ67" s="4">
        <f t="shared" si="20"/>
        <v>1958400</v>
      </c>
      <c r="AK67" s="4">
        <f t="shared" si="21"/>
        <v>31824000</v>
      </c>
      <c r="AL67">
        <f t="shared" si="65"/>
        <v>58</v>
      </c>
    </row>
    <row r="68" spans="1:38">
      <c r="A68" s="4">
        <f t="shared" si="23"/>
        <v>640</v>
      </c>
      <c r="B68" s="4">
        <f t="shared" si="70"/>
        <v>41342.4</v>
      </c>
      <c r="C68" s="4">
        <f t="shared" si="58"/>
        <v>31996.8</v>
      </c>
      <c r="D68" s="4">
        <f t="shared" si="59"/>
        <v>2732.4</v>
      </c>
      <c r="E68" s="4">
        <f t="shared" si="60"/>
        <v>28472.4</v>
      </c>
      <c r="F68" s="4">
        <f t="shared" si="61"/>
        <v>2732.4</v>
      </c>
      <c r="G68" s="4">
        <f t="shared" si="62"/>
        <v>32155.2</v>
      </c>
      <c r="H68" s="4">
        <f t="shared" si="6"/>
        <v>122</v>
      </c>
      <c r="I68" s="4">
        <f t="shared" si="87"/>
        <v>4770</v>
      </c>
      <c r="J68" s="4">
        <f t="shared" si="8"/>
        <v>802.4</v>
      </c>
      <c r="K68" s="4">
        <f t="shared" si="9"/>
        <v>1360</v>
      </c>
      <c r="L68" s="4">
        <f t="shared" si="10"/>
        <v>22440</v>
      </c>
      <c r="M68" s="5">
        <v>944</v>
      </c>
      <c r="N68" s="5">
        <v>118</v>
      </c>
      <c r="O68" s="5">
        <v>59</v>
      </c>
      <c r="P68" s="5">
        <v>59</v>
      </c>
      <c r="Q68" s="5">
        <v>59</v>
      </c>
      <c r="R68" s="5">
        <f t="shared" ref="O68:S68" si="98">R67+2</f>
        <v>122</v>
      </c>
      <c r="S68" s="5">
        <f t="shared" si="98"/>
        <v>122</v>
      </c>
      <c r="T68" s="5">
        <v>59</v>
      </c>
      <c r="U68" s="5">
        <v>59</v>
      </c>
      <c r="V68" s="5">
        <v>100</v>
      </c>
      <c r="W68" s="5">
        <f t="shared" si="24"/>
        <v>320</v>
      </c>
      <c r="X68" s="4">
        <v>4</v>
      </c>
      <c r="Y68" s="4">
        <f t="shared" si="78"/>
        <v>3.4</v>
      </c>
      <c r="Z68" s="4">
        <f t="shared" si="72"/>
        <v>7.5</v>
      </c>
      <c r="AA68" s="4">
        <f t="shared" si="64"/>
        <v>41342.4</v>
      </c>
      <c r="AB68" s="4">
        <f t="shared" si="12"/>
        <v>46075392</v>
      </c>
      <c r="AC68" s="4">
        <f t="shared" si="13"/>
        <v>3934656</v>
      </c>
      <c r="AD68" s="4">
        <f t="shared" si="14"/>
        <v>41000256</v>
      </c>
      <c r="AE68" s="4">
        <f t="shared" si="15"/>
        <v>3934656</v>
      </c>
      <c r="AF68" s="4">
        <f t="shared" si="16"/>
        <v>46303488</v>
      </c>
      <c r="AG68" s="4">
        <f t="shared" si="17"/>
        <v>122</v>
      </c>
      <c r="AH68" s="4">
        <f t="shared" si="18"/>
        <v>4770</v>
      </c>
      <c r="AI68" s="4">
        <f t="shared" si="19"/>
        <v>1155456</v>
      </c>
      <c r="AJ68" s="4">
        <f t="shared" si="20"/>
        <v>1958400</v>
      </c>
      <c r="AK68" s="4">
        <f t="shared" si="21"/>
        <v>32313600</v>
      </c>
      <c r="AL68">
        <f t="shared" si="65"/>
        <v>59</v>
      </c>
    </row>
    <row r="69" spans="1:38">
      <c r="A69" s="4">
        <f t="shared" si="23"/>
        <v>650</v>
      </c>
      <c r="B69" s="4">
        <f t="shared" si="70"/>
        <v>41976</v>
      </c>
      <c r="C69" s="4">
        <f t="shared" si="58"/>
        <v>32472</v>
      </c>
      <c r="D69" s="4">
        <f t="shared" si="59"/>
        <v>2772</v>
      </c>
      <c r="E69" s="4">
        <f t="shared" si="60"/>
        <v>28908</v>
      </c>
      <c r="F69" s="4">
        <f t="shared" si="61"/>
        <v>2772</v>
      </c>
      <c r="G69" s="4">
        <f t="shared" si="62"/>
        <v>32630.4</v>
      </c>
      <c r="H69" s="4">
        <f t="shared" si="6"/>
        <v>124</v>
      </c>
      <c r="I69" s="4">
        <f t="shared" si="87"/>
        <v>4800</v>
      </c>
      <c r="J69" s="4">
        <f t="shared" si="8"/>
        <v>816</v>
      </c>
      <c r="K69" s="4">
        <f t="shared" si="9"/>
        <v>1360</v>
      </c>
      <c r="L69" s="4">
        <f t="shared" si="10"/>
        <v>22780</v>
      </c>
      <c r="M69" s="5">
        <v>960</v>
      </c>
      <c r="N69" s="5">
        <v>120</v>
      </c>
      <c r="O69" s="5">
        <v>60</v>
      </c>
      <c r="P69" s="5">
        <v>60</v>
      </c>
      <c r="Q69" s="5">
        <v>60</v>
      </c>
      <c r="R69" s="5">
        <f t="shared" ref="O69:S69" si="99">R68+2</f>
        <v>124</v>
      </c>
      <c r="S69" s="5">
        <f t="shared" si="99"/>
        <v>124</v>
      </c>
      <c r="T69" s="5">
        <v>60</v>
      </c>
      <c r="U69" s="5">
        <v>60</v>
      </c>
      <c r="V69" s="5">
        <v>100</v>
      </c>
      <c r="W69" s="5">
        <f t="shared" si="24"/>
        <v>325</v>
      </c>
      <c r="X69" s="4">
        <v>4</v>
      </c>
      <c r="Y69" s="4">
        <f t="shared" si="78"/>
        <v>3.4</v>
      </c>
      <c r="Z69" s="4">
        <f t="shared" si="72"/>
        <v>7.5</v>
      </c>
      <c r="AA69" s="4">
        <f t="shared" si="64"/>
        <v>41976</v>
      </c>
      <c r="AB69" s="4">
        <f t="shared" si="12"/>
        <v>46759680</v>
      </c>
      <c r="AC69" s="4">
        <f t="shared" si="13"/>
        <v>3991680</v>
      </c>
      <c r="AD69" s="4">
        <f t="shared" si="14"/>
        <v>41627520</v>
      </c>
      <c r="AE69" s="4">
        <f t="shared" si="15"/>
        <v>3991680</v>
      </c>
      <c r="AF69" s="4">
        <f t="shared" si="16"/>
        <v>46987776</v>
      </c>
      <c r="AG69" s="4">
        <f t="shared" si="17"/>
        <v>124</v>
      </c>
      <c r="AH69" s="4">
        <f t="shared" si="18"/>
        <v>4800</v>
      </c>
      <c r="AI69" s="4">
        <f t="shared" si="19"/>
        <v>1175040</v>
      </c>
      <c r="AJ69" s="4">
        <f t="shared" si="20"/>
        <v>1958400</v>
      </c>
      <c r="AK69" s="4">
        <f t="shared" si="21"/>
        <v>32803200</v>
      </c>
      <c r="AL69">
        <f t="shared" si="65"/>
        <v>60</v>
      </c>
    </row>
    <row r="70" spans="1:38">
      <c r="A70" s="4">
        <f t="shared" si="23"/>
        <v>660</v>
      </c>
      <c r="B70" s="4">
        <f t="shared" si="70"/>
        <v>45622.4</v>
      </c>
      <c r="C70" s="4">
        <f t="shared" ref="C70:C104" si="100">(C$3+C$4*$A70+$N70)*$X70*($Y70+$Z70-1)</f>
        <v>35276.8</v>
      </c>
      <c r="D70" s="4">
        <f t="shared" ref="D70:D104" si="101">(D$3+D$4*$A70+O70)*$X70*($Y70+$Z70-1)</f>
        <v>3010.4</v>
      </c>
      <c r="E70" s="4">
        <f t="shared" ref="E70:E104" si="102">(E$3+E$4*$A70+P70)*$X70*($Y70+Z70-1)</f>
        <v>31418.4</v>
      </c>
      <c r="F70" s="4">
        <f t="shared" ref="F70:F104" si="103">(F$3+F$4*$A70+Q70)*$X70*($Y70+Z70-1)</f>
        <v>3010.4</v>
      </c>
      <c r="G70" s="4">
        <f t="shared" ref="G70:G104" si="104">(G$3+G$4*$A70+R70)*$X70*($Y70+Z70-1)</f>
        <v>35446.4</v>
      </c>
      <c r="H70" s="4">
        <f t="shared" ref="H70:H133" si="105">(H$3+H$4*$A70+S70)</f>
        <v>126</v>
      </c>
      <c r="I70" s="4">
        <f t="shared" si="87"/>
        <v>5152</v>
      </c>
      <c r="J70" s="4">
        <f t="shared" ref="J70:J133" si="106">(J$3+J$4*$A70+U70)*$X70*$Y70</f>
        <v>878.4</v>
      </c>
      <c r="K70" s="4">
        <f t="shared" ref="K70:K133" si="107">(K$3+K$4*$A70+V70)*$X70*$Y70</f>
        <v>1440</v>
      </c>
      <c r="L70" s="4">
        <f t="shared" ref="L70:L133" si="108">(L$3+L$4*$A70+W70)*$X70*$Y70</f>
        <v>24480</v>
      </c>
      <c r="M70" s="5">
        <v>976</v>
      </c>
      <c r="N70" s="5">
        <v>122</v>
      </c>
      <c r="O70" s="5">
        <v>61</v>
      </c>
      <c r="P70" s="5">
        <v>61</v>
      </c>
      <c r="Q70" s="5">
        <v>61</v>
      </c>
      <c r="R70" s="5">
        <f t="shared" ref="O70:S70" si="109">R69+2</f>
        <v>126</v>
      </c>
      <c r="S70" s="5">
        <f t="shared" si="109"/>
        <v>126</v>
      </c>
      <c r="T70" s="5">
        <v>61</v>
      </c>
      <c r="U70" s="5">
        <v>61</v>
      </c>
      <c r="V70" s="5">
        <v>100</v>
      </c>
      <c r="W70" s="5">
        <f t="shared" si="24"/>
        <v>330</v>
      </c>
      <c r="X70" s="4">
        <v>4</v>
      </c>
      <c r="Y70" s="4">
        <f t="shared" si="78"/>
        <v>3.6</v>
      </c>
      <c r="Z70" s="4">
        <f t="shared" si="72"/>
        <v>8</v>
      </c>
      <c r="AA70" s="4">
        <f t="shared" ref="AA70:AA104" si="110">B70</f>
        <v>45622.4</v>
      </c>
      <c r="AB70" s="4">
        <f t="shared" ref="AB70:AB133" si="111">C70*120*12</f>
        <v>50798592</v>
      </c>
      <c r="AC70" s="4">
        <f t="shared" ref="AC70:AC133" si="112">D70*120*12</f>
        <v>4334976</v>
      </c>
      <c r="AD70" s="4">
        <f t="shared" ref="AD70:AD133" si="113">E70*120*12</f>
        <v>45242496</v>
      </c>
      <c r="AE70" s="4">
        <f t="shared" ref="AE70:AE133" si="114">F70*120*12</f>
        <v>4334976</v>
      </c>
      <c r="AF70" s="4">
        <f t="shared" ref="AF70:AF133" si="115">G70*120*12</f>
        <v>51042816</v>
      </c>
      <c r="AG70" s="4">
        <f t="shared" ref="AG70:AG133" si="116">H70</f>
        <v>126</v>
      </c>
      <c r="AH70" s="4">
        <f t="shared" ref="AH70:AH133" si="117">I70</f>
        <v>5152</v>
      </c>
      <c r="AI70" s="4">
        <f t="shared" ref="AI70:AI133" si="118">J70*120*12</f>
        <v>1264896</v>
      </c>
      <c r="AJ70" s="4">
        <f t="shared" ref="AJ70:AJ133" si="119">K70*120*12</f>
        <v>2073600</v>
      </c>
      <c r="AK70" s="4">
        <f t="shared" ref="AK70:AK133" si="120">L70*120*12</f>
        <v>35251200</v>
      </c>
      <c r="AL70">
        <f t="shared" ref="AL70:AL104" si="121">Q70</f>
        <v>61</v>
      </c>
    </row>
    <row r="71" spans="1:38">
      <c r="A71" s="4">
        <f t="shared" ref="A71:A134" si="122">A70+10</f>
        <v>670</v>
      </c>
      <c r="B71" s="4">
        <f t="shared" si="70"/>
        <v>46300.8</v>
      </c>
      <c r="C71" s="4">
        <f t="shared" si="100"/>
        <v>35785.6</v>
      </c>
      <c r="D71" s="4">
        <f t="shared" si="101"/>
        <v>3052.8</v>
      </c>
      <c r="E71" s="4">
        <f t="shared" si="102"/>
        <v>31884.8</v>
      </c>
      <c r="F71" s="4">
        <f t="shared" si="103"/>
        <v>3052.8</v>
      </c>
      <c r="G71" s="4">
        <f t="shared" si="104"/>
        <v>35955.2</v>
      </c>
      <c r="H71" s="4">
        <f t="shared" si="105"/>
        <v>128</v>
      </c>
      <c r="I71" s="4">
        <f t="shared" si="87"/>
        <v>5184</v>
      </c>
      <c r="J71" s="4">
        <f t="shared" si="106"/>
        <v>892.8</v>
      </c>
      <c r="K71" s="4">
        <f t="shared" si="107"/>
        <v>1440</v>
      </c>
      <c r="L71" s="4">
        <f t="shared" si="108"/>
        <v>24840</v>
      </c>
      <c r="M71" s="5">
        <v>992</v>
      </c>
      <c r="N71" s="5">
        <v>124</v>
      </c>
      <c r="O71" s="5">
        <v>62</v>
      </c>
      <c r="P71" s="5">
        <v>62</v>
      </c>
      <c r="Q71" s="5">
        <v>62</v>
      </c>
      <c r="R71" s="5">
        <f t="shared" ref="O71:S71" si="123">R70+2</f>
        <v>128</v>
      </c>
      <c r="S71" s="5">
        <f t="shared" si="123"/>
        <v>128</v>
      </c>
      <c r="T71" s="5">
        <v>62</v>
      </c>
      <c r="U71" s="5">
        <v>62</v>
      </c>
      <c r="V71" s="5">
        <v>100</v>
      </c>
      <c r="W71" s="5">
        <f t="shared" ref="W71:W134" si="124">W70+5</f>
        <v>335</v>
      </c>
      <c r="X71" s="4">
        <v>4</v>
      </c>
      <c r="Y71" s="4">
        <f t="shared" si="78"/>
        <v>3.6</v>
      </c>
      <c r="Z71" s="4">
        <f t="shared" si="72"/>
        <v>8</v>
      </c>
      <c r="AA71" s="4">
        <f t="shared" si="110"/>
        <v>46300.8</v>
      </c>
      <c r="AB71" s="4">
        <f t="shared" si="111"/>
        <v>51531264</v>
      </c>
      <c r="AC71" s="4">
        <f t="shared" si="112"/>
        <v>4396032</v>
      </c>
      <c r="AD71" s="4">
        <f t="shared" si="113"/>
        <v>45914112</v>
      </c>
      <c r="AE71" s="4">
        <f t="shared" si="114"/>
        <v>4396032</v>
      </c>
      <c r="AF71" s="4">
        <f t="shared" si="115"/>
        <v>51775488</v>
      </c>
      <c r="AG71" s="4">
        <f t="shared" si="116"/>
        <v>128</v>
      </c>
      <c r="AH71" s="4">
        <f t="shared" si="117"/>
        <v>5184</v>
      </c>
      <c r="AI71" s="4">
        <f t="shared" si="118"/>
        <v>1285632</v>
      </c>
      <c r="AJ71" s="4">
        <f t="shared" si="119"/>
        <v>2073600</v>
      </c>
      <c r="AK71" s="4">
        <f t="shared" si="120"/>
        <v>35769600</v>
      </c>
      <c r="AL71">
        <f t="shared" si="121"/>
        <v>62</v>
      </c>
    </row>
    <row r="72" spans="1:38">
      <c r="A72" s="4">
        <f t="shared" si="122"/>
        <v>680</v>
      </c>
      <c r="B72" s="4">
        <f t="shared" si="70"/>
        <v>46979.2</v>
      </c>
      <c r="C72" s="4">
        <f t="shared" si="100"/>
        <v>36294.4</v>
      </c>
      <c r="D72" s="4">
        <f t="shared" si="101"/>
        <v>3095.2</v>
      </c>
      <c r="E72" s="4">
        <f t="shared" si="102"/>
        <v>32351.2</v>
      </c>
      <c r="F72" s="4">
        <f t="shared" si="103"/>
        <v>3095.2</v>
      </c>
      <c r="G72" s="4">
        <f t="shared" si="104"/>
        <v>36464</v>
      </c>
      <c r="H72" s="4">
        <f t="shared" si="105"/>
        <v>130</v>
      </c>
      <c r="I72" s="4">
        <f t="shared" si="87"/>
        <v>5216</v>
      </c>
      <c r="J72" s="4">
        <f t="shared" si="106"/>
        <v>907.2</v>
      </c>
      <c r="K72" s="4">
        <f t="shared" si="107"/>
        <v>1440</v>
      </c>
      <c r="L72" s="4">
        <f t="shared" si="108"/>
        <v>25200</v>
      </c>
      <c r="M72" s="5">
        <v>1008</v>
      </c>
      <c r="N72" s="5">
        <v>126</v>
      </c>
      <c r="O72" s="5">
        <v>63</v>
      </c>
      <c r="P72" s="5">
        <v>63</v>
      </c>
      <c r="Q72" s="5">
        <v>63</v>
      </c>
      <c r="R72" s="5">
        <f t="shared" ref="O72:S72" si="125">R71+2</f>
        <v>130</v>
      </c>
      <c r="S72" s="5">
        <f t="shared" si="125"/>
        <v>130</v>
      </c>
      <c r="T72" s="5">
        <v>63</v>
      </c>
      <c r="U72" s="5">
        <v>63</v>
      </c>
      <c r="V72" s="5">
        <v>100</v>
      </c>
      <c r="W72" s="5">
        <f t="shared" si="124"/>
        <v>340</v>
      </c>
      <c r="X72" s="4">
        <v>4</v>
      </c>
      <c r="Y72" s="4">
        <f t="shared" si="78"/>
        <v>3.6</v>
      </c>
      <c r="Z72" s="4">
        <f t="shared" si="72"/>
        <v>8</v>
      </c>
      <c r="AA72" s="4">
        <f t="shared" si="110"/>
        <v>46979.2</v>
      </c>
      <c r="AB72" s="4">
        <f t="shared" si="111"/>
        <v>52263936</v>
      </c>
      <c r="AC72" s="4">
        <f t="shared" si="112"/>
        <v>4457088</v>
      </c>
      <c r="AD72" s="4">
        <f t="shared" si="113"/>
        <v>46585728</v>
      </c>
      <c r="AE72" s="4">
        <f t="shared" si="114"/>
        <v>4457088</v>
      </c>
      <c r="AF72" s="4">
        <f t="shared" si="115"/>
        <v>52508160</v>
      </c>
      <c r="AG72" s="4">
        <f t="shared" si="116"/>
        <v>130</v>
      </c>
      <c r="AH72" s="4">
        <f t="shared" si="117"/>
        <v>5216</v>
      </c>
      <c r="AI72" s="4">
        <f t="shared" si="118"/>
        <v>1306368</v>
      </c>
      <c r="AJ72" s="4">
        <f t="shared" si="119"/>
        <v>2073600</v>
      </c>
      <c r="AK72" s="4">
        <f t="shared" si="120"/>
        <v>36288000</v>
      </c>
      <c r="AL72">
        <f t="shared" si="121"/>
        <v>63</v>
      </c>
    </row>
    <row r="73" spans="1:38">
      <c r="A73" s="4">
        <f t="shared" si="122"/>
        <v>690</v>
      </c>
      <c r="B73" s="4">
        <f t="shared" si="70"/>
        <v>47657.6</v>
      </c>
      <c r="C73" s="4">
        <f t="shared" si="100"/>
        <v>36803.2</v>
      </c>
      <c r="D73" s="4">
        <f t="shared" si="101"/>
        <v>3137.6</v>
      </c>
      <c r="E73" s="4">
        <f t="shared" si="102"/>
        <v>32817.6</v>
      </c>
      <c r="F73" s="4">
        <f t="shared" si="103"/>
        <v>3137.6</v>
      </c>
      <c r="G73" s="4">
        <f t="shared" si="104"/>
        <v>36972.8</v>
      </c>
      <c r="H73" s="4">
        <f t="shared" si="105"/>
        <v>132</v>
      </c>
      <c r="I73" s="4">
        <f t="shared" si="87"/>
        <v>5248</v>
      </c>
      <c r="J73" s="4">
        <f t="shared" si="106"/>
        <v>921.6</v>
      </c>
      <c r="K73" s="4">
        <f t="shared" si="107"/>
        <v>1440</v>
      </c>
      <c r="L73" s="4">
        <f t="shared" si="108"/>
        <v>25560</v>
      </c>
      <c r="M73" s="5">
        <v>1024</v>
      </c>
      <c r="N73" s="5">
        <v>128</v>
      </c>
      <c r="O73" s="5">
        <v>64</v>
      </c>
      <c r="P73" s="5">
        <v>64</v>
      </c>
      <c r="Q73" s="5">
        <v>64</v>
      </c>
      <c r="R73" s="5">
        <f t="shared" ref="O73:S73" si="126">R72+2</f>
        <v>132</v>
      </c>
      <c r="S73" s="5">
        <f t="shared" si="126"/>
        <v>132</v>
      </c>
      <c r="T73" s="5">
        <v>64</v>
      </c>
      <c r="U73" s="5">
        <v>64</v>
      </c>
      <c r="V73" s="5">
        <v>100</v>
      </c>
      <c r="W73" s="5">
        <f t="shared" si="124"/>
        <v>345</v>
      </c>
      <c r="X73" s="4">
        <v>4</v>
      </c>
      <c r="Y73" s="4">
        <f t="shared" si="78"/>
        <v>3.6</v>
      </c>
      <c r="Z73" s="4">
        <f t="shared" si="72"/>
        <v>8</v>
      </c>
      <c r="AA73" s="4">
        <f t="shared" si="110"/>
        <v>47657.6</v>
      </c>
      <c r="AB73" s="4">
        <f t="shared" si="111"/>
        <v>52996608</v>
      </c>
      <c r="AC73" s="4">
        <f t="shared" si="112"/>
        <v>4518144</v>
      </c>
      <c r="AD73" s="4">
        <f t="shared" si="113"/>
        <v>47257344</v>
      </c>
      <c r="AE73" s="4">
        <f t="shared" si="114"/>
        <v>4518144</v>
      </c>
      <c r="AF73" s="4">
        <f t="shared" si="115"/>
        <v>53240832</v>
      </c>
      <c r="AG73" s="4">
        <f t="shared" si="116"/>
        <v>132</v>
      </c>
      <c r="AH73" s="4">
        <f t="shared" si="117"/>
        <v>5248</v>
      </c>
      <c r="AI73" s="4">
        <f t="shared" si="118"/>
        <v>1327104</v>
      </c>
      <c r="AJ73" s="4">
        <f t="shared" si="119"/>
        <v>2073600</v>
      </c>
      <c r="AK73" s="4">
        <f t="shared" si="120"/>
        <v>36806400</v>
      </c>
      <c r="AL73">
        <f t="shared" si="121"/>
        <v>64</v>
      </c>
    </row>
    <row r="74" spans="1:38">
      <c r="A74" s="4">
        <f t="shared" si="122"/>
        <v>700</v>
      </c>
      <c r="B74" s="4">
        <f t="shared" si="70"/>
        <v>48336</v>
      </c>
      <c r="C74" s="4">
        <f t="shared" si="100"/>
        <v>37312</v>
      </c>
      <c r="D74" s="4">
        <f t="shared" si="101"/>
        <v>3180</v>
      </c>
      <c r="E74" s="4">
        <f t="shared" si="102"/>
        <v>33284</v>
      </c>
      <c r="F74" s="4">
        <f t="shared" si="103"/>
        <v>3180</v>
      </c>
      <c r="G74" s="4">
        <f t="shared" si="104"/>
        <v>37481.6</v>
      </c>
      <c r="H74" s="4">
        <f t="shared" si="105"/>
        <v>134</v>
      </c>
      <c r="I74" s="4">
        <f t="shared" si="87"/>
        <v>5280</v>
      </c>
      <c r="J74" s="4">
        <f t="shared" si="106"/>
        <v>936</v>
      </c>
      <c r="K74" s="4">
        <f t="shared" si="107"/>
        <v>1440</v>
      </c>
      <c r="L74" s="4">
        <f t="shared" si="108"/>
        <v>25920</v>
      </c>
      <c r="M74" s="5">
        <v>1040</v>
      </c>
      <c r="N74" s="5">
        <v>130</v>
      </c>
      <c r="O74" s="5">
        <v>65</v>
      </c>
      <c r="P74" s="5">
        <v>65</v>
      </c>
      <c r="Q74" s="5">
        <v>65</v>
      </c>
      <c r="R74" s="5">
        <f t="shared" ref="O74:S74" si="127">R73+2</f>
        <v>134</v>
      </c>
      <c r="S74" s="5">
        <f t="shared" si="127"/>
        <v>134</v>
      </c>
      <c r="T74" s="5">
        <v>65</v>
      </c>
      <c r="U74" s="5">
        <v>65</v>
      </c>
      <c r="V74" s="5">
        <v>100</v>
      </c>
      <c r="W74" s="5">
        <f t="shared" si="124"/>
        <v>350</v>
      </c>
      <c r="X74" s="4">
        <v>4</v>
      </c>
      <c r="Y74" s="4">
        <f t="shared" si="78"/>
        <v>3.6</v>
      </c>
      <c r="Z74" s="4">
        <f t="shared" si="72"/>
        <v>8</v>
      </c>
      <c r="AA74" s="4">
        <f t="shared" si="110"/>
        <v>48336</v>
      </c>
      <c r="AB74" s="4">
        <f t="shared" si="111"/>
        <v>53729280</v>
      </c>
      <c r="AC74" s="4">
        <f t="shared" si="112"/>
        <v>4579200</v>
      </c>
      <c r="AD74" s="4">
        <f t="shared" si="113"/>
        <v>47928960</v>
      </c>
      <c r="AE74" s="4">
        <f t="shared" si="114"/>
        <v>4579200</v>
      </c>
      <c r="AF74" s="4">
        <f t="shared" si="115"/>
        <v>53973504</v>
      </c>
      <c r="AG74" s="4">
        <f t="shared" si="116"/>
        <v>134</v>
      </c>
      <c r="AH74" s="4">
        <f t="shared" si="117"/>
        <v>5280</v>
      </c>
      <c r="AI74" s="4">
        <f t="shared" si="118"/>
        <v>1347840</v>
      </c>
      <c r="AJ74" s="4">
        <f t="shared" si="119"/>
        <v>2073600</v>
      </c>
      <c r="AK74" s="4">
        <f t="shared" si="120"/>
        <v>37324800</v>
      </c>
      <c r="AL74">
        <f t="shared" si="121"/>
        <v>65</v>
      </c>
    </row>
    <row r="75" spans="1:38">
      <c r="A75" s="4">
        <f t="shared" si="122"/>
        <v>710</v>
      </c>
      <c r="B75" s="4">
        <f t="shared" ref="B75:B104" si="128">(B$3+B$4*$A75+$M75)*$X75*(Y75+Z75-1)</f>
        <v>52251.2</v>
      </c>
      <c r="C75" s="4">
        <f t="shared" si="100"/>
        <v>40318.4</v>
      </c>
      <c r="D75" s="4">
        <f t="shared" si="101"/>
        <v>3435.2</v>
      </c>
      <c r="E75" s="4">
        <f t="shared" si="102"/>
        <v>35979.2</v>
      </c>
      <c r="F75" s="4">
        <f t="shared" si="103"/>
        <v>3435.2</v>
      </c>
      <c r="G75" s="4">
        <f t="shared" si="104"/>
        <v>40499.2</v>
      </c>
      <c r="H75" s="4">
        <f t="shared" si="105"/>
        <v>136</v>
      </c>
      <c r="I75" s="4">
        <f t="shared" si="87"/>
        <v>5644</v>
      </c>
      <c r="J75" s="4">
        <f t="shared" si="106"/>
        <v>1003.2</v>
      </c>
      <c r="K75" s="4">
        <f t="shared" si="107"/>
        <v>1520</v>
      </c>
      <c r="L75" s="4">
        <f t="shared" si="108"/>
        <v>27740</v>
      </c>
      <c r="M75" s="5">
        <v>1056</v>
      </c>
      <c r="N75" s="5">
        <v>132</v>
      </c>
      <c r="O75" s="5">
        <v>66</v>
      </c>
      <c r="P75" s="5">
        <v>66</v>
      </c>
      <c r="Q75" s="5">
        <v>66</v>
      </c>
      <c r="R75" s="5">
        <f t="shared" ref="O75:S75" si="129">R74+2</f>
        <v>136</v>
      </c>
      <c r="S75" s="5">
        <f t="shared" si="129"/>
        <v>136</v>
      </c>
      <c r="T75" s="5">
        <v>66</v>
      </c>
      <c r="U75" s="5">
        <v>66</v>
      </c>
      <c r="V75" s="5">
        <v>100</v>
      </c>
      <c r="W75" s="5">
        <f t="shared" si="124"/>
        <v>355</v>
      </c>
      <c r="X75" s="4">
        <v>4</v>
      </c>
      <c r="Y75" s="4">
        <f t="shared" si="78"/>
        <v>3.8</v>
      </c>
      <c r="Z75" s="4">
        <f t="shared" ref="Z75:Z104" si="130">Z70+0.5</f>
        <v>8.5</v>
      </c>
      <c r="AA75" s="4">
        <f t="shared" si="110"/>
        <v>52251.2</v>
      </c>
      <c r="AB75" s="4">
        <f t="shared" si="111"/>
        <v>58058496</v>
      </c>
      <c r="AC75" s="4">
        <f t="shared" si="112"/>
        <v>4946688</v>
      </c>
      <c r="AD75" s="4">
        <f t="shared" si="113"/>
        <v>51810048</v>
      </c>
      <c r="AE75" s="4">
        <f t="shared" si="114"/>
        <v>4946688</v>
      </c>
      <c r="AF75" s="4">
        <f t="shared" si="115"/>
        <v>58318848</v>
      </c>
      <c r="AG75" s="4">
        <f t="shared" si="116"/>
        <v>136</v>
      </c>
      <c r="AH75" s="4">
        <f t="shared" si="117"/>
        <v>5644</v>
      </c>
      <c r="AI75" s="4">
        <f t="shared" si="118"/>
        <v>1444608</v>
      </c>
      <c r="AJ75" s="4">
        <f t="shared" si="119"/>
        <v>2188800</v>
      </c>
      <c r="AK75" s="4">
        <f t="shared" si="120"/>
        <v>39945600</v>
      </c>
      <c r="AL75">
        <f t="shared" si="121"/>
        <v>66</v>
      </c>
    </row>
    <row r="76" spans="1:38">
      <c r="A76" s="4">
        <f t="shared" si="122"/>
        <v>720</v>
      </c>
      <c r="B76" s="4">
        <f t="shared" si="128"/>
        <v>52974.4</v>
      </c>
      <c r="C76" s="4">
        <f t="shared" si="100"/>
        <v>40860.8</v>
      </c>
      <c r="D76" s="4">
        <f t="shared" si="101"/>
        <v>3480.4</v>
      </c>
      <c r="E76" s="4">
        <f t="shared" si="102"/>
        <v>36476.4</v>
      </c>
      <c r="F76" s="4">
        <f t="shared" si="103"/>
        <v>3480.4</v>
      </c>
      <c r="G76" s="4">
        <f t="shared" si="104"/>
        <v>41041.6</v>
      </c>
      <c r="H76" s="4">
        <f t="shared" si="105"/>
        <v>138</v>
      </c>
      <c r="I76" s="4">
        <f t="shared" si="87"/>
        <v>5678</v>
      </c>
      <c r="J76" s="4">
        <f t="shared" si="106"/>
        <v>1018.4</v>
      </c>
      <c r="K76" s="4">
        <f t="shared" si="107"/>
        <v>1520</v>
      </c>
      <c r="L76" s="4">
        <f t="shared" si="108"/>
        <v>28120</v>
      </c>
      <c r="M76" s="5">
        <v>1072</v>
      </c>
      <c r="N76" s="5">
        <v>134</v>
      </c>
      <c r="O76" s="5">
        <v>67</v>
      </c>
      <c r="P76" s="5">
        <v>67</v>
      </c>
      <c r="Q76" s="5">
        <v>67</v>
      </c>
      <c r="R76" s="5">
        <f t="shared" ref="O76:S76" si="131">R75+2</f>
        <v>138</v>
      </c>
      <c r="S76" s="5">
        <f t="shared" si="131"/>
        <v>138</v>
      </c>
      <c r="T76" s="5">
        <v>67</v>
      </c>
      <c r="U76" s="5">
        <v>67</v>
      </c>
      <c r="V76" s="5">
        <v>100</v>
      </c>
      <c r="W76" s="5">
        <f t="shared" si="124"/>
        <v>360</v>
      </c>
      <c r="X76" s="4">
        <v>4</v>
      </c>
      <c r="Y76" s="4">
        <f t="shared" si="78"/>
        <v>3.8</v>
      </c>
      <c r="Z76" s="4">
        <f t="shared" si="130"/>
        <v>8.5</v>
      </c>
      <c r="AA76" s="4">
        <f t="shared" si="110"/>
        <v>52974.4</v>
      </c>
      <c r="AB76" s="4">
        <f t="shared" si="111"/>
        <v>58839552</v>
      </c>
      <c r="AC76" s="4">
        <f t="shared" si="112"/>
        <v>5011776</v>
      </c>
      <c r="AD76" s="4">
        <f t="shared" si="113"/>
        <v>52526016</v>
      </c>
      <c r="AE76" s="4">
        <f t="shared" si="114"/>
        <v>5011776</v>
      </c>
      <c r="AF76" s="4">
        <f t="shared" si="115"/>
        <v>59099904</v>
      </c>
      <c r="AG76" s="4">
        <f t="shared" si="116"/>
        <v>138</v>
      </c>
      <c r="AH76" s="4">
        <f t="shared" si="117"/>
        <v>5678</v>
      </c>
      <c r="AI76" s="4">
        <f t="shared" si="118"/>
        <v>1466496</v>
      </c>
      <c r="AJ76" s="4">
        <f t="shared" si="119"/>
        <v>2188800</v>
      </c>
      <c r="AK76" s="4">
        <f t="shared" si="120"/>
        <v>40492800</v>
      </c>
      <c r="AL76">
        <f t="shared" si="121"/>
        <v>67</v>
      </c>
    </row>
    <row r="77" spans="1:38">
      <c r="A77" s="4">
        <f t="shared" si="122"/>
        <v>730</v>
      </c>
      <c r="B77" s="4">
        <f t="shared" si="128"/>
        <v>53697.6</v>
      </c>
      <c r="C77" s="4">
        <f t="shared" si="100"/>
        <v>41403.2</v>
      </c>
      <c r="D77" s="4">
        <f t="shared" si="101"/>
        <v>3525.6</v>
      </c>
      <c r="E77" s="4">
        <f t="shared" si="102"/>
        <v>36973.6</v>
      </c>
      <c r="F77" s="4">
        <f t="shared" si="103"/>
        <v>3525.6</v>
      </c>
      <c r="G77" s="4">
        <f t="shared" si="104"/>
        <v>41584</v>
      </c>
      <c r="H77" s="4">
        <f t="shared" si="105"/>
        <v>140</v>
      </c>
      <c r="I77" s="4">
        <f t="shared" si="87"/>
        <v>5712</v>
      </c>
      <c r="J77" s="4">
        <f t="shared" si="106"/>
        <v>1033.6</v>
      </c>
      <c r="K77" s="4">
        <f t="shared" si="107"/>
        <v>1520</v>
      </c>
      <c r="L77" s="4">
        <f t="shared" si="108"/>
        <v>28500</v>
      </c>
      <c r="M77" s="5">
        <v>1088</v>
      </c>
      <c r="N77" s="5">
        <v>136</v>
      </c>
      <c r="O77" s="5">
        <v>68</v>
      </c>
      <c r="P77" s="5">
        <v>68</v>
      </c>
      <c r="Q77" s="5">
        <v>68</v>
      </c>
      <c r="R77" s="5">
        <f t="shared" ref="O77:S77" si="132">R76+2</f>
        <v>140</v>
      </c>
      <c r="S77" s="5">
        <f t="shared" si="132"/>
        <v>140</v>
      </c>
      <c r="T77" s="5">
        <v>68</v>
      </c>
      <c r="U77" s="5">
        <v>68</v>
      </c>
      <c r="V77" s="5">
        <v>100</v>
      </c>
      <c r="W77" s="5">
        <f t="shared" si="124"/>
        <v>365</v>
      </c>
      <c r="X77" s="4">
        <v>4</v>
      </c>
      <c r="Y77" s="4">
        <f t="shared" si="78"/>
        <v>3.8</v>
      </c>
      <c r="Z77" s="4">
        <f t="shared" si="130"/>
        <v>8.5</v>
      </c>
      <c r="AA77" s="4">
        <f t="shared" si="110"/>
        <v>53697.6</v>
      </c>
      <c r="AB77" s="4">
        <f t="shared" si="111"/>
        <v>59620608</v>
      </c>
      <c r="AC77" s="4">
        <f t="shared" si="112"/>
        <v>5076864</v>
      </c>
      <c r="AD77" s="4">
        <f t="shared" si="113"/>
        <v>53241984</v>
      </c>
      <c r="AE77" s="4">
        <f t="shared" si="114"/>
        <v>5076864</v>
      </c>
      <c r="AF77" s="4">
        <f t="shared" si="115"/>
        <v>59880960</v>
      </c>
      <c r="AG77" s="4">
        <f t="shared" si="116"/>
        <v>140</v>
      </c>
      <c r="AH77" s="4">
        <f t="shared" si="117"/>
        <v>5712</v>
      </c>
      <c r="AI77" s="4">
        <f t="shared" si="118"/>
        <v>1488384</v>
      </c>
      <c r="AJ77" s="4">
        <f t="shared" si="119"/>
        <v>2188800</v>
      </c>
      <c r="AK77" s="4">
        <f t="shared" si="120"/>
        <v>41040000</v>
      </c>
      <c r="AL77">
        <f t="shared" si="121"/>
        <v>68</v>
      </c>
    </row>
    <row r="78" spans="1:38">
      <c r="A78" s="4">
        <f t="shared" si="122"/>
        <v>740</v>
      </c>
      <c r="B78" s="4">
        <f t="shared" si="128"/>
        <v>54420.8</v>
      </c>
      <c r="C78" s="4">
        <f t="shared" si="100"/>
        <v>41945.6</v>
      </c>
      <c r="D78" s="4">
        <f t="shared" si="101"/>
        <v>3570.8</v>
      </c>
      <c r="E78" s="4">
        <f t="shared" si="102"/>
        <v>37470.8</v>
      </c>
      <c r="F78" s="4">
        <f t="shared" si="103"/>
        <v>3570.8</v>
      </c>
      <c r="G78" s="4">
        <f t="shared" si="104"/>
        <v>42126.4</v>
      </c>
      <c r="H78" s="4">
        <f t="shared" si="105"/>
        <v>142</v>
      </c>
      <c r="I78" s="4">
        <f t="shared" si="87"/>
        <v>5746</v>
      </c>
      <c r="J78" s="4">
        <f t="shared" si="106"/>
        <v>1048.8</v>
      </c>
      <c r="K78" s="4">
        <f t="shared" si="107"/>
        <v>1520</v>
      </c>
      <c r="L78" s="4">
        <f t="shared" si="108"/>
        <v>28880</v>
      </c>
      <c r="M78" s="5">
        <v>1104</v>
      </c>
      <c r="N78" s="5">
        <v>138</v>
      </c>
      <c r="O78" s="5">
        <v>69</v>
      </c>
      <c r="P78" s="5">
        <v>69</v>
      </c>
      <c r="Q78" s="5">
        <v>69</v>
      </c>
      <c r="R78" s="5">
        <f t="shared" ref="O78:S78" si="133">R77+2</f>
        <v>142</v>
      </c>
      <c r="S78" s="5">
        <f t="shared" si="133"/>
        <v>142</v>
      </c>
      <c r="T78" s="5">
        <v>69</v>
      </c>
      <c r="U78" s="5">
        <v>69</v>
      </c>
      <c r="V78" s="5">
        <v>100</v>
      </c>
      <c r="W78" s="5">
        <f t="shared" si="124"/>
        <v>370</v>
      </c>
      <c r="X78" s="4">
        <v>4</v>
      </c>
      <c r="Y78" s="4">
        <f t="shared" si="78"/>
        <v>3.8</v>
      </c>
      <c r="Z78" s="4">
        <f t="shared" si="130"/>
        <v>8.5</v>
      </c>
      <c r="AA78" s="4">
        <f t="shared" si="110"/>
        <v>54420.8</v>
      </c>
      <c r="AB78" s="4">
        <f t="shared" si="111"/>
        <v>60401664</v>
      </c>
      <c r="AC78" s="4">
        <f t="shared" si="112"/>
        <v>5141952</v>
      </c>
      <c r="AD78" s="4">
        <f t="shared" si="113"/>
        <v>53957952</v>
      </c>
      <c r="AE78" s="4">
        <f t="shared" si="114"/>
        <v>5141952</v>
      </c>
      <c r="AF78" s="4">
        <f t="shared" si="115"/>
        <v>60662016</v>
      </c>
      <c r="AG78" s="4">
        <f t="shared" si="116"/>
        <v>142</v>
      </c>
      <c r="AH78" s="4">
        <f t="shared" si="117"/>
        <v>5746</v>
      </c>
      <c r="AI78" s="4">
        <f t="shared" si="118"/>
        <v>1510272</v>
      </c>
      <c r="AJ78" s="4">
        <f t="shared" si="119"/>
        <v>2188800</v>
      </c>
      <c r="AK78" s="4">
        <f t="shared" si="120"/>
        <v>41587200</v>
      </c>
      <c r="AL78">
        <f t="shared" si="121"/>
        <v>69</v>
      </c>
    </row>
    <row r="79" spans="1:38">
      <c r="A79" s="4">
        <f t="shared" si="122"/>
        <v>750</v>
      </c>
      <c r="B79" s="4">
        <f t="shared" si="128"/>
        <v>68026</v>
      </c>
      <c r="C79" s="4">
        <f t="shared" si="100"/>
        <v>52997</v>
      </c>
      <c r="D79" s="4">
        <f t="shared" si="101"/>
        <v>4463.5</v>
      </c>
      <c r="E79" s="4">
        <f t="shared" si="102"/>
        <v>47403.5</v>
      </c>
      <c r="F79" s="4">
        <f t="shared" si="103"/>
        <v>4463.5</v>
      </c>
      <c r="G79" s="4">
        <f t="shared" si="104"/>
        <v>53336</v>
      </c>
      <c r="H79" s="4">
        <f t="shared" si="105"/>
        <v>144</v>
      </c>
      <c r="I79" s="4">
        <f t="shared" si="87"/>
        <v>5746</v>
      </c>
      <c r="J79" s="4">
        <f t="shared" si="106"/>
        <v>1311</v>
      </c>
      <c r="K79" s="4">
        <f t="shared" si="107"/>
        <v>1900</v>
      </c>
      <c r="L79" s="4">
        <f t="shared" si="108"/>
        <v>36575</v>
      </c>
      <c r="M79" s="8">
        <v>1104</v>
      </c>
      <c r="N79" s="8">
        <v>138</v>
      </c>
      <c r="O79" s="8">
        <v>69</v>
      </c>
      <c r="P79" s="8">
        <v>69</v>
      </c>
      <c r="Q79" s="8">
        <v>69</v>
      </c>
      <c r="R79" s="8">
        <f t="shared" ref="O79:S79" si="134">R78+2</f>
        <v>144</v>
      </c>
      <c r="S79" s="8">
        <f t="shared" si="134"/>
        <v>144</v>
      </c>
      <c r="T79" s="8">
        <v>69</v>
      </c>
      <c r="U79" s="8">
        <v>69</v>
      </c>
      <c r="V79" s="8">
        <v>100</v>
      </c>
      <c r="W79" s="8">
        <f t="shared" si="124"/>
        <v>375</v>
      </c>
      <c r="X79" s="9">
        <v>5</v>
      </c>
      <c r="Y79" s="4">
        <f t="shared" si="78"/>
        <v>3.8</v>
      </c>
      <c r="Z79" s="4">
        <f t="shared" si="130"/>
        <v>8.5</v>
      </c>
      <c r="AA79" s="4">
        <f t="shared" si="110"/>
        <v>68026</v>
      </c>
      <c r="AB79" s="4">
        <f t="shared" si="111"/>
        <v>76315680</v>
      </c>
      <c r="AC79" s="4">
        <f t="shared" si="112"/>
        <v>6427440</v>
      </c>
      <c r="AD79" s="4">
        <f t="shared" si="113"/>
        <v>68261040</v>
      </c>
      <c r="AE79" s="4">
        <f t="shared" si="114"/>
        <v>6427440</v>
      </c>
      <c r="AF79" s="4">
        <f t="shared" si="115"/>
        <v>76803840</v>
      </c>
      <c r="AG79" s="4">
        <f t="shared" si="116"/>
        <v>144</v>
      </c>
      <c r="AH79" s="4">
        <f t="shared" si="117"/>
        <v>5746</v>
      </c>
      <c r="AI79" s="4">
        <f t="shared" si="118"/>
        <v>1887840</v>
      </c>
      <c r="AJ79" s="4">
        <f t="shared" si="119"/>
        <v>2736000</v>
      </c>
      <c r="AK79" s="4">
        <f t="shared" si="120"/>
        <v>52668000</v>
      </c>
      <c r="AL79">
        <f t="shared" si="121"/>
        <v>69</v>
      </c>
    </row>
    <row r="80" spans="1:38">
      <c r="A80" s="4">
        <f t="shared" si="122"/>
        <v>760</v>
      </c>
      <c r="B80" s="4">
        <f t="shared" si="128"/>
        <v>73200</v>
      </c>
      <c r="C80" s="4">
        <f t="shared" si="100"/>
        <v>57000</v>
      </c>
      <c r="D80" s="4">
        <f t="shared" si="101"/>
        <v>4800</v>
      </c>
      <c r="E80" s="4">
        <f t="shared" si="102"/>
        <v>51000</v>
      </c>
      <c r="F80" s="4">
        <f t="shared" si="103"/>
        <v>4800</v>
      </c>
      <c r="G80" s="4">
        <f t="shared" si="104"/>
        <v>57360</v>
      </c>
      <c r="H80" s="4">
        <f t="shared" si="105"/>
        <v>146</v>
      </c>
      <c r="I80" s="4">
        <f t="shared" si="87"/>
        <v>6120</v>
      </c>
      <c r="J80" s="4">
        <f t="shared" si="106"/>
        <v>1400</v>
      </c>
      <c r="K80" s="4">
        <f t="shared" si="107"/>
        <v>2000</v>
      </c>
      <c r="L80" s="4">
        <f t="shared" si="108"/>
        <v>39000</v>
      </c>
      <c r="M80" s="5">
        <v>1120</v>
      </c>
      <c r="N80" s="5">
        <v>140</v>
      </c>
      <c r="O80" s="5">
        <v>70</v>
      </c>
      <c r="P80" s="5">
        <v>70</v>
      </c>
      <c r="Q80" s="5">
        <v>70</v>
      </c>
      <c r="R80" s="5">
        <f t="shared" ref="O80:S80" si="135">R79+2</f>
        <v>146</v>
      </c>
      <c r="S80" s="5">
        <f t="shared" si="135"/>
        <v>146</v>
      </c>
      <c r="T80" s="5">
        <v>70</v>
      </c>
      <c r="U80" s="5">
        <v>70</v>
      </c>
      <c r="V80" s="5">
        <v>100</v>
      </c>
      <c r="W80" s="5">
        <f t="shared" si="124"/>
        <v>380</v>
      </c>
      <c r="X80" s="4">
        <v>5</v>
      </c>
      <c r="Y80" s="4">
        <f t="shared" ref="Y80:Y104" si="136">Y75+0.2</f>
        <v>4</v>
      </c>
      <c r="Z80" s="4">
        <f t="shared" si="130"/>
        <v>9</v>
      </c>
      <c r="AA80" s="4">
        <f t="shared" si="110"/>
        <v>73200</v>
      </c>
      <c r="AB80" s="4">
        <f t="shared" si="111"/>
        <v>82080000</v>
      </c>
      <c r="AC80" s="4">
        <f t="shared" si="112"/>
        <v>6912000</v>
      </c>
      <c r="AD80" s="4">
        <f t="shared" si="113"/>
        <v>73440000</v>
      </c>
      <c r="AE80" s="4">
        <f t="shared" si="114"/>
        <v>6912000</v>
      </c>
      <c r="AF80" s="4">
        <f t="shared" si="115"/>
        <v>82598400</v>
      </c>
      <c r="AG80" s="4">
        <f t="shared" si="116"/>
        <v>146</v>
      </c>
      <c r="AH80" s="4">
        <f t="shared" si="117"/>
        <v>6120</v>
      </c>
      <c r="AI80" s="4">
        <f t="shared" si="118"/>
        <v>2016000</v>
      </c>
      <c r="AJ80" s="4">
        <f t="shared" si="119"/>
        <v>2880000</v>
      </c>
      <c r="AK80" s="4">
        <f t="shared" si="120"/>
        <v>56160000</v>
      </c>
      <c r="AL80">
        <f t="shared" si="121"/>
        <v>70</v>
      </c>
    </row>
    <row r="81" spans="1:38">
      <c r="A81" s="4">
        <f t="shared" si="122"/>
        <v>770</v>
      </c>
      <c r="B81" s="4">
        <f t="shared" si="128"/>
        <v>74160</v>
      </c>
      <c r="C81" s="4">
        <f t="shared" si="100"/>
        <v>57720</v>
      </c>
      <c r="D81" s="4">
        <f t="shared" si="101"/>
        <v>4860</v>
      </c>
      <c r="E81" s="4">
        <f t="shared" si="102"/>
        <v>51660</v>
      </c>
      <c r="F81" s="4">
        <f t="shared" si="103"/>
        <v>4860</v>
      </c>
      <c r="G81" s="4">
        <f t="shared" si="104"/>
        <v>58080</v>
      </c>
      <c r="H81" s="4">
        <f t="shared" si="105"/>
        <v>148</v>
      </c>
      <c r="I81" s="4">
        <f t="shared" si="87"/>
        <v>6156</v>
      </c>
      <c r="J81" s="4">
        <f t="shared" si="106"/>
        <v>1420</v>
      </c>
      <c r="K81" s="4">
        <f t="shared" si="107"/>
        <v>2000</v>
      </c>
      <c r="L81" s="4">
        <f t="shared" si="108"/>
        <v>39500</v>
      </c>
      <c r="M81" s="5">
        <v>1136</v>
      </c>
      <c r="N81" s="5">
        <v>142</v>
      </c>
      <c r="O81" s="5">
        <v>71</v>
      </c>
      <c r="P81" s="5">
        <v>71</v>
      </c>
      <c r="Q81" s="5">
        <v>71</v>
      </c>
      <c r="R81" s="5">
        <f t="shared" ref="O81:S81" si="137">R80+2</f>
        <v>148</v>
      </c>
      <c r="S81" s="5">
        <f t="shared" si="137"/>
        <v>148</v>
      </c>
      <c r="T81" s="5">
        <v>71</v>
      </c>
      <c r="U81" s="5">
        <v>71</v>
      </c>
      <c r="V81" s="5">
        <v>100</v>
      </c>
      <c r="W81" s="5">
        <f t="shared" si="124"/>
        <v>385</v>
      </c>
      <c r="X81" s="4">
        <v>5</v>
      </c>
      <c r="Y81" s="4">
        <f t="shared" si="136"/>
        <v>4</v>
      </c>
      <c r="Z81" s="4">
        <f t="shared" si="130"/>
        <v>9</v>
      </c>
      <c r="AA81" s="4">
        <f t="shared" si="110"/>
        <v>74160</v>
      </c>
      <c r="AB81" s="4">
        <f t="shared" si="111"/>
        <v>83116800</v>
      </c>
      <c r="AC81" s="4">
        <f t="shared" si="112"/>
        <v>6998400</v>
      </c>
      <c r="AD81" s="4">
        <f t="shared" si="113"/>
        <v>74390400</v>
      </c>
      <c r="AE81" s="4">
        <f t="shared" si="114"/>
        <v>6998400</v>
      </c>
      <c r="AF81" s="4">
        <f t="shared" si="115"/>
        <v>83635200</v>
      </c>
      <c r="AG81" s="4">
        <f t="shared" si="116"/>
        <v>148</v>
      </c>
      <c r="AH81" s="4">
        <f t="shared" si="117"/>
        <v>6156</v>
      </c>
      <c r="AI81" s="4">
        <f t="shared" si="118"/>
        <v>2044800</v>
      </c>
      <c r="AJ81" s="4">
        <f t="shared" si="119"/>
        <v>2880000</v>
      </c>
      <c r="AK81" s="4">
        <f t="shared" si="120"/>
        <v>56880000</v>
      </c>
      <c r="AL81">
        <f t="shared" si="121"/>
        <v>71</v>
      </c>
    </row>
    <row r="82" spans="1:38">
      <c r="A82" s="4">
        <f t="shared" si="122"/>
        <v>780</v>
      </c>
      <c r="B82" s="4">
        <f t="shared" si="128"/>
        <v>75120</v>
      </c>
      <c r="C82" s="4">
        <f t="shared" si="100"/>
        <v>58440</v>
      </c>
      <c r="D82" s="4">
        <f t="shared" si="101"/>
        <v>4920</v>
      </c>
      <c r="E82" s="4">
        <f t="shared" si="102"/>
        <v>52320</v>
      </c>
      <c r="F82" s="4">
        <f t="shared" si="103"/>
        <v>4920</v>
      </c>
      <c r="G82" s="4">
        <f t="shared" si="104"/>
        <v>58800</v>
      </c>
      <c r="H82" s="4">
        <f t="shared" si="105"/>
        <v>150</v>
      </c>
      <c r="I82" s="4">
        <f t="shared" si="87"/>
        <v>6192</v>
      </c>
      <c r="J82" s="4">
        <f t="shared" si="106"/>
        <v>1440</v>
      </c>
      <c r="K82" s="4">
        <f t="shared" si="107"/>
        <v>2000</v>
      </c>
      <c r="L82" s="4">
        <f t="shared" si="108"/>
        <v>40000</v>
      </c>
      <c r="M82" s="5">
        <v>1152</v>
      </c>
      <c r="N82" s="5">
        <v>144</v>
      </c>
      <c r="O82" s="5">
        <v>72</v>
      </c>
      <c r="P82" s="5">
        <v>72</v>
      </c>
      <c r="Q82" s="5">
        <v>72</v>
      </c>
      <c r="R82" s="5">
        <f t="shared" ref="O82:S82" si="138">R81+2</f>
        <v>150</v>
      </c>
      <c r="S82" s="5">
        <f t="shared" si="138"/>
        <v>150</v>
      </c>
      <c r="T82" s="5">
        <v>72</v>
      </c>
      <c r="U82" s="5">
        <v>72</v>
      </c>
      <c r="V82" s="5">
        <v>100</v>
      </c>
      <c r="W82" s="5">
        <f t="shared" si="124"/>
        <v>390</v>
      </c>
      <c r="X82" s="4">
        <v>5</v>
      </c>
      <c r="Y82" s="4">
        <f t="shared" si="136"/>
        <v>4</v>
      </c>
      <c r="Z82" s="4">
        <f t="shared" si="130"/>
        <v>9</v>
      </c>
      <c r="AA82" s="4">
        <f t="shared" si="110"/>
        <v>75120</v>
      </c>
      <c r="AB82" s="4">
        <f t="shared" si="111"/>
        <v>84153600</v>
      </c>
      <c r="AC82" s="4">
        <f t="shared" si="112"/>
        <v>7084800</v>
      </c>
      <c r="AD82" s="4">
        <f t="shared" si="113"/>
        <v>75340800</v>
      </c>
      <c r="AE82" s="4">
        <f t="shared" si="114"/>
        <v>7084800</v>
      </c>
      <c r="AF82" s="4">
        <f t="shared" si="115"/>
        <v>84672000</v>
      </c>
      <c r="AG82" s="4">
        <f t="shared" si="116"/>
        <v>150</v>
      </c>
      <c r="AH82" s="4">
        <f t="shared" si="117"/>
        <v>6192</v>
      </c>
      <c r="AI82" s="4">
        <f t="shared" si="118"/>
        <v>2073600</v>
      </c>
      <c r="AJ82" s="4">
        <f t="shared" si="119"/>
        <v>2880000</v>
      </c>
      <c r="AK82" s="4">
        <f t="shared" si="120"/>
        <v>57600000</v>
      </c>
      <c r="AL82">
        <f t="shared" si="121"/>
        <v>72</v>
      </c>
    </row>
    <row r="83" spans="1:38">
      <c r="A83" s="4">
        <f t="shared" si="122"/>
        <v>790</v>
      </c>
      <c r="B83" s="4">
        <f t="shared" si="128"/>
        <v>76080</v>
      </c>
      <c r="C83" s="4">
        <f t="shared" si="100"/>
        <v>59160</v>
      </c>
      <c r="D83" s="4">
        <f t="shared" si="101"/>
        <v>4980</v>
      </c>
      <c r="E83" s="4">
        <f t="shared" si="102"/>
        <v>52980</v>
      </c>
      <c r="F83" s="4">
        <f t="shared" si="103"/>
        <v>4980</v>
      </c>
      <c r="G83" s="4">
        <f t="shared" si="104"/>
        <v>59520</v>
      </c>
      <c r="H83" s="4">
        <f t="shared" si="105"/>
        <v>152</v>
      </c>
      <c r="I83" s="4">
        <f t="shared" si="87"/>
        <v>6228</v>
      </c>
      <c r="J83" s="4">
        <f t="shared" si="106"/>
        <v>1460</v>
      </c>
      <c r="K83" s="4">
        <f t="shared" si="107"/>
        <v>2000</v>
      </c>
      <c r="L83" s="4">
        <f t="shared" si="108"/>
        <v>40500</v>
      </c>
      <c r="M83" s="5">
        <v>1168</v>
      </c>
      <c r="N83" s="5">
        <v>146</v>
      </c>
      <c r="O83" s="5">
        <v>73</v>
      </c>
      <c r="P83" s="5">
        <v>73</v>
      </c>
      <c r="Q83" s="5">
        <v>73</v>
      </c>
      <c r="R83" s="5">
        <f t="shared" ref="O83:S83" si="139">R82+2</f>
        <v>152</v>
      </c>
      <c r="S83" s="5">
        <f t="shared" si="139"/>
        <v>152</v>
      </c>
      <c r="T83" s="5">
        <v>73</v>
      </c>
      <c r="U83" s="5">
        <v>73</v>
      </c>
      <c r="V83" s="5">
        <v>100</v>
      </c>
      <c r="W83" s="5">
        <f t="shared" si="124"/>
        <v>395</v>
      </c>
      <c r="X83" s="4">
        <v>5</v>
      </c>
      <c r="Y83" s="4">
        <f t="shared" si="136"/>
        <v>4</v>
      </c>
      <c r="Z83" s="4">
        <f t="shared" si="130"/>
        <v>9</v>
      </c>
      <c r="AA83" s="4">
        <f t="shared" si="110"/>
        <v>76080</v>
      </c>
      <c r="AB83" s="4">
        <f t="shared" si="111"/>
        <v>85190400</v>
      </c>
      <c r="AC83" s="4">
        <f t="shared" si="112"/>
        <v>7171200</v>
      </c>
      <c r="AD83" s="4">
        <f t="shared" si="113"/>
        <v>76291200</v>
      </c>
      <c r="AE83" s="4">
        <f t="shared" si="114"/>
        <v>7171200</v>
      </c>
      <c r="AF83" s="4">
        <f t="shared" si="115"/>
        <v>85708800</v>
      </c>
      <c r="AG83" s="4">
        <f t="shared" si="116"/>
        <v>152</v>
      </c>
      <c r="AH83" s="4">
        <f t="shared" si="117"/>
        <v>6228</v>
      </c>
      <c r="AI83" s="4">
        <f t="shared" si="118"/>
        <v>2102400</v>
      </c>
      <c r="AJ83" s="4">
        <f t="shared" si="119"/>
        <v>2880000</v>
      </c>
      <c r="AK83" s="4">
        <f t="shared" si="120"/>
        <v>58320000</v>
      </c>
      <c r="AL83">
        <f t="shared" si="121"/>
        <v>73</v>
      </c>
    </row>
    <row r="84" spans="1:38">
      <c r="A84" s="4">
        <f t="shared" si="122"/>
        <v>800</v>
      </c>
      <c r="B84" s="4">
        <f t="shared" si="128"/>
        <v>77040</v>
      </c>
      <c r="C84" s="4">
        <f t="shared" si="100"/>
        <v>59880</v>
      </c>
      <c r="D84" s="4">
        <f t="shared" si="101"/>
        <v>5040</v>
      </c>
      <c r="E84" s="4">
        <f t="shared" si="102"/>
        <v>53640</v>
      </c>
      <c r="F84" s="4">
        <f t="shared" si="103"/>
        <v>5040</v>
      </c>
      <c r="G84" s="4">
        <f t="shared" si="104"/>
        <v>60120</v>
      </c>
      <c r="H84" s="4">
        <f t="shared" si="105"/>
        <v>152</v>
      </c>
      <c r="I84" s="4">
        <f t="shared" si="87"/>
        <v>6264</v>
      </c>
      <c r="J84" s="4">
        <f t="shared" si="106"/>
        <v>1480</v>
      </c>
      <c r="K84" s="4">
        <f t="shared" si="107"/>
        <v>2000</v>
      </c>
      <c r="L84" s="4">
        <f t="shared" si="108"/>
        <v>41000</v>
      </c>
      <c r="M84" s="5">
        <v>1184</v>
      </c>
      <c r="N84" s="5">
        <v>148</v>
      </c>
      <c r="O84" s="5">
        <v>74</v>
      </c>
      <c r="P84" s="5">
        <v>74</v>
      </c>
      <c r="Q84" s="5">
        <v>74</v>
      </c>
      <c r="R84" s="5">
        <v>152</v>
      </c>
      <c r="S84" s="5">
        <v>152</v>
      </c>
      <c r="T84" s="5">
        <v>74</v>
      </c>
      <c r="U84" s="5">
        <v>74</v>
      </c>
      <c r="V84" s="5">
        <v>100</v>
      </c>
      <c r="W84" s="5">
        <f t="shared" si="124"/>
        <v>400</v>
      </c>
      <c r="X84" s="4">
        <v>5</v>
      </c>
      <c r="Y84" s="4">
        <f t="shared" si="136"/>
        <v>4</v>
      </c>
      <c r="Z84" s="4">
        <f t="shared" si="130"/>
        <v>9</v>
      </c>
      <c r="AA84" s="4">
        <f t="shared" si="110"/>
        <v>77040</v>
      </c>
      <c r="AB84" s="4">
        <f t="shared" si="111"/>
        <v>86227200</v>
      </c>
      <c r="AC84" s="4">
        <f t="shared" si="112"/>
        <v>7257600</v>
      </c>
      <c r="AD84" s="4">
        <f t="shared" si="113"/>
        <v>77241600</v>
      </c>
      <c r="AE84" s="4">
        <f t="shared" si="114"/>
        <v>7257600</v>
      </c>
      <c r="AF84" s="4">
        <f t="shared" si="115"/>
        <v>86572800</v>
      </c>
      <c r="AG84" s="4">
        <f t="shared" si="116"/>
        <v>152</v>
      </c>
      <c r="AH84" s="4">
        <f t="shared" si="117"/>
        <v>6264</v>
      </c>
      <c r="AI84" s="4">
        <f t="shared" si="118"/>
        <v>2131200</v>
      </c>
      <c r="AJ84" s="4">
        <f t="shared" si="119"/>
        <v>2880000</v>
      </c>
      <c r="AK84" s="4">
        <f t="shared" si="120"/>
        <v>59040000</v>
      </c>
      <c r="AL84">
        <f t="shared" si="121"/>
        <v>74</v>
      </c>
    </row>
    <row r="85" spans="1:38">
      <c r="A85" s="4">
        <f t="shared" si="122"/>
        <v>810</v>
      </c>
      <c r="B85" s="4">
        <f t="shared" si="128"/>
        <v>82550</v>
      </c>
      <c r="C85" s="4">
        <f t="shared" si="100"/>
        <v>64135</v>
      </c>
      <c r="D85" s="4">
        <f t="shared" si="101"/>
        <v>5397.5</v>
      </c>
      <c r="E85" s="4">
        <f t="shared" si="102"/>
        <v>57467.5</v>
      </c>
      <c r="F85" s="4">
        <f t="shared" si="103"/>
        <v>5397.5</v>
      </c>
      <c r="G85" s="4">
        <f t="shared" si="104"/>
        <v>64389</v>
      </c>
      <c r="H85" s="4">
        <f t="shared" si="105"/>
        <v>154</v>
      </c>
      <c r="I85" s="4">
        <f t="shared" si="87"/>
        <v>6650</v>
      </c>
      <c r="J85" s="4">
        <f t="shared" si="106"/>
        <v>1575</v>
      </c>
      <c r="K85" s="4">
        <f t="shared" si="107"/>
        <v>2100</v>
      </c>
      <c r="L85" s="4">
        <f t="shared" si="108"/>
        <v>43575</v>
      </c>
      <c r="M85" s="5">
        <v>1200</v>
      </c>
      <c r="N85" s="5">
        <v>150</v>
      </c>
      <c r="O85" s="5">
        <v>75</v>
      </c>
      <c r="P85" s="5">
        <v>75</v>
      </c>
      <c r="Q85" s="5">
        <v>75</v>
      </c>
      <c r="R85" s="5">
        <f t="shared" ref="O85:S85" si="140">R84+2</f>
        <v>154</v>
      </c>
      <c r="S85" s="5">
        <f t="shared" si="140"/>
        <v>154</v>
      </c>
      <c r="T85" s="5">
        <v>75</v>
      </c>
      <c r="U85" s="5">
        <v>75</v>
      </c>
      <c r="V85" s="5">
        <v>100</v>
      </c>
      <c r="W85" s="5">
        <f t="shared" si="124"/>
        <v>405</v>
      </c>
      <c r="X85" s="4">
        <v>5</v>
      </c>
      <c r="Y85" s="4">
        <f t="shared" si="136"/>
        <v>4.2</v>
      </c>
      <c r="Z85" s="4">
        <f t="shared" si="130"/>
        <v>9.5</v>
      </c>
      <c r="AA85" s="4">
        <f t="shared" si="110"/>
        <v>82550</v>
      </c>
      <c r="AB85" s="4">
        <f t="shared" si="111"/>
        <v>92354400</v>
      </c>
      <c r="AC85" s="4">
        <f t="shared" si="112"/>
        <v>7772400</v>
      </c>
      <c r="AD85" s="4">
        <f t="shared" si="113"/>
        <v>82753200</v>
      </c>
      <c r="AE85" s="4">
        <f t="shared" si="114"/>
        <v>7772400</v>
      </c>
      <c r="AF85" s="4">
        <f t="shared" si="115"/>
        <v>92720160</v>
      </c>
      <c r="AG85" s="4">
        <f t="shared" si="116"/>
        <v>154</v>
      </c>
      <c r="AH85" s="4">
        <f t="shared" si="117"/>
        <v>6650</v>
      </c>
      <c r="AI85" s="4">
        <f t="shared" si="118"/>
        <v>2268000</v>
      </c>
      <c r="AJ85" s="4">
        <f t="shared" si="119"/>
        <v>3024000</v>
      </c>
      <c r="AK85" s="4">
        <f t="shared" si="120"/>
        <v>62748000</v>
      </c>
      <c r="AL85">
        <f t="shared" si="121"/>
        <v>75</v>
      </c>
    </row>
    <row r="86" spans="1:38">
      <c r="A86" s="4">
        <f t="shared" si="122"/>
        <v>820</v>
      </c>
      <c r="B86" s="4">
        <f t="shared" si="128"/>
        <v>83566</v>
      </c>
      <c r="C86" s="4">
        <f t="shared" si="100"/>
        <v>64897</v>
      </c>
      <c r="D86" s="4">
        <f t="shared" si="101"/>
        <v>5461</v>
      </c>
      <c r="E86" s="4">
        <f t="shared" si="102"/>
        <v>58166</v>
      </c>
      <c r="F86" s="4">
        <f t="shared" si="103"/>
        <v>5461</v>
      </c>
      <c r="G86" s="4">
        <f t="shared" si="104"/>
        <v>65151</v>
      </c>
      <c r="H86" s="4">
        <f t="shared" si="105"/>
        <v>156</v>
      </c>
      <c r="I86" s="4">
        <f t="shared" si="87"/>
        <v>6688</v>
      </c>
      <c r="J86" s="4">
        <f t="shared" si="106"/>
        <v>1596</v>
      </c>
      <c r="K86" s="4">
        <f t="shared" si="107"/>
        <v>2100</v>
      </c>
      <c r="L86" s="4">
        <f t="shared" si="108"/>
        <v>44100</v>
      </c>
      <c r="M86" s="5">
        <v>1216</v>
      </c>
      <c r="N86" s="5">
        <v>152</v>
      </c>
      <c r="O86" s="5">
        <v>76</v>
      </c>
      <c r="P86" s="5">
        <v>76</v>
      </c>
      <c r="Q86" s="5">
        <v>76</v>
      </c>
      <c r="R86" s="5">
        <f t="shared" ref="O86:S86" si="141">R85+2</f>
        <v>156</v>
      </c>
      <c r="S86" s="5">
        <f t="shared" si="141"/>
        <v>156</v>
      </c>
      <c r="T86" s="5">
        <v>76</v>
      </c>
      <c r="U86" s="5">
        <v>76</v>
      </c>
      <c r="V86" s="5">
        <v>100</v>
      </c>
      <c r="W86" s="5">
        <f t="shared" si="124"/>
        <v>410</v>
      </c>
      <c r="X86" s="4">
        <v>5</v>
      </c>
      <c r="Y86" s="4">
        <f t="shared" si="136"/>
        <v>4.2</v>
      </c>
      <c r="Z86" s="4">
        <f t="shared" si="130"/>
        <v>9.5</v>
      </c>
      <c r="AA86" s="4">
        <f t="shared" si="110"/>
        <v>83566</v>
      </c>
      <c r="AB86" s="4">
        <f t="shared" si="111"/>
        <v>93451680</v>
      </c>
      <c r="AC86" s="4">
        <f t="shared" si="112"/>
        <v>7863840</v>
      </c>
      <c r="AD86" s="4">
        <f t="shared" si="113"/>
        <v>83759040</v>
      </c>
      <c r="AE86" s="4">
        <f t="shared" si="114"/>
        <v>7863840</v>
      </c>
      <c r="AF86" s="4">
        <f t="shared" si="115"/>
        <v>93817440</v>
      </c>
      <c r="AG86" s="4">
        <f t="shared" si="116"/>
        <v>156</v>
      </c>
      <c r="AH86" s="4">
        <f t="shared" si="117"/>
        <v>6688</v>
      </c>
      <c r="AI86" s="4">
        <f t="shared" si="118"/>
        <v>2298240</v>
      </c>
      <c r="AJ86" s="4">
        <f t="shared" si="119"/>
        <v>3024000</v>
      </c>
      <c r="AK86" s="4">
        <f t="shared" si="120"/>
        <v>63504000</v>
      </c>
      <c r="AL86">
        <f t="shared" si="121"/>
        <v>76</v>
      </c>
    </row>
    <row r="87" spans="1:38">
      <c r="A87" s="4">
        <f t="shared" si="122"/>
        <v>830</v>
      </c>
      <c r="B87" s="4">
        <f t="shared" si="128"/>
        <v>84582</v>
      </c>
      <c r="C87" s="4">
        <f t="shared" si="100"/>
        <v>65659</v>
      </c>
      <c r="D87" s="4">
        <f t="shared" si="101"/>
        <v>5524.5</v>
      </c>
      <c r="E87" s="4">
        <f t="shared" si="102"/>
        <v>58864.5</v>
      </c>
      <c r="F87" s="4">
        <f t="shared" si="103"/>
        <v>5524.5</v>
      </c>
      <c r="G87" s="4">
        <f t="shared" si="104"/>
        <v>65913</v>
      </c>
      <c r="H87" s="4">
        <f t="shared" si="105"/>
        <v>158</v>
      </c>
      <c r="I87" s="4">
        <f t="shared" si="87"/>
        <v>6726</v>
      </c>
      <c r="J87" s="4">
        <f t="shared" si="106"/>
        <v>1617</v>
      </c>
      <c r="K87" s="4">
        <f t="shared" si="107"/>
        <v>2100</v>
      </c>
      <c r="L87" s="4">
        <f t="shared" si="108"/>
        <v>44625</v>
      </c>
      <c r="M87" s="5">
        <v>1232</v>
      </c>
      <c r="N87" s="5">
        <v>154</v>
      </c>
      <c r="O87" s="5">
        <v>77</v>
      </c>
      <c r="P87" s="5">
        <v>77</v>
      </c>
      <c r="Q87" s="5">
        <v>77</v>
      </c>
      <c r="R87" s="5">
        <f t="shared" ref="O87:S87" si="142">R86+2</f>
        <v>158</v>
      </c>
      <c r="S87" s="5">
        <f t="shared" si="142"/>
        <v>158</v>
      </c>
      <c r="T87" s="5">
        <v>77</v>
      </c>
      <c r="U87" s="5">
        <v>77</v>
      </c>
      <c r="V87" s="5">
        <v>100</v>
      </c>
      <c r="W87" s="5">
        <f t="shared" si="124"/>
        <v>415</v>
      </c>
      <c r="X87" s="4">
        <v>5</v>
      </c>
      <c r="Y87" s="4">
        <f t="shared" si="136"/>
        <v>4.2</v>
      </c>
      <c r="Z87" s="4">
        <f t="shared" si="130"/>
        <v>9.5</v>
      </c>
      <c r="AA87" s="4">
        <f t="shared" si="110"/>
        <v>84582</v>
      </c>
      <c r="AB87" s="4">
        <f t="shared" si="111"/>
        <v>94548960</v>
      </c>
      <c r="AC87" s="4">
        <f t="shared" si="112"/>
        <v>7955280</v>
      </c>
      <c r="AD87" s="4">
        <f t="shared" si="113"/>
        <v>84764880</v>
      </c>
      <c r="AE87" s="4">
        <f t="shared" si="114"/>
        <v>7955280</v>
      </c>
      <c r="AF87" s="4">
        <f t="shared" si="115"/>
        <v>94914720</v>
      </c>
      <c r="AG87" s="4">
        <f t="shared" si="116"/>
        <v>158</v>
      </c>
      <c r="AH87" s="4">
        <f t="shared" si="117"/>
        <v>6726</v>
      </c>
      <c r="AI87" s="4">
        <f t="shared" si="118"/>
        <v>2328480</v>
      </c>
      <c r="AJ87" s="4">
        <f t="shared" si="119"/>
        <v>3024000</v>
      </c>
      <c r="AK87" s="4">
        <f t="shared" si="120"/>
        <v>64260000</v>
      </c>
      <c r="AL87">
        <f t="shared" si="121"/>
        <v>77</v>
      </c>
    </row>
    <row r="88" spans="1:38">
      <c r="A88" s="4">
        <f t="shared" si="122"/>
        <v>840</v>
      </c>
      <c r="B88" s="4">
        <f t="shared" si="128"/>
        <v>85598</v>
      </c>
      <c r="C88" s="4">
        <f t="shared" si="100"/>
        <v>66421</v>
      </c>
      <c r="D88" s="4">
        <f t="shared" si="101"/>
        <v>5588</v>
      </c>
      <c r="E88" s="4">
        <f t="shared" si="102"/>
        <v>59563</v>
      </c>
      <c r="F88" s="4">
        <f t="shared" si="103"/>
        <v>5588</v>
      </c>
      <c r="G88" s="4">
        <f t="shared" si="104"/>
        <v>66675</v>
      </c>
      <c r="H88" s="4">
        <f t="shared" si="105"/>
        <v>160</v>
      </c>
      <c r="I88" s="4">
        <f t="shared" si="87"/>
        <v>6764</v>
      </c>
      <c r="J88" s="4">
        <f t="shared" si="106"/>
        <v>1638</v>
      </c>
      <c r="K88" s="4">
        <f t="shared" si="107"/>
        <v>2100</v>
      </c>
      <c r="L88" s="4">
        <f t="shared" si="108"/>
        <v>45150</v>
      </c>
      <c r="M88" s="5">
        <v>1248</v>
      </c>
      <c r="N88" s="5">
        <v>156</v>
      </c>
      <c r="O88" s="5">
        <v>78</v>
      </c>
      <c r="P88" s="5">
        <v>78</v>
      </c>
      <c r="Q88" s="5">
        <v>78</v>
      </c>
      <c r="R88" s="5">
        <f t="shared" ref="O88:S88" si="143">R87+2</f>
        <v>160</v>
      </c>
      <c r="S88" s="5">
        <f t="shared" si="143"/>
        <v>160</v>
      </c>
      <c r="T88" s="5">
        <v>78</v>
      </c>
      <c r="U88" s="5">
        <v>78</v>
      </c>
      <c r="V88" s="5">
        <v>100</v>
      </c>
      <c r="W88" s="5">
        <f t="shared" si="124"/>
        <v>420</v>
      </c>
      <c r="X88" s="4">
        <v>5</v>
      </c>
      <c r="Y88" s="4">
        <f t="shared" si="136"/>
        <v>4.2</v>
      </c>
      <c r="Z88" s="4">
        <f t="shared" si="130"/>
        <v>9.5</v>
      </c>
      <c r="AA88" s="4">
        <f t="shared" si="110"/>
        <v>85598</v>
      </c>
      <c r="AB88" s="4">
        <f t="shared" si="111"/>
        <v>95646240</v>
      </c>
      <c r="AC88" s="4">
        <f t="shared" si="112"/>
        <v>8046720</v>
      </c>
      <c r="AD88" s="4">
        <f t="shared" si="113"/>
        <v>85770720</v>
      </c>
      <c r="AE88" s="4">
        <f t="shared" si="114"/>
        <v>8046720</v>
      </c>
      <c r="AF88" s="4">
        <f t="shared" si="115"/>
        <v>96012000</v>
      </c>
      <c r="AG88" s="4">
        <f t="shared" si="116"/>
        <v>160</v>
      </c>
      <c r="AH88" s="4">
        <f t="shared" si="117"/>
        <v>6764</v>
      </c>
      <c r="AI88" s="4">
        <f t="shared" si="118"/>
        <v>2358720</v>
      </c>
      <c r="AJ88" s="4">
        <f t="shared" si="119"/>
        <v>3024000</v>
      </c>
      <c r="AK88" s="4">
        <f t="shared" si="120"/>
        <v>65016000</v>
      </c>
      <c r="AL88">
        <f t="shared" si="121"/>
        <v>78</v>
      </c>
    </row>
    <row r="89" spans="1:38">
      <c r="A89" s="4">
        <f t="shared" si="122"/>
        <v>850</v>
      </c>
      <c r="B89" s="4">
        <f t="shared" si="128"/>
        <v>86614</v>
      </c>
      <c r="C89" s="4">
        <f t="shared" si="100"/>
        <v>67183</v>
      </c>
      <c r="D89" s="4">
        <f t="shared" si="101"/>
        <v>5651.5</v>
      </c>
      <c r="E89" s="4">
        <f t="shared" si="102"/>
        <v>60261.5</v>
      </c>
      <c r="F89" s="4">
        <f t="shared" si="103"/>
        <v>5651.5</v>
      </c>
      <c r="G89" s="4">
        <f t="shared" si="104"/>
        <v>67437</v>
      </c>
      <c r="H89" s="4">
        <f t="shared" si="105"/>
        <v>162</v>
      </c>
      <c r="I89" s="4">
        <f t="shared" si="87"/>
        <v>6802</v>
      </c>
      <c r="J89" s="4">
        <f t="shared" si="106"/>
        <v>1659</v>
      </c>
      <c r="K89" s="4">
        <f t="shared" si="107"/>
        <v>2100</v>
      </c>
      <c r="L89" s="4">
        <f t="shared" si="108"/>
        <v>45675</v>
      </c>
      <c r="M89" s="5">
        <v>1264</v>
      </c>
      <c r="N89" s="5">
        <v>158</v>
      </c>
      <c r="O89" s="5">
        <v>79</v>
      </c>
      <c r="P89" s="5">
        <v>79</v>
      </c>
      <c r="Q89" s="5">
        <v>79</v>
      </c>
      <c r="R89" s="5">
        <f t="shared" ref="O89:S89" si="144">R88+2</f>
        <v>162</v>
      </c>
      <c r="S89" s="5">
        <f t="shared" si="144"/>
        <v>162</v>
      </c>
      <c r="T89" s="5">
        <v>79</v>
      </c>
      <c r="U89" s="5">
        <v>79</v>
      </c>
      <c r="V89" s="5">
        <v>100</v>
      </c>
      <c r="W89" s="5">
        <f t="shared" si="124"/>
        <v>425</v>
      </c>
      <c r="X89" s="4">
        <v>5</v>
      </c>
      <c r="Y89" s="4">
        <f t="shared" si="136"/>
        <v>4.2</v>
      </c>
      <c r="Z89" s="4">
        <f t="shared" si="130"/>
        <v>9.5</v>
      </c>
      <c r="AA89" s="4">
        <f t="shared" si="110"/>
        <v>86614</v>
      </c>
      <c r="AB89" s="4">
        <f t="shared" si="111"/>
        <v>96743520</v>
      </c>
      <c r="AC89" s="4">
        <f t="shared" si="112"/>
        <v>8138160</v>
      </c>
      <c r="AD89" s="4">
        <f t="shared" si="113"/>
        <v>86776560</v>
      </c>
      <c r="AE89" s="4">
        <f t="shared" si="114"/>
        <v>8138160</v>
      </c>
      <c r="AF89" s="4">
        <f t="shared" si="115"/>
        <v>97109280</v>
      </c>
      <c r="AG89" s="4">
        <f t="shared" si="116"/>
        <v>162</v>
      </c>
      <c r="AH89" s="4">
        <f t="shared" si="117"/>
        <v>6802</v>
      </c>
      <c r="AI89" s="4">
        <f t="shared" si="118"/>
        <v>2388960</v>
      </c>
      <c r="AJ89" s="4">
        <f t="shared" si="119"/>
        <v>3024000</v>
      </c>
      <c r="AK89" s="4">
        <f t="shared" si="120"/>
        <v>65772000</v>
      </c>
      <c r="AL89">
        <f t="shared" si="121"/>
        <v>79</v>
      </c>
    </row>
    <row r="90" spans="1:38">
      <c r="A90" s="4">
        <f t="shared" si="122"/>
        <v>860</v>
      </c>
      <c r="B90" s="4">
        <f t="shared" si="128"/>
        <v>92460</v>
      </c>
      <c r="C90" s="4">
        <f t="shared" si="100"/>
        <v>71690</v>
      </c>
      <c r="D90" s="4">
        <f t="shared" si="101"/>
        <v>6030</v>
      </c>
      <c r="E90" s="4">
        <f t="shared" si="102"/>
        <v>64320</v>
      </c>
      <c r="F90" s="4">
        <f t="shared" si="103"/>
        <v>6030</v>
      </c>
      <c r="G90" s="4">
        <f t="shared" si="104"/>
        <v>71958</v>
      </c>
      <c r="H90" s="4">
        <f t="shared" si="105"/>
        <v>164</v>
      </c>
      <c r="I90" s="4">
        <f t="shared" si="87"/>
        <v>7200</v>
      </c>
      <c r="J90" s="4">
        <f t="shared" si="106"/>
        <v>1760</v>
      </c>
      <c r="K90" s="4">
        <f t="shared" si="107"/>
        <v>2200</v>
      </c>
      <c r="L90" s="4">
        <f t="shared" si="108"/>
        <v>48400</v>
      </c>
      <c r="M90" s="5">
        <v>1280</v>
      </c>
      <c r="N90" s="5">
        <v>160</v>
      </c>
      <c r="O90" s="5">
        <v>80</v>
      </c>
      <c r="P90" s="5">
        <v>80</v>
      </c>
      <c r="Q90" s="5">
        <v>80</v>
      </c>
      <c r="R90" s="5">
        <f t="shared" ref="O90:S90" si="145">R89+2</f>
        <v>164</v>
      </c>
      <c r="S90" s="5">
        <f t="shared" si="145"/>
        <v>164</v>
      </c>
      <c r="T90" s="5">
        <v>80</v>
      </c>
      <c r="U90" s="5">
        <v>80</v>
      </c>
      <c r="V90" s="5">
        <v>100</v>
      </c>
      <c r="W90" s="5">
        <f t="shared" si="124"/>
        <v>430</v>
      </c>
      <c r="X90" s="4">
        <v>5</v>
      </c>
      <c r="Y90" s="4">
        <f t="shared" si="136"/>
        <v>4.4</v>
      </c>
      <c r="Z90" s="4">
        <f t="shared" si="130"/>
        <v>10</v>
      </c>
      <c r="AA90" s="4">
        <f t="shared" si="110"/>
        <v>92460</v>
      </c>
      <c r="AB90" s="4">
        <f t="shared" si="111"/>
        <v>103233600</v>
      </c>
      <c r="AC90" s="4">
        <f t="shared" si="112"/>
        <v>8683200</v>
      </c>
      <c r="AD90" s="4">
        <f t="shared" si="113"/>
        <v>92620800</v>
      </c>
      <c r="AE90" s="4">
        <f t="shared" si="114"/>
        <v>8683200</v>
      </c>
      <c r="AF90" s="4">
        <f t="shared" si="115"/>
        <v>103619520</v>
      </c>
      <c r="AG90" s="4">
        <f t="shared" si="116"/>
        <v>164</v>
      </c>
      <c r="AH90" s="4">
        <f t="shared" si="117"/>
        <v>7200</v>
      </c>
      <c r="AI90" s="4">
        <f t="shared" si="118"/>
        <v>2534400</v>
      </c>
      <c r="AJ90" s="4">
        <f t="shared" si="119"/>
        <v>3168000</v>
      </c>
      <c r="AK90" s="4">
        <f t="shared" si="120"/>
        <v>69696000</v>
      </c>
      <c r="AL90">
        <f t="shared" si="121"/>
        <v>80</v>
      </c>
    </row>
    <row r="91" spans="1:38">
      <c r="A91" s="4">
        <f t="shared" si="122"/>
        <v>870</v>
      </c>
      <c r="B91" s="4">
        <f t="shared" si="128"/>
        <v>93532</v>
      </c>
      <c r="C91" s="4">
        <f t="shared" si="100"/>
        <v>72494</v>
      </c>
      <c r="D91" s="4">
        <f t="shared" si="101"/>
        <v>6097</v>
      </c>
      <c r="E91" s="4">
        <f t="shared" si="102"/>
        <v>65057</v>
      </c>
      <c r="F91" s="4">
        <f t="shared" si="103"/>
        <v>6097</v>
      </c>
      <c r="G91" s="4">
        <f t="shared" si="104"/>
        <v>72762</v>
      </c>
      <c r="H91" s="4">
        <f t="shared" si="105"/>
        <v>166</v>
      </c>
      <c r="I91" s="4">
        <f t="shared" si="87"/>
        <v>7240</v>
      </c>
      <c r="J91" s="4">
        <f t="shared" si="106"/>
        <v>1782</v>
      </c>
      <c r="K91" s="4">
        <f t="shared" si="107"/>
        <v>2200</v>
      </c>
      <c r="L91" s="4">
        <f t="shared" si="108"/>
        <v>48950</v>
      </c>
      <c r="M91" s="5">
        <v>1296</v>
      </c>
      <c r="N91" s="5">
        <v>162</v>
      </c>
      <c r="O91" s="5">
        <v>81</v>
      </c>
      <c r="P91" s="5">
        <v>81</v>
      </c>
      <c r="Q91" s="5">
        <v>81</v>
      </c>
      <c r="R91" s="5">
        <f t="shared" ref="O91:S91" si="146">R90+2</f>
        <v>166</v>
      </c>
      <c r="S91" s="5">
        <f t="shared" si="146"/>
        <v>166</v>
      </c>
      <c r="T91" s="5">
        <v>81</v>
      </c>
      <c r="U91" s="5">
        <v>81</v>
      </c>
      <c r="V91" s="5">
        <v>100</v>
      </c>
      <c r="W91" s="5">
        <f t="shared" si="124"/>
        <v>435</v>
      </c>
      <c r="X91" s="4">
        <v>5</v>
      </c>
      <c r="Y91" s="4">
        <f t="shared" si="136"/>
        <v>4.4</v>
      </c>
      <c r="Z91" s="4">
        <f t="shared" si="130"/>
        <v>10</v>
      </c>
      <c r="AA91" s="4">
        <f t="shared" si="110"/>
        <v>93532</v>
      </c>
      <c r="AB91" s="4">
        <f t="shared" si="111"/>
        <v>104391360</v>
      </c>
      <c r="AC91" s="4">
        <f t="shared" si="112"/>
        <v>8779680</v>
      </c>
      <c r="AD91" s="4">
        <f t="shared" si="113"/>
        <v>93682080</v>
      </c>
      <c r="AE91" s="4">
        <f t="shared" si="114"/>
        <v>8779680</v>
      </c>
      <c r="AF91" s="4">
        <f t="shared" si="115"/>
        <v>104777280</v>
      </c>
      <c r="AG91" s="4">
        <f t="shared" si="116"/>
        <v>166</v>
      </c>
      <c r="AH91" s="4">
        <f t="shared" si="117"/>
        <v>7240</v>
      </c>
      <c r="AI91" s="4">
        <f t="shared" si="118"/>
        <v>2566080</v>
      </c>
      <c r="AJ91" s="4">
        <f t="shared" si="119"/>
        <v>3168000</v>
      </c>
      <c r="AK91" s="4">
        <f t="shared" si="120"/>
        <v>70488000</v>
      </c>
      <c r="AL91">
        <f t="shared" si="121"/>
        <v>81</v>
      </c>
    </row>
    <row r="92" spans="1:38">
      <c r="A92" s="4">
        <f t="shared" si="122"/>
        <v>880</v>
      </c>
      <c r="B92" s="4">
        <f t="shared" si="128"/>
        <v>94604</v>
      </c>
      <c r="C92" s="4">
        <f t="shared" si="100"/>
        <v>73298</v>
      </c>
      <c r="D92" s="4">
        <f t="shared" si="101"/>
        <v>6164</v>
      </c>
      <c r="E92" s="4">
        <f t="shared" si="102"/>
        <v>65794</v>
      </c>
      <c r="F92" s="4">
        <f t="shared" si="103"/>
        <v>6164</v>
      </c>
      <c r="G92" s="4">
        <f t="shared" si="104"/>
        <v>73566</v>
      </c>
      <c r="H92" s="4">
        <f t="shared" si="105"/>
        <v>168</v>
      </c>
      <c r="I92" s="4">
        <f t="shared" si="87"/>
        <v>7280</v>
      </c>
      <c r="J92" s="4">
        <f t="shared" si="106"/>
        <v>1804</v>
      </c>
      <c r="K92" s="4">
        <f t="shared" si="107"/>
        <v>2200</v>
      </c>
      <c r="L92" s="4">
        <f t="shared" si="108"/>
        <v>49500</v>
      </c>
      <c r="M92" s="5">
        <v>1312</v>
      </c>
      <c r="N92" s="5">
        <v>164</v>
      </c>
      <c r="O92" s="5">
        <v>82</v>
      </c>
      <c r="P92" s="5">
        <v>82</v>
      </c>
      <c r="Q92" s="5">
        <v>82</v>
      </c>
      <c r="R92" s="5">
        <f t="shared" ref="O92:S92" si="147">R91+2</f>
        <v>168</v>
      </c>
      <c r="S92" s="5">
        <f t="shared" si="147"/>
        <v>168</v>
      </c>
      <c r="T92" s="5">
        <v>82</v>
      </c>
      <c r="U92" s="5">
        <v>82</v>
      </c>
      <c r="V92" s="5">
        <v>100</v>
      </c>
      <c r="W92" s="5">
        <f t="shared" si="124"/>
        <v>440</v>
      </c>
      <c r="X92" s="4">
        <v>5</v>
      </c>
      <c r="Y92" s="4">
        <f t="shared" si="136"/>
        <v>4.4</v>
      </c>
      <c r="Z92" s="4">
        <f t="shared" si="130"/>
        <v>10</v>
      </c>
      <c r="AA92" s="4">
        <f t="shared" si="110"/>
        <v>94604</v>
      </c>
      <c r="AB92" s="4">
        <f t="shared" si="111"/>
        <v>105549120</v>
      </c>
      <c r="AC92" s="4">
        <f t="shared" si="112"/>
        <v>8876160</v>
      </c>
      <c r="AD92" s="4">
        <f t="shared" si="113"/>
        <v>94743360</v>
      </c>
      <c r="AE92" s="4">
        <f t="shared" si="114"/>
        <v>8876160</v>
      </c>
      <c r="AF92" s="4">
        <f t="shared" si="115"/>
        <v>105935040</v>
      </c>
      <c r="AG92" s="4">
        <f t="shared" si="116"/>
        <v>168</v>
      </c>
      <c r="AH92" s="4">
        <f t="shared" si="117"/>
        <v>7280</v>
      </c>
      <c r="AI92" s="4">
        <f t="shared" si="118"/>
        <v>2597760</v>
      </c>
      <c r="AJ92" s="4">
        <f t="shared" si="119"/>
        <v>3168000</v>
      </c>
      <c r="AK92" s="4">
        <f t="shared" si="120"/>
        <v>71280000</v>
      </c>
      <c r="AL92">
        <f t="shared" si="121"/>
        <v>82</v>
      </c>
    </row>
    <row r="93" spans="1:38">
      <c r="A93" s="4">
        <f t="shared" si="122"/>
        <v>890</v>
      </c>
      <c r="B93" s="4">
        <f t="shared" si="128"/>
        <v>95676</v>
      </c>
      <c r="C93" s="4">
        <f t="shared" si="100"/>
        <v>74102</v>
      </c>
      <c r="D93" s="4">
        <f t="shared" si="101"/>
        <v>6231</v>
      </c>
      <c r="E93" s="4">
        <f t="shared" si="102"/>
        <v>66531</v>
      </c>
      <c r="F93" s="4">
        <f t="shared" si="103"/>
        <v>6231</v>
      </c>
      <c r="G93" s="4">
        <f t="shared" si="104"/>
        <v>74370</v>
      </c>
      <c r="H93" s="4">
        <f t="shared" si="105"/>
        <v>170</v>
      </c>
      <c r="I93" s="4">
        <f t="shared" si="87"/>
        <v>7320</v>
      </c>
      <c r="J93" s="4">
        <f t="shared" si="106"/>
        <v>1826</v>
      </c>
      <c r="K93" s="4">
        <f t="shared" si="107"/>
        <v>2200</v>
      </c>
      <c r="L93" s="4">
        <f t="shared" si="108"/>
        <v>50050</v>
      </c>
      <c r="M93" s="5">
        <v>1328</v>
      </c>
      <c r="N93" s="5">
        <v>166</v>
      </c>
      <c r="O93" s="5">
        <v>83</v>
      </c>
      <c r="P93" s="5">
        <v>83</v>
      </c>
      <c r="Q93" s="5">
        <v>83</v>
      </c>
      <c r="R93" s="5">
        <f t="shared" ref="O93:S93" si="148">R92+2</f>
        <v>170</v>
      </c>
      <c r="S93" s="5">
        <f t="shared" si="148"/>
        <v>170</v>
      </c>
      <c r="T93" s="5">
        <v>83</v>
      </c>
      <c r="U93" s="5">
        <v>83</v>
      </c>
      <c r="V93" s="5">
        <v>100</v>
      </c>
      <c r="W93" s="5">
        <f t="shared" si="124"/>
        <v>445</v>
      </c>
      <c r="X93" s="4">
        <v>5</v>
      </c>
      <c r="Y93" s="4">
        <f t="shared" si="136"/>
        <v>4.4</v>
      </c>
      <c r="Z93" s="4">
        <f t="shared" si="130"/>
        <v>10</v>
      </c>
      <c r="AA93" s="4">
        <f t="shared" si="110"/>
        <v>95676</v>
      </c>
      <c r="AB93" s="4">
        <f t="shared" si="111"/>
        <v>106706880</v>
      </c>
      <c r="AC93" s="4">
        <f t="shared" si="112"/>
        <v>8972640</v>
      </c>
      <c r="AD93" s="4">
        <f t="shared" si="113"/>
        <v>95804640</v>
      </c>
      <c r="AE93" s="4">
        <f t="shared" si="114"/>
        <v>8972640</v>
      </c>
      <c r="AF93" s="4">
        <f t="shared" si="115"/>
        <v>107092800</v>
      </c>
      <c r="AG93" s="4">
        <f t="shared" si="116"/>
        <v>170</v>
      </c>
      <c r="AH93" s="4">
        <f t="shared" si="117"/>
        <v>7320</v>
      </c>
      <c r="AI93" s="4">
        <f t="shared" si="118"/>
        <v>2629440</v>
      </c>
      <c r="AJ93" s="4">
        <f t="shared" si="119"/>
        <v>3168000</v>
      </c>
      <c r="AK93" s="4">
        <f t="shared" si="120"/>
        <v>72072000</v>
      </c>
      <c r="AL93">
        <f t="shared" si="121"/>
        <v>83</v>
      </c>
    </row>
    <row r="94" spans="1:38">
      <c r="A94" s="4">
        <f t="shared" si="122"/>
        <v>900</v>
      </c>
      <c r="B94" s="4">
        <f t="shared" si="128"/>
        <v>96748</v>
      </c>
      <c r="C94" s="4">
        <f t="shared" si="100"/>
        <v>74906</v>
      </c>
      <c r="D94" s="4">
        <f t="shared" si="101"/>
        <v>6298</v>
      </c>
      <c r="E94" s="4">
        <f t="shared" si="102"/>
        <v>67268</v>
      </c>
      <c r="F94" s="4">
        <f t="shared" si="103"/>
        <v>6298</v>
      </c>
      <c r="G94" s="4">
        <f t="shared" si="104"/>
        <v>75174</v>
      </c>
      <c r="H94" s="4">
        <f t="shared" si="105"/>
        <v>172</v>
      </c>
      <c r="I94" s="4">
        <f t="shared" si="87"/>
        <v>7360</v>
      </c>
      <c r="J94" s="4">
        <f t="shared" si="106"/>
        <v>1848</v>
      </c>
      <c r="K94" s="4">
        <f t="shared" si="107"/>
        <v>2200</v>
      </c>
      <c r="L94" s="4">
        <f t="shared" si="108"/>
        <v>50600</v>
      </c>
      <c r="M94" s="5">
        <v>1344</v>
      </c>
      <c r="N94" s="5">
        <v>168</v>
      </c>
      <c r="O94" s="5">
        <v>84</v>
      </c>
      <c r="P94" s="5">
        <v>84</v>
      </c>
      <c r="Q94" s="5">
        <v>84</v>
      </c>
      <c r="R94" s="5">
        <f t="shared" ref="O94:S94" si="149">R93+2</f>
        <v>172</v>
      </c>
      <c r="S94" s="5">
        <f t="shared" si="149"/>
        <v>172</v>
      </c>
      <c r="T94" s="5">
        <v>84</v>
      </c>
      <c r="U94" s="5">
        <v>84</v>
      </c>
      <c r="V94" s="5">
        <v>100</v>
      </c>
      <c r="W94" s="5">
        <f t="shared" si="124"/>
        <v>450</v>
      </c>
      <c r="X94" s="4">
        <v>5</v>
      </c>
      <c r="Y94" s="4">
        <f t="shared" si="136"/>
        <v>4.4</v>
      </c>
      <c r="Z94" s="4">
        <f t="shared" si="130"/>
        <v>10</v>
      </c>
      <c r="AA94" s="4">
        <f t="shared" si="110"/>
        <v>96748</v>
      </c>
      <c r="AB94" s="4">
        <f t="shared" si="111"/>
        <v>107864640</v>
      </c>
      <c r="AC94" s="4">
        <f t="shared" si="112"/>
        <v>9069120</v>
      </c>
      <c r="AD94" s="4">
        <f t="shared" si="113"/>
        <v>96865920</v>
      </c>
      <c r="AE94" s="4">
        <f t="shared" si="114"/>
        <v>9069120</v>
      </c>
      <c r="AF94" s="4">
        <f t="shared" si="115"/>
        <v>108250560</v>
      </c>
      <c r="AG94" s="4">
        <f t="shared" si="116"/>
        <v>172</v>
      </c>
      <c r="AH94" s="4">
        <f t="shared" si="117"/>
        <v>7360</v>
      </c>
      <c r="AI94" s="4">
        <f t="shared" si="118"/>
        <v>2661120</v>
      </c>
      <c r="AJ94" s="4">
        <f t="shared" si="119"/>
        <v>3168000</v>
      </c>
      <c r="AK94" s="4">
        <f t="shared" si="120"/>
        <v>72864000</v>
      </c>
      <c r="AL94">
        <f t="shared" si="121"/>
        <v>84</v>
      </c>
    </row>
    <row r="95" spans="1:38">
      <c r="A95" s="4">
        <f t="shared" si="122"/>
        <v>910</v>
      </c>
      <c r="B95" s="4">
        <f t="shared" si="128"/>
        <v>102930</v>
      </c>
      <c r="C95" s="4">
        <f t="shared" si="100"/>
        <v>79665</v>
      </c>
      <c r="D95" s="4">
        <f t="shared" si="101"/>
        <v>6697.5</v>
      </c>
      <c r="E95" s="4">
        <f t="shared" si="102"/>
        <v>71557.5</v>
      </c>
      <c r="F95" s="4">
        <f t="shared" si="103"/>
        <v>6697.5</v>
      </c>
      <c r="G95" s="4">
        <f t="shared" si="104"/>
        <v>79947</v>
      </c>
      <c r="H95" s="4">
        <f t="shared" si="105"/>
        <v>174</v>
      </c>
      <c r="I95" s="4">
        <f t="shared" si="87"/>
        <v>7770</v>
      </c>
      <c r="J95" s="4">
        <f t="shared" si="106"/>
        <v>1955</v>
      </c>
      <c r="K95" s="4">
        <f t="shared" si="107"/>
        <v>2300</v>
      </c>
      <c r="L95" s="4">
        <f t="shared" si="108"/>
        <v>53475</v>
      </c>
      <c r="M95" s="5">
        <v>1360</v>
      </c>
      <c r="N95" s="5">
        <v>170</v>
      </c>
      <c r="O95" s="5">
        <v>85</v>
      </c>
      <c r="P95" s="5">
        <v>85</v>
      </c>
      <c r="Q95" s="5">
        <v>85</v>
      </c>
      <c r="R95" s="5">
        <f t="shared" ref="O95:S95" si="150">R94+2</f>
        <v>174</v>
      </c>
      <c r="S95" s="5">
        <f t="shared" si="150"/>
        <v>174</v>
      </c>
      <c r="T95" s="5">
        <v>85</v>
      </c>
      <c r="U95" s="5">
        <v>85</v>
      </c>
      <c r="V95" s="5">
        <v>100</v>
      </c>
      <c r="W95" s="5">
        <f t="shared" si="124"/>
        <v>455</v>
      </c>
      <c r="X95" s="4">
        <v>5</v>
      </c>
      <c r="Y95" s="4">
        <f t="shared" si="136"/>
        <v>4.6</v>
      </c>
      <c r="Z95" s="4">
        <f t="shared" si="130"/>
        <v>10.5</v>
      </c>
      <c r="AA95" s="4">
        <f t="shared" si="110"/>
        <v>102930</v>
      </c>
      <c r="AB95" s="4">
        <f t="shared" si="111"/>
        <v>114717600</v>
      </c>
      <c r="AC95" s="4">
        <f t="shared" si="112"/>
        <v>9644400</v>
      </c>
      <c r="AD95" s="4">
        <f t="shared" si="113"/>
        <v>103042800</v>
      </c>
      <c r="AE95" s="4">
        <f t="shared" si="114"/>
        <v>9644400</v>
      </c>
      <c r="AF95" s="4">
        <f t="shared" si="115"/>
        <v>115123680</v>
      </c>
      <c r="AG95" s="4">
        <f t="shared" si="116"/>
        <v>174</v>
      </c>
      <c r="AH95" s="4">
        <f t="shared" si="117"/>
        <v>7770</v>
      </c>
      <c r="AI95" s="4">
        <f t="shared" si="118"/>
        <v>2815200</v>
      </c>
      <c r="AJ95" s="4">
        <f t="shared" si="119"/>
        <v>3312000</v>
      </c>
      <c r="AK95" s="4">
        <f t="shared" si="120"/>
        <v>77004000</v>
      </c>
      <c r="AL95">
        <f t="shared" si="121"/>
        <v>85</v>
      </c>
    </row>
    <row r="96" spans="1:38">
      <c r="A96" s="4">
        <f t="shared" si="122"/>
        <v>920</v>
      </c>
      <c r="B96" s="4">
        <f t="shared" si="128"/>
        <v>104058</v>
      </c>
      <c r="C96" s="4">
        <f t="shared" si="100"/>
        <v>80511</v>
      </c>
      <c r="D96" s="4">
        <f t="shared" si="101"/>
        <v>6768</v>
      </c>
      <c r="E96" s="4">
        <f t="shared" si="102"/>
        <v>72333</v>
      </c>
      <c r="F96" s="4">
        <f t="shared" si="103"/>
        <v>6768</v>
      </c>
      <c r="G96" s="4">
        <f t="shared" si="104"/>
        <v>80793</v>
      </c>
      <c r="H96" s="4">
        <f t="shared" si="105"/>
        <v>176</v>
      </c>
      <c r="I96" s="4">
        <f t="shared" si="87"/>
        <v>7812</v>
      </c>
      <c r="J96" s="4">
        <f t="shared" si="106"/>
        <v>1978</v>
      </c>
      <c r="K96" s="4">
        <f t="shared" si="107"/>
        <v>2300</v>
      </c>
      <c r="L96" s="4">
        <f t="shared" si="108"/>
        <v>54050</v>
      </c>
      <c r="M96" s="5">
        <v>1376</v>
      </c>
      <c r="N96" s="5">
        <v>172</v>
      </c>
      <c r="O96" s="5">
        <v>86</v>
      </c>
      <c r="P96" s="5">
        <v>86</v>
      </c>
      <c r="Q96" s="5">
        <v>86</v>
      </c>
      <c r="R96" s="5">
        <f t="shared" ref="O96:S96" si="151">R95+2</f>
        <v>176</v>
      </c>
      <c r="S96" s="5">
        <f t="shared" si="151"/>
        <v>176</v>
      </c>
      <c r="T96" s="5">
        <v>86</v>
      </c>
      <c r="U96" s="5">
        <v>86</v>
      </c>
      <c r="V96" s="5">
        <v>100</v>
      </c>
      <c r="W96" s="5">
        <f t="shared" si="124"/>
        <v>460</v>
      </c>
      <c r="X96" s="4">
        <v>5</v>
      </c>
      <c r="Y96" s="4">
        <f t="shared" si="136"/>
        <v>4.6</v>
      </c>
      <c r="Z96" s="4">
        <f t="shared" si="130"/>
        <v>10.5</v>
      </c>
      <c r="AA96" s="4">
        <f t="shared" si="110"/>
        <v>104058</v>
      </c>
      <c r="AB96" s="4">
        <f t="shared" si="111"/>
        <v>115935840</v>
      </c>
      <c r="AC96" s="4">
        <f t="shared" si="112"/>
        <v>9745920</v>
      </c>
      <c r="AD96" s="4">
        <f t="shared" si="113"/>
        <v>104159520</v>
      </c>
      <c r="AE96" s="4">
        <f t="shared" si="114"/>
        <v>9745920</v>
      </c>
      <c r="AF96" s="4">
        <f t="shared" si="115"/>
        <v>116341920</v>
      </c>
      <c r="AG96" s="4">
        <f t="shared" si="116"/>
        <v>176</v>
      </c>
      <c r="AH96" s="4">
        <f t="shared" si="117"/>
        <v>7812</v>
      </c>
      <c r="AI96" s="4">
        <f t="shared" si="118"/>
        <v>2848320</v>
      </c>
      <c r="AJ96" s="4">
        <f t="shared" si="119"/>
        <v>3312000</v>
      </c>
      <c r="AK96" s="4">
        <f t="shared" si="120"/>
        <v>77832000</v>
      </c>
      <c r="AL96">
        <f t="shared" si="121"/>
        <v>86</v>
      </c>
    </row>
    <row r="97" spans="1:38">
      <c r="A97" s="4">
        <f t="shared" si="122"/>
        <v>930</v>
      </c>
      <c r="B97" s="4">
        <f t="shared" si="128"/>
        <v>105186</v>
      </c>
      <c r="C97" s="4">
        <f t="shared" si="100"/>
        <v>81357</v>
      </c>
      <c r="D97" s="4">
        <f t="shared" si="101"/>
        <v>6838.5</v>
      </c>
      <c r="E97" s="4">
        <f t="shared" si="102"/>
        <v>73108.5</v>
      </c>
      <c r="F97" s="4">
        <f t="shared" si="103"/>
        <v>6838.5</v>
      </c>
      <c r="G97" s="4">
        <f t="shared" si="104"/>
        <v>81639</v>
      </c>
      <c r="H97" s="4">
        <f t="shared" si="105"/>
        <v>178</v>
      </c>
      <c r="I97" s="4">
        <f t="shared" si="87"/>
        <v>7854</v>
      </c>
      <c r="J97" s="4">
        <f t="shared" si="106"/>
        <v>2001</v>
      </c>
      <c r="K97" s="4">
        <f t="shared" si="107"/>
        <v>2300</v>
      </c>
      <c r="L97" s="4">
        <f t="shared" si="108"/>
        <v>54625</v>
      </c>
      <c r="M97" s="5">
        <v>1392</v>
      </c>
      <c r="N97" s="5">
        <v>174</v>
      </c>
      <c r="O97" s="5">
        <v>87</v>
      </c>
      <c r="P97" s="5">
        <v>87</v>
      </c>
      <c r="Q97" s="5">
        <v>87</v>
      </c>
      <c r="R97" s="5">
        <f t="shared" ref="O97:S97" si="152">R96+2</f>
        <v>178</v>
      </c>
      <c r="S97" s="5">
        <f t="shared" si="152"/>
        <v>178</v>
      </c>
      <c r="T97" s="5">
        <v>87</v>
      </c>
      <c r="U97" s="5">
        <v>87</v>
      </c>
      <c r="V97" s="5">
        <v>100</v>
      </c>
      <c r="W97" s="5">
        <f t="shared" si="124"/>
        <v>465</v>
      </c>
      <c r="X97" s="4">
        <v>5</v>
      </c>
      <c r="Y97" s="4">
        <f t="shared" si="136"/>
        <v>4.6</v>
      </c>
      <c r="Z97" s="4">
        <f t="shared" si="130"/>
        <v>10.5</v>
      </c>
      <c r="AA97" s="4">
        <f t="shared" si="110"/>
        <v>105186</v>
      </c>
      <c r="AB97" s="4">
        <f t="shared" si="111"/>
        <v>117154080</v>
      </c>
      <c r="AC97" s="4">
        <f t="shared" si="112"/>
        <v>9847440</v>
      </c>
      <c r="AD97" s="4">
        <f t="shared" si="113"/>
        <v>105276240</v>
      </c>
      <c r="AE97" s="4">
        <f t="shared" si="114"/>
        <v>9847440</v>
      </c>
      <c r="AF97" s="4">
        <f t="shared" si="115"/>
        <v>117560160</v>
      </c>
      <c r="AG97" s="4">
        <f t="shared" si="116"/>
        <v>178</v>
      </c>
      <c r="AH97" s="4">
        <f t="shared" si="117"/>
        <v>7854</v>
      </c>
      <c r="AI97" s="4">
        <f t="shared" si="118"/>
        <v>2881440</v>
      </c>
      <c r="AJ97" s="4">
        <f t="shared" si="119"/>
        <v>3312000</v>
      </c>
      <c r="AK97" s="4">
        <f t="shared" si="120"/>
        <v>78660000</v>
      </c>
      <c r="AL97">
        <f t="shared" si="121"/>
        <v>87</v>
      </c>
    </row>
    <row r="98" spans="1:38">
      <c r="A98" s="4">
        <f t="shared" si="122"/>
        <v>940</v>
      </c>
      <c r="B98" s="4">
        <f t="shared" si="128"/>
        <v>106314</v>
      </c>
      <c r="C98" s="4">
        <f t="shared" si="100"/>
        <v>82203</v>
      </c>
      <c r="D98" s="4">
        <f t="shared" si="101"/>
        <v>6909</v>
      </c>
      <c r="E98" s="4">
        <f t="shared" si="102"/>
        <v>73884</v>
      </c>
      <c r="F98" s="4">
        <f t="shared" si="103"/>
        <v>6909</v>
      </c>
      <c r="G98" s="4">
        <f t="shared" si="104"/>
        <v>82485</v>
      </c>
      <c r="H98" s="4">
        <f t="shared" si="105"/>
        <v>180</v>
      </c>
      <c r="I98" s="4">
        <f t="shared" si="87"/>
        <v>7896</v>
      </c>
      <c r="J98" s="4">
        <f t="shared" si="106"/>
        <v>2024</v>
      </c>
      <c r="K98" s="4">
        <f t="shared" si="107"/>
        <v>2300</v>
      </c>
      <c r="L98" s="4">
        <f t="shared" si="108"/>
        <v>55200</v>
      </c>
      <c r="M98" s="5">
        <v>1408</v>
      </c>
      <c r="N98" s="5">
        <v>176</v>
      </c>
      <c r="O98" s="5">
        <v>88</v>
      </c>
      <c r="P98" s="5">
        <v>88</v>
      </c>
      <c r="Q98" s="5">
        <v>88</v>
      </c>
      <c r="R98" s="5">
        <f t="shared" ref="O98:S98" si="153">R97+2</f>
        <v>180</v>
      </c>
      <c r="S98" s="5">
        <f t="shared" si="153"/>
        <v>180</v>
      </c>
      <c r="T98" s="5">
        <v>88</v>
      </c>
      <c r="U98" s="5">
        <v>88</v>
      </c>
      <c r="V98" s="5">
        <v>100</v>
      </c>
      <c r="W98" s="5">
        <f t="shared" si="124"/>
        <v>470</v>
      </c>
      <c r="X98" s="4">
        <v>5</v>
      </c>
      <c r="Y98" s="4">
        <f t="shared" si="136"/>
        <v>4.6</v>
      </c>
      <c r="Z98" s="4">
        <f t="shared" si="130"/>
        <v>10.5</v>
      </c>
      <c r="AA98" s="4">
        <f t="shared" si="110"/>
        <v>106314</v>
      </c>
      <c r="AB98" s="4">
        <f t="shared" si="111"/>
        <v>118372320</v>
      </c>
      <c r="AC98" s="4">
        <f t="shared" si="112"/>
        <v>9948960</v>
      </c>
      <c r="AD98" s="4">
        <f t="shared" si="113"/>
        <v>106392960</v>
      </c>
      <c r="AE98" s="4">
        <f t="shared" si="114"/>
        <v>9948960</v>
      </c>
      <c r="AF98" s="4">
        <f t="shared" si="115"/>
        <v>118778400</v>
      </c>
      <c r="AG98" s="4">
        <f t="shared" si="116"/>
        <v>180</v>
      </c>
      <c r="AH98" s="4">
        <f t="shared" si="117"/>
        <v>7896</v>
      </c>
      <c r="AI98" s="4">
        <f t="shared" si="118"/>
        <v>2914560</v>
      </c>
      <c r="AJ98" s="4">
        <f t="shared" si="119"/>
        <v>3312000</v>
      </c>
      <c r="AK98" s="4">
        <f t="shared" si="120"/>
        <v>79488000</v>
      </c>
      <c r="AL98">
        <f t="shared" si="121"/>
        <v>88</v>
      </c>
    </row>
    <row r="99" spans="1:38">
      <c r="A99" s="4">
        <f t="shared" si="122"/>
        <v>950</v>
      </c>
      <c r="B99" s="4">
        <f t="shared" si="128"/>
        <v>107442</v>
      </c>
      <c r="C99" s="4">
        <f t="shared" si="100"/>
        <v>83049</v>
      </c>
      <c r="D99" s="4">
        <f t="shared" si="101"/>
        <v>6979.5</v>
      </c>
      <c r="E99" s="4">
        <f t="shared" si="102"/>
        <v>74659.5</v>
      </c>
      <c r="F99" s="4">
        <f t="shared" si="103"/>
        <v>6979.5</v>
      </c>
      <c r="G99" s="4">
        <f t="shared" si="104"/>
        <v>83331</v>
      </c>
      <c r="H99" s="4">
        <f t="shared" si="105"/>
        <v>182</v>
      </c>
      <c r="I99" s="4">
        <f t="shared" si="87"/>
        <v>7938</v>
      </c>
      <c r="J99" s="4">
        <f t="shared" si="106"/>
        <v>2047</v>
      </c>
      <c r="K99" s="4">
        <f t="shared" si="107"/>
        <v>2300</v>
      </c>
      <c r="L99" s="4">
        <f t="shared" si="108"/>
        <v>55775</v>
      </c>
      <c r="M99" s="5">
        <v>1424</v>
      </c>
      <c r="N99" s="5">
        <v>178</v>
      </c>
      <c r="O99" s="5">
        <v>89</v>
      </c>
      <c r="P99" s="5">
        <v>89</v>
      </c>
      <c r="Q99" s="5">
        <v>89</v>
      </c>
      <c r="R99" s="5">
        <f t="shared" ref="O99:S99" si="154">R98+2</f>
        <v>182</v>
      </c>
      <c r="S99" s="5">
        <f t="shared" si="154"/>
        <v>182</v>
      </c>
      <c r="T99" s="5">
        <v>89</v>
      </c>
      <c r="U99" s="5">
        <v>89</v>
      </c>
      <c r="V99" s="5">
        <v>100</v>
      </c>
      <c r="W99" s="5">
        <f t="shared" si="124"/>
        <v>475</v>
      </c>
      <c r="X99" s="4">
        <v>5</v>
      </c>
      <c r="Y99" s="4">
        <f t="shared" si="136"/>
        <v>4.6</v>
      </c>
      <c r="Z99" s="4">
        <f t="shared" si="130"/>
        <v>10.5</v>
      </c>
      <c r="AA99" s="4">
        <f t="shared" si="110"/>
        <v>107442</v>
      </c>
      <c r="AB99" s="4">
        <f t="shared" si="111"/>
        <v>119590560</v>
      </c>
      <c r="AC99" s="4">
        <f t="shared" si="112"/>
        <v>10050480</v>
      </c>
      <c r="AD99" s="4">
        <f t="shared" si="113"/>
        <v>107509680</v>
      </c>
      <c r="AE99" s="4">
        <f t="shared" si="114"/>
        <v>10050480</v>
      </c>
      <c r="AF99" s="4">
        <f t="shared" si="115"/>
        <v>119996640</v>
      </c>
      <c r="AG99" s="4">
        <f t="shared" si="116"/>
        <v>182</v>
      </c>
      <c r="AH99" s="4">
        <f t="shared" si="117"/>
        <v>7938</v>
      </c>
      <c r="AI99" s="4">
        <f t="shared" si="118"/>
        <v>2947680</v>
      </c>
      <c r="AJ99" s="4">
        <f t="shared" si="119"/>
        <v>3312000</v>
      </c>
      <c r="AK99" s="4">
        <f t="shared" si="120"/>
        <v>80316000</v>
      </c>
      <c r="AL99">
        <f t="shared" si="121"/>
        <v>89</v>
      </c>
    </row>
    <row r="100" spans="1:38">
      <c r="A100" s="4">
        <f t="shared" si="122"/>
        <v>960</v>
      </c>
      <c r="B100" s="4">
        <f t="shared" si="128"/>
        <v>113960</v>
      </c>
      <c r="C100" s="4">
        <f t="shared" si="100"/>
        <v>88060</v>
      </c>
      <c r="D100" s="4">
        <f t="shared" si="101"/>
        <v>7400</v>
      </c>
      <c r="E100" s="4">
        <f t="shared" si="102"/>
        <v>79180</v>
      </c>
      <c r="F100" s="4">
        <f t="shared" si="103"/>
        <v>7400</v>
      </c>
      <c r="G100" s="4">
        <f t="shared" si="104"/>
        <v>88356</v>
      </c>
      <c r="H100" s="4">
        <f t="shared" si="105"/>
        <v>184</v>
      </c>
      <c r="I100" s="4">
        <f t="shared" si="87"/>
        <v>8360</v>
      </c>
      <c r="J100" s="4">
        <f t="shared" si="106"/>
        <v>2160</v>
      </c>
      <c r="K100" s="4">
        <f t="shared" si="107"/>
        <v>2400</v>
      </c>
      <c r="L100" s="4">
        <f t="shared" si="108"/>
        <v>58800</v>
      </c>
      <c r="M100" s="5">
        <v>1440</v>
      </c>
      <c r="N100" s="5">
        <v>180</v>
      </c>
      <c r="O100" s="5">
        <v>90</v>
      </c>
      <c r="P100" s="5">
        <v>90</v>
      </c>
      <c r="Q100" s="5">
        <v>90</v>
      </c>
      <c r="R100" s="5">
        <f t="shared" ref="O100:S100" si="155">R99+2</f>
        <v>184</v>
      </c>
      <c r="S100" s="5">
        <f t="shared" si="155"/>
        <v>184</v>
      </c>
      <c r="T100" s="5">
        <v>90</v>
      </c>
      <c r="U100" s="5">
        <v>90</v>
      </c>
      <c r="V100" s="5">
        <v>100</v>
      </c>
      <c r="W100" s="5">
        <f t="shared" si="124"/>
        <v>480</v>
      </c>
      <c r="X100" s="4">
        <v>5</v>
      </c>
      <c r="Y100" s="4">
        <f t="shared" si="136"/>
        <v>4.8</v>
      </c>
      <c r="Z100" s="4">
        <f t="shared" si="130"/>
        <v>11</v>
      </c>
      <c r="AA100" s="4">
        <f t="shared" si="110"/>
        <v>113960</v>
      </c>
      <c r="AB100" s="4">
        <f t="shared" si="111"/>
        <v>126806400</v>
      </c>
      <c r="AC100" s="4">
        <f t="shared" si="112"/>
        <v>10656000</v>
      </c>
      <c r="AD100" s="4">
        <f t="shared" si="113"/>
        <v>114019200</v>
      </c>
      <c r="AE100" s="4">
        <f t="shared" si="114"/>
        <v>10656000</v>
      </c>
      <c r="AF100" s="4">
        <f t="shared" si="115"/>
        <v>127232640</v>
      </c>
      <c r="AG100" s="4">
        <f t="shared" si="116"/>
        <v>184</v>
      </c>
      <c r="AH100" s="4">
        <f t="shared" si="117"/>
        <v>8360</v>
      </c>
      <c r="AI100" s="4">
        <f t="shared" si="118"/>
        <v>3110400</v>
      </c>
      <c r="AJ100" s="4">
        <f t="shared" si="119"/>
        <v>3456000</v>
      </c>
      <c r="AK100" s="4">
        <f t="shared" si="120"/>
        <v>84672000</v>
      </c>
      <c r="AL100">
        <f t="shared" si="121"/>
        <v>90</v>
      </c>
    </row>
    <row r="101" spans="1:38">
      <c r="A101" s="4">
        <f t="shared" si="122"/>
        <v>970</v>
      </c>
      <c r="B101" s="4">
        <f t="shared" si="128"/>
        <v>115144</v>
      </c>
      <c r="C101" s="4">
        <f t="shared" si="100"/>
        <v>88948</v>
      </c>
      <c r="D101" s="4">
        <f t="shared" si="101"/>
        <v>7474</v>
      </c>
      <c r="E101" s="4">
        <f t="shared" si="102"/>
        <v>79994</v>
      </c>
      <c r="F101" s="4">
        <f t="shared" si="103"/>
        <v>7474</v>
      </c>
      <c r="G101" s="4">
        <f t="shared" si="104"/>
        <v>89244</v>
      </c>
      <c r="H101" s="4">
        <f t="shared" si="105"/>
        <v>186</v>
      </c>
      <c r="I101" s="4">
        <f t="shared" si="87"/>
        <v>8404</v>
      </c>
      <c r="J101" s="4">
        <f t="shared" si="106"/>
        <v>2184</v>
      </c>
      <c r="K101" s="4">
        <f t="shared" si="107"/>
        <v>2400</v>
      </c>
      <c r="L101" s="4">
        <f t="shared" si="108"/>
        <v>59400</v>
      </c>
      <c r="M101" s="5">
        <v>1456</v>
      </c>
      <c r="N101" s="5">
        <v>182</v>
      </c>
      <c r="O101" s="5">
        <v>91</v>
      </c>
      <c r="P101" s="5">
        <v>91</v>
      </c>
      <c r="Q101" s="5">
        <v>91</v>
      </c>
      <c r="R101" s="5">
        <f t="shared" ref="O101:S101" si="156">R100+2</f>
        <v>186</v>
      </c>
      <c r="S101" s="5">
        <f t="shared" si="156"/>
        <v>186</v>
      </c>
      <c r="T101" s="5">
        <v>91</v>
      </c>
      <c r="U101" s="5">
        <v>91</v>
      </c>
      <c r="V101" s="5">
        <v>100</v>
      </c>
      <c r="W101" s="5">
        <f t="shared" si="124"/>
        <v>485</v>
      </c>
      <c r="X101" s="4">
        <v>5</v>
      </c>
      <c r="Y101" s="4">
        <f t="shared" si="136"/>
        <v>4.8</v>
      </c>
      <c r="Z101" s="4">
        <f t="shared" si="130"/>
        <v>11</v>
      </c>
      <c r="AA101" s="4">
        <f t="shared" si="110"/>
        <v>115144</v>
      </c>
      <c r="AB101" s="4">
        <f t="shared" si="111"/>
        <v>128085120</v>
      </c>
      <c r="AC101" s="4">
        <f t="shared" si="112"/>
        <v>10762560</v>
      </c>
      <c r="AD101" s="4">
        <f t="shared" si="113"/>
        <v>115191360</v>
      </c>
      <c r="AE101" s="4">
        <f t="shared" si="114"/>
        <v>10762560</v>
      </c>
      <c r="AF101" s="4">
        <f t="shared" si="115"/>
        <v>128511360</v>
      </c>
      <c r="AG101" s="4">
        <f t="shared" si="116"/>
        <v>186</v>
      </c>
      <c r="AH101" s="4">
        <f t="shared" si="117"/>
        <v>8404</v>
      </c>
      <c r="AI101" s="4">
        <f t="shared" si="118"/>
        <v>3144960</v>
      </c>
      <c r="AJ101" s="4">
        <f t="shared" si="119"/>
        <v>3456000</v>
      </c>
      <c r="AK101" s="4">
        <f t="shared" si="120"/>
        <v>85536000</v>
      </c>
      <c r="AL101">
        <f t="shared" si="121"/>
        <v>91</v>
      </c>
    </row>
    <row r="102" spans="1:38">
      <c r="A102" s="4">
        <f t="shared" si="122"/>
        <v>980</v>
      </c>
      <c r="B102" s="4">
        <f t="shared" si="128"/>
        <v>116328</v>
      </c>
      <c r="C102" s="4">
        <f t="shared" si="100"/>
        <v>89836</v>
      </c>
      <c r="D102" s="4">
        <f t="shared" si="101"/>
        <v>7548</v>
      </c>
      <c r="E102" s="4">
        <f t="shared" si="102"/>
        <v>80808</v>
      </c>
      <c r="F102" s="4">
        <f t="shared" si="103"/>
        <v>7548</v>
      </c>
      <c r="G102" s="4">
        <f t="shared" si="104"/>
        <v>90132</v>
      </c>
      <c r="H102" s="4">
        <f t="shared" si="105"/>
        <v>188</v>
      </c>
      <c r="I102" s="4">
        <f t="shared" si="87"/>
        <v>8448</v>
      </c>
      <c r="J102" s="4">
        <f t="shared" si="106"/>
        <v>2208</v>
      </c>
      <c r="K102" s="4">
        <f t="shared" si="107"/>
        <v>2400</v>
      </c>
      <c r="L102" s="4">
        <f t="shared" si="108"/>
        <v>60000</v>
      </c>
      <c r="M102" s="5">
        <v>1472</v>
      </c>
      <c r="N102" s="5">
        <v>184</v>
      </c>
      <c r="O102" s="5">
        <v>92</v>
      </c>
      <c r="P102" s="5">
        <v>92</v>
      </c>
      <c r="Q102" s="5">
        <v>92</v>
      </c>
      <c r="R102" s="5">
        <f t="shared" ref="O102:S102" si="157">R101+2</f>
        <v>188</v>
      </c>
      <c r="S102" s="5">
        <f t="shared" si="157"/>
        <v>188</v>
      </c>
      <c r="T102" s="5">
        <v>92</v>
      </c>
      <c r="U102" s="5">
        <v>92</v>
      </c>
      <c r="V102" s="5">
        <v>100</v>
      </c>
      <c r="W102" s="5">
        <f t="shared" si="124"/>
        <v>490</v>
      </c>
      <c r="X102" s="4">
        <v>5</v>
      </c>
      <c r="Y102" s="4">
        <f t="shared" si="136"/>
        <v>4.8</v>
      </c>
      <c r="Z102" s="4">
        <f t="shared" si="130"/>
        <v>11</v>
      </c>
      <c r="AA102" s="4">
        <f t="shared" si="110"/>
        <v>116328</v>
      </c>
      <c r="AB102" s="4">
        <f t="shared" si="111"/>
        <v>129363840</v>
      </c>
      <c r="AC102" s="4">
        <f t="shared" si="112"/>
        <v>10869120</v>
      </c>
      <c r="AD102" s="4">
        <f t="shared" si="113"/>
        <v>116363520</v>
      </c>
      <c r="AE102" s="4">
        <f t="shared" si="114"/>
        <v>10869120</v>
      </c>
      <c r="AF102" s="4">
        <f t="shared" si="115"/>
        <v>129790080</v>
      </c>
      <c r="AG102" s="4">
        <f t="shared" si="116"/>
        <v>188</v>
      </c>
      <c r="AH102" s="4">
        <f t="shared" si="117"/>
        <v>8448</v>
      </c>
      <c r="AI102" s="4">
        <f t="shared" si="118"/>
        <v>3179520</v>
      </c>
      <c r="AJ102" s="4">
        <f t="shared" si="119"/>
        <v>3456000</v>
      </c>
      <c r="AK102" s="4">
        <f t="shared" si="120"/>
        <v>86400000</v>
      </c>
      <c r="AL102">
        <f t="shared" si="121"/>
        <v>92</v>
      </c>
    </row>
    <row r="103" spans="1:38">
      <c r="A103" s="4">
        <f t="shared" si="122"/>
        <v>990</v>
      </c>
      <c r="B103" s="4">
        <f t="shared" si="128"/>
        <v>117512</v>
      </c>
      <c r="C103" s="4">
        <f t="shared" si="100"/>
        <v>90724</v>
      </c>
      <c r="D103" s="4">
        <f t="shared" si="101"/>
        <v>7622</v>
      </c>
      <c r="E103" s="4">
        <f t="shared" si="102"/>
        <v>81622</v>
      </c>
      <c r="F103" s="4">
        <f t="shared" si="103"/>
        <v>7622</v>
      </c>
      <c r="G103" s="4">
        <f t="shared" si="104"/>
        <v>91020</v>
      </c>
      <c r="H103" s="4">
        <f t="shared" si="105"/>
        <v>190</v>
      </c>
      <c r="I103" s="4">
        <f t="shared" si="87"/>
        <v>8492</v>
      </c>
      <c r="J103" s="4">
        <f t="shared" si="106"/>
        <v>2232</v>
      </c>
      <c r="K103" s="4">
        <f t="shared" si="107"/>
        <v>2400</v>
      </c>
      <c r="L103" s="4">
        <f t="shared" si="108"/>
        <v>60600</v>
      </c>
      <c r="M103" s="5">
        <v>1488</v>
      </c>
      <c r="N103" s="5">
        <v>186</v>
      </c>
      <c r="O103" s="5">
        <v>93</v>
      </c>
      <c r="P103" s="5">
        <v>93</v>
      </c>
      <c r="Q103" s="5">
        <v>93</v>
      </c>
      <c r="R103" s="5">
        <f t="shared" ref="O103:S103" si="158">R102+2</f>
        <v>190</v>
      </c>
      <c r="S103" s="5">
        <f t="shared" si="158"/>
        <v>190</v>
      </c>
      <c r="T103" s="5">
        <v>93</v>
      </c>
      <c r="U103" s="5">
        <v>93</v>
      </c>
      <c r="V103" s="5">
        <v>100</v>
      </c>
      <c r="W103" s="5">
        <f t="shared" si="124"/>
        <v>495</v>
      </c>
      <c r="X103" s="4">
        <v>5</v>
      </c>
      <c r="Y103" s="4">
        <f t="shared" si="136"/>
        <v>4.8</v>
      </c>
      <c r="Z103" s="4">
        <f t="shared" si="130"/>
        <v>11</v>
      </c>
      <c r="AA103" s="4">
        <f t="shared" si="110"/>
        <v>117512</v>
      </c>
      <c r="AB103" s="4">
        <f t="shared" si="111"/>
        <v>130642560</v>
      </c>
      <c r="AC103" s="4">
        <f t="shared" si="112"/>
        <v>10975680</v>
      </c>
      <c r="AD103" s="4">
        <f t="shared" si="113"/>
        <v>117535680</v>
      </c>
      <c r="AE103" s="4">
        <f t="shared" si="114"/>
        <v>10975680</v>
      </c>
      <c r="AF103" s="4">
        <f t="shared" si="115"/>
        <v>131068800</v>
      </c>
      <c r="AG103" s="4">
        <f t="shared" si="116"/>
        <v>190</v>
      </c>
      <c r="AH103" s="4">
        <f t="shared" si="117"/>
        <v>8492</v>
      </c>
      <c r="AI103" s="4">
        <f t="shared" si="118"/>
        <v>3214080</v>
      </c>
      <c r="AJ103" s="4">
        <f t="shared" si="119"/>
        <v>3456000</v>
      </c>
      <c r="AK103" s="4">
        <f t="shared" si="120"/>
        <v>87264000</v>
      </c>
      <c r="AL103">
        <f t="shared" si="121"/>
        <v>93</v>
      </c>
    </row>
    <row r="104" spans="1:38">
      <c r="A104" s="4">
        <f t="shared" si="122"/>
        <v>1000</v>
      </c>
      <c r="B104" s="4">
        <f t="shared" si="128"/>
        <v>141014.4</v>
      </c>
      <c r="C104" s="4">
        <f t="shared" si="100"/>
        <v>109756.8</v>
      </c>
      <c r="D104" s="4">
        <f t="shared" si="101"/>
        <v>9146.4</v>
      </c>
      <c r="E104" s="4">
        <f t="shared" si="102"/>
        <v>98834.4</v>
      </c>
      <c r="F104" s="4">
        <f t="shared" si="103"/>
        <v>9146.4</v>
      </c>
      <c r="G104" s="4">
        <f t="shared" si="104"/>
        <v>110289.6</v>
      </c>
      <c r="H104" s="4">
        <f t="shared" si="105"/>
        <v>192</v>
      </c>
      <c r="I104" s="4">
        <f t="shared" si="87"/>
        <v>8492</v>
      </c>
      <c r="J104" s="4">
        <f t="shared" si="106"/>
        <v>2678.4</v>
      </c>
      <c r="K104" s="4">
        <f t="shared" si="107"/>
        <v>2880</v>
      </c>
      <c r="L104" s="4">
        <f t="shared" si="108"/>
        <v>73440</v>
      </c>
      <c r="M104" s="8">
        <v>1488</v>
      </c>
      <c r="N104" s="8">
        <v>186</v>
      </c>
      <c r="O104" s="8">
        <v>93</v>
      </c>
      <c r="P104" s="8">
        <v>93</v>
      </c>
      <c r="Q104" s="8">
        <v>93</v>
      </c>
      <c r="R104" s="8">
        <f t="shared" ref="O104:S104" si="159">R103+2</f>
        <v>192</v>
      </c>
      <c r="S104" s="8">
        <f t="shared" si="159"/>
        <v>192</v>
      </c>
      <c r="T104" s="8">
        <v>93</v>
      </c>
      <c r="U104" s="8">
        <v>93</v>
      </c>
      <c r="V104" s="8">
        <v>100</v>
      </c>
      <c r="W104" s="8">
        <f t="shared" si="124"/>
        <v>500</v>
      </c>
      <c r="X104" s="9">
        <v>6</v>
      </c>
      <c r="Y104" s="4">
        <f t="shared" si="136"/>
        <v>4.8</v>
      </c>
      <c r="Z104" s="4">
        <f t="shared" si="130"/>
        <v>11</v>
      </c>
      <c r="AA104" s="4">
        <f t="shared" si="110"/>
        <v>141014.4</v>
      </c>
      <c r="AB104" s="4">
        <f t="shared" si="111"/>
        <v>158049792</v>
      </c>
      <c r="AC104" s="4">
        <f t="shared" si="112"/>
        <v>13170816</v>
      </c>
      <c r="AD104" s="4">
        <f t="shared" si="113"/>
        <v>142321536</v>
      </c>
      <c r="AE104" s="4">
        <f t="shared" si="114"/>
        <v>13170816</v>
      </c>
      <c r="AF104" s="4">
        <f t="shared" si="115"/>
        <v>158817024</v>
      </c>
      <c r="AG104" s="4">
        <f t="shared" si="116"/>
        <v>192</v>
      </c>
      <c r="AH104" s="4">
        <f t="shared" si="117"/>
        <v>8492</v>
      </c>
      <c r="AI104" s="4">
        <f t="shared" si="118"/>
        <v>3856896</v>
      </c>
      <c r="AJ104" s="4">
        <f t="shared" si="119"/>
        <v>4147200</v>
      </c>
      <c r="AK104" s="4">
        <f t="shared" si="120"/>
        <v>105753600</v>
      </c>
      <c r="AL104">
        <f t="shared" si="121"/>
        <v>93</v>
      </c>
    </row>
    <row r="105" spans="28:37"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28:37"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28:37"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28:37"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28:37"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28:37"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28:37"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28:37"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28:37"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28:37"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8:37"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28:37"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28:37"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28:37"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8:37"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28:37"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>
      <c r="A121" s="4">
        <f>A104+10</f>
        <v>1010</v>
      </c>
      <c r="B121" s="4">
        <f>(B$3+B$4*$A121+$M121+Z130*2)*$X121</f>
        <v>8140</v>
      </c>
      <c r="C121" s="4">
        <f>(C$3+C$4*$A121+$N121)*$X121*($Y121+$Z121)</f>
        <v>91728</v>
      </c>
      <c r="D121" s="4">
        <f>(D$3+D$4*$A121+O121)*$X121*($Y121+$Z121)</f>
        <v>7717.5</v>
      </c>
      <c r="E121" s="4">
        <f>(E$3+E$4*$A121+P121)*$X121*$Y121</f>
        <v>26437.5</v>
      </c>
      <c r="F121" s="4">
        <f>(F$3+F$4*$A121+Q121)*$X121*$Y121</f>
        <v>2467.5</v>
      </c>
      <c r="G121" s="4">
        <f>(G$3+G$4*$A121+$R121)*$X121*$Y121</f>
        <v>29469</v>
      </c>
      <c r="H121" s="4">
        <f>(H$3+H$4*$A121+S121)</f>
        <v>194</v>
      </c>
      <c r="I121" s="4">
        <f>(I$3+I$4*$A121+T121)*$X121*$Y121</f>
        <v>4582.5</v>
      </c>
      <c r="J121" s="4">
        <f>(J$3+J$4*$A121+U121)*$X121*$Y121</f>
        <v>2350</v>
      </c>
      <c r="K121" s="4">
        <f>(K$3+K$4*$A121+V121)*$X121*$Y121</f>
        <v>2350</v>
      </c>
      <c r="L121" s="4">
        <f>(L$3+L$4*$A121+W121)*$X121*$Y121</f>
        <v>60512.5</v>
      </c>
      <c r="M121" s="5">
        <f>M104+20</f>
        <v>1508</v>
      </c>
      <c r="N121" s="5">
        <f>N104+2</f>
        <v>188</v>
      </c>
      <c r="O121" s="5">
        <f t="shared" ref="O121:T121" si="160">O104+2</f>
        <v>95</v>
      </c>
      <c r="P121" s="5">
        <f t="shared" si="160"/>
        <v>95</v>
      </c>
      <c r="Q121" s="5">
        <f t="shared" si="160"/>
        <v>95</v>
      </c>
      <c r="R121" s="5">
        <f t="shared" si="160"/>
        <v>194</v>
      </c>
      <c r="S121" s="5">
        <f t="shared" si="160"/>
        <v>194</v>
      </c>
      <c r="T121" s="5">
        <f t="shared" si="160"/>
        <v>95</v>
      </c>
      <c r="U121" s="5">
        <v>100</v>
      </c>
      <c r="V121" s="5">
        <v>100</v>
      </c>
      <c r="W121" s="5">
        <f>W104+5</f>
        <v>505</v>
      </c>
      <c r="X121" s="4">
        <v>5</v>
      </c>
      <c r="Y121" s="4">
        <f t="shared" ref="Y121:Y140" si="161">Y85+0.5</f>
        <v>4.7</v>
      </c>
      <c r="Z121" s="4">
        <v>10</v>
      </c>
      <c r="AA121" s="4">
        <f t="shared" ref="AA121:AF121" si="162">B121*120*12</f>
        <v>11721600</v>
      </c>
      <c r="AB121" s="4">
        <f t="shared" si="162"/>
        <v>132088320</v>
      </c>
      <c r="AC121" s="4">
        <f t="shared" si="162"/>
        <v>11113200</v>
      </c>
      <c r="AD121" s="4">
        <f t="shared" si="162"/>
        <v>38070000</v>
      </c>
      <c r="AE121" s="4">
        <f t="shared" si="162"/>
        <v>3553200</v>
      </c>
      <c r="AF121" s="4">
        <f t="shared" si="162"/>
        <v>42435360</v>
      </c>
      <c r="AG121" s="4">
        <f t="shared" ref="AG121:AG149" si="163">H121</f>
        <v>194</v>
      </c>
      <c r="AH121" s="4">
        <f t="shared" ref="AH121:AH149" si="164">I121</f>
        <v>4582.5</v>
      </c>
      <c r="AI121" s="4">
        <f t="shared" ref="AI121:AI149" si="165">J121*120*12</f>
        <v>3384000</v>
      </c>
      <c r="AJ121" s="4">
        <f t="shared" ref="AJ121:AJ149" si="166">K121*120*12</f>
        <v>3384000</v>
      </c>
      <c r="AK121" s="4">
        <f t="shared" ref="AK121:AK149" si="167">L121*120*12</f>
        <v>87138000</v>
      </c>
    </row>
    <row r="122" spans="1:37">
      <c r="A122" s="4">
        <f t="shared" ref="A122:A150" si="168">A121+10</f>
        <v>1020</v>
      </c>
      <c r="B122" s="4">
        <f>(B$3+B$4*$A122+$M122+Z131*2)*$X122</f>
        <v>8240</v>
      </c>
      <c r="C122" s="4">
        <f>(C$3+C$4*$A122+$N122)*$X122*($Y122+$Z122)</f>
        <v>92610</v>
      </c>
      <c r="D122" s="4">
        <f>(D$3+D$4*$A122+O122)*$X122*($Y122+$Z122)</f>
        <v>7864.5</v>
      </c>
      <c r="E122" s="4">
        <f>(E$3+E$4*$A122+P122)*$X122*$Y122</f>
        <v>26719.5</v>
      </c>
      <c r="F122" s="4">
        <f>(F$3+F$4*$A122+Q122)*$X122*$Y122</f>
        <v>2514.5</v>
      </c>
      <c r="G122" s="4">
        <f>(G$3+G$4*$A122+$R122)*$X122*$Y122</f>
        <v>29751</v>
      </c>
      <c r="H122" s="4">
        <f>(H$3+H$4*$A122+S122)</f>
        <v>196</v>
      </c>
      <c r="I122" s="4">
        <f>(I$3+I$4*$A122+T122)*$X122*$Y122</f>
        <v>4629.5</v>
      </c>
      <c r="J122" s="4">
        <f>(J$3+J$4*$A122+U122)*$X122*$Y122</f>
        <v>2350</v>
      </c>
      <c r="K122" s="4">
        <f>(K$3+K$4*$A122+V122)*$X122*$Y122</f>
        <v>2350</v>
      </c>
      <c r="L122" s="4">
        <f>(L$3+L$4*$A122+W122)*$X122*$Y122</f>
        <v>61100</v>
      </c>
      <c r="M122" s="5">
        <f t="shared" ref="M122:M144" si="169">M121+20</f>
        <v>1528</v>
      </c>
      <c r="N122" s="5">
        <f t="shared" ref="N122:N144" si="170">N121+2</f>
        <v>190</v>
      </c>
      <c r="O122" s="5">
        <f t="shared" ref="O122:T122" si="171">O121+2</f>
        <v>97</v>
      </c>
      <c r="P122" s="5">
        <f t="shared" si="171"/>
        <v>97</v>
      </c>
      <c r="Q122" s="5">
        <f t="shared" si="171"/>
        <v>97</v>
      </c>
      <c r="R122" s="5">
        <f t="shared" si="171"/>
        <v>196</v>
      </c>
      <c r="S122" s="5">
        <f t="shared" si="171"/>
        <v>196</v>
      </c>
      <c r="T122" s="5">
        <f t="shared" si="171"/>
        <v>97</v>
      </c>
      <c r="U122" s="5">
        <v>100</v>
      </c>
      <c r="V122" s="5">
        <v>100</v>
      </c>
      <c r="W122" s="5">
        <f t="shared" ref="W122:W150" si="172">W121+5</f>
        <v>510</v>
      </c>
      <c r="X122" s="4">
        <v>5</v>
      </c>
      <c r="Y122" s="4">
        <f t="shared" si="161"/>
        <v>4.7</v>
      </c>
      <c r="Z122" s="4">
        <v>10</v>
      </c>
      <c r="AA122" s="4">
        <f t="shared" ref="AA122:AF122" si="173">B122*120*12</f>
        <v>11865600</v>
      </c>
      <c r="AB122" s="4">
        <f t="shared" si="173"/>
        <v>133358400</v>
      </c>
      <c r="AC122" s="4">
        <f t="shared" si="173"/>
        <v>11324880</v>
      </c>
      <c r="AD122" s="4">
        <f t="shared" si="173"/>
        <v>38476080</v>
      </c>
      <c r="AE122" s="4">
        <f t="shared" si="173"/>
        <v>3620880</v>
      </c>
      <c r="AF122" s="4">
        <f t="shared" si="173"/>
        <v>42841440</v>
      </c>
      <c r="AG122" s="4">
        <f t="shared" si="163"/>
        <v>196</v>
      </c>
      <c r="AH122" s="4">
        <f t="shared" si="164"/>
        <v>4629.5</v>
      </c>
      <c r="AI122" s="4">
        <f t="shared" si="165"/>
        <v>3384000</v>
      </c>
      <c r="AJ122" s="4">
        <f t="shared" si="166"/>
        <v>3384000</v>
      </c>
      <c r="AK122" s="4">
        <f t="shared" si="167"/>
        <v>87984000</v>
      </c>
    </row>
    <row r="123" spans="1:37">
      <c r="A123" s="4">
        <f t="shared" si="168"/>
        <v>1030</v>
      </c>
      <c r="B123" s="4">
        <f>(B$3+B$4*$A123+$M123+Z132*2)*$X123</f>
        <v>8340</v>
      </c>
      <c r="C123" s="4">
        <f>(C$3+C$4*$A123+$N123)*$X123*($Y123+$Z123)</f>
        <v>93492</v>
      </c>
      <c r="D123" s="4">
        <f>(D$3+D$4*$A123+O123)*$X123*($Y123+$Z123)</f>
        <v>8011.5</v>
      </c>
      <c r="E123" s="4">
        <f>(E$3+E$4*$A123+P123)*$X123*$Y123</f>
        <v>27001.5</v>
      </c>
      <c r="F123" s="4">
        <f>(F$3+F$4*$A123+Q123)*$X123*$Y123</f>
        <v>2561.5</v>
      </c>
      <c r="G123" s="4">
        <f>(G$3+G$4*$A123+$R123)*$X123*$Y123</f>
        <v>30033</v>
      </c>
      <c r="H123" s="4">
        <f>(H$3+H$4*$A123+S123)</f>
        <v>198</v>
      </c>
      <c r="I123" s="4">
        <f>(I$3+I$4*$A123+T123)*$X123*$Y123</f>
        <v>4676.5</v>
      </c>
      <c r="J123" s="4">
        <f>(J$3+J$4*$A123+U123)*$X123*$Y123</f>
        <v>2350</v>
      </c>
      <c r="K123" s="4">
        <f>(K$3+K$4*$A123+V123)*$X123*$Y123</f>
        <v>2350</v>
      </c>
      <c r="L123" s="4">
        <f>(L$3+L$4*$A123+W123)*$X123*$Y123</f>
        <v>61687.5</v>
      </c>
      <c r="M123" s="5">
        <f t="shared" si="169"/>
        <v>1548</v>
      </c>
      <c r="N123" s="5">
        <f t="shared" si="170"/>
        <v>192</v>
      </c>
      <c r="O123" s="5">
        <f t="shared" ref="O123:T123" si="174">O122+2</f>
        <v>99</v>
      </c>
      <c r="P123" s="5">
        <f t="shared" si="174"/>
        <v>99</v>
      </c>
      <c r="Q123" s="5">
        <f t="shared" si="174"/>
        <v>99</v>
      </c>
      <c r="R123" s="5">
        <f t="shared" si="174"/>
        <v>198</v>
      </c>
      <c r="S123" s="5">
        <f t="shared" si="174"/>
        <v>198</v>
      </c>
      <c r="T123" s="5">
        <f t="shared" si="174"/>
        <v>99</v>
      </c>
      <c r="U123" s="5">
        <v>100</v>
      </c>
      <c r="V123" s="5">
        <v>100</v>
      </c>
      <c r="W123" s="5">
        <f t="shared" si="172"/>
        <v>515</v>
      </c>
      <c r="X123" s="4">
        <v>5</v>
      </c>
      <c r="Y123" s="4">
        <f t="shared" si="161"/>
        <v>4.7</v>
      </c>
      <c r="Z123" s="4">
        <v>10</v>
      </c>
      <c r="AA123" s="4">
        <f t="shared" ref="AA123:AF123" si="175">B123*120*12</f>
        <v>12009600</v>
      </c>
      <c r="AB123" s="4">
        <f t="shared" si="175"/>
        <v>134628480</v>
      </c>
      <c r="AC123" s="4">
        <f t="shared" si="175"/>
        <v>11536560</v>
      </c>
      <c r="AD123" s="4">
        <f t="shared" si="175"/>
        <v>38882160</v>
      </c>
      <c r="AE123" s="4">
        <f t="shared" si="175"/>
        <v>3688560</v>
      </c>
      <c r="AF123" s="4">
        <f t="shared" si="175"/>
        <v>43247520</v>
      </c>
      <c r="AG123" s="4">
        <f t="shared" si="163"/>
        <v>198</v>
      </c>
      <c r="AH123" s="4">
        <f t="shared" si="164"/>
        <v>4676.5</v>
      </c>
      <c r="AI123" s="4">
        <f t="shared" si="165"/>
        <v>3384000</v>
      </c>
      <c r="AJ123" s="4">
        <f t="shared" si="166"/>
        <v>3384000</v>
      </c>
      <c r="AK123" s="4">
        <f t="shared" si="167"/>
        <v>88830000</v>
      </c>
    </row>
    <row r="124" spans="1:37">
      <c r="A124" s="4">
        <f t="shared" si="168"/>
        <v>1040</v>
      </c>
      <c r="B124" s="4">
        <f>(B$3+B$4*$A124+$M124+Z133*2)*$X124</f>
        <v>8440</v>
      </c>
      <c r="C124" s="4">
        <f>(C$3+C$4*$A124+$N124)*$X124*($Y124+$Z124)</f>
        <v>94374</v>
      </c>
      <c r="D124" s="4">
        <f>(D$3+D$4*$A124+O124)*$X124*($Y124+$Z124)</f>
        <v>8158.5</v>
      </c>
      <c r="E124" s="4">
        <f>(E$3+E$4*$A124+P124)*$X124*$Y124</f>
        <v>27283.5</v>
      </c>
      <c r="F124" s="4">
        <f>(F$3+F$4*$A124+Q124)*$X124*$Y124</f>
        <v>2608.5</v>
      </c>
      <c r="G124" s="4">
        <f>(G$3+G$4*$A124+$R124)*$X124*$Y124</f>
        <v>30315</v>
      </c>
      <c r="H124" s="4">
        <f>(H$3+H$4*$A124+S124)</f>
        <v>200</v>
      </c>
      <c r="I124" s="4">
        <f>(I$3+I$4*$A124+T124)*$X124*$Y124</f>
        <v>4723.5</v>
      </c>
      <c r="J124" s="4">
        <f>(J$3+J$4*$A124+U124)*$X124*$Y124</f>
        <v>2350</v>
      </c>
      <c r="K124" s="4">
        <f>(K$3+K$4*$A124+V124)*$X124*$Y124</f>
        <v>2350</v>
      </c>
      <c r="L124" s="4">
        <f>(L$3+L$4*$A124+W124)*$X124*$Y124</f>
        <v>62275</v>
      </c>
      <c r="M124" s="5">
        <f t="shared" si="169"/>
        <v>1568</v>
      </c>
      <c r="N124" s="5">
        <f t="shared" si="170"/>
        <v>194</v>
      </c>
      <c r="O124" s="5">
        <f t="shared" ref="O124:T124" si="176">O123+2</f>
        <v>101</v>
      </c>
      <c r="P124" s="5">
        <f t="shared" si="176"/>
        <v>101</v>
      </c>
      <c r="Q124" s="5">
        <f t="shared" si="176"/>
        <v>101</v>
      </c>
      <c r="R124" s="5">
        <f t="shared" si="176"/>
        <v>200</v>
      </c>
      <c r="S124" s="5">
        <f t="shared" si="176"/>
        <v>200</v>
      </c>
      <c r="T124" s="5">
        <f t="shared" si="176"/>
        <v>101</v>
      </c>
      <c r="U124" s="5">
        <v>100</v>
      </c>
      <c r="V124" s="5">
        <v>100</v>
      </c>
      <c r="W124" s="5">
        <f t="shared" si="172"/>
        <v>520</v>
      </c>
      <c r="X124" s="4">
        <v>5</v>
      </c>
      <c r="Y124" s="4">
        <f t="shared" si="161"/>
        <v>4.7</v>
      </c>
      <c r="Z124" s="4">
        <v>10</v>
      </c>
      <c r="AA124" s="4">
        <f t="shared" ref="AA124:AF124" si="177">B124*120*12</f>
        <v>12153600</v>
      </c>
      <c r="AB124" s="4">
        <f t="shared" si="177"/>
        <v>135898560</v>
      </c>
      <c r="AC124" s="4">
        <f t="shared" si="177"/>
        <v>11748240</v>
      </c>
      <c r="AD124" s="4">
        <f t="shared" si="177"/>
        <v>39288240</v>
      </c>
      <c r="AE124" s="4">
        <f t="shared" si="177"/>
        <v>3756240</v>
      </c>
      <c r="AF124" s="4">
        <f t="shared" si="177"/>
        <v>43653600</v>
      </c>
      <c r="AG124" s="4">
        <f t="shared" si="163"/>
        <v>200</v>
      </c>
      <c r="AH124" s="4">
        <f t="shared" si="164"/>
        <v>4723.5</v>
      </c>
      <c r="AI124" s="4">
        <f t="shared" si="165"/>
        <v>3384000</v>
      </c>
      <c r="AJ124" s="4">
        <f t="shared" si="166"/>
        <v>3384000</v>
      </c>
      <c r="AK124" s="4">
        <f t="shared" si="167"/>
        <v>89676000</v>
      </c>
    </row>
    <row r="125" spans="1:37">
      <c r="A125" s="4">
        <f t="shared" si="168"/>
        <v>1050</v>
      </c>
      <c r="B125" s="4">
        <f>(B$3+B$4*$A125+$M125+Z134*2)*$X125</f>
        <v>8540</v>
      </c>
      <c r="C125" s="4">
        <f>(C$3+C$4*$A125+$N125)*$X125*($Y125+$Z125)</f>
        <v>95256</v>
      </c>
      <c r="D125" s="4">
        <f>(D$3+D$4*$A125+O125)*$X125*($Y125+$Z125)</f>
        <v>8305.5</v>
      </c>
      <c r="E125" s="4">
        <f>(E$3+E$4*$A125+P125)*$X125*$Y125</f>
        <v>27565.5</v>
      </c>
      <c r="F125" s="4">
        <f>(F$3+F$4*$A125+Q125)*$X125*$Y125</f>
        <v>2655.5</v>
      </c>
      <c r="G125" s="4">
        <f>(G$3+G$4*$A125+$R125)*$X125*$Y125</f>
        <v>30597</v>
      </c>
      <c r="H125" s="4">
        <f>(H$3+H$4*$A125+S125)</f>
        <v>202</v>
      </c>
      <c r="I125" s="4">
        <f>(I$3+I$4*$A125+T125)*$X125*$Y125</f>
        <v>4770.5</v>
      </c>
      <c r="J125" s="4">
        <f>(J$3+J$4*$A125+U125)*$X125*$Y125</f>
        <v>2350</v>
      </c>
      <c r="K125" s="4">
        <f>(K$3+K$4*$A125+V125)*$X125*$Y125</f>
        <v>2350</v>
      </c>
      <c r="L125" s="4">
        <f>(L$3+L$4*$A125+W125)*$X125*$Y125</f>
        <v>62862.5</v>
      </c>
      <c r="M125" s="5">
        <f t="shared" si="169"/>
        <v>1588</v>
      </c>
      <c r="N125" s="5">
        <f t="shared" si="170"/>
        <v>196</v>
      </c>
      <c r="O125" s="5">
        <f t="shared" ref="O125:T125" si="178">O124+2</f>
        <v>103</v>
      </c>
      <c r="P125" s="5">
        <f t="shared" si="178"/>
        <v>103</v>
      </c>
      <c r="Q125" s="5">
        <f t="shared" si="178"/>
        <v>103</v>
      </c>
      <c r="R125" s="5">
        <f t="shared" si="178"/>
        <v>202</v>
      </c>
      <c r="S125" s="5">
        <f t="shared" si="178"/>
        <v>202</v>
      </c>
      <c r="T125" s="5">
        <f t="shared" si="178"/>
        <v>103</v>
      </c>
      <c r="U125" s="5">
        <v>100</v>
      </c>
      <c r="V125" s="5">
        <v>100</v>
      </c>
      <c r="W125" s="5">
        <f t="shared" si="172"/>
        <v>525</v>
      </c>
      <c r="X125" s="4">
        <v>5</v>
      </c>
      <c r="Y125" s="4">
        <f t="shared" si="161"/>
        <v>4.7</v>
      </c>
      <c r="Z125" s="4">
        <v>10</v>
      </c>
      <c r="AA125" s="4">
        <f t="shared" ref="AA125:AF125" si="179">B125*120*12</f>
        <v>12297600</v>
      </c>
      <c r="AB125" s="4">
        <f t="shared" si="179"/>
        <v>137168640</v>
      </c>
      <c r="AC125" s="4">
        <f t="shared" si="179"/>
        <v>11959920</v>
      </c>
      <c r="AD125" s="4">
        <f t="shared" si="179"/>
        <v>39694320</v>
      </c>
      <c r="AE125" s="4">
        <f t="shared" si="179"/>
        <v>3823920</v>
      </c>
      <c r="AF125" s="4">
        <f t="shared" si="179"/>
        <v>44059680</v>
      </c>
      <c r="AG125" s="4">
        <f t="shared" si="163"/>
        <v>202</v>
      </c>
      <c r="AH125" s="4">
        <f t="shared" si="164"/>
        <v>4770.5</v>
      </c>
      <c r="AI125" s="4">
        <f t="shared" si="165"/>
        <v>3384000</v>
      </c>
      <c r="AJ125" s="4">
        <f t="shared" si="166"/>
        <v>3384000</v>
      </c>
      <c r="AK125" s="4">
        <f t="shared" si="167"/>
        <v>90522000</v>
      </c>
    </row>
    <row r="126" spans="1:37">
      <c r="A126" s="4">
        <f t="shared" si="168"/>
        <v>1060</v>
      </c>
      <c r="B126" s="4">
        <f>(B$3+B$4*$A126+$M126+Z135*2)*$X126</f>
        <v>8640</v>
      </c>
      <c r="C126" s="4">
        <f>(C$3+C$4*$A126+$N126)*$X126*($Y126+$Z126)</f>
        <v>97446</v>
      </c>
      <c r="D126" s="4">
        <f>(D$3+D$4*$A126+O126)*$X126*($Y126+$Z126)</f>
        <v>8567.5</v>
      </c>
      <c r="E126" s="4">
        <f>(E$3+E$4*$A126+P126)*$X126*$Y126</f>
        <v>29032.5</v>
      </c>
      <c r="F126" s="4">
        <f>(F$3+F$4*$A126+Q126)*$X126*$Y126</f>
        <v>2817.5</v>
      </c>
      <c r="G126" s="4">
        <f>(G$3+G$4*$A126+$R126)*$X126*$Y126</f>
        <v>32193</v>
      </c>
      <c r="H126" s="4">
        <f>(H$3+H$4*$A126+S126)</f>
        <v>204</v>
      </c>
      <c r="I126" s="4">
        <f>(I$3+I$4*$A126+T126)*$X126*$Y126</f>
        <v>5022.5</v>
      </c>
      <c r="J126" s="4">
        <f>(J$3+J$4*$A126+U126)*$X126*$Y126</f>
        <v>2450</v>
      </c>
      <c r="K126" s="4">
        <f>(K$3+K$4*$A126+V126)*$X126*$Y126</f>
        <v>2450</v>
      </c>
      <c r="L126" s="4">
        <f>(L$3+L$4*$A126+W126)*$X126*$Y126</f>
        <v>66150</v>
      </c>
      <c r="M126" s="5">
        <f t="shared" si="169"/>
        <v>1608</v>
      </c>
      <c r="N126" s="5">
        <f t="shared" si="170"/>
        <v>198</v>
      </c>
      <c r="O126" s="5">
        <f t="shared" ref="O126:T126" si="180">O125+2</f>
        <v>105</v>
      </c>
      <c r="P126" s="5">
        <f t="shared" si="180"/>
        <v>105</v>
      </c>
      <c r="Q126" s="5">
        <f t="shared" si="180"/>
        <v>105</v>
      </c>
      <c r="R126" s="5">
        <f t="shared" si="180"/>
        <v>204</v>
      </c>
      <c r="S126" s="5">
        <f t="shared" si="180"/>
        <v>204</v>
      </c>
      <c r="T126" s="5">
        <f t="shared" si="180"/>
        <v>105</v>
      </c>
      <c r="U126" s="5">
        <v>100</v>
      </c>
      <c r="V126" s="5">
        <v>100</v>
      </c>
      <c r="W126" s="5">
        <f t="shared" si="172"/>
        <v>530</v>
      </c>
      <c r="X126" s="4">
        <v>5</v>
      </c>
      <c r="Y126" s="4">
        <f t="shared" si="161"/>
        <v>4.9</v>
      </c>
      <c r="Z126" s="4">
        <v>10</v>
      </c>
      <c r="AA126" s="4">
        <f t="shared" ref="AA126:AF126" si="181">B126*120*12</f>
        <v>12441600</v>
      </c>
      <c r="AB126" s="4">
        <f t="shared" si="181"/>
        <v>140322240</v>
      </c>
      <c r="AC126" s="4">
        <f t="shared" si="181"/>
        <v>12337200</v>
      </c>
      <c r="AD126" s="4">
        <f t="shared" si="181"/>
        <v>41806800</v>
      </c>
      <c r="AE126" s="4">
        <f t="shared" si="181"/>
        <v>4057200</v>
      </c>
      <c r="AF126" s="4">
        <f t="shared" si="181"/>
        <v>46357920</v>
      </c>
      <c r="AG126" s="4">
        <f t="shared" si="163"/>
        <v>204</v>
      </c>
      <c r="AH126" s="4">
        <f t="shared" si="164"/>
        <v>5022.5</v>
      </c>
      <c r="AI126" s="4">
        <f t="shared" si="165"/>
        <v>3528000</v>
      </c>
      <c r="AJ126" s="4">
        <f t="shared" si="166"/>
        <v>3528000</v>
      </c>
      <c r="AK126" s="4">
        <f t="shared" si="167"/>
        <v>95256000</v>
      </c>
    </row>
    <row r="127" spans="1:37">
      <c r="A127" s="4">
        <f t="shared" si="168"/>
        <v>1070</v>
      </c>
      <c r="B127" s="4">
        <f>(B$3+B$4*$A127+$M127+Z136*2)*$X127</f>
        <v>8740</v>
      </c>
      <c r="C127" s="4">
        <f>(C$3+C$4*$A127+$N127)*$X127*($Y127+$Z127)</f>
        <v>98340</v>
      </c>
      <c r="D127" s="4">
        <f>(D$3+D$4*$A127+O127)*$X127*($Y127+$Z127)</f>
        <v>8716.5</v>
      </c>
      <c r="E127" s="4">
        <f>(E$3+E$4*$A127+P127)*$X127*$Y127</f>
        <v>29326.5</v>
      </c>
      <c r="F127" s="4">
        <f>(F$3+F$4*$A127+Q127)*$X127*$Y127</f>
        <v>2866.5</v>
      </c>
      <c r="G127" s="4">
        <f>(G$3+G$4*$A127+$R127)*$X127*$Y127</f>
        <v>32487</v>
      </c>
      <c r="H127" s="4">
        <f>(H$3+H$4*$A127+S127)</f>
        <v>206</v>
      </c>
      <c r="I127" s="4">
        <f>(I$3+I$4*$A127+T127)*$X127*$Y127</f>
        <v>5071.5</v>
      </c>
      <c r="J127" s="4">
        <f>(J$3+J$4*$A127+U127)*$X127*$Y127</f>
        <v>2450</v>
      </c>
      <c r="K127" s="4">
        <f>(K$3+K$4*$A127+V127)*$X127*$Y127</f>
        <v>2450</v>
      </c>
      <c r="L127" s="4">
        <f>(L$3+L$4*$A127+W127)*$X127*$Y127</f>
        <v>66762.5</v>
      </c>
      <c r="M127" s="5">
        <f t="shared" si="169"/>
        <v>1628</v>
      </c>
      <c r="N127" s="5">
        <f t="shared" si="170"/>
        <v>200</v>
      </c>
      <c r="O127" s="5">
        <f t="shared" ref="O127:T127" si="182">O126+2</f>
        <v>107</v>
      </c>
      <c r="P127" s="5">
        <f t="shared" si="182"/>
        <v>107</v>
      </c>
      <c r="Q127" s="5">
        <f t="shared" si="182"/>
        <v>107</v>
      </c>
      <c r="R127" s="5">
        <f t="shared" si="182"/>
        <v>206</v>
      </c>
      <c r="S127" s="5">
        <f t="shared" si="182"/>
        <v>206</v>
      </c>
      <c r="T127" s="5">
        <f t="shared" si="182"/>
        <v>107</v>
      </c>
      <c r="U127" s="5">
        <v>100</v>
      </c>
      <c r="V127" s="5">
        <v>100</v>
      </c>
      <c r="W127" s="5">
        <f t="shared" si="172"/>
        <v>535</v>
      </c>
      <c r="X127" s="4">
        <v>5</v>
      </c>
      <c r="Y127" s="4">
        <f t="shared" si="161"/>
        <v>4.9</v>
      </c>
      <c r="Z127" s="4">
        <v>10</v>
      </c>
      <c r="AA127" s="4">
        <f t="shared" ref="AA127:AF127" si="183">B127*120*12</f>
        <v>12585600</v>
      </c>
      <c r="AB127" s="4">
        <f t="shared" si="183"/>
        <v>141609600</v>
      </c>
      <c r="AC127" s="4">
        <f t="shared" si="183"/>
        <v>12551760</v>
      </c>
      <c r="AD127" s="4">
        <f t="shared" si="183"/>
        <v>42230160</v>
      </c>
      <c r="AE127" s="4">
        <f t="shared" si="183"/>
        <v>4127760</v>
      </c>
      <c r="AF127" s="4">
        <f t="shared" si="183"/>
        <v>46781280</v>
      </c>
      <c r="AG127" s="4">
        <f t="shared" si="163"/>
        <v>206</v>
      </c>
      <c r="AH127" s="4">
        <f t="shared" si="164"/>
        <v>5071.5</v>
      </c>
      <c r="AI127" s="4">
        <f t="shared" si="165"/>
        <v>3528000</v>
      </c>
      <c r="AJ127" s="4">
        <f t="shared" si="166"/>
        <v>3528000</v>
      </c>
      <c r="AK127" s="4">
        <f t="shared" si="167"/>
        <v>96138000</v>
      </c>
    </row>
    <row r="128" spans="1:37">
      <c r="A128" s="4">
        <f t="shared" si="168"/>
        <v>1080</v>
      </c>
      <c r="B128" s="4">
        <f>(B$3+B$4*$A128+$M128+Z137*2)*$X128</f>
        <v>8840</v>
      </c>
      <c r="C128" s="4">
        <f>(C$3+C$4*$A128+$N128)*$X128*($Y128+$Z128)</f>
        <v>99234</v>
      </c>
      <c r="D128" s="4">
        <f>(D$3+D$4*$A128+O128)*$X128*($Y128+$Z128)</f>
        <v>8865.5</v>
      </c>
      <c r="E128" s="4">
        <f>(E$3+E$4*$A128+P128)*$X128*$Y128</f>
        <v>29620.5</v>
      </c>
      <c r="F128" s="4">
        <f>(F$3+F$4*$A128+Q128)*$X128*$Y128</f>
        <v>2915.5</v>
      </c>
      <c r="G128" s="4">
        <f>(G$3+G$4*$A128+$R128)*$X128*$Y128</f>
        <v>32781</v>
      </c>
      <c r="H128" s="4">
        <f>(H$3+H$4*$A128+S128)</f>
        <v>208</v>
      </c>
      <c r="I128" s="4">
        <f>(I$3+I$4*$A128+T128)*$X128*$Y128</f>
        <v>5120.5</v>
      </c>
      <c r="J128" s="4">
        <f>(J$3+J$4*$A128+U128)*$X128*$Y128</f>
        <v>2450</v>
      </c>
      <c r="K128" s="4">
        <f>(K$3+K$4*$A128+V128)*$X128*$Y128</f>
        <v>2450</v>
      </c>
      <c r="L128" s="4">
        <f>(L$3+L$4*$A128+W128)*$X128*$Y128</f>
        <v>67375</v>
      </c>
      <c r="M128" s="5">
        <f t="shared" si="169"/>
        <v>1648</v>
      </c>
      <c r="N128" s="5">
        <f t="shared" si="170"/>
        <v>202</v>
      </c>
      <c r="O128" s="5">
        <f t="shared" ref="O128:T128" si="184">O127+2</f>
        <v>109</v>
      </c>
      <c r="P128" s="5">
        <f t="shared" si="184"/>
        <v>109</v>
      </c>
      <c r="Q128" s="5">
        <f t="shared" si="184"/>
        <v>109</v>
      </c>
      <c r="R128" s="5">
        <f t="shared" si="184"/>
        <v>208</v>
      </c>
      <c r="S128" s="5">
        <f t="shared" si="184"/>
        <v>208</v>
      </c>
      <c r="T128" s="5">
        <f t="shared" si="184"/>
        <v>109</v>
      </c>
      <c r="U128" s="5">
        <v>100</v>
      </c>
      <c r="V128" s="5">
        <v>100</v>
      </c>
      <c r="W128" s="5">
        <f t="shared" si="172"/>
        <v>540</v>
      </c>
      <c r="X128" s="4">
        <v>5</v>
      </c>
      <c r="Y128" s="4">
        <f t="shared" si="161"/>
        <v>4.9</v>
      </c>
      <c r="Z128" s="4">
        <v>10</v>
      </c>
      <c r="AA128" s="4">
        <f t="shared" ref="AA128:AF128" si="185">B128*120*12</f>
        <v>12729600</v>
      </c>
      <c r="AB128" s="4">
        <f t="shared" si="185"/>
        <v>142896960</v>
      </c>
      <c r="AC128" s="4">
        <f t="shared" si="185"/>
        <v>12766320</v>
      </c>
      <c r="AD128" s="4">
        <f t="shared" si="185"/>
        <v>42653520</v>
      </c>
      <c r="AE128" s="4">
        <f t="shared" si="185"/>
        <v>4198320</v>
      </c>
      <c r="AF128" s="4">
        <f t="shared" si="185"/>
        <v>47204640</v>
      </c>
      <c r="AG128" s="4">
        <f t="shared" si="163"/>
        <v>208</v>
      </c>
      <c r="AH128" s="4">
        <f t="shared" si="164"/>
        <v>5120.5</v>
      </c>
      <c r="AI128" s="4">
        <f t="shared" si="165"/>
        <v>3528000</v>
      </c>
      <c r="AJ128" s="4">
        <f t="shared" si="166"/>
        <v>3528000</v>
      </c>
      <c r="AK128" s="4">
        <f t="shared" si="167"/>
        <v>97020000</v>
      </c>
    </row>
    <row r="129" spans="1:37">
      <c r="A129" s="4">
        <f t="shared" si="168"/>
        <v>1090</v>
      </c>
      <c r="B129" s="4">
        <f>(B$3+B$4*$A129+$M129+Z138*2)*$X129</f>
        <v>8940</v>
      </c>
      <c r="C129" s="4">
        <f>(C$3+C$4*$A129+$N129)*$X129*($Y129+$Z129)</f>
        <v>100128</v>
      </c>
      <c r="D129" s="4">
        <f>(D$3+D$4*$A129+O129)*$X129*($Y129+$Z129)</f>
        <v>9014.5</v>
      </c>
      <c r="E129" s="4">
        <f>(E$3+E$4*$A129+P129)*$X129*$Y129</f>
        <v>29914.5</v>
      </c>
      <c r="F129" s="4">
        <f>(F$3+F$4*$A129+Q129)*$X129*$Y129</f>
        <v>2964.5</v>
      </c>
      <c r="G129" s="4">
        <f>(G$3+G$4*$A129+$R129)*$X129*$Y129</f>
        <v>33075</v>
      </c>
      <c r="H129" s="4">
        <f>(H$3+H$4*$A129+S129)</f>
        <v>210</v>
      </c>
      <c r="I129" s="4">
        <f>(I$3+I$4*$A129+T129)*$X129*$Y129</f>
        <v>5169.5</v>
      </c>
      <c r="J129" s="4">
        <f>(J$3+J$4*$A129+U129)*$X129*$Y129</f>
        <v>2450</v>
      </c>
      <c r="K129" s="4">
        <f>(K$3+K$4*$A129+V129)*$X129*$Y129</f>
        <v>2450</v>
      </c>
      <c r="L129" s="4">
        <f>(L$3+L$4*$A129+W129)*$X129*$Y129</f>
        <v>67987.5</v>
      </c>
      <c r="M129" s="5">
        <f t="shared" si="169"/>
        <v>1668</v>
      </c>
      <c r="N129" s="5">
        <f t="shared" si="170"/>
        <v>204</v>
      </c>
      <c r="O129" s="5">
        <f t="shared" ref="O129:T129" si="186">O128+2</f>
        <v>111</v>
      </c>
      <c r="P129" s="5">
        <f t="shared" si="186"/>
        <v>111</v>
      </c>
      <c r="Q129" s="5">
        <f t="shared" si="186"/>
        <v>111</v>
      </c>
      <c r="R129" s="5">
        <f t="shared" si="186"/>
        <v>210</v>
      </c>
      <c r="S129" s="5">
        <f t="shared" si="186"/>
        <v>210</v>
      </c>
      <c r="T129" s="5">
        <f t="shared" si="186"/>
        <v>111</v>
      </c>
      <c r="U129" s="5">
        <v>100</v>
      </c>
      <c r="V129" s="5">
        <v>100</v>
      </c>
      <c r="W129" s="5">
        <f t="shared" si="172"/>
        <v>545</v>
      </c>
      <c r="X129" s="4">
        <v>5</v>
      </c>
      <c r="Y129" s="4">
        <f t="shared" si="161"/>
        <v>4.9</v>
      </c>
      <c r="Z129" s="4">
        <v>10</v>
      </c>
      <c r="AA129" s="4">
        <f t="shared" ref="AA129:AF129" si="187">B129*120*12</f>
        <v>12873600</v>
      </c>
      <c r="AB129" s="4">
        <f t="shared" si="187"/>
        <v>144184320</v>
      </c>
      <c r="AC129" s="4">
        <f t="shared" si="187"/>
        <v>12980880</v>
      </c>
      <c r="AD129" s="4">
        <f t="shared" si="187"/>
        <v>43076880</v>
      </c>
      <c r="AE129" s="4">
        <f t="shared" si="187"/>
        <v>4268880</v>
      </c>
      <c r="AF129" s="4">
        <f t="shared" si="187"/>
        <v>47628000</v>
      </c>
      <c r="AG129" s="4">
        <f t="shared" si="163"/>
        <v>210</v>
      </c>
      <c r="AH129" s="4">
        <f t="shared" si="164"/>
        <v>5169.5</v>
      </c>
      <c r="AI129" s="4">
        <f t="shared" si="165"/>
        <v>3528000</v>
      </c>
      <c r="AJ129" s="4">
        <f t="shared" si="166"/>
        <v>3528000</v>
      </c>
      <c r="AK129" s="4">
        <f t="shared" si="167"/>
        <v>97902000</v>
      </c>
    </row>
    <row r="130" spans="1:37">
      <c r="A130" s="4">
        <f t="shared" si="168"/>
        <v>1100</v>
      </c>
      <c r="B130" s="4">
        <f>(B$3+B$4*$A130+$M130+Z139*2)*$X130</f>
        <v>9040</v>
      </c>
      <c r="C130" s="4">
        <f>(C$3+C$4*$A130+$N130)*$X130*($Y130+$Z130)</f>
        <v>101022</v>
      </c>
      <c r="D130" s="4">
        <f>(D$3+D$4*$A130+O130)*$X130*($Y130+$Z130)</f>
        <v>9163.5</v>
      </c>
      <c r="E130" s="4">
        <f>(E$3+E$4*$A130+P130)*$X130*$Y130</f>
        <v>30208.5</v>
      </c>
      <c r="F130" s="4">
        <f>(F$3+F$4*$A130+Q130)*$X130*$Y130</f>
        <v>3013.5</v>
      </c>
      <c r="G130" s="4">
        <f>(G$3+G$4*$A130+$R130)*$X130*$Y130</f>
        <v>33369</v>
      </c>
      <c r="H130" s="4">
        <f>(H$3+H$4*$A130+S130)</f>
        <v>212</v>
      </c>
      <c r="I130" s="4">
        <f>(I$3+I$4*$A130+T130)*$X130*$Y130</f>
        <v>5218.5</v>
      </c>
      <c r="J130" s="4">
        <f>(J$3+J$4*$A130+U130)*$X130*$Y130</f>
        <v>2450</v>
      </c>
      <c r="K130" s="4">
        <f>(K$3+K$4*$A130+V130)*$X130*$Y130</f>
        <v>2450</v>
      </c>
      <c r="L130" s="4">
        <f>(L$3+L$4*$A130+W130)*$X130*$Y130</f>
        <v>68600</v>
      </c>
      <c r="M130" s="5">
        <f t="shared" si="169"/>
        <v>1688</v>
      </c>
      <c r="N130" s="5">
        <f t="shared" si="170"/>
        <v>206</v>
      </c>
      <c r="O130" s="5">
        <f t="shared" ref="O130:T130" si="188">O129+2</f>
        <v>113</v>
      </c>
      <c r="P130" s="5">
        <f t="shared" si="188"/>
        <v>113</v>
      </c>
      <c r="Q130" s="5">
        <f t="shared" si="188"/>
        <v>113</v>
      </c>
      <c r="R130" s="5">
        <f t="shared" si="188"/>
        <v>212</v>
      </c>
      <c r="S130" s="5">
        <f t="shared" si="188"/>
        <v>212</v>
      </c>
      <c r="T130" s="5">
        <f t="shared" si="188"/>
        <v>113</v>
      </c>
      <c r="U130" s="5">
        <v>100</v>
      </c>
      <c r="V130" s="5">
        <v>100</v>
      </c>
      <c r="W130" s="5">
        <f t="shared" si="172"/>
        <v>550</v>
      </c>
      <c r="X130" s="4">
        <v>5</v>
      </c>
      <c r="Y130" s="4">
        <f t="shared" si="161"/>
        <v>4.9</v>
      </c>
      <c r="Z130" s="4">
        <v>10</v>
      </c>
      <c r="AA130" s="4">
        <f t="shared" ref="AA130:AF130" si="189">B130*120*12</f>
        <v>13017600</v>
      </c>
      <c r="AB130" s="4">
        <f t="shared" si="189"/>
        <v>145471680</v>
      </c>
      <c r="AC130" s="4">
        <f t="shared" si="189"/>
        <v>13195440</v>
      </c>
      <c r="AD130" s="4">
        <f t="shared" si="189"/>
        <v>43500240</v>
      </c>
      <c r="AE130" s="4">
        <f t="shared" si="189"/>
        <v>4339440</v>
      </c>
      <c r="AF130" s="4">
        <f t="shared" si="189"/>
        <v>48051360</v>
      </c>
      <c r="AG130" s="4">
        <f t="shared" si="163"/>
        <v>212</v>
      </c>
      <c r="AH130" s="4">
        <f t="shared" si="164"/>
        <v>5218.5</v>
      </c>
      <c r="AI130" s="4">
        <f t="shared" si="165"/>
        <v>3528000</v>
      </c>
      <c r="AJ130" s="4">
        <f t="shared" si="166"/>
        <v>3528000</v>
      </c>
      <c r="AK130" s="4">
        <f t="shared" si="167"/>
        <v>98784000</v>
      </c>
    </row>
    <row r="131" spans="1:37">
      <c r="A131" s="4">
        <f t="shared" si="168"/>
        <v>1110</v>
      </c>
      <c r="B131" s="4">
        <f>(B$3+B$4*$A131+$M131+Z140*2)*$X131</f>
        <v>9140</v>
      </c>
      <c r="C131" s="4">
        <f>(C$3+C$4*$A131+$N131)*$X131*($Y131+$Z131)</f>
        <v>103284</v>
      </c>
      <c r="D131" s="4">
        <f>(D$3+D$4*$A131+O131)*$X131*($Y131+$Z131)</f>
        <v>9437.5</v>
      </c>
      <c r="E131" s="4">
        <f>(E$3+E$4*$A131+P131)*$X131*$Y131</f>
        <v>31747.5</v>
      </c>
      <c r="F131" s="4">
        <f>(F$3+F$4*$A131+Q131)*$X131*$Y131</f>
        <v>3187.5</v>
      </c>
      <c r="G131" s="4">
        <f>(G$3+G$4*$A131+$R131)*$X131*$Y131</f>
        <v>35037</v>
      </c>
      <c r="H131" s="4">
        <f>(H$3+H$4*$A131+S131)</f>
        <v>214</v>
      </c>
      <c r="I131" s="4">
        <f>(I$3+I$4*$A131+T131)*$X131*$Y131</f>
        <v>5482.5</v>
      </c>
      <c r="J131" s="4">
        <f>(J$3+J$4*$A131+U131)*$X131*$Y131</f>
        <v>2550</v>
      </c>
      <c r="K131" s="4">
        <f>(K$3+K$4*$A131+V131)*$X131*$Y131</f>
        <v>2550</v>
      </c>
      <c r="L131" s="4">
        <f>(L$3+L$4*$A131+W131)*$X131*$Y131</f>
        <v>72037.5</v>
      </c>
      <c r="M131" s="5">
        <f t="shared" si="169"/>
        <v>1708</v>
      </c>
      <c r="N131" s="5">
        <f t="shared" si="170"/>
        <v>208</v>
      </c>
      <c r="O131" s="5">
        <f t="shared" ref="O131:T131" si="190">O130+2</f>
        <v>115</v>
      </c>
      <c r="P131" s="5">
        <f t="shared" si="190"/>
        <v>115</v>
      </c>
      <c r="Q131" s="5">
        <f t="shared" si="190"/>
        <v>115</v>
      </c>
      <c r="R131" s="5">
        <f t="shared" si="190"/>
        <v>214</v>
      </c>
      <c r="S131" s="5">
        <f t="shared" si="190"/>
        <v>214</v>
      </c>
      <c r="T131" s="5">
        <f t="shared" si="190"/>
        <v>115</v>
      </c>
      <c r="U131" s="5">
        <v>100</v>
      </c>
      <c r="V131" s="5">
        <v>100</v>
      </c>
      <c r="W131" s="5">
        <f t="shared" si="172"/>
        <v>555</v>
      </c>
      <c r="X131" s="4">
        <v>5</v>
      </c>
      <c r="Y131" s="4">
        <f t="shared" si="161"/>
        <v>5.1</v>
      </c>
      <c r="Z131" s="4">
        <v>10</v>
      </c>
      <c r="AA131" s="4">
        <f t="shared" ref="AA131:AF131" si="191">B131*120*12</f>
        <v>13161600</v>
      </c>
      <c r="AB131" s="4">
        <f t="shared" si="191"/>
        <v>148728960</v>
      </c>
      <c r="AC131" s="4">
        <f t="shared" si="191"/>
        <v>13590000</v>
      </c>
      <c r="AD131" s="4">
        <f t="shared" si="191"/>
        <v>45716400</v>
      </c>
      <c r="AE131" s="4">
        <f t="shared" si="191"/>
        <v>4590000</v>
      </c>
      <c r="AF131" s="4">
        <f t="shared" si="191"/>
        <v>50453280</v>
      </c>
      <c r="AG131" s="4">
        <f t="shared" si="163"/>
        <v>214</v>
      </c>
      <c r="AH131" s="4">
        <f t="shared" si="164"/>
        <v>5482.5</v>
      </c>
      <c r="AI131" s="4">
        <f t="shared" si="165"/>
        <v>3672000</v>
      </c>
      <c r="AJ131" s="4">
        <f t="shared" si="166"/>
        <v>3672000</v>
      </c>
      <c r="AK131" s="4">
        <f t="shared" si="167"/>
        <v>103734000</v>
      </c>
    </row>
    <row r="132" spans="1:37">
      <c r="A132" s="4">
        <f t="shared" si="168"/>
        <v>1120</v>
      </c>
      <c r="B132" s="4">
        <f>(B$3+B$4*$A132+$M132+Z141*2)*$X132</f>
        <v>9240</v>
      </c>
      <c r="C132" s="4">
        <f>(C$3+C$4*$A132+$N132)*$X132*($Y132+$Z132)</f>
        <v>104190</v>
      </c>
      <c r="D132" s="4">
        <f>(D$3+D$4*$A132+O132)*$X132*($Y132+$Z132)</f>
        <v>9588.5</v>
      </c>
      <c r="E132" s="4">
        <f>(E$3+E$4*$A132+P132)*$X132*$Y132</f>
        <v>32053.5</v>
      </c>
      <c r="F132" s="4">
        <f>(F$3+F$4*$A132+Q132)*$X132*$Y132</f>
        <v>3238.5</v>
      </c>
      <c r="G132" s="4">
        <f>(G$3+G$4*$A132+$R132)*$X132*$Y132</f>
        <v>35343</v>
      </c>
      <c r="H132" s="4">
        <f>(H$3+H$4*$A132+S132)</f>
        <v>216</v>
      </c>
      <c r="I132" s="4">
        <f>(I$3+I$4*$A132+T132)*$X132*$Y132</f>
        <v>5533.5</v>
      </c>
      <c r="J132" s="4">
        <f>(J$3+J$4*$A132+U132)*$X132*$Y132</f>
        <v>2550</v>
      </c>
      <c r="K132" s="4">
        <f>(K$3+K$4*$A132+V132)*$X132*$Y132</f>
        <v>2550</v>
      </c>
      <c r="L132" s="4">
        <f>(L$3+L$4*$A132+W132)*$X132*$Y132</f>
        <v>72675</v>
      </c>
      <c r="M132" s="5">
        <f t="shared" si="169"/>
        <v>1728</v>
      </c>
      <c r="N132" s="5">
        <f t="shared" si="170"/>
        <v>210</v>
      </c>
      <c r="O132" s="5">
        <f t="shared" ref="O132:T132" si="192">O131+2</f>
        <v>117</v>
      </c>
      <c r="P132" s="5">
        <f t="shared" si="192"/>
        <v>117</v>
      </c>
      <c r="Q132" s="5">
        <f t="shared" si="192"/>
        <v>117</v>
      </c>
      <c r="R132" s="5">
        <f t="shared" si="192"/>
        <v>216</v>
      </c>
      <c r="S132" s="5">
        <f t="shared" si="192"/>
        <v>216</v>
      </c>
      <c r="T132" s="5">
        <f t="shared" si="192"/>
        <v>117</v>
      </c>
      <c r="U132" s="5">
        <v>100</v>
      </c>
      <c r="V132" s="5">
        <v>100</v>
      </c>
      <c r="W132" s="5">
        <f t="shared" si="172"/>
        <v>560</v>
      </c>
      <c r="X132" s="4">
        <v>5</v>
      </c>
      <c r="Y132" s="4">
        <f t="shared" si="161"/>
        <v>5.1</v>
      </c>
      <c r="Z132" s="4">
        <v>10</v>
      </c>
      <c r="AA132" s="4">
        <f t="shared" ref="AA132:AF132" si="193">B132*120*12</f>
        <v>13305600</v>
      </c>
      <c r="AB132" s="4">
        <f t="shared" si="193"/>
        <v>150033600</v>
      </c>
      <c r="AC132" s="4">
        <f t="shared" si="193"/>
        <v>13807440</v>
      </c>
      <c r="AD132" s="4">
        <f t="shared" si="193"/>
        <v>46157040</v>
      </c>
      <c r="AE132" s="4">
        <f t="shared" si="193"/>
        <v>4663440</v>
      </c>
      <c r="AF132" s="4">
        <f t="shared" si="193"/>
        <v>50893920</v>
      </c>
      <c r="AG132" s="4">
        <f t="shared" si="163"/>
        <v>216</v>
      </c>
      <c r="AH132" s="4">
        <f t="shared" si="164"/>
        <v>5533.5</v>
      </c>
      <c r="AI132" s="4">
        <f t="shared" si="165"/>
        <v>3672000</v>
      </c>
      <c r="AJ132" s="4">
        <f t="shared" si="166"/>
        <v>3672000</v>
      </c>
      <c r="AK132" s="4">
        <f t="shared" si="167"/>
        <v>104652000</v>
      </c>
    </row>
    <row r="133" spans="1:37">
      <c r="A133" s="4">
        <f t="shared" si="168"/>
        <v>1130</v>
      </c>
      <c r="B133" s="4">
        <f>(B$3+B$4*$A133+$M133+Z142*2)*$X133</f>
        <v>9340</v>
      </c>
      <c r="C133" s="4">
        <f>(C$3+C$4*$A133+$N133)*$X133*($Y133+$Z133)</f>
        <v>105096</v>
      </c>
      <c r="D133" s="4">
        <f>(D$3+D$4*$A133+O133)*$X133*($Y133+$Z133)</f>
        <v>9739.5</v>
      </c>
      <c r="E133" s="4">
        <f>(E$3+E$4*$A133+P133)*$X133*$Y133</f>
        <v>32359.5</v>
      </c>
      <c r="F133" s="4">
        <f>(F$3+F$4*$A133+Q133)*$X133*$Y133</f>
        <v>3289.5</v>
      </c>
      <c r="G133" s="4">
        <f>(G$3+G$4*$A133+$R133)*$X133*$Y133</f>
        <v>35649</v>
      </c>
      <c r="H133" s="4">
        <f>(H$3+H$4*$A133+S133)</f>
        <v>218</v>
      </c>
      <c r="I133" s="4">
        <f>(I$3+I$4*$A133+T133)*$X133*$Y133</f>
        <v>5584.5</v>
      </c>
      <c r="J133" s="4">
        <f>(J$3+J$4*$A133+U133)*$X133*$Y133</f>
        <v>2550</v>
      </c>
      <c r="K133" s="4">
        <f>(K$3+K$4*$A133+V133)*$X133*$Y133</f>
        <v>2550</v>
      </c>
      <c r="L133" s="4">
        <f>(L$3+L$4*$A133+W133)*$X133*$Y133</f>
        <v>73312.5</v>
      </c>
      <c r="M133" s="5">
        <f t="shared" si="169"/>
        <v>1748</v>
      </c>
      <c r="N133" s="5">
        <f t="shared" si="170"/>
        <v>212</v>
      </c>
      <c r="O133" s="5">
        <f t="shared" ref="O133:T133" si="194">O132+2</f>
        <v>119</v>
      </c>
      <c r="P133" s="5">
        <f t="shared" si="194"/>
        <v>119</v>
      </c>
      <c r="Q133" s="5">
        <f t="shared" si="194"/>
        <v>119</v>
      </c>
      <c r="R133" s="5">
        <f t="shared" si="194"/>
        <v>218</v>
      </c>
      <c r="S133" s="5">
        <f t="shared" si="194"/>
        <v>218</v>
      </c>
      <c r="T133" s="5">
        <f t="shared" si="194"/>
        <v>119</v>
      </c>
      <c r="U133" s="5">
        <v>100</v>
      </c>
      <c r="V133" s="5">
        <v>100</v>
      </c>
      <c r="W133" s="5">
        <f t="shared" si="172"/>
        <v>565</v>
      </c>
      <c r="X133" s="4">
        <v>5</v>
      </c>
      <c r="Y133" s="4">
        <f t="shared" si="161"/>
        <v>5.1</v>
      </c>
      <c r="Z133" s="4">
        <v>10</v>
      </c>
      <c r="AA133" s="4">
        <f t="shared" ref="AA133:AF133" si="195">B133*120*12</f>
        <v>13449600</v>
      </c>
      <c r="AB133" s="4">
        <f t="shared" si="195"/>
        <v>151338240</v>
      </c>
      <c r="AC133" s="4">
        <f t="shared" si="195"/>
        <v>14024880</v>
      </c>
      <c r="AD133" s="4">
        <f t="shared" si="195"/>
        <v>46597680</v>
      </c>
      <c r="AE133" s="4">
        <f t="shared" si="195"/>
        <v>4736880</v>
      </c>
      <c r="AF133" s="4">
        <f t="shared" si="195"/>
        <v>51334560</v>
      </c>
      <c r="AG133" s="4">
        <f t="shared" si="163"/>
        <v>218</v>
      </c>
      <c r="AH133" s="4">
        <f t="shared" si="164"/>
        <v>5584.5</v>
      </c>
      <c r="AI133" s="4">
        <f t="shared" si="165"/>
        <v>3672000</v>
      </c>
      <c r="AJ133" s="4">
        <f t="shared" si="166"/>
        <v>3672000</v>
      </c>
      <c r="AK133" s="4">
        <f t="shared" si="167"/>
        <v>105570000</v>
      </c>
    </row>
    <row r="134" spans="1:37">
      <c r="A134" s="4">
        <f t="shared" si="168"/>
        <v>1140</v>
      </c>
      <c r="B134" s="4">
        <f>(B$3+B$4*$A134+$M134+Z143*2)*$X134</f>
        <v>9440</v>
      </c>
      <c r="C134" s="4">
        <f>(C$3+C$4*$A134+$N134)*$X134*($Y134+$Z134)</f>
        <v>106002</v>
      </c>
      <c r="D134" s="4">
        <f>(D$3+D$4*$A134+O134)*$X134*($Y134+$Z134)</f>
        <v>9890.5</v>
      </c>
      <c r="E134" s="4">
        <f>(E$3+E$4*$A134+P134)*$X134*$Y134</f>
        <v>32665.5</v>
      </c>
      <c r="F134" s="4">
        <f>(F$3+F$4*$A134+Q134)*$X134*$Y134</f>
        <v>3340.5</v>
      </c>
      <c r="G134" s="4">
        <f>(G$3+G$4*$A134+$R134)*$X134*$Y134</f>
        <v>35955</v>
      </c>
      <c r="H134" s="4">
        <f>(H$3+H$4*$A134+S134)</f>
        <v>220</v>
      </c>
      <c r="I134" s="4">
        <f>(I$3+I$4*$A134+T134)*$X134*$Y134</f>
        <v>5635.5</v>
      </c>
      <c r="J134" s="4">
        <f>(J$3+J$4*$A134+U134)*$X134*$Y134</f>
        <v>2550</v>
      </c>
      <c r="K134" s="4">
        <f>(K$3+K$4*$A134+V134)*$X134*$Y134</f>
        <v>2550</v>
      </c>
      <c r="L134" s="4">
        <f>(L$3+L$4*$A134+W134)*$X134*$Y134</f>
        <v>73950</v>
      </c>
      <c r="M134" s="5">
        <f t="shared" si="169"/>
        <v>1768</v>
      </c>
      <c r="N134" s="5">
        <f t="shared" si="170"/>
        <v>214</v>
      </c>
      <c r="O134" s="5">
        <f t="shared" ref="O134:T134" si="196">O133+2</f>
        <v>121</v>
      </c>
      <c r="P134" s="5">
        <f t="shared" si="196"/>
        <v>121</v>
      </c>
      <c r="Q134" s="5">
        <f t="shared" si="196"/>
        <v>121</v>
      </c>
      <c r="R134" s="5">
        <f t="shared" si="196"/>
        <v>220</v>
      </c>
      <c r="S134" s="5">
        <f t="shared" si="196"/>
        <v>220</v>
      </c>
      <c r="T134" s="5">
        <f t="shared" si="196"/>
        <v>121</v>
      </c>
      <c r="U134" s="5">
        <v>100</v>
      </c>
      <c r="V134" s="5">
        <v>100</v>
      </c>
      <c r="W134" s="5">
        <f t="shared" si="172"/>
        <v>570</v>
      </c>
      <c r="X134" s="4">
        <v>5</v>
      </c>
      <c r="Y134" s="4">
        <f t="shared" si="161"/>
        <v>5.1</v>
      </c>
      <c r="Z134" s="4">
        <v>10</v>
      </c>
      <c r="AA134" s="4">
        <f t="shared" ref="AA134:AF134" si="197">B134*120*12</f>
        <v>13593600</v>
      </c>
      <c r="AB134" s="4">
        <f t="shared" si="197"/>
        <v>152642880</v>
      </c>
      <c r="AC134" s="4">
        <f t="shared" si="197"/>
        <v>14242320</v>
      </c>
      <c r="AD134" s="4">
        <f t="shared" si="197"/>
        <v>47038320</v>
      </c>
      <c r="AE134" s="4">
        <f t="shared" si="197"/>
        <v>4810320</v>
      </c>
      <c r="AF134" s="4">
        <f t="shared" si="197"/>
        <v>51775200</v>
      </c>
      <c r="AG134" s="4">
        <f t="shared" si="163"/>
        <v>220</v>
      </c>
      <c r="AH134" s="4">
        <f t="shared" si="164"/>
        <v>5635.5</v>
      </c>
      <c r="AI134" s="4">
        <f t="shared" si="165"/>
        <v>3672000</v>
      </c>
      <c r="AJ134" s="4">
        <f t="shared" si="166"/>
        <v>3672000</v>
      </c>
      <c r="AK134" s="4">
        <f t="shared" si="167"/>
        <v>106488000</v>
      </c>
    </row>
    <row r="135" spans="1:37">
      <c r="A135" s="4">
        <f t="shared" si="168"/>
        <v>1150</v>
      </c>
      <c r="B135" s="4">
        <f>(B$3+B$4*$A135+$M135+Z144*2)*$X135</f>
        <v>9540</v>
      </c>
      <c r="C135" s="4">
        <f>(C$3+C$4*$A135+$N135)*$X135*($Y135+$Z135)</f>
        <v>106908</v>
      </c>
      <c r="D135" s="4">
        <f>(D$3+D$4*$A135+O135)*$X135*($Y135+$Z135)</f>
        <v>10041.5</v>
      </c>
      <c r="E135" s="4">
        <f>(E$3+E$4*$A135+P135)*$X135*$Y135</f>
        <v>32971.5</v>
      </c>
      <c r="F135" s="4">
        <f>(F$3+F$4*$A135+Q135)*$X135*$Y135</f>
        <v>3391.5</v>
      </c>
      <c r="G135" s="4">
        <f>(G$3+G$4*$A135+$R135)*$X135*$Y135</f>
        <v>36261</v>
      </c>
      <c r="H135" s="4">
        <f>(H$3+H$4*$A135+S135)</f>
        <v>222</v>
      </c>
      <c r="I135" s="4">
        <f>(I$3+I$4*$A135+T135)*$X135*$Y135</f>
        <v>5686.5</v>
      </c>
      <c r="J135" s="4">
        <f>(J$3+J$4*$A135+U135)*$X135*$Y135</f>
        <v>2550</v>
      </c>
      <c r="K135" s="4">
        <f>(K$3+K$4*$A135+V135)*$X135*$Y135</f>
        <v>2550</v>
      </c>
      <c r="L135" s="4">
        <f>(L$3+L$4*$A135+W135)*$X135*$Y135</f>
        <v>74587.5</v>
      </c>
      <c r="M135" s="5">
        <f t="shared" si="169"/>
        <v>1788</v>
      </c>
      <c r="N135" s="5">
        <f t="shared" si="170"/>
        <v>216</v>
      </c>
      <c r="O135" s="5">
        <f t="shared" ref="O135:T135" si="198">O134+2</f>
        <v>123</v>
      </c>
      <c r="P135" s="5">
        <f t="shared" si="198"/>
        <v>123</v>
      </c>
      <c r="Q135" s="5">
        <f t="shared" si="198"/>
        <v>123</v>
      </c>
      <c r="R135" s="5">
        <f t="shared" si="198"/>
        <v>222</v>
      </c>
      <c r="S135" s="5">
        <f t="shared" si="198"/>
        <v>222</v>
      </c>
      <c r="T135" s="5">
        <f t="shared" si="198"/>
        <v>123</v>
      </c>
      <c r="U135" s="5">
        <v>100</v>
      </c>
      <c r="V135" s="5">
        <v>100</v>
      </c>
      <c r="W135" s="5">
        <f t="shared" si="172"/>
        <v>575</v>
      </c>
      <c r="X135" s="4">
        <v>5</v>
      </c>
      <c r="Y135" s="4">
        <f t="shared" si="161"/>
        <v>5.1</v>
      </c>
      <c r="Z135" s="4">
        <v>10</v>
      </c>
      <c r="AA135" s="4">
        <f t="shared" ref="AA135:AF135" si="199">B135*120*12</f>
        <v>13737600</v>
      </c>
      <c r="AB135" s="4">
        <f t="shared" si="199"/>
        <v>153947520</v>
      </c>
      <c r="AC135" s="4">
        <f t="shared" si="199"/>
        <v>14459760</v>
      </c>
      <c r="AD135" s="4">
        <f t="shared" si="199"/>
        <v>47478960</v>
      </c>
      <c r="AE135" s="4">
        <f t="shared" si="199"/>
        <v>4883760</v>
      </c>
      <c r="AF135" s="4">
        <f t="shared" si="199"/>
        <v>52215840</v>
      </c>
      <c r="AG135" s="4">
        <f t="shared" si="163"/>
        <v>222</v>
      </c>
      <c r="AH135" s="4">
        <f t="shared" si="164"/>
        <v>5686.5</v>
      </c>
      <c r="AI135" s="4">
        <f t="shared" si="165"/>
        <v>3672000</v>
      </c>
      <c r="AJ135" s="4">
        <f t="shared" si="166"/>
        <v>3672000</v>
      </c>
      <c r="AK135" s="4">
        <f t="shared" si="167"/>
        <v>107406000</v>
      </c>
    </row>
    <row r="136" spans="1:37">
      <c r="A136" s="4">
        <f t="shared" si="168"/>
        <v>1160</v>
      </c>
      <c r="B136" s="4">
        <f>(B$3+B$4*$A136+$M136+Z145*2)*$X136</f>
        <v>9640</v>
      </c>
      <c r="C136" s="4">
        <f>(C$3+C$4*$A136+$N136)*$X136*($Y136+$Z136)</f>
        <v>109242</v>
      </c>
      <c r="D136" s="4">
        <f>(D$3+D$4*$A136+O136)*$X136*($Y136+$Z136)</f>
        <v>10327.5</v>
      </c>
      <c r="E136" s="4">
        <f>(E$3+E$4*$A136+P136)*$X136*$Y136</f>
        <v>34582.5</v>
      </c>
      <c r="F136" s="4">
        <f>(F$3+F$4*$A136+Q136)*$X136*$Y136</f>
        <v>3577.5</v>
      </c>
      <c r="G136" s="4">
        <f>(G$3+G$4*$A136+$R136)*$X136*$Y136</f>
        <v>38001</v>
      </c>
      <c r="H136" s="4">
        <f>(H$3+H$4*$A136+S136)</f>
        <v>224</v>
      </c>
      <c r="I136" s="4">
        <f>(I$3+I$4*$A136+T136)*$X136*$Y136</f>
        <v>5962.5</v>
      </c>
      <c r="J136" s="4">
        <f>(J$3+J$4*$A136+U136)*$X136*$Y136</f>
        <v>2650</v>
      </c>
      <c r="K136" s="4">
        <f>(K$3+K$4*$A136+V136)*$X136*$Y136</f>
        <v>2650</v>
      </c>
      <c r="L136" s="4">
        <f>(L$3+L$4*$A136+W136)*$X136*$Y136</f>
        <v>78175</v>
      </c>
      <c r="M136" s="5">
        <f t="shared" si="169"/>
        <v>1808</v>
      </c>
      <c r="N136" s="5">
        <f t="shared" si="170"/>
        <v>218</v>
      </c>
      <c r="O136" s="5">
        <f t="shared" ref="O136:T136" si="200">O135+2</f>
        <v>125</v>
      </c>
      <c r="P136" s="5">
        <f t="shared" si="200"/>
        <v>125</v>
      </c>
      <c r="Q136" s="5">
        <f t="shared" si="200"/>
        <v>125</v>
      </c>
      <c r="R136" s="5">
        <f t="shared" si="200"/>
        <v>224</v>
      </c>
      <c r="S136" s="5">
        <f t="shared" si="200"/>
        <v>224</v>
      </c>
      <c r="T136" s="5">
        <f t="shared" si="200"/>
        <v>125</v>
      </c>
      <c r="U136" s="5">
        <v>100</v>
      </c>
      <c r="V136" s="5">
        <v>100</v>
      </c>
      <c r="W136" s="5">
        <f t="shared" si="172"/>
        <v>580</v>
      </c>
      <c r="X136" s="4">
        <v>5</v>
      </c>
      <c r="Y136" s="4">
        <f t="shared" si="161"/>
        <v>5.3</v>
      </c>
      <c r="Z136" s="4">
        <v>10</v>
      </c>
      <c r="AA136" s="4">
        <f t="shared" ref="AA136:AF136" si="201">B136*120*12</f>
        <v>13881600</v>
      </c>
      <c r="AB136" s="4">
        <f t="shared" si="201"/>
        <v>157308480</v>
      </c>
      <c r="AC136" s="4">
        <f t="shared" si="201"/>
        <v>14871600</v>
      </c>
      <c r="AD136" s="4">
        <f t="shared" si="201"/>
        <v>49798800</v>
      </c>
      <c r="AE136" s="4">
        <f t="shared" si="201"/>
        <v>5151600</v>
      </c>
      <c r="AF136" s="4">
        <f t="shared" si="201"/>
        <v>54721440</v>
      </c>
      <c r="AG136" s="4">
        <f t="shared" si="163"/>
        <v>224</v>
      </c>
      <c r="AH136" s="4">
        <f t="shared" si="164"/>
        <v>5962.5</v>
      </c>
      <c r="AI136" s="4">
        <f t="shared" si="165"/>
        <v>3816000</v>
      </c>
      <c r="AJ136" s="4">
        <f t="shared" si="166"/>
        <v>3816000</v>
      </c>
      <c r="AK136" s="4">
        <f t="shared" si="167"/>
        <v>112572000</v>
      </c>
    </row>
    <row r="137" spans="1:37">
      <c r="A137" s="4">
        <f t="shared" si="168"/>
        <v>1170</v>
      </c>
      <c r="B137" s="4">
        <f>(B$3+B$4*$A137+$M137+Z146*2)*$X137</f>
        <v>9740</v>
      </c>
      <c r="C137" s="4">
        <f>(C$3+C$4*$A137+$N137)*$X137*($Y137+$Z137)</f>
        <v>110160</v>
      </c>
      <c r="D137" s="4">
        <f>(D$3+D$4*$A137+O137)*$X137*($Y137+$Z137)</f>
        <v>10480.5</v>
      </c>
      <c r="E137" s="4">
        <f>(E$3+E$4*$A137+P137)*$X137*$Y137</f>
        <v>34900.5</v>
      </c>
      <c r="F137" s="4">
        <f>(F$3+F$4*$A137+Q137)*$X137*$Y137</f>
        <v>3630.5</v>
      </c>
      <c r="G137" s="4">
        <f>(G$3+G$4*$A137+$R137)*$X137*$Y137</f>
        <v>38319</v>
      </c>
      <c r="H137" s="4">
        <f>(H$3+H$4*$A137+S137)</f>
        <v>226</v>
      </c>
      <c r="I137" s="4">
        <f>(I$3+I$4*$A137+T137)*$X137*$Y137</f>
        <v>6015.5</v>
      </c>
      <c r="J137" s="4">
        <f>(J$3+J$4*$A137+U137)*$X137*$Y137</f>
        <v>2650</v>
      </c>
      <c r="K137" s="4">
        <f>(K$3+K$4*$A137+V137)*$X137*$Y137</f>
        <v>2650</v>
      </c>
      <c r="L137" s="4">
        <f>(L$3+L$4*$A137+W137)*$X137*$Y137</f>
        <v>78837.5</v>
      </c>
      <c r="M137" s="5">
        <f t="shared" si="169"/>
        <v>1828</v>
      </c>
      <c r="N137" s="5">
        <f t="shared" si="170"/>
        <v>220</v>
      </c>
      <c r="O137" s="5">
        <f t="shared" ref="O137:T137" si="202">O136+2</f>
        <v>127</v>
      </c>
      <c r="P137" s="5">
        <f t="shared" si="202"/>
        <v>127</v>
      </c>
      <c r="Q137" s="5">
        <f t="shared" si="202"/>
        <v>127</v>
      </c>
      <c r="R137" s="5">
        <f t="shared" si="202"/>
        <v>226</v>
      </c>
      <c r="S137" s="5">
        <f t="shared" si="202"/>
        <v>226</v>
      </c>
      <c r="T137" s="5">
        <f t="shared" si="202"/>
        <v>127</v>
      </c>
      <c r="U137" s="5">
        <v>100</v>
      </c>
      <c r="V137" s="5">
        <v>100</v>
      </c>
      <c r="W137" s="5">
        <f t="shared" si="172"/>
        <v>585</v>
      </c>
      <c r="X137" s="4">
        <v>5</v>
      </c>
      <c r="Y137" s="4">
        <f t="shared" si="161"/>
        <v>5.3</v>
      </c>
      <c r="Z137" s="4">
        <v>10</v>
      </c>
      <c r="AA137" s="4">
        <f t="shared" ref="AA137:AF137" si="203">B137*120*12</f>
        <v>14025600</v>
      </c>
      <c r="AB137" s="4">
        <f t="shared" si="203"/>
        <v>158630400</v>
      </c>
      <c r="AC137" s="4">
        <f t="shared" si="203"/>
        <v>15091920</v>
      </c>
      <c r="AD137" s="4">
        <f t="shared" si="203"/>
        <v>50256720</v>
      </c>
      <c r="AE137" s="4">
        <f t="shared" si="203"/>
        <v>5227920</v>
      </c>
      <c r="AF137" s="4">
        <f t="shared" si="203"/>
        <v>55179360</v>
      </c>
      <c r="AG137" s="4">
        <f t="shared" si="163"/>
        <v>226</v>
      </c>
      <c r="AH137" s="4">
        <f t="shared" si="164"/>
        <v>6015.5</v>
      </c>
      <c r="AI137" s="4">
        <f t="shared" si="165"/>
        <v>3816000</v>
      </c>
      <c r="AJ137" s="4">
        <f t="shared" si="166"/>
        <v>3816000</v>
      </c>
      <c r="AK137" s="4">
        <f t="shared" si="167"/>
        <v>113526000</v>
      </c>
    </row>
    <row r="138" spans="1:37">
      <c r="A138" s="4">
        <f t="shared" si="168"/>
        <v>1180</v>
      </c>
      <c r="B138" s="4">
        <f>(B$3+B$4*$A138+$M138+Z147*2)*$X138</f>
        <v>9840</v>
      </c>
      <c r="C138" s="4">
        <f>(C$3+C$4*$A138+$N138)*$X138*($Y138+$Z138)</f>
        <v>111078</v>
      </c>
      <c r="D138" s="4">
        <f>(D$3+D$4*$A138+O138)*$X138*($Y138+$Z138)</f>
        <v>10633.5</v>
      </c>
      <c r="E138" s="4">
        <f>(E$3+E$4*$A138+P138)*$X138*$Y138</f>
        <v>35218.5</v>
      </c>
      <c r="F138" s="4">
        <f>(F$3+F$4*$A138+Q138)*$X138*$Y138</f>
        <v>3683.5</v>
      </c>
      <c r="G138" s="4">
        <f>(G$3+G$4*$A138+$R138)*$X138*$Y138</f>
        <v>38637</v>
      </c>
      <c r="H138" s="4">
        <f>(H$3+H$4*$A138+S138)</f>
        <v>228</v>
      </c>
      <c r="I138" s="4">
        <f>(I$3+I$4*$A138+T138)*$X138*$Y138</f>
        <v>6068.5</v>
      </c>
      <c r="J138" s="4">
        <f>(J$3+J$4*$A138+U138)*$X138*$Y138</f>
        <v>2650</v>
      </c>
      <c r="K138" s="4">
        <f>(K$3+K$4*$A138+V138)*$X138*$Y138</f>
        <v>2650</v>
      </c>
      <c r="L138" s="4">
        <f>(L$3+L$4*$A138+W138)*$X138*$Y138</f>
        <v>79500</v>
      </c>
      <c r="M138" s="5">
        <f t="shared" si="169"/>
        <v>1848</v>
      </c>
      <c r="N138" s="5">
        <f t="shared" si="170"/>
        <v>222</v>
      </c>
      <c r="O138" s="5">
        <f t="shared" ref="O138:T138" si="204">O137+2</f>
        <v>129</v>
      </c>
      <c r="P138" s="5">
        <f t="shared" si="204"/>
        <v>129</v>
      </c>
      <c r="Q138" s="5">
        <f t="shared" si="204"/>
        <v>129</v>
      </c>
      <c r="R138" s="5">
        <f t="shared" si="204"/>
        <v>228</v>
      </c>
      <c r="S138" s="5">
        <f t="shared" si="204"/>
        <v>228</v>
      </c>
      <c r="T138" s="5">
        <f t="shared" si="204"/>
        <v>129</v>
      </c>
      <c r="U138" s="5">
        <v>100</v>
      </c>
      <c r="V138" s="5">
        <v>100</v>
      </c>
      <c r="W138" s="5">
        <f t="shared" si="172"/>
        <v>590</v>
      </c>
      <c r="X138" s="4">
        <v>5</v>
      </c>
      <c r="Y138" s="4">
        <f t="shared" si="161"/>
        <v>5.3</v>
      </c>
      <c r="Z138" s="4">
        <v>10</v>
      </c>
      <c r="AA138" s="4">
        <f t="shared" ref="AA138:AF138" si="205">B138*120*12</f>
        <v>14169600</v>
      </c>
      <c r="AB138" s="4">
        <f t="shared" si="205"/>
        <v>159952320</v>
      </c>
      <c r="AC138" s="4">
        <f t="shared" si="205"/>
        <v>15312240</v>
      </c>
      <c r="AD138" s="4">
        <f t="shared" si="205"/>
        <v>50714640</v>
      </c>
      <c r="AE138" s="4">
        <f t="shared" si="205"/>
        <v>5304240</v>
      </c>
      <c r="AF138" s="4">
        <f t="shared" si="205"/>
        <v>55637280</v>
      </c>
      <c r="AG138" s="4">
        <f t="shared" si="163"/>
        <v>228</v>
      </c>
      <c r="AH138" s="4">
        <f t="shared" si="164"/>
        <v>6068.5</v>
      </c>
      <c r="AI138" s="4">
        <f t="shared" si="165"/>
        <v>3816000</v>
      </c>
      <c r="AJ138" s="4">
        <f t="shared" si="166"/>
        <v>3816000</v>
      </c>
      <c r="AK138" s="4">
        <f t="shared" si="167"/>
        <v>114480000</v>
      </c>
    </row>
    <row r="139" spans="1:37">
      <c r="A139" s="4">
        <f t="shared" si="168"/>
        <v>1190</v>
      </c>
      <c r="B139" s="4">
        <f>(B$3+B$4*$A139+$M139+Z148*2)*$X139</f>
        <v>9940</v>
      </c>
      <c r="C139" s="4">
        <f>(C$3+C$4*$A139+$N139)*$X139*($Y139+$Z139)</f>
        <v>111996</v>
      </c>
      <c r="D139" s="4">
        <f>(D$3+D$4*$A139+O139)*$X139*($Y139+$Z139)</f>
        <v>10786.5</v>
      </c>
      <c r="E139" s="4">
        <f>(E$3+E$4*$A139+P139)*$X139*$Y139</f>
        <v>35536.5</v>
      </c>
      <c r="F139" s="4">
        <f>(F$3+F$4*$A139+Q139)*$X139*$Y139</f>
        <v>3736.5</v>
      </c>
      <c r="G139" s="4">
        <f>(G$3+G$4*$A139+$R139)*$X139*$Y139</f>
        <v>38955</v>
      </c>
      <c r="H139" s="4">
        <f>(H$3+H$4*$A139+S139)</f>
        <v>230</v>
      </c>
      <c r="I139" s="4">
        <f>(I$3+I$4*$A139+T139)*$X139*$Y139</f>
        <v>6121.5</v>
      </c>
      <c r="J139" s="4">
        <f>(J$3+J$4*$A139+U139)*$X139*$Y139</f>
        <v>2650</v>
      </c>
      <c r="K139" s="4">
        <f>(K$3+K$4*$A139+V139)*$X139*$Y139</f>
        <v>2650</v>
      </c>
      <c r="L139" s="4">
        <f>(L$3+L$4*$A139+W139)*$X139*$Y139</f>
        <v>80162.5</v>
      </c>
      <c r="M139" s="5">
        <f t="shared" si="169"/>
        <v>1868</v>
      </c>
      <c r="N139" s="5">
        <f t="shared" si="170"/>
        <v>224</v>
      </c>
      <c r="O139" s="5">
        <f t="shared" ref="O139:T139" si="206">O138+2</f>
        <v>131</v>
      </c>
      <c r="P139" s="5">
        <f t="shared" si="206"/>
        <v>131</v>
      </c>
      <c r="Q139" s="5">
        <f t="shared" si="206"/>
        <v>131</v>
      </c>
      <c r="R139" s="5">
        <f t="shared" si="206"/>
        <v>230</v>
      </c>
      <c r="S139" s="5">
        <f t="shared" si="206"/>
        <v>230</v>
      </c>
      <c r="T139" s="5">
        <f t="shared" si="206"/>
        <v>131</v>
      </c>
      <c r="U139" s="5">
        <v>100</v>
      </c>
      <c r="V139" s="5">
        <v>100</v>
      </c>
      <c r="W139" s="5">
        <f t="shared" si="172"/>
        <v>595</v>
      </c>
      <c r="X139" s="4">
        <v>5</v>
      </c>
      <c r="Y139" s="4">
        <f t="shared" si="161"/>
        <v>5.3</v>
      </c>
      <c r="Z139" s="4">
        <v>10</v>
      </c>
      <c r="AA139" s="4">
        <f t="shared" ref="AA139:AF139" si="207">B139*120*12</f>
        <v>14313600</v>
      </c>
      <c r="AB139" s="4">
        <f t="shared" si="207"/>
        <v>161274240</v>
      </c>
      <c r="AC139" s="4">
        <f t="shared" si="207"/>
        <v>15532560</v>
      </c>
      <c r="AD139" s="4">
        <f t="shared" si="207"/>
        <v>51172560</v>
      </c>
      <c r="AE139" s="4">
        <f t="shared" si="207"/>
        <v>5380560</v>
      </c>
      <c r="AF139" s="4">
        <f t="shared" si="207"/>
        <v>56095200</v>
      </c>
      <c r="AG139" s="4">
        <f t="shared" si="163"/>
        <v>230</v>
      </c>
      <c r="AH139" s="4">
        <f t="shared" si="164"/>
        <v>6121.5</v>
      </c>
      <c r="AI139" s="4">
        <f t="shared" si="165"/>
        <v>3816000</v>
      </c>
      <c r="AJ139" s="4">
        <f t="shared" si="166"/>
        <v>3816000</v>
      </c>
      <c r="AK139" s="4">
        <f t="shared" si="167"/>
        <v>115434000</v>
      </c>
    </row>
    <row r="140" spans="1:37">
      <c r="A140" s="4">
        <f t="shared" si="168"/>
        <v>1200</v>
      </c>
      <c r="B140" s="4">
        <f>(B$3+B$4*$A140+$M140+Z149*2)*$X140</f>
        <v>10040</v>
      </c>
      <c r="C140" s="4">
        <f>(C$3+C$4*$A140+$N140)*$X140*($Y140+$Z140)</f>
        <v>112914</v>
      </c>
      <c r="D140" s="4">
        <f>(D$3+D$4*$A140+O140)*$X140*($Y140+$Z140)</f>
        <v>10939.5</v>
      </c>
      <c r="E140" s="4">
        <f>(E$3+E$4*$A140+P140)*$X140*$Y140</f>
        <v>35854.5</v>
      </c>
      <c r="F140" s="4">
        <f>(F$3+F$4*$A140+Q140)*$X140*$Y140</f>
        <v>3789.5</v>
      </c>
      <c r="G140" s="4">
        <f>(G$3+G$4*$A140+$R140)*$X140*$Y140</f>
        <v>39273</v>
      </c>
      <c r="H140" s="4">
        <f>(H$3+H$4*$A140+S140)</f>
        <v>232</v>
      </c>
      <c r="I140" s="4">
        <f>(I$3+I$4*$A140+T140)*$X140*$Y140</f>
        <v>6174.5</v>
      </c>
      <c r="J140" s="4">
        <f>(J$3+J$4*$A140+U140)*$X140*$Y140</f>
        <v>2650</v>
      </c>
      <c r="K140" s="4">
        <f>(K$3+K$4*$A140+V140)*$X140*$Y140</f>
        <v>2650</v>
      </c>
      <c r="L140" s="4">
        <f>(L$3+L$4*$A140+W140)*$X140*$Y140</f>
        <v>80825</v>
      </c>
      <c r="M140" s="5">
        <f t="shared" si="169"/>
        <v>1888</v>
      </c>
      <c r="N140" s="5">
        <f t="shared" si="170"/>
        <v>226</v>
      </c>
      <c r="O140" s="5">
        <f t="shared" ref="O140:T140" si="208">O139+2</f>
        <v>133</v>
      </c>
      <c r="P140" s="5">
        <f t="shared" si="208"/>
        <v>133</v>
      </c>
      <c r="Q140" s="5">
        <f t="shared" si="208"/>
        <v>133</v>
      </c>
      <c r="R140" s="5">
        <f t="shared" si="208"/>
        <v>232</v>
      </c>
      <c r="S140" s="5">
        <f t="shared" si="208"/>
        <v>232</v>
      </c>
      <c r="T140" s="5">
        <f t="shared" si="208"/>
        <v>133</v>
      </c>
      <c r="U140" s="5">
        <v>100</v>
      </c>
      <c r="V140" s="5">
        <v>100</v>
      </c>
      <c r="W140" s="5">
        <f t="shared" si="172"/>
        <v>600</v>
      </c>
      <c r="X140" s="4">
        <v>5</v>
      </c>
      <c r="Y140" s="4">
        <f t="shared" si="161"/>
        <v>5.3</v>
      </c>
      <c r="Z140" s="4">
        <v>10</v>
      </c>
      <c r="AA140" s="4">
        <f t="shared" ref="AA140:AF140" si="209">B140*120*12</f>
        <v>14457600</v>
      </c>
      <c r="AB140" s="4">
        <f t="shared" si="209"/>
        <v>162596160</v>
      </c>
      <c r="AC140" s="4">
        <f t="shared" si="209"/>
        <v>15752880</v>
      </c>
      <c r="AD140" s="4">
        <f t="shared" si="209"/>
        <v>51630480</v>
      </c>
      <c r="AE140" s="4">
        <f t="shared" si="209"/>
        <v>5456880</v>
      </c>
      <c r="AF140" s="4">
        <f t="shared" si="209"/>
        <v>56553120</v>
      </c>
      <c r="AG140" s="4">
        <f t="shared" si="163"/>
        <v>232</v>
      </c>
      <c r="AH140" s="4">
        <f t="shared" si="164"/>
        <v>6174.5</v>
      </c>
      <c r="AI140" s="4">
        <f t="shared" si="165"/>
        <v>3816000</v>
      </c>
      <c r="AJ140" s="4">
        <f t="shared" si="166"/>
        <v>3816000</v>
      </c>
      <c r="AK140" s="4">
        <f t="shared" si="167"/>
        <v>116388000</v>
      </c>
    </row>
    <row r="141" spans="1:37">
      <c r="A141" s="4">
        <f t="shared" si="168"/>
        <v>1210</v>
      </c>
      <c r="B141" s="4">
        <f>(B$3+B$4*$A141+$M141+Z150*2)*$X141</f>
        <v>10140</v>
      </c>
      <c r="C141" s="4">
        <f>(C$3+C$4*$A141+$N141)*$X141*($Y141+$Z141)</f>
        <v>113088</v>
      </c>
      <c r="D141" s="4">
        <f>(D$3+D$4*$A141+O141)*$X141*($Y141+$Z141)</f>
        <v>11020</v>
      </c>
      <c r="E141" s="4">
        <f>(E$3+E$4*$A141+P141)*$X141*$Y141</f>
        <v>35490</v>
      </c>
      <c r="F141" s="4">
        <f>(F$3+F$4*$A141+Q141)*$X141*$Y141</f>
        <v>3770</v>
      </c>
      <c r="G141" s="4">
        <f>(G$3+G$4*$A141+$R141)*$X141*$Y141</f>
        <v>38844</v>
      </c>
      <c r="H141" s="4">
        <f>(H$3+H$4*$A141+S141)</f>
        <v>234</v>
      </c>
      <c r="I141" s="4">
        <f>(I$3+I$4*$A141+T141)*$X141*$Y141</f>
        <v>6110</v>
      </c>
      <c r="J141" s="4">
        <f>(J$3+J$4*$A141+U141)*$X141*$Y141</f>
        <v>2600</v>
      </c>
      <c r="K141" s="4">
        <f>(K$3+K$4*$A141+V141)*$X141*$Y141</f>
        <v>2600</v>
      </c>
      <c r="L141" s="4">
        <f>(L$3+L$4*$A141+W141)*$X141*$Y141</f>
        <v>79950</v>
      </c>
      <c r="M141" s="5">
        <f t="shared" si="169"/>
        <v>1908</v>
      </c>
      <c r="N141" s="5">
        <f t="shared" si="170"/>
        <v>228</v>
      </c>
      <c r="O141" s="5">
        <f t="shared" ref="O141:T141" si="210">O140+2</f>
        <v>135</v>
      </c>
      <c r="P141" s="5">
        <f t="shared" si="210"/>
        <v>135</v>
      </c>
      <c r="Q141" s="5">
        <f t="shared" si="210"/>
        <v>135</v>
      </c>
      <c r="R141" s="5">
        <f t="shared" si="210"/>
        <v>234</v>
      </c>
      <c r="S141" s="5">
        <f t="shared" si="210"/>
        <v>234</v>
      </c>
      <c r="T141" s="5">
        <f t="shared" si="210"/>
        <v>135</v>
      </c>
      <c r="U141" s="5">
        <v>100</v>
      </c>
      <c r="V141" s="5">
        <v>100</v>
      </c>
      <c r="W141" s="5">
        <f t="shared" si="172"/>
        <v>605</v>
      </c>
      <c r="X141" s="4">
        <v>5</v>
      </c>
      <c r="Y141" s="4">
        <f t="shared" ref="Y125:Y188" si="211">Y121+0.5</f>
        <v>5.2</v>
      </c>
      <c r="Z141" s="4">
        <v>10</v>
      </c>
      <c r="AA141" s="4">
        <f t="shared" ref="AA141:AF141" si="212">B141*120*12</f>
        <v>14601600</v>
      </c>
      <c r="AB141" s="4">
        <f t="shared" si="212"/>
        <v>162846720</v>
      </c>
      <c r="AC141" s="4">
        <f t="shared" si="212"/>
        <v>15868800</v>
      </c>
      <c r="AD141" s="4">
        <f t="shared" si="212"/>
        <v>51105600</v>
      </c>
      <c r="AE141" s="4">
        <f t="shared" si="212"/>
        <v>5428800</v>
      </c>
      <c r="AF141" s="4">
        <f t="shared" si="212"/>
        <v>55935360</v>
      </c>
      <c r="AG141" s="4">
        <f t="shared" si="163"/>
        <v>234</v>
      </c>
      <c r="AH141" s="4">
        <f t="shared" si="164"/>
        <v>6110</v>
      </c>
      <c r="AI141" s="4">
        <f t="shared" si="165"/>
        <v>3744000</v>
      </c>
      <c r="AJ141" s="4">
        <f t="shared" si="166"/>
        <v>3744000</v>
      </c>
      <c r="AK141" s="4">
        <f t="shared" si="167"/>
        <v>115128000</v>
      </c>
    </row>
    <row r="142" spans="1:37">
      <c r="A142" s="4">
        <f t="shared" si="168"/>
        <v>1220</v>
      </c>
      <c r="B142" s="4">
        <f>(B$3+B$4*$A142+$M142+Z151*2)*$X142</f>
        <v>10240</v>
      </c>
      <c r="C142" s="4">
        <f>(C$3+C$4*$A142+$N142)*$X142*($Y142+$Z142)</f>
        <v>114000</v>
      </c>
      <c r="D142" s="4">
        <f>(D$3+D$4*$A142+O142)*$X142*($Y142+$Z142)</f>
        <v>11172</v>
      </c>
      <c r="E142" s="4">
        <f>(E$3+E$4*$A142+P142)*$X142*$Y142</f>
        <v>35802</v>
      </c>
      <c r="F142" s="4">
        <f>(F$3+F$4*$A142+Q142)*$X142*$Y142</f>
        <v>3822</v>
      </c>
      <c r="G142" s="4">
        <f>(G$3+G$4*$A142+$R142)*$X142*$Y142</f>
        <v>39156</v>
      </c>
      <c r="H142" s="4">
        <f>(H$3+H$4*$A142+S142)</f>
        <v>236</v>
      </c>
      <c r="I142" s="4">
        <f>(I$3+I$4*$A142+T142)*$X142*$Y142</f>
        <v>6162</v>
      </c>
      <c r="J142" s="4">
        <f>(J$3+J$4*$A142+U142)*$X142*$Y142</f>
        <v>2600</v>
      </c>
      <c r="K142" s="4">
        <f>(K$3+K$4*$A142+V142)*$X142*$Y142</f>
        <v>2600</v>
      </c>
      <c r="L142" s="4">
        <f>(L$3+L$4*$A142+W142)*$X142*$Y142</f>
        <v>80600</v>
      </c>
      <c r="M142" s="5">
        <f t="shared" si="169"/>
        <v>1928</v>
      </c>
      <c r="N142" s="5">
        <f t="shared" si="170"/>
        <v>230</v>
      </c>
      <c r="O142" s="5">
        <f t="shared" ref="O142:T142" si="213">O141+2</f>
        <v>137</v>
      </c>
      <c r="P142" s="5">
        <f t="shared" si="213"/>
        <v>137</v>
      </c>
      <c r="Q142" s="5">
        <f t="shared" si="213"/>
        <v>137</v>
      </c>
      <c r="R142" s="5">
        <f t="shared" si="213"/>
        <v>236</v>
      </c>
      <c r="S142" s="5">
        <f t="shared" si="213"/>
        <v>236</v>
      </c>
      <c r="T142" s="5">
        <f t="shared" si="213"/>
        <v>137</v>
      </c>
      <c r="U142" s="5">
        <v>100</v>
      </c>
      <c r="V142" s="5">
        <v>100</v>
      </c>
      <c r="W142" s="5">
        <f t="shared" si="172"/>
        <v>610</v>
      </c>
      <c r="X142" s="4">
        <v>5</v>
      </c>
      <c r="Y142" s="4">
        <f t="shared" si="211"/>
        <v>5.2</v>
      </c>
      <c r="Z142" s="4">
        <v>10</v>
      </c>
      <c r="AA142" s="4">
        <f t="shared" ref="AA142:AF142" si="214">B142*120*12</f>
        <v>14745600</v>
      </c>
      <c r="AB142" s="4">
        <f t="shared" si="214"/>
        <v>164160000</v>
      </c>
      <c r="AC142" s="4">
        <f t="shared" si="214"/>
        <v>16087680</v>
      </c>
      <c r="AD142" s="4">
        <f t="shared" si="214"/>
        <v>51554880</v>
      </c>
      <c r="AE142" s="4">
        <f t="shared" si="214"/>
        <v>5503680</v>
      </c>
      <c r="AF142" s="4">
        <f t="shared" si="214"/>
        <v>56384640</v>
      </c>
      <c r="AG142" s="4">
        <f t="shared" si="163"/>
        <v>236</v>
      </c>
      <c r="AH142" s="4">
        <f t="shared" si="164"/>
        <v>6162</v>
      </c>
      <c r="AI142" s="4">
        <f t="shared" si="165"/>
        <v>3744000</v>
      </c>
      <c r="AJ142" s="4">
        <f t="shared" si="166"/>
        <v>3744000</v>
      </c>
      <c r="AK142" s="4">
        <f t="shared" si="167"/>
        <v>116064000</v>
      </c>
    </row>
    <row r="143" spans="1:37">
      <c r="A143" s="4">
        <f t="shared" si="168"/>
        <v>1230</v>
      </c>
      <c r="B143" s="4">
        <f>(B$3+B$4*$A143+$M143+Z152*2)*$X143</f>
        <v>10340</v>
      </c>
      <c r="C143" s="4">
        <f>(C$3+C$4*$A143+$N143)*$X143*($Y143+$Z143)</f>
        <v>114912</v>
      </c>
      <c r="D143" s="4">
        <f>(D$3+D$4*$A143+O143)*$X143*($Y143+$Z143)</f>
        <v>11324</v>
      </c>
      <c r="E143" s="4">
        <f>(E$3+E$4*$A143+P143)*$X143*$Y143</f>
        <v>36114</v>
      </c>
      <c r="F143" s="4">
        <f>(F$3+F$4*$A143+Q143)*$X143*$Y143</f>
        <v>3874</v>
      </c>
      <c r="G143" s="4">
        <f>(G$3+G$4*$A143+$R143)*$X143*$Y143</f>
        <v>39468</v>
      </c>
      <c r="H143" s="4">
        <f>(H$3+H$4*$A143+S143)</f>
        <v>238</v>
      </c>
      <c r="I143" s="4">
        <f>(I$3+I$4*$A143+T143)*$X143*$Y143</f>
        <v>6214</v>
      </c>
      <c r="J143" s="4">
        <f>(J$3+J$4*$A143+U143)*$X143*$Y143</f>
        <v>2600</v>
      </c>
      <c r="K143" s="4">
        <f>(K$3+K$4*$A143+V143)*$X143*$Y143</f>
        <v>2600</v>
      </c>
      <c r="L143" s="4">
        <f>(L$3+L$4*$A143+W143)*$X143*$Y143</f>
        <v>81250</v>
      </c>
      <c r="M143" s="5">
        <f t="shared" si="169"/>
        <v>1948</v>
      </c>
      <c r="N143" s="5">
        <f t="shared" si="170"/>
        <v>232</v>
      </c>
      <c r="O143" s="5">
        <f t="shared" ref="O143:T143" si="215">O142+2</f>
        <v>139</v>
      </c>
      <c r="P143" s="5">
        <f t="shared" si="215"/>
        <v>139</v>
      </c>
      <c r="Q143" s="5">
        <f t="shared" si="215"/>
        <v>139</v>
      </c>
      <c r="R143" s="5">
        <f t="shared" si="215"/>
        <v>238</v>
      </c>
      <c r="S143" s="5">
        <f t="shared" si="215"/>
        <v>238</v>
      </c>
      <c r="T143" s="5">
        <f t="shared" si="215"/>
        <v>139</v>
      </c>
      <c r="U143" s="5">
        <v>100</v>
      </c>
      <c r="V143" s="5">
        <v>100</v>
      </c>
      <c r="W143" s="5">
        <f t="shared" si="172"/>
        <v>615</v>
      </c>
      <c r="X143" s="4">
        <v>5</v>
      </c>
      <c r="Y143" s="4">
        <f t="shared" si="211"/>
        <v>5.2</v>
      </c>
      <c r="Z143" s="4">
        <v>10</v>
      </c>
      <c r="AA143" s="4">
        <f t="shared" ref="AA143:AF143" si="216">B143*120*12</f>
        <v>14889600</v>
      </c>
      <c r="AB143" s="4">
        <f t="shared" si="216"/>
        <v>165473280</v>
      </c>
      <c r="AC143" s="4">
        <f t="shared" si="216"/>
        <v>16306560</v>
      </c>
      <c r="AD143" s="4">
        <f t="shared" si="216"/>
        <v>52004160</v>
      </c>
      <c r="AE143" s="4">
        <f t="shared" si="216"/>
        <v>5578560</v>
      </c>
      <c r="AF143" s="4">
        <f t="shared" si="216"/>
        <v>56833920</v>
      </c>
      <c r="AG143" s="4">
        <f t="shared" si="163"/>
        <v>238</v>
      </c>
      <c r="AH143" s="4">
        <f t="shared" si="164"/>
        <v>6214</v>
      </c>
      <c r="AI143" s="4">
        <f t="shared" si="165"/>
        <v>3744000</v>
      </c>
      <c r="AJ143" s="4">
        <f t="shared" si="166"/>
        <v>3744000</v>
      </c>
      <c r="AK143" s="4">
        <f t="shared" si="167"/>
        <v>117000000</v>
      </c>
    </row>
    <row r="144" spans="1:37">
      <c r="A144" s="4">
        <f t="shared" si="168"/>
        <v>1240</v>
      </c>
      <c r="B144" s="4">
        <f>(B$3+B$4*$A144+$M144+Z153*2)*$X144</f>
        <v>10440</v>
      </c>
      <c r="C144" s="4">
        <f>(C$3+C$4*$A144+$N144)*$X144*($Y144+$Z144)</f>
        <v>115824</v>
      </c>
      <c r="D144" s="4">
        <f>(D$3+D$4*$A144+O144)*$X144*($Y144+$Z144)</f>
        <v>11476</v>
      </c>
      <c r="E144" s="4">
        <f>(E$3+E$4*$A144+P144)*$X144*$Y144</f>
        <v>36426</v>
      </c>
      <c r="F144" s="4">
        <f>(F$3+F$4*$A144+Q144)*$X144*$Y144</f>
        <v>3926</v>
      </c>
      <c r="G144" s="4">
        <f>(G$3+G$4*$A144+$R144)*$X144*$Y144</f>
        <v>39780</v>
      </c>
      <c r="H144" s="4">
        <f>(H$3+H$4*$A144+S144)</f>
        <v>240</v>
      </c>
      <c r="I144" s="4">
        <f>(I$3+I$4*$A144+T144)*$X144*$Y144</f>
        <v>6266</v>
      </c>
      <c r="J144" s="4">
        <f>(J$3+J$4*$A144+U144)*$X144*$Y144</f>
        <v>2600</v>
      </c>
      <c r="K144" s="4">
        <f>(K$3+K$4*$A144+V144)*$X144*$Y144</f>
        <v>2600</v>
      </c>
      <c r="L144" s="4">
        <f>(L$3+L$4*$A144+W144)*$X144*$Y144</f>
        <v>81900</v>
      </c>
      <c r="M144" s="5">
        <f t="shared" si="169"/>
        <v>1968</v>
      </c>
      <c r="N144" s="5">
        <f t="shared" si="170"/>
        <v>234</v>
      </c>
      <c r="O144" s="5">
        <f t="shared" ref="O144:T144" si="217">O143+2</f>
        <v>141</v>
      </c>
      <c r="P144" s="5">
        <f t="shared" si="217"/>
        <v>141</v>
      </c>
      <c r="Q144" s="5">
        <f t="shared" si="217"/>
        <v>141</v>
      </c>
      <c r="R144" s="5">
        <f t="shared" si="217"/>
        <v>240</v>
      </c>
      <c r="S144" s="5">
        <f t="shared" si="217"/>
        <v>240</v>
      </c>
      <c r="T144" s="5">
        <f t="shared" si="217"/>
        <v>141</v>
      </c>
      <c r="U144" s="5">
        <v>100</v>
      </c>
      <c r="V144" s="5">
        <v>100</v>
      </c>
      <c r="W144" s="5">
        <f t="shared" si="172"/>
        <v>620</v>
      </c>
      <c r="X144" s="4">
        <v>5</v>
      </c>
      <c r="Y144" s="4">
        <f t="shared" si="211"/>
        <v>5.2</v>
      </c>
      <c r="Z144" s="4">
        <v>10</v>
      </c>
      <c r="AA144" s="4">
        <f t="shared" ref="AA144:AF144" si="218">B144*120*12</f>
        <v>15033600</v>
      </c>
      <c r="AB144" s="4">
        <f t="shared" si="218"/>
        <v>166786560</v>
      </c>
      <c r="AC144" s="4">
        <f t="shared" si="218"/>
        <v>16525440</v>
      </c>
      <c r="AD144" s="4">
        <f t="shared" si="218"/>
        <v>52453440</v>
      </c>
      <c r="AE144" s="4">
        <f t="shared" si="218"/>
        <v>5653440</v>
      </c>
      <c r="AF144" s="4">
        <f t="shared" si="218"/>
        <v>57283200</v>
      </c>
      <c r="AG144" s="4">
        <f t="shared" si="163"/>
        <v>240</v>
      </c>
      <c r="AH144" s="4">
        <f t="shared" si="164"/>
        <v>6266</v>
      </c>
      <c r="AI144" s="4">
        <f t="shared" si="165"/>
        <v>3744000</v>
      </c>
      <c r="AJ144" s="4">
        <f t="shared" si="166"/>
        <v>3744000</v>
      </c>
      <c r="AK144" s="4">
        <f t="shared" si="167"/>
        <v>117936000</v>
      </c>
    </row>
    <row r="145" spans="1:37">
      <c r="A145" s="4">
        <f t="shared" si="168"/>
        <v>1250</v>
      </c>
      <c r="B145" s="4">
        <f>(B$3+B$4*$A145+$M145+Z154*2)*$X145</f>
        <v>15120</v>
      </c>
      <c r="C145" s="4">
        <f>(C$3+C$4*$A145+$N145)*$X145*($Y145+$Z145)</f>
        <v>140448</v>
      </c>
      <c r="D145" s="4">
        <f>(D$3+D$4*$A145+O145)*$X145*($Y145+$Z145)</f>
        <v>22800</v>
      </c>
      <c r="E145" s="4">
        <f>(E$3+E$4*$A145+P145)*$X145*$Y145</f>
        <v>47112</v>
      </c>
      <c r="F145" s="4">
        <f>(F$3+F$4*$A145+Q145)*$X145*$Y145</f>
        <v>7800</v>
      </c>
      <c r="G145" s="4">
        <f>(G$3+G$4*$A145+$R145)*$X145*$Y145</f>
        <v>48048</v>
      </c>
      <c r="H145" s="4">
        <f>(H$3+H$4*$A145+S145)</f>
        <v>240</v>
      </c>
      <c r="I145" s="4">
        <f>(I$3+I$4*$A145+T145)*$X145*$Y145</f>
        <v>7581.6</v>
      </c>
      <c r="J145" s="4">
        <f>(J$3+J$4*$A145+U145)*$X145*$Y145</f>
        <v>3120</v>
      </c>
      <c r="K145" s="4">
        <f>(K$3+K$4*$A145+V145)*$X145*$Y145</f>
        <v>3120</v>
      </c>
      <c r="L145" s="4">
        <f>(L$3+L$4*$A145+W145)*$X145*$Y145</f>
        <v>99060</v>
      </c>
      <c r="M145" s="5">
        <v>2400</v>
      </c>
      <c r="N145" s="5">
        <v>240</v>
      </c>
      <c r="O145" s="5">
        <v>240</v>
      </c>
      <c r="P145" s="5">
        <v>240</v>
      </c>
      <c r="Q145" s="5">
        <v>240</v>
      </c>
      <c r="R145" s="5">
        <v>240</v>
      </c>
      <c r="S145" s="5">
        <v>240</v>
      </c>
      <c r="T145" s="5">
        <f>T144+2</f>
        <v>143</v>
      </c>
      <c r="U145" s="5">
        <v>100</v>
      </c>
      <c r="V145" s="5">
        <v>100</v>
      </c>
      <c r="W145" s="5">
        <f t="shared" si="172"/>
        <v>625</v>
      </c>
      <c r="X145" s="4">
        <v>6</v>
      </c>
      <c r="Y145" s="4">
        <f t="shared" si="211"/>
        <v>5.2</v>
      </c>
      <c r="Z145" s="4">
        <v>10</v>
      </c>
      <c r="AA145" s="4">
        <f t="shared" ref="AA145:AF145" si="219">B145*120*12</f>
        <v>21772800</v>
      </c>
      <c r="AB145" s="4">
        <f t="shared" si="219"/>
        <v>202245120</v>
      </c>
      <c r="AC145" s="4">
        <f t="shared" si="219"/>
        <v>32832000</v>
      </c>
      <c r="AD145" s="4">
        <f t="shared" si="219"/>
        <v>67841280</v>
      </c>
      <c r="AE145" s="4">
        <f t="shared" si="219"/>
        <v>11232000</v>
      </c>
      <c r="AF145" s="4">
        <f t="shared" si="219"/>
        <v>69189120</v>
      </c>
      <c r="AG145" s="4">
        <f t="shared" si="163"/>
        <v>240</v>
      </c>
      <c r="AH145" s="4">
        <f t="shared" si="164"/>
        <v>7581.6</v>
      </c>
      <c r="AI145" s="4">
        <f t="shared" si="165"/>
        <v>4492800</v>
      </c>
      <c r="AJ145" s="4">
        <f t="shared" si="166"/>
        <v>4492800</v>
      </c>
      <c r="AK145" s="4">
        <f t="shared" si="167"/>
        <v>142646400</v>
      </c>
    </row>
    <row r="146" spans="1:37">
      <c r="A146" s="4">
        <f t="shared" si="168"/>
        <v>1260</v>
      </c>
      <c r="B146" s="4">
        <f>(B$3+B$4*$A146+$M146+Z155*2)*$X146</f>
        <v>15240</v>
      </c>
      <c r="C146" s="4">
        <f>(C$3+C$4*$A146+$N146)*$X146*($Y146+$Z146)</f>
        <v>143404.8</v>
      </c>
      <c r="D146" s="4">
        <f>(D$3+D$4*$A146+O146)*$X146*($Y146+$Z146)</f>
        <v>23284.8</v>
      </c>
      <c r="E146" s="4">
        <f>(E$3+E$4*$A146+P146)*$X146*$Y146</f>
        <v>49312.8</v>
      </c>
      <c r="F146" s="4">
        <f>(F$3+F$4*$A146+Q146)*$X146*$Y146</f>
        <v>8164.8</v>
      </c>
      <c r="G146" s="4">
        <f>(G$3+G$4*$A146+$R146)*$X146*$Y146</f>
        <v>50284.8</v>
      </c>
      <c r="H146" s="4">
        <f>(H$3+H$4*$A146+S146)</f>
        <v>242</v>
      </c>
      <c r="I146" s="4">
        <f>(I$3+I$4*$A146+T146)*$X146*$Y146</f>
        <v>7938</v>
      </c>
      <c r="J146" s="4">
        <f>(J$3+J$4*$A146+U146)*$X146*$Y146</f>
        <v>3240</v>
      </c>
      <c r="K146" s="4">
        <f>(K$3+K$4*$A146+V146)*$X146*$Y146</f>
        <v>3240</v>
      </c>
      <c r="L146" s="4">
        <f>(L$3+L$4*$A146+W146)*$X146*$Y146</f>
        <v>103680</v>
      </c>
      <c r="M146" s="5">
        <f>M145+20</f>
        <v>2420</v>
      </c>
      <c r="N146" s="5">
        <f>N145+2</f>
        <v>242</v>
      </c>
      <c r="O146" s="5">
        <f t="shared" ref="O146:T146" si="220">O145+2</f>
        <v>242</v>
      </c>
      <c r="P146" s="5">
        <f t="shared" si="220"/>
        <v>242</v>
      </c>
      <c r="Q146" s="5">
        <f t="shared" si="220"/>
        <v>242</v>
      </c>
      <c r="R146" s="5">
        <f t="shared" si="220"/>
        <v>242</v>
      </c>
      <c r="S146" s="5">
        <f t="shared" si="220"/>
        <v>242</v>
      </c>
      <c r="T146" s="5">
        <f t="shared" si="220"/>
        <v>145</v>
      </c>
      <c r="U146" s="5">
        <v>100</v>
      </c>
      <c r="V146" s="5">
        <v>100</v>
      </c>
      <c r="W146" s="5">
        <f t="shared" si="172"/>
        <v>630</v>
      </c>
      <c r="X146" s="4">
        <v>6</v>
      </c>
      <c r="Y146" s="4">
        <f t="shared" si="211"/>
        <v>5.4</v>
      </c>
      <c r="Z146" s="4">
        <v>10</v>
      </c>
      <c r="AA146" s="4">
        <f t="shared" ref="AA146:AF146" si="221">B146*120*12</f>
        <v>21945600</v>
      </c>
      <c r="AB146" s="4">
        <f t="shared" si="221"/>
        <v>206502912</v>
      </c>
      <c r="AC146" s="4">
        <f t="shared" si="221"/>
        <v>33530112</v>
      </c>
      <c r="AD146" s="4">
        <f t="shared" si="221"/>
        <v>71010432</v>
      </c>
      <c r="AE146" s="4">
        <f t="shared" si="221"/>
        <v>11757312</v>
      </c>
      <c r="AF146" s="4">
        <f t="shared" si="221"/>
        <v>72410112</v>
      </c>
      <c r="AG146" s="4">
        <f t="shared" si="163"/>
        <v>242</v>
      </c>
      <c r="AH146" s="4">
        <f t="shared" si="164"/>
        <v>7938</v>
      </c>
      <c r="AI146" s="4">
        <f t="shared" si="165"/>
        <v>4665600</v>
      </c>
      <c r="AJ146" s="4">
        <f t="shared" si="166"/>
        <v>4665600</v>
      </c>
      <c r="AK146" s="4">
        <f t="shared" si="167"/>
        <v>149299200</v>
      </c>
    </row>
    <row r="147" spans="1:37">
      <c r="A147" s="4">
        <f t="shared" si="168"/>
        <v>1270</v>
      </c>
      <c r="B147" s="4">
        <f>(B$3+B$4*$A147+$M147+Z156*2)*$X147</f>
        <v>15360</v>
      </c>
      <c r="C147" s="4">
        <f>(C$3+C$4*$A147+$N147)*$X147*($Y147+$Z147)</f>
        <v>144513.6</v>
      </c>
      <c r="D147" s="4">
        <f>(D$3+D$4*$A147+O147)*$X147*($Y147+$Z147)</f>
        <v>23469.6</v>
      </c>
      <c r="E147" s="4">
        <f>(E$3+E$4*$A147+P147)*$X147*$Y147</f>
        <v>49701.6</v>
      </c>
      <c r="F147" s="4">
        <f>(F$3+F$4*$A147+Q147)*$X147*$Y147</f>
        <v>8229.6</v>
      </c>
      <c r="G147" s="4">
        <f>(G$3+G$4*$A147+$R147)*$X147*$Y147</f>
        <v>50673.6</v>
      </c>
      <c r="H147" s="4">
        <f>(H$3+H$4*$A147+S147)</f>
        <v>244</v>
      </c>
      <c r="I147" s="4">
        <f>(I$3+I$4*$A147+T147)*$X147*$Y147</f>
        <v>8002.8</v>
      </c>
      <c r="J147" s="4">
        <f>(J$3+J$4*$A147+U147)*$X147*$Y147</f>
        <v>3240</v>
      </c>
      <c r="K147" s="4">
        <f>(K$3+K$4*$A147+V147)*$X147*$Y147</f>
        <v>3240</v>
      </c>
      <c r="L147" s="4">
        <f>(L$3+L$4*$A147+W147)*$X147*$Y147</f>
        <v>104490</v>
      </c>
      <c r="M147" s="5">
        <f>M146+20</f>
        <v>2440</v>
      </c>
      <c r="N147" s="5">
        <f>N146+2</f>
        <v>244</v>
      </c>
      <c r="O147" s="5">
        <f t="shared" ref="O147:T147" si="222">O146+2</f>
        <v>244</v>
      </c>
      <c r="P147" s="5">
        <f t="shared" si="222"/>
        <v>244</v>
      </c>
      <c r="Q147" s="5">
        <f t="shared" si="222"/>
        <v>244</v>
      </c>
      <c r="R147" s="5">
        <f t="shared" si="222"/>
        <v>244</v>
      </c>
      <c r="S147" s="5">
        <f t="shared" si="222"/>
        <v>244</v>
      </c>
      <c r="T147" s="5">
        <f t="shared" si="222"/>
        <v>147</v>
      </c>
      <c r="U147" s="5">
        <v>100</v>
      </c>
      <c r="V147" s="5">
        <v>100</v>
      </c>
      <c r="W147" s="5">
        <f t="shared" si="172"/>
        <v>635</v>
      </c>
      <c r="X147" s="4">
        <v>6</v>
      </c>
      <c r="Y147" s="4">
        <f t="shared" si="211"/>
        <v>5.4</v>
      </c>
      <c r="Z147" s="4">
        <v>10</v>
      </c>
      <c r="AA147" s="4">
        <f t="shared" ref="AA147:AF147" si="223">B147*120*12</f>
        <v>22118400</v>
      </c>
      <c r="AB147" s="4">
        <f t="shared" si="223"/>
        <v>208099584</v>
      </c>
      <c r="AC147" s="4">
        <f t="shared" si="223"/>
        <v>33796224</v>
      </c>
      <c r="AD147" s="4">
        <f t="shared" si="223"/>
        <v>71570304</v>
      </c>
      <c r="AE147" s="4">
        <f t="shared" si="223"/>
        <v>11850624</v>
      </c>
      <c r="AF147" s="4">
        <f t="shared" si="223"/>
        <v>72969984</v>
      </c>
      <c r="AG147" s="4">
        <f t="shared" si="163"/>
        <v>244</v>
      </c>
      <c r="AH147" s="4">
        <f t="shared" si="164"/>
        <v>8002.8</v>
      </c>
      <c r="AI147" s="4">
        <f t="shared" si="165"/>
        <v>4665600</v>
      </c>
      <c r="AJ147" s="4">
        <f t="shared" si="166"/>
        <v>4665600</v>
      </c>
      <c r="AK147" s="4">
        <f t="shared" si="167"/>
        <v>150465600</v>
      </c>
    </row>
    <row r="148" spans="1:37">
      <c r="A148" s="4">
        <f t="shared" si="168"/>
        <v>1280</v>
      </c>
      <c r="B148" s="4">
        <f>(B$3+B$4*$A148+$M148+Z157*2)*$X148</f>
        <v>15480</v>
      </c>
      <c r="C148" s="4">
        <f>(C$3+C$4*$A148+$N148)*$X148*($Y148+$Z148)</f>
        <v>145622.4</v>
      </c>
      <c r="D148" s="4">
        <f>(D$3+D$4*$A148+O148)*$X148*($Y148+$Z148)</f>
        <v>23654.4</v>
      </c>
      <c r="E148" s="4">
        <f>(E$3+E$4*$A148+P148)*$X148*$Y148</f>
        <v>50090.4</v>
      </c>
      <c r="F148" s="4">
        <f>(F$3+F$4*$A148+Q148)*$X148*$Y148</f>
        <v>8294.4</v>
      </c>
      <c r="G148" s="4">
        <f>(G$3+G$4*$A148+$R148)*$X148*$Y148</f>
        <v>51062.4</v>
      </c>
      <c r="H148" s="4">
        <f>(H$3+H$4*$A148+S148)</f>
        <v>246</v>
      </c>
      <c r="I148" s="4">
        <f>(I$3+I$4*$A148+T148)*$X148*$Y148</f>
        <v>8067.6</v>
      </c>
      <c r="J148" s="4">
        <f>(J$3+J$4*$A148+U148)*$X148*$Y148</f>
        <v>3240</v>
      </c>
      <c r="K148" s="4">
        <f>(K$3+K$4*$A148+V148)*$X148*$Y148</f>
        <v>3240</v>
      </c>
      <c r="L148" s="4">
        <f>(L$3+L$4*$A148+W148)*$X148*$Y148</f>
        <v>105300</v>
      </c>
      <c r="M148" s="5">
        <f>M147+20</f>
        <v>2460</v>
      </c>
      <c r="N148" s="5">
        <f>N147+2</f>
        <v>246</v>
      </c>
      <c r="O148" s="5">
        <f t="shared" ref="O148:T148" si="224">O147+2</f>
        <v>246</v>
      </c>
      <c r="P148" s="5">
        <f t="shared" si="224"/>
        <v>246</v>
      </c>
      <c r="Q148" s="5">
        <f t="shared" si="224"/>
        <v>246</v>
      </c>
      <c r="R148" s="5">
        <f t="shared" si="224"/>
        <v>246</v>
      </c>
      <c r="S148" s="5">
        <f t="shared" si="224"/>
        <v>246</v>
      </c>
      <c r="T148" s="5">
        <f t="shared" si="224"/>
        <v>149</v>
      </c>
      <c r="U148" s="5">
        <v>100</v>
      </c>
      <c r="V148" s="5">
        <v>100</v>
      </c>
      <c r="W148" s="5">
        <f t="shared" si="172"/>
        <v>640</v>
      </c>
      <c r="X148" s="4">
        <v>6</v>
      </c>
      <c r="Y148" s="4">
        <f t="shared" si="211"/>
        <v>5.4</v>
      </c>
      <c r="Z148" s="4">
        <v>10</v>
      </c>
      <c r="AA148" s="4">
        <f t="shared" ref="AA148:AF148" si="225">B148*120*12</f>
        <v>22291200</v>
      </c>
      <c r="AB148" s="4">
        <f t="shared" si="225"/>
        <v>209696256</v>
      </c>
      <c r="AC148" s="4">
        <f t="shared" si="225"/>
        <v>34062336</v>
      </c>
      <c r="AD148" s="4">
        <f t="shared" si="225"/>
        <v>72130176</v>
      </c>
      <c r="AE148" s="4">
        <f t="shared" si="225"/>
        <v>11943936</v>
      </c>
      <c r="AF148" s="4">
        <f t="shared" si="225"/>
        <v>73529856</v>
      </c>
      <c r="AG148" s="4">
        <f t="shared" si="163"/>
        <v>246</v>
      </c>
      <c r="AH148" s="4">
        <f t="shared" si="164"/>
        <v>8067.6</v>
      </c>
      <c r="AI148" s="4">
        <f t="shared" si="165"/>
        <v>4665600</v>
      </c>
      <c r="AJ148" s="4">
        <f t="shared" si="166"/>
        <v>4665600</v>
      </c>
      <c r="AK148" s="4">
        <f t="shared" si="167"/>
        <v>151632000</v>
      </c>
    </row>
    <row r="149" spans="1:37">
      <c r="A149" s="4">
        <f t="shared" si="168"/>
        <v>1290</v>
      </c>
      <c r="B149" s="4">
        <f>(B$3+B$4*$A149+$M149+Z158*2)*$X149</f>
        <v>15600</v>
      </c>
      <c r="C149" s="4">
        <f>(C$3+C$4*$A149+$N149)*$X149*($Y149+$Z149)</f>
        <v>146731.2</v>
      </c>
      <c r="D149" s="4">
        <f>(D$3+D$4*$A149+O149)*$X149*($Y149+$Z149)</f>
        <v>23839.2</v>
      </c>
      <c r="E149" s="4">
        <f>(E$3+E$4*$A149+P149)*$X149*$Y149</f>
        <v>50479.2</v>
      </c>
      <c r="F149" s="4">
        <f>(F$3+F$4*$A149+Q149)*$X149*$Y149</f>
        <v>8359.2</v>
      </c>
      <c r="G149" s="4">
        <f>(G$3+G$4*$A149+$R149)*$X149*$Y149</f>
        <v>51451.2</v>
      </c>
      <c r="H149" s="4">
        <f>(H$3+H$4*$A149+S149)</f>
        <v>248</v>
      </c>
      <c r="I149" s="4">
        <f>(I$3+I$4*$A149+T149)*$X149*$Y149</f>
        <v>8132.4</v>
      </c>
      <c r="J149" s="4">
        <f>(J$3+J$4*$A149+U149)*$X149*$Y149</f>
        <v>3240</v>
      </c>
      <c r="K149" s="4">
        <f>(K$3+K$4*$A149+V149)*$X149*$Y149</f>
        <v>3240</v>
      </c>
      <c r="L149" s="4">
        <f>(L$3+L$4*$A149+W149)*$X149*$Y149</f>
        <v>106110</v>
      </c>
      <c r="M149" s="5">
        <f>M148+20</f>
        <v>2480</v>
      </c>
      <c r="N149" s="5">
        <f>N148+2</f>
        <v>248</v>
      </c>
      <c r="O149" s="5">
        <f t="shared" ref="O149:T149" si="226">O148+2</f>
        <v>248</v>
      </c>
      <c r="P149" s="5">
        <f t="shared" si="226"/>
        <v>248</v>
      </c>
      <c r="Q149" s="5">
        <f t="shared" si="226"/>
        <v>248</v>
      </c>
      <c r="R149" s="5">
        <f t="shared" si="226"/>
        <v>248</v>
      </c>
      <c r="S149" s="5">
        <f t="shared" si="226"/>
        <v>248</v>
      </c>
      <c r="T149" s="5">
        <f t="shared" si="226"/>
        <v>151</v>
      </c>
      <c r="U149" s="5">
        <v>100</v>
      </c>
      <c r="V149" s="5">
        <v>100</v>
      </c>
      <c r="W149" s="5">
        <f t="shared" si="172"/>
        <v>645</v>
      </c>
      <c r="X149" s="4">
        <v>6</v>
      </c>
      <c r="Y149" s="4">
        <f t="shared" si="211"/>
        <v>5.4</v>
      </c>
      <c r="Z149" s="4">
        <v>10</v>
      </c>
      <c r="AA149" s="4">
        <f t="shared" ref="AA149:AF149" si="227">B149*120*12</f>
        <v>22464000</v>
      </c>
      <c r="AB149" s="4">
        <f t="shared" si="227"/>
        <v>211292928</v>
      </c>
      <c r="AC149" s="4">
        <f t="shared" si="227"/>
        <v>34328448</v>
      </c>
      <c r="AD149" s="4">
        <f t="shared" si="227"/>
        <v>72690048</v>
      </c>
      <c r="AE149" s="4">
        <f t="shared" si="227"/>
        <v>12037248</v>
      </c>
      <c r="AF149" s="4">
        <f t="shared" si="227"/>
        <v>74089728</v>
      </c>
      <c r="AG149" s="4">
        <f t="shared" si="163"/>
        <v>248</v>
      </c>
      <c r="AH149" s="4">
        <f t="shared" si="164"/>
        <v>8132.4</v>
      </c>
      <c r="AI149" s="4">
        <f t="shared" si="165"/>
        <v>4665600</v>
      </c>
      <c r="AJ149" s="4">
        <f t="shared" si="166"/>
        <v>4665600</v>
      </c>
      <c r="AK149" s="4">
        <f t="shared" si="167"/>
        <v>152798400</v>
      </c>
    </row>
    <row r="150" spans="1:37">
      <c r="A150" s="4">
        <f t="shared" si="168"/>
        <v>1300</v>
      </c>
      <c r="B150" s="4">
        <f t="shared" ref="B150:B213" si="228">(B$3+B$4*$A150+$M150+Z159*2)*$X150</f>
        <v>15720</v>
      </c>
      <c r="C150" s="4">
        <f t="shared" ref="C150:C213" si="229">(C$3+C$4*$A150+$N150)*$X150*($Y150+$Z150)</f>
        <v>147840</v>
      </c>
      <c r="D150" s="4">
        <f t="shared" ref="D150:D213" si="230">(D$3+D$4*$A150+O150)*$X150*($Y150+$Z150)</f>
        <v>24024</v>
      </c>
      <c r="E150" s="4">
        <f t="shared" ref="E150:E213" si="231">(E$3+E$4*$A150+P150)*$X150*$Y150</f>
        <v>50868</v>
      </c>
      <c r="F150" s="4">
        <f t="shared" ref="F150:F213" si="232">(F$3+F$4*$A150+Q150)*$X150*$Y150</f>
        <v>8424</v>
      </c>
      <c r="G150" s="4">
        <f t="shared" ref="G150:G213" si="233">(G$3+G$4*$A150+$R150)*$X150*$Y150</f>
        <v>51840</v>
      </c>
      <c r="H150" s="4">
        <f t="shared" ref="H150:H213" si="234">(H$3+H$4*$A150+S150)</f>
        <v>250</v>
      </c>
      <c r="I150" s="4">
        <f t="shared" ref="I150:I213" si="235">(I$3+I$4*$A150+T150)*$X150*$Y150</f>
        <v>8197.2</v>
      </c>
      <c r="J150" s="4">
        <f t="shared" ref="J150:J213" si="236">(J$3+J$4*$A150+U150)*$X150*$Y150</f>
        <v>3240</v>
      </c>
      <c r="K150" s="4">
        <f t="shared" ref="K150:K213" si="237">(K$3+K$4*$A150+V150)*$X150*$Y150</f>
        <v>3240</v>
      </c>
      <c r="L150" s="4">
        <f t="shared" ref="L150:L213" si="238">(L$3+L$4*$A150+W150)*$X150*$Y150</f>
        <v>106920</v>
      </c>
      <c r="M150" s="5">
        <f>M149+20</f>
        <v>2500</v>
      </c>
      <c r="N150" s="5">
        <f>N149+2</f>
        <v>250</v>
      </c>
      <c r="O150" s="5">
        <f t="shared" ref="O150:T150" si="239">O149+2</f>
        <v>250</v>
      </c>
      <c r="P150" s="5">
        <f t="shared" si="239"/>
        <v>250</v>
      </c>
      <c r="Q150" s="5">
        <f t="shared" si="239"/>
        <v>250</v>
      </c>
      <c r="R150" s="5">
        <f t="shared" si="239"/>
        <v>250</v>
      </c>
      <c r="S150" s="5">
        <f t="shared" si="239"/>
        <v>250</v>
      </c>
      <c r="T150" s="5">
        <f t="shared" si="239"/>
        <v>153</v>
      </c>
      <c r="U150" s="5">
        <v>100</v>
      </c>
      <c r="V150" s="5">
        <v>100</v>
      </c>
      <c r="W150" s="5">
        <f t="shared" si="172"/>
        <v>650</v>
      </c>
      <c r="X150" s="4">
        <v>6</v>
      </c>
      <c r="Y150" s="4">
        <f t="shared" si="211"/>
        <v>5.4</v>
      </c>
      <c r="Z150" s="4">
        <v>10</v>
      </c>
      <c r="AA150" s="4">
        <f t="shared" ref="AA150:AA213" si="240">B150*120*12</f>
        <v>22636800</v>
      </c>
      <c r="AB150" s="4">
        <f t="shared" ref="AB150:AB213" si="241">C150*120*12</f>
        <v>212889600</v>
      </c>
      <c r="AC150" s="4">
        <f t="shared" ref="AC150:AC213" si="242">D150*120*12</f>
        <v>34594560</v>
      </c>
      <c r="AD150" s="4">
        <f t="shared" ref="AD150:AD213" si="243">E150*120*12</f>
        <v>73249920</v>
      </c>
      <c r="AE150" s="4">
        <f t="shared" ref="AE150:AE213" si="244">F150*120*12</f>
        <v>12130560</v>
      </c>
      <c r="AF150" s="4">
        <f t="shared" ref="AF150:AF213" si="245">G150*120*12</f>
        <v>74649600</v>
      </c>
      <c r="AG150" s="4">
        <f t="shared" ref="AG150:AG213" si="246">H150</f>
        <v>250</v>
      </c>
      <c r="AH150" s="4">
        <f t="shared" ref="AH150:AH213" si="247">I150</f>
        <v>8197.2</v>
      </c>
      <c r="AI150" s="4">
        <f t="shared" ref="AI150:AI213" si="248">J150*120*12</f>
        <v>4665600</v>
      </c>
      <c r="AJ150" s="4">
        <f t="shared" ref="AJ150:AJ213" si="249">K150*120*12</f>
        <v>4665600</v>
      </c>
      <c r="AK150" s="4">
        <f t="shared" ref="AK150:AK213" si="250">L150*120*12</f>
        <v>153964800</v>
      </c>
    </row>
    <row r="151" spans="1:37">
      <c r="A151" s="4">
        <f t="shared" ref="A151:A214" si="251">A150+10</f>
        <v>1310</v>
      </c>
      <c r="B151" s="4">
        <f t="shared" si="228"/>
        <v>15840</v>
      </c>
      <c r="C151" s="4">
        <f t="shared" si="229"/>
        <v>150883.2</v>
      </c>
      <c r="D151" s="4">
        <f t="shared" si="230"/>
        <v>24523.2</v>
      </c>
      <c r="E151" s="4">
        <f t="shared" si="231"/>
        <v>53155.2</v>
      </c>
      <c r="F151" s="4">
        <f t="shared" si="232"/>
        <v>8803.2</v>
      </c>
      <c r="G151" s="4">
        <f t="shared" si="233"/>
        <v>54163.2</v>
      </c>
      <c r="H151" s="4">
        <f t="shared" si="234"/>
        <v>252</v>
      </c>
      <c r="I151" s="4">
        <f t="shared" si="235"/>
        <v>8568</v>
      </c>
      <c r="J151" s="4">
        <f t="shared" si="236"/>
        <v>3360</v>
      </c>
      <c r="K151" s="4">
        <f t="shared" si="237"/>
        <v>3360</v>
      </c>
      <c r="L151" s="4">
        <f t="shared" si="238"/>
        <v>111720</v>
      </c>
      <c r="M151" s="5">
        <f t="shared" ref="M151:M214" si="252">M150+20</f>
        <v>2520</v>
      </c>
      <c r="N151" s="5">
        <f t="shared" ref="N151:N214" si="253">N150+2</f>
        <v>252</v>
      </c>
      <c r="O151" s="5">
        <f t="shared" ref="O151:S151" si="254">O150+2</f>
        <v>252</v>
      </c>
      <c r="P151" s="5">
        <f t="shared" si="254"/>
        <v>252</v>
      </c>
      <c r="Q151" s="5">
        <f t="shared" si="254"/>
        <v>252</v>
      </c>
      <c r="R151" s="5">
        <f t="shared" si="254"/>
        <v>252</v>
      </c>
      <c r="S151" s="5">
        <f t="shared" si="254"/>
        <v>252</v>
      </c>
      <c r="T151" s="5">
        <f t="shared" ref="T151:T214" si="255">T150+2</f>
        <v>155</v>
      </c>
      <c r="U151" s="5">
        <v>100</v>
      </c>
      <c r="V151" s="5">
        <v>100</v>
      </c>
      <c r="W151" s="5">
        <f t="shared" ref="W151:W214" si="256">W150+5</f>
        <v>655</v>
      </c>
      <c r="X151" s="4">
        <v>6</v>
      </c>
      <c r="Y151" s="4">
        <f t="shared" si="211"/>
        <v>5.6</v>
      </c>
      <c r="Z151" s="4">
        <v>10</v>
      </c>
      <c r="AA151" s="4">
        <f t="shared" si="240"/>
        <v>22809600</v>
      </c>
      <c r="AB151" s="4">
        <f t="shared" si="241"/>
        <v>217271808</v>
      </c>
      <c r="AC151" s="4">
        <f t="shared" si="242"/>
        <v>35313408</v>
      </c>
      <c r="AD151" s="4">
        <f t="shared" si="243"/>
        <v>76543488</v>
      </c>
      <c r="AE151" s="4">
        <f t="shared" si="244"/>
        <v>12676608</v>
      </c>
      <c r="AF151" s="4">
        <f t="shared" si="245"/>
        <v>77995008</v>
      </c>
      <c r="AG151" s="4">
        <f t="shared" si="246"/>
        <v>252</v>
      </c>
      <c r="AH151" s="4">
        <f t="shared" si="247"/>
        <v>8568</v>
      </c>
      <c r="AI151" s="4">
        <f t="shared" si="248"/>
        <v>4838400</v>
      </c>
      <c r="AJ151" s="4">
        <f t="shared" si="249"/>
        <v>4838400</v>
      </c>
      <c r="AK151" s="4">
        <f t="shared" si="250"/>
        <v>160876800</v>
      </c>
    </row>
    <row r="152" spans="1:37">
      <c r="A152" s="4">
        <f t="shared" si="251"/>
        <v>1320</v>
      </c>
      <c r="B152" s="4">
        <f t="shared" si="228"/>
        <v>15960</v>
      </c>
      <c r="C152" s="4">
        <f t="shared" si="229"/>
        <v>152006.4</v>
      </c>
      <c r="D152" s="4">
        <f t="shared" si="230"/>
        <v>24710.4</v>
      </c>
      <c r="E152" s="4">
        <f t="shared" si="231"/>
        <v>53558.4</v>
      </c>
      <c r="F152" s="4">
        <f t="shared" si="232"/>
        <v>8870.4</v>
      </c>
      <c r="G152" s="4">
        <f t="shared" si="233"/>
        <v>54566.4</v>
      </c>
      <c r="H152" s="4">
        <f t="shared" si="234"/>
        <v>254</v>
      </c>
      <c r="I152" s="4">
        <f t="shared" si="235"/>
        <v>8635.2</v>
      </c>
      <c r="J152" s="4">
        <f t="shared" si="236"/>
        <v>3360</v>
      </c>
      <c r="K152" s="4">
        <f t="shared" si="237"/>
        <v>3360</v>
      </c>
      <c r="L152" s="4">
        <f t="shared" si="238"/>
        <v>112560</v>
      </c>
      <c r="M152" s="5">
        <f t="shared" si="252"/>
        <v>2540</v>
      </c>
      <c r="N152" s="5">
        <f t="shared" si="253"/>
        <v>254</v>
      </c>
      <c r="O152" s="5">
        <f t="shared" ref="O152:S152" si="257">O151+2</f>
        <v>254</v>
      </c>
      <c r="P152" s="5">
        <f t="shared" si="257"/>
        <v>254</v>
      </c>
      <c r="Q152" s="5">
        <f t="shared" si="257"/>
        <v>254</v>
      </c>
      <c r="R152" s="5">
        <f t="shared" si="257"/>
        <v>254</v>
      </c>
      <c r="S152" s="5">
        <f t="shared" si="257"/>
        <v>254</v>
      </c>
      <c r="T152" s="5">
        <f t="shared" si="255"/>
        <v>157</v>
      </c>
      <c r="U152" s="5">
        <v>100</v>
      </c>
      <c r="V152" s="5">
        <v>100</v>
      </c>
      <c r="W152" s="5">
        <f t="shared" si="256"/>
        <v>660</v>
      </c>
      <c r="X152" s="4">
        <v>6</v>
      </c>
      <c r="Y152" s="4">
        <f t="shared" si="211"/>
        <v>5.6</v>
      </c>
      <c r="Z152" s="4">
        <v>10</v>
      </c>
      <c r="AA152" s="4">
        <f t="shared" si="240"/>
        <v>22982400</v>
      </c>
      <c r="AB152" s="4">
        <f t="shared" si="241"/>
        <v>218889216</v>
      </c>
      <c r="AC152" s="4">
        <f t="shared" si="242"/>
        <v>35582976</v>
      </c>
      <c r="AD152" s="4">
        <f t="shared" si="243"/>
        <v>77124096</v>
      </c>
      <c r="AE152" s="4">
        <f t="shared" si="244"/>
        <v>12773376</v>
      </c>
      <c r="AF152" s="4">
        <f t="shared" si="245"/>
        <v>78575616</v>
      </c>
      <c r="AG152" s="4">
        <f t="shared" si="246"/>
        <v>254</v>
      </c>
      <c r="AH152" s="4">
        <f t="shared" si="247"/>
        <v>8635.2</v>
      </c>
      <c r="AI152" s="4">
        <f t="shared" si="248"/>
        <v>4838400</v>
      </c>
      <c r="AJ152" s="4">
        <f t="shared" si="249"/>
        <v>4838400</v>
      </c>
      <c r="AK152" s="4">
        <f t="shared" si="250"/>
        <v>162086400</v>
      </c>
    </row>
    <row r="153" spans="1:37">
      <c r="A153" s="4">
        <f t="shared" si="251"/>
        <v>1330</v>
      </c>
      <c r="B153" s="4">
        <f t="shared" si="228"/>
        <v>16080</v>
      </c>
      <c r="C153" s="4">
        <f t="shared" si="229"/>
        <v>153129.6</v>
      </c>
      <c r="D153" s="4">
        <f t="shared" si="230"/>
        <v>24897.6</v>
      </c>
      <c r="E153" s="4">
        <f t="shared" si="231"/>
        <v>53961.6</v>
      </c>
      <c r="F153" s="4">
        <f t="shared" si="232"/>
        <v>8937.6</v>
      </c>
      <c r="G153" s="4">
        <f t="shared" si="233"/>
        <v>54969.6</v>
      </c>
      <c r="H153" s="4">
        <f t="shared" si="234"/>
        <v>256</v>
      </c>
      <c r="I153" s="4">
        <f t="shared" si="235"/>
        <v>8702.4</v>
      </c>
      <c r="J153" s="4">
        <f t="shared" si="236"/>
        <v>3360</v>
      </c>
      <c r="K153" s="4">
        <f t="shared" si="237"/>
        <v>3360</v>
      </c>
      <c r="L153" s="4">
        <f t="shared" si="238"/>
        <v>113400</v>
      </c>
      <c r="M153" s="5">
        <f t="shared" si="252"/>
        <v>2560</v>
      </c>
      <c r="N153" s="5">
        <f t="shared" si="253"/>
        <v>256</v>
      </c>
      <c r="O153" s="5">
        <f t="shared" ref="O153:S153" si="258">O152+2</f>
        <v>256</v>
      </c>
      <c r="P153" s="5">
        <f t="shared" si="258"/>
        <v>256</v>
      </c>
      <c r="Q153" s="5">
        <f t="shared" si="258"/>
        <v>256</v>
      </c>
      <c r="R153" s="5">
        <f t="shared" si="258"/>
        <v>256</v>
      </c>
      <c r="S153" s="5">
        <f t="shared" si="258"/>
        <v>256</v>
      </c>
      <c r="T153" s="5">
        <f t="shared" si="255"/>
        <v>159</v>
      </c>
      <c r="U153" s="5">
        <v>100</v>
      </c>
      <c r="V153" s="5">
        <v>100</v>
      </c>
      <c r="W153" s="5">
        <f t="shared" si="256"/>
        <v>665</v>
      </c>
      <c r="X153" s="4">
        <v>6</v>
      </c>
      <c r="Y153" s="4">
        <f t="shared" si="211"/>
        <v>5.6</v>
      </c>
      <c r="Z153" s="4">
        <v>10</v>
      </c>
      <c r="AA153" s="4">
        <f t="shared" si="240"/>
        <v>23155200</v>
      </c>
      <c r="AB153" s="4">
        <f t="shared" si="241"/>
        <v>220506624</v>
      </c>
      <c r="AC153" s="4">
        <f t="shared" si="242"/>
        <v>35852544</v>
      </c>
      <c r="AD153" s="4">
        <f t="shared" si="243"/>
        <v>77704704</v>
      </c>
      <c r="AE153" s="4">
        <f t="shared" si="244"/>
        <v>12870144</v>
      </c>
      <c r="AF153" s="4">
        <f t="shared" si="245"/>
        <v>79156224</v>
      </c>
      <c r="AG153" s="4">
        <f t="shared" si="246"/>
        <v>256</v>
      </c>
      <c r="AH153" s="4">
        <f t="shared" si="247"/>
        <v>8702.4</v>
      </c>
      <c r="AI153" s="4">
        <f t="shared" si="248"/>
        <v>4838400</v>
      </c>
      <c r="AJ153" s="4">
        <f t="shared" si="249"/>
        <v>4838400</v>
      </c>
      <c r="AK153" s="4">
        <f t="shared" si="250"/>
        <v>163296000</v>
      </c>
    </row>
    <row r="154" spans="1:37">
      <c r="A154" s="4">
        <f t="shared" si="251"/>
        <v>1340</v>
      </c>
      <c r="B154" s="4">
        <f t="shared" si="228"/>
        <v>16200</v>
      </c>
      <c r="C154" s="4">
        <f t="shared" si="229"/>
        <v>154252.8</v>
      </c>
      <c r="D154" s="4">
        <f t="shared" si="230"/>
        <v>25084.8</v>
      </c>
      <c r="E154" s="4">
        <f t="shared" si="231"/>
        <v>54364.8</v>
      </c>
      <c r="F154" s="4">
        <f t="shared" si="232"/>
        <v>9004.8</v>
      </c>
      <c r="G154" s="4">
        <f t="shared" si="233"/>
        <v>55372.8</v>
      </c>
      <c r="H154" s="4">
        <f t="shared" si="234"/>
        <v>258</v>
      </c>
      <c r="I154" s="4">
        <f t="shared" si="235"/>
        <v>8769.6</v>
      </c>
      <c r="J154" s="4">
        <f t="shared" si="236"/>
        <v>3360</v>
      </c>
      <c r="K154" s="4">
        <f t="shared" si="237"/>
        <v>3360</v>
      </c>
      <c r="L154" s="4">
        <f t="shared" si="238"/>
        <v>114240</v>
      </c>
      <c r="M154" s="5">
        <f t="shared" si="252"/>
        <v>2580</v>
      </c>
      <c r="N154" s="5">
        <f t="shared" si="253"/>
        <v>258</v>
      </c>
      <c r="O154" s="5">
        <f t="shared" ref="O154:S154" si="259">O153+2</f>
        <v>258</v>
      </c>
      <c r="P154" s="5">
        <f t="shared" si="259"/>
        <v>258</v>
      </c>
      <c r="Q154" s="5">
        <f t="shared" si="259"/>
        <v>258</v>
      </c>
      <c r="R154" s="5">
        <f t="shared" si="259"/>
        <v>258</v>
      </c>
      <c r="S154" s="5">
        <f t="shared" si="259"/>
        <v>258</v>
      </c>
      <c r="T154" s="5">
        <f t="shared" si="255"/>
        <v>161</v>
      </c>
      <c r="U154" s="5">
        <v>100</v>
      </c>
      <c r="V154" s="5">
        <v>100</v>
      </c>
      <c r="W154" s="5">
        <f t="shared" si="256"/>
        <v>670</v>
      </c>
      <c r="X154" s="4">
        <v>6</v>
      </c>
      <c r="Y154" s="4">
        <f t="shared" si="211"/>
        <v>5.6</v>
      </c>
      <c r="Z154" s="4">
        <v>10</v>
      </c>
      <c r="AA154" s="4">
        <f t="shared" si="240"/>
        <v>23328000</v>
      </c>
      <c r="AB154" s="4">
        <f t="shared" si="241"/>
        <v>222124032</v>
      </c>
      <c r="AC154" s="4">
        <f t="shared" si="242"/>
        <v>36122112</v>
      </c>
      <c r="AD154" s="4">
        <f t="shared" si="243"/>
        <v>78285312</v>
      </c>
      <c r="AE154" s="4">
        <f t="shared" si="244"/>
        <v>12966912</v>
      </c>
      <c r="AF154" s="4">
        <f t="shared" si="245"/>
        <v>79736832</v>
      </c>
      <c r="AG154" s="4">
        <f t="shared" si="246"/>
        <v>258</v>
      </c>
      <c r="AH154" s="4">
        <f t="shared" si="247"/>
        <v>8769.6</v>
      </c>
      <c r="AI154" s="4">
        <f t="shared" si="248"/>
        <v>4838400</v>
      </c>
      <c r="AJ154" s="4">
        <f t="shared" si="249"/>
        <v>4838400</v>
      </c>
      <c r="AK154" s="4">
        <f t="shared" si="250"/>
        <v>164505600</v>
      </c>
    </row>
    <row r="155" spans="1:37">
      <c r="A155" s="4">
        <f t="shared" si="251"/>
        <v>1350</v>
      </c>
      <c r="B155" s="4">
        <f t="shared" si="228"/>
        <v>16320</v>
      </c>
      <c r="C155" s="4">
        <f t="shared" si="229"/>
        <v>155376</v>
      </c>
      <c r="D155" s="4">
        <f t="shared" si="230"/>
        <v>25272</v>
      </c>
      <c r="E155" s="4">
        <f t="shared" si="231"/>
        <v>54768</v>
      </c>
      <c r="F155" s="4">
        <f t="shared" si="232"/>
        <v>9072</v>
      </c>
      <c r="G155" s="4">
        <f t="shared" si="233"/>
        <v>55776</v>
      </c>
      <c r="H155" s="4">
        <f t="shared" si="234"/>
        <v>260</v>
      </c>
      <c r="I155" s="4">
        <f t="shared" si="235"/>
        <v>8836.8</v>
      </c>
      <c r="J155" s="4">
        <f t="shared" si="236"/>
        <v>3360</v>
      </c>
      <c r="K155" s="4">
        <f t="shared" si="237"/>
        <v>3360</v>
      </c>
      <c r="L155" s="4">
        <f t="shared" si="238"/>
        <v>115080</v>
      </c>
      <c r="M155" s="5">
        <f t="shared" si="252"/>
        <v>2600</v>
      </c>
      <c r="N155" s="5">
        <f t="shared" si="253"/>
        <v>260</v>
      </c>
      <c r="O155" s="5">
        <f t="shared" ref="O155:S155" si="260">O154+2</f>
        <v>260</v>
      </c>
      <c r="P155" s="5">
        <f t="shared" si="260"/>
        <v>260</v>
      </c>
      <c r="Q155" s="5">
        <f t="shared" si="260"/>
        <v>260</v>
      </c>
      <c r="R155" s="5">
        <f t="shared" si="260"/>
        <v>260</v>
      </c>
      <c r="S155" s="5">
        <f t="shared" si="260"/>
        <v>260</v>
      </c>
      <c r="T155" s="5">
        <f t="shared" si="255"/>
        <v>163</v>
      </c>
      <c r="U155" s="5">
        <v>100</v>
      </c>
      <c r="V155" s="5">
        <v>100</v>
      </c>
      <c r="W155" s="5">
        <f t="shared" si="256"/>
        <v>675</v>
      </c>
      <c r="X155" s="4">
        <v>6</v>
      </c>
      <c r="Y155" s="4">
        <f t="shared" si="211"/>
        <v>5.6</v>
      </c>
      <c r="Z155" s="4">
        <v>10</v>
      </c>
      <c r="AA155" s="4">
        <f t="shared" si="240"/>
        <v>23500800</v>
      </c>
      <c r="AB155" s="4">
        <f t="shared" si="241"/>
        <v>223741440</v>
      </c>
      <c r="AC155" s="4">
        <f t="shared" si="242"/>
        <v>36391680</v>
      </c>
      <c r="AD155" s="4">
        <f t="shared" si="243"/>
        <v>78865920</v>
      </c>
      <c r="AE155" s="4">
        <f t="shared" si="244"/>
        <v>13063680</v>
      </c>
      <c r="AF155" s="4">
        <f t="shared" si="245"/>
        <v>80317440</v>
      </c>
      <c r="AG155" s="4">
        <f t="shared" si="246"/>
        <v>260</v>
      </c>
      <c r="AH155" s="4">
        <f t="shared" si="247"/>
        <v>8836.8</v>
      </c>
      <c r="AI155" s="4">
        <f t="shared" si="248"/>
        <v>4838400</v>
      </c>
      <c r="AJ155" s="4">
        <f t="shared" si="249"/>
        <v>4838400</v>
      </c>
      <c r="AK155" s="4">
        <f t="shared" si="250"/>
        <v>165715200</v>
      </c>
    </row>
    <row r="156" spans="1:37">
      <c r="A156" s="4">
        <f t="shared" si="251"/>
        <v>1360</v>
      </c>
      <c r="B156" s="4">
        <f t="shared" si="228"/>
        <v>16440</v>
      </c>
      <c r="C156" s="4">
        <f t="shared" si="229"/>
        <v>158505.6</v>
      </c>
      <c r="D156" s="4">
        <f t="shared" si="230"/>
        <v>25785.6</v>
      </c>
      <c r="E156" s="4">
        <f t="shared" si="231"/>
        <v>57141.6</v>
      </c>
      <c r="F156" s="4">
        <f t="shared" si="232"/>
        <v>9465.6</v>
      </c>
      <c r="G156" s="4">
        <f t="shared" si="233"/>
        <v>58185.6</v>
      </c>
      <c r="H156" s="4">
        <f t="shared" si="234"/>
        <v>262</v>
      </c>
      <c r="I156" s="4">
        <f t="shared" si="235"/>
        <v>9222</v>
      </c>
      <c r="J156" s="4">
        <f t="shared" si="236"/>
        <v>3480</v>
      </c>
      <c r="K156" s="4">
        <f t="shared" si="237"/>
        <v>3480</v>
      </c>
      <c r="L156" s="4">
        <f t="shared" si="238"/>
        <v>120060</v>
      </c>
      <c r="M156" s="5">
        <f t="shared" si="252"/>
        <v>2620</v>
      </c>
      <c r="N156" s="5">
        <f t="shared" si="253"/>
        <v>262</v>
      </c>
      <c r="O156" s="5">
        <f t="shared" ref="O156:S156" si="261">O155+2</f>
        <v>262</v>
      </c>
      <c r="P156" s="5">
        <f t="shared" si="261"/>
        <v>262</v>
      </c>
      <c r="Q156" s="5">
        <f t="shared" si="261"/>
        <v>262</v>
      </c>
      <c r="R156" s="5">
        <f t="shared" si="261"/>
        <v>262</v>
      </c>
      <c r="S156" s="5">
        <f t="shared" si="261"/>
        <v>262</v>
      </c>
      <c r="T156" s="5">
        <f t="shared" si="255"/>
        <v>165</v>
      </c>
      <c r="U156" s="5">
        <v>100</v>
      </c>
      <c r="V156" s="5">
        <v>100</v>
      </c>
      <c r="W156" s="5">
        <f t="shared" si="256"/>
        <v>680</v>
      </c>
      <c r="X156" s="4">
        <v>6</v>
      </c>
      <c r="Y156" s="4">
        <f t="shared" si="211"/>
        <v>5.8</v>
      </c>
      <c r="Z156" s="4">
        <v>10</v>
      </c>
      <c r="AA156" s="4">
        <f t="shared" si="240"/>
        <v>23673600</v>
      </c>
      <c r="AB156" s="4">
        <f t="shared" si="241"/>
        <v>228248064</v>
      </c>
      <c r="AC156" s="4">
        <f t="shared" si="242"/>
        <v>37131264</v>
      </c>
      <c r="AD156" s="4">
        <f t="shared" si="243"/>
        <v>82283904</v>
      </c>
      <c r="AE156" s="4">
        <f t="shared" si="244"/>
        <v>13630464</v>
      </c>
      <c r="AF156" s="4">
        <f t="shared" si="245"/>
        <v>83787264</v>
      </c>
      <c r="AG156" s="4">
        <f t="shared" si="246"/>
        <v>262</v>
      </c>
      <c r="AH156" s="4">
        <f t="shared" si="247"/>
        <v>9222</v>
      </c>
      <c r="AI156" s="4">
        <f t="shared" si="248"/>
        <v>5011200</v>
      </c>
      <c r="AJ156" s="4">
        <f t="shared" si="249"/>
        <v>5011200</v>
      </c>
      <c r="AK156" s="4">
        <f t="shared" si="250"/>
        <v>172886400</v>
      </c>
    </row>
    <row r="157" spans="1:37">
      <c r="A157" s="4">
        <f t="shared" si="251"/>
        <v>1370</v>
      </c>
      <c r="B157" s="4">
        <f t="shared" si="228"/>
        <v>16560</v>
      </c>
      <c r="C157" s="4">
        <f t="shared" si="229"/>
        <v>159643.2</v>
      </c>
      <c r="D157" s="4">
        <f t="shared" si="230"/>
        <v>25975.2</v>
      </c>
      <c r="E157" s="4">
        <f t="shared" si="231"/>
        <v>57559.2</v>
      </c>
      <c r="F157" s="4">
        <f t="shared" si="232"/>
        <v>9535.2</v>
      </c>
      <c r="G157" s="4">
        <f t="shared" si="233"/>
        <v>58603.2</v>
      </c>
      <c r="H157" s="4">
        <f t="shared" si="234"/>
        <v>264</v>
      </c>
      <c r="I157" s="4">
        <f t="shared" si="235"/>
        <v>9291.6</v>
      </c>
      <c r="J157" s="4">
        <f t="shared" si="236"/>
        <v>3480</v>
      </c>
      <c r="K157" s="4">
        <f t="shared" si="237"/>
        <v>3480</v>
      </c>
      <c r="L157" s="4">
        <f t="shared" si="238"/>
        <v>120930</v>
      </c>
      <c r="M157" s="5">
        <f t="shared" si="252"/>
        <v>2640</v>
      </c>
      <c r="N157" s="5">
        <f t="shared" si="253"/>
        <v>264</v>
      </c>
      <c r="O157" s="5">
        <f t="shared" ref="O157:S157" si="262">O156+2</f>
        <v>264</v>
      </c>
      <c r="P157" s="5">
        <f t="shared" si="262"/>
        <v>264</v>
      </c>
      <c r="Q157" s="5">
        <f t="shared" si="262"/>
        <v>264</v>
      </c>
      <c r="R157" s="5">
        <f t="shared" si="262"/>
        <v>264</v>
      </c>
      <c r="S157" s="5">
        <f t="shared" si="262"/>
        <v>264</v>
      </c>
      <c r="T157" s="5">
        <f t="shared" si="255"/>
        <v>167</v>
      </c>
      <c r="U157" s="5">
        <v>100</v>
      </c>
      <c r="V157" s="5">
        <v>100</v>
      </c>
      <c r="W157" s="5">
        <f t="shared" si="256"/>
        <v>685</v>
      </c>
      <c r="X157" s="4">
        <v>6</v>
      </c>
      <c r="Y157" s="4">
        <f t="shared" si="211"/>
        <v>5.8</v>
      </c>
      <c r="Z157" s="4">
        <v>10</v>
      </c>
      <c r="AA157" s="4">
        <f t="shared" si="240"/>
        <v>23846400</v>
      </c>
      <c r="AB157" s="4">
        <f t="shared" si="241"/>
        <v>229886208</v>
      </c>
      <c r="AC157" s="4">
        <f t="shared" si="242"/>
        <v>37404288</v>
      </c>
      <c r="AD157" s="4">
        <f t="shared" si="243"/>
        <v>82885248</v>
      </c>
      <c r="AE157" s="4">
        <f t="shared" si="244"/>
        <v>13730688</v>
      </c>
      <c r="AF157" s="4">
        <f t="shared" si="245"/>
        <v>84388608</v>
      </c>
      <c r="AG157" s="4">
        <f t="shared" si="246"/>
        <v>264</v>
      </c>
      <c r="AH157" s="4">
        <f t="shared" si="247"/>
        <v>9291.6</v>
      </c>
      <c r="AI157" s="4">
        <f t="shared" si="248"/>
        <v>5011200</v>
      </c>
      <c r="AJ157" s="4">
        <f t="shared" si="249"/>
        <v>5011200</v>
      </c>
      <c r="AK157" s="4">
        <f t="shared" si="250"/>
        <v>174139200</v>
      </c>
    </row>
    <row r="158" spans="1:37">
      <c r="A158" s="4">
        <f t="shared" si="251"/>
        <v>1380</v>
      </c>
      <c r="B158" s="4">
        <f t="shared" si="228"/>
        <v>16680</v>
      </c>
      <c r="C158" s="4">
        <f t="shared" si="229"/>
        <v>160780.8</v>
      </c>
      <c r="D158" s="4">
        <f t="shared" si="230"/>
        <v>26164.8</v>
      </c>
      <c r="E158" s="4">
        <f t="shared" si="231"/>
        <v>57976.8</v>
      </c>
      <c r="F158" s="4">
        <f t="shared" si="232"/>
        <v>9604.8</v>
      </c>
      <c r="G158" s="4">
        <f t="shared" si="233"/>
        <v>59020.8</v>
      </c>
      <c r="H158" s="4">
        <f t="shared" si="234"/>
        <v>266</v>
      </c>
      <c r="I158" s="4">
        <f t="shared" si="235"/>
        <v>9361.2</v>
      </c>
      <c r="J158" s="4">
        <f t="shared" si="236"/>
        <v>3480</v>
      </c>
      <c r="K158" s="4">
        <f t="shared" si="237"/>
        <v>3480</v>
      </c>
      <c r="L158" s="4">
        <f t="shared" si="238"/>
        <v>121800</v>
      </c>
      <c r="M158" s="5">
        <f t="shared" si="252"/>
        <v>2660</v>
      </c>
      <c r="N158" s="5">
        <f t="shared" si="253"/>
        <v>266</v>
      </c>
      <c r="O158" s="5">
        <f t="shared" ref="O158:S158" si="263">O157+2</f>
        <v>266</v>
      </c>
      <c r="P158" s="5">
        <f t="shared" si="263"/>
        <v>266</v>
      </c>
      <c r="Q158" s="5">
        <f t="shared" si="263"/>
        <v>266</v>
      </c>
      <c r="R158" s="5">
        <f t="shared" si="263"/>
        <v>266</v>
      </c>
      <c r="S158" s="5">
        <f t="shared" si="263"/>
        <v>266</v>
      </c>
      <c r="T158" s="5">
        <f t="shared" si="255"/>
        <v>169</v>
      </c>
      <c r="U158" s="5">
        <v>100</v>
      </c>
      <c r="V158" s="5">
        <v>100</v>
      </c>
      <c r="W158" s="5">
        <f t="shared" si="256"/>
        <v>690</v>
      </c>
      <c r="X158" s="4">
        <v>6</v>
      </c>
      <c r="Y158" s="4">
        <f t="shared" si="211"/>
        <v>5.8</v>
      </c>
      <c r="Z158" s="4">
        <v>10</v>
      </c>
      <c r="AA158" s="4">
        <f t="shared" si="240"/>
        <v>24019200</v>
      </c>
      <c r="AB158" s="4">
        <f t="shared" si="241"/>
        <v>231524352</v>
      </c>
      <c r="AC158" s="4">
        <f t="shared" si="242"/>
        <v>37677312</v>
      </c>
      <c r="AD158" s="4">
        <f t="shared" si="243"/>
        <v>83486592</v>
      </c>
      <c r="AE158" s="4">
        <f t="shared" si="244"/>
        <v>13830912</v>
      </c>
      <c r="AF158" s="4">
        <f t="shared" si="245"/>
        <v>84989952</v>
      </c>
      <c r="AG158" s="4">
        <f t="shared" si="246"/>
        <v>266</v>
      </c>
      <c r="AH158" s="4">
        <f t="shared" si="247"/>
        <v>9361.2</v>
      </c>
      <c r="AI158" s="4">
        <f t="shared" si="248"/>
        <v>5011200</v>
      </c>
      <c r="AJ158" s="4">
        <f t="shared" si="249"/>
        <v>5011200</v>
      </c>
      <c r="AK158" s="4">
        <f t="shared" si="250"/>
        <v>175392000</v>
      </c>
    </row>
    <row r="159" spans="1:37">
      <c r="A159" s="4">
        <f t="shared" si="251"/>
        <v>1390</v>
      </c>
      <c r="B159" s="4">
        <f t="shared" si="228"/>
        <v>16800</v>
      </c>
      <c r="C159" s="4">
        <f t="shared" si="229"/>
        <v>161918.4</v>
      </c>
      <c r="D159" s="4">
        <f t="shared" si="230"/>
        <v>26354.4</v>
      </c>
      <c r="E159" s="4">
        <f t="shared" si="231"/>
        <v>58394.4</v>
      </c>
      <c r="F159" s="4">
        <f t="shared" si="232"/>
        <v>9674.4</v>
      </c>
      <c r="G159" s="4">
        <f t="shared" si="233"/>
        <v>59438.4</v>
      </c>
      <c r="H159" s="4">
        <f t="shared" si="234"/>
        <v>268</v>
      </c>
      <c r="I159" s="4">
        <f t="shared" si="235"/>
        <v>9430.8</v>
      </c>
      <c r="J159" s="4">
        <f t="shared" si="236"/>
        <v>3480</v>
      </c>
      <c r="K159" s="4">
        <f t="shared" si="237"/>
        <v>3480</v>
      </c>
      <c r="L159" s="4">
        <f t="shared" si="238"/>
        <v>122670</v>
      </c>
      <c r="M159" s="5">
        <f t="shared" si="252"/>
        <v>2680</v>
      </c>
      <c r="N159" s="5">
        <f t="shared" si="253"/>
        <v>268</v>
      </c>
      <c r="O159" s="5">
        <f t="shared" ref="O159:S159" si="264">O158+2</f>
        <v>268</v>
      </c>
      <c r="P159" s="5">
        <f t="shared" si="264"/>
        <v>268</v>
      </c>
      <c r="Q159" s="5">
        <f t="shared" si="264"/>
        <v>268</v>
      </c>
      <c r="R159" s="5">
        <f t="shared" si="264"/>
        <v>268</v>
      </c>
      <c r="S159" s="5">
        <f t="shared" si="264"/>
        <v>268</v>
      </c>
      <c r="T159" s="5">
        <f t="shared" si="255"/>
        <v>171</v>
      </c>
      <c r="U159" s="5">
        <v>100</v>
      </c>
      <c r="V159" s="5">
        <v>100</v>
      </c>
      <c r="W159" s="5">
        <f t="shared" si="256"/>
        <v>695</v>
      </c>
      <c r="X159" s="4">
        <v>6</v>
      </c>
      <c r="Y159" s="4">
        <f t="shared" si="211"/>
        <v>5.8</v>
      </c>
      <c r="Z159" s="4">
        <v>10</v>
      </c>
      <c r="AA159" s="4">
        <f t="shared" si="240"/>
        <v>24192000</v>
      </c>
      <c r="AB159" s="4">
        <f t="shared" si="241"/>
        <v>233162496</v>
      </c>
      <c r="AC159" s="4">
        <f t="shared" si="242"/>
        <v>37950336</v>
      </c>
      <c r="AD159" s="4">
        <f t="shared" si="243"/>
        <v>84087936</v>
      </c>
      <c r="AE159" s="4">
        <f t="shared" si="244"/>
        <v>13931136</v>
      </c>
      <c r="AF159" s="4">
        <f t="shared" si="245"/>
        <v>85591296</v>
      </c>
      <c r="AG159" s="4">
        <f t="shared" si="246"/>
        <v>268</v>
      </c>
      <c r="AH159" s="4">
        <f t="shared" si="247"/>
        <v>9430.8</v>
      </c>
      <c r="AI159" s="4">
        <f t="shared" si="248"/>
        <v>5011200</v>
      </c>
      <c r="AJ159" s="4">
        <f t="shared" si="249"/>
        <v>5011200</v>
      </c>
      <c r="AK159" s="4">
        <f t="shared" si="250"/>
        <v>176644800</v>
      </c>
    </row>
    <row r="160" spans="1:37">
      <c r="A160" s="4">
        <f t="shared" si="251"/>
        <v>1400</v>
      </c>
      <c r="B160" s="4">
        <f t="shared" si="228"/>
        <v>16920</v>
      </c>
      <c r="C160" s="4">
        <f t="shared" si="229"/>
        <v>163056</v>
      </c>
      <c r="D160" s="4">
        <f t="shared" si="230"/>
        <v>26544</v>
      </c>
      <c r="E160" s="4">
        <f t="shared" si="231"/>
        <v>58812</v>
      </c>
      <c r="F160" s="4">
        <f t="shared" si="232"/>
        <v>9744</v>
      </c>
      <c r="G160" s="4">
        <f t="shared" si="233"/>
        <v>59856</v>
      </c>
      <c r="H160" s="4">
        <f t="shared" si="234"/>
        <v>270</v>
      </c>
      <c r="I160" s="4">
        <f t="shared" si="235"/>
        <v>9500.4</v>
      </c>
      <c r="J160" s="4">
        <f t="shared" si="236"/>
        <v>3480</v>
      </c>
      <c r="K160" s="4">
        <f t="shared" si="237"/>
        <v>3480</v>
      </c>
      <c r="L160" s="4">
        <f t="shared" si="238"/>
        <v>123540</v>
      </c>
      <c r="M160" s="5">
        <f t="shared" si="252"/>
        <v>2700</v>
      </c>
      <c r="N160" s="5">
        <f t="shared" si="253"/>
        <v>270</v>
      </c>
      <c r="O160" s="5">
        <f t="shared" ref="O160:S160" si="265">O159+2</f>
        <v>270</v>
      </c>
      <c r="P160" s="5">
        <f t="shared" si="265"/>
        <v>270</v>
      </c>
      <c r="Q160" s="5">
        <f t="shared" si="265"/>
        <v>270</v>
      </c>
      <c r="R160" s="5">
        <f t="shared" si="265"/>
        <v>270</v>
      </c>
      <c r="S160" s="5">
        <f t="shared" si="265"/>
        <v>270</v>
      </c>
      <c r="T160" s="5">
        <f t="shared" si="255"/>
        <v>173</v>
      </c>
      <c r="U160" s="5">
        <v>100</v>
      </c>
      <c r="V160" s="5">
        <v>100</v>
      </c>
      <c r="W160" s="5">
        <f t="shared" si="256"/>
        <v>700</v>
      </c>
      <c r="X160" s="4">
        <v>6</v>
      </c>
      <c r="Y160" s="4">
        <f t="shared" si="211"/>
        <v>5.8</v>
      </c>
      <c r="Z160" s="4">
        <v>10</v>
      </c>
      <c r="AA160" s="4">
        <f t="shared" si="240"/>
        <v>24364800</v>
      </c>
      <c r="AB160" s="4">
        <f t="shared" si="241"/>
        <v>234800640</v>
      </c>
      <c r="AC160" s="4">
        <f t="shared" si="242"/>
        <v>38223360</v>
      </c>
      <c r="AD160" s="4">
        <f t="shared" si="243"/>
        <v>84689280</v>
      </c>
      <c r="AE160" s="4">
        <f t="shared" si="244"/>
        <v>14031360</v>
      </c>
      <c r="AF160" s="4">
        <f t="shared" si="245"/>
        <v>86192640</v>
      </c>
      <c r="AG160" s="4">
        <f t="shared" si="246"/>
        <v>270</v>
      </c>
      <c r="AH160" s="4">
        <f t="shared" si="247"/>
        <v>9500.4</v>
      </c>
      <c r="AI160" s="4">
        <f t="shared" si="248"/>
        <v>5011200</v>
      </c>
      <c r="AJ160" s="4">
        <f t="shared" si="249"/>
        <v>5011200</v>
      </c>
      <c r="AK160" s="4">
        <f t="shared" si="250"/>
        <v>177897600</v>
      </c>
    </row>
    <row r="161" spans="1:37">
      <c r="A161" s="4">
        <f t="shared" si="251"/>
        <v>1410</v>
      </c>
      <c r="B161" s="4">
        <f t="shared" si="228"/>
        <v>17040</v>
      </c>
      <c r="C161" s="4">
        <f t="shared" si="229"/>
        <v>163154.4</v>
      </c>
      <c r="D161" s="4">
        <f t="shared" si="230"/>
        <v>26564.4</v>
      </c>
      <c r="E161" s="4">
        <f t="shared" si="231"/>
        <v>58208.4</v>
      </c>
      <c r="F161" s="4">
        <f t="shared" si="232"/>
        <v>9644.4</v>
      </c>
      <c r="G161" s="4">
        <f t="shared" si="233"/>
        <v>59234.4</v>
      </c>
      <c r="H161" s="4">
        <f t="shared" si="234"/>
        <v>272</v>
      </c>
      <c r="I161" s="4">
        <f t="shared" si="235"/>
        <v>9405</v>
      </c>
      <c r="J161" s="4">
        <f t="shared" si="236"/>
        <v>3420</v>
      </c>
      <c r="K161" s="4">
        <f t="shared" si="237"/>
        <v>3420</v>
      </c>
      <c r="L161" s="4">
        <f t="shared" si="238"/>
        <v>122265</v>
      </c>
      <c r="M161" s="5">
        <f t="shared" si="252"/>
        <v>2720</v>
      </c>
      <c r="N161" s="5">
        <f t="shared" si="253"/>
        <v>272</v>
      </c>
      <c r="O161" s="5">
        <f t="shared" ref="O161:S161" si="266">O160+2</f>
        <v>272</v>
      </c>
      <c r="P161" s="5">
        <f t="shared" si="266"/>
        <v>272</v>
      </c>
      <c r="Q161" s="5">
        <f t="shared" si="266"/>
        <v>272</v>
      </c>
      <c r="R161" s="5">
        <f t="shared" si="266"/>
        <v>272</v>
      </c>
      <c r="S161" s="5">
        <f t="shared" si="266"/>
        <v>272</v>
      </c>
      <c r="T161" s="5">
        <f t="shared" si="255"/>
        <v>175</v>
      </c>
      <c r="U161" s="5">
        <v>100</v>
      </c>
      <c r="V161" s="5">
        <v>100</v>
      </c>
      <c r="W161" s="5">
        <f t="shared" si="256"/>
        <v>705</v>
      </c>
      <c r="X161" s="4">
        <v>6</v>
      </c>
      <c r="Y161" s="4">
        <f t="shared" si="211"/>
        <v>5.7</v>
      </c>
      <c r="Z161" s="4">
        <v>10</v>
      </c>
      <c r="AA161" s="4">
        <f t="shared" si="240"/>
        <v>24537600</v>
      </c>
      <c r="AB161" s="4">
        <f t="shared" si="241"/>
        <v>234942336</v>
      </c>
      <c r="AC161" s="4">
        <f t="shared" si="242"/>
        <v>38252736</v>
      </c>
      <c r="AD161" s="4">
        <f t="shared" si="243"/>
        <v>83820096</v>
      </c>
      <c r="AE161" s="4">
        <f t="shared" si="244"/>
        <v>13887936</v>
      </c>
      <c r="AF161" s="4">
        <f t="shared" si="245"/>
        <v>85297536</v>
      </c>
      <c r="AG161" s="4">
        <f t="shared" si="246"/>
        <v>272</v>
      </c>
      <c r="AH161" s="4">
        <f t="shared" si="247"/>
        <v>9405</v>
      </c>
      <c r="AI161" s="4">
        <f t="shared" si="248"/>
        <v>4924800</v>
      </c>
      <c r="AJ161" s="4">
        <f t="shared" si="249"/>
        <v>4924800</v>
      </c>
      <c r="AK161" s="4">
        <f t="shared" si="250"/>
        <v>176061600</v>
      </c>
    </row>
    <row r="162" spans="1:37">
      <c r="A162" s="4">
        <f t="shared" si="251"/>
        <v>1420</v>
      </c>
      <c r="B162" s="4">
        <f t="shared" si="228"/>
        <v>17220</v>
      </c>
      <c r="C162" s="4">
        <f t="shared" si="229"/>
        <v>164284.8</v>
      </c>
      <c r="D162" s="4">
        <f t="shared" si="230"/>
        <v>26752.8</v>
      </c>
      <c r="E162" s="4">
        <f t="shared" si="231"/>
        <v>58618.8</v>
      </c>
      <c r="F162" s="4">
        <f t="shared" si="232"/>
        <v>9712.8</v>
      </c>
      <c r="G162" s="4">
        <f t="shared" si="233"/>
        <v>59644.8</v>
      </c>
      <c r="H162" s="4">
        <f t="shared" si="234"/>
        <v>274</v>
      </c>
      <c r="I162" s="4">
        <f t="shared" si="235"/>
        <v>9473.4</v>
      </c>
      <c r="J162" s="4">
        <f t="shared" si="236"/>
        <v>3420</v>
      </c>
      <c r="K162" s="4">
        <f t="shared" si="237"/>
        <v>3420</v>
      </c>
      <c r="L162" s="4">
        <f t="shared" si="238"/>
        <v>123120</v>
      </c>
      <c r="M162" s="5">
        <f t="shared" si="252"/>
        <v>2740</v>
      </c>
      <c r="N162" s="5">
        <f t="shared" si="253"/>
        <v>274</v>
      </c>
      <c r="O162" s="5">
        <f t="shared" ref="O162:S162" si="267">O161+2</f>
        <v>274</v>
      </c>
      <c r="P162" s="5">
        <f t="shared" si="267"/>
        <v>274</v>
      </c>
      <c r="Q162" s="5">
        <f t="shared" si="267"/>
        <v>274</v>
      </c>
      <c r="R162" s="5">
        <f t="shared" si="267"/>
        <v>274</v>
      </c>
      <c r="S162" s="5">
        <f t="shared" si="267"/>
        <v>274</v>
      </c>
      <c r="T162" s="5">
        <f t="shared" si="255"/>
        <v>177</v>
      </c>
      <c r="U162" s="5">
        <v>100</v>
      </c>
      <c r="V162" s="5">
        <v>100</v>
      </c>
      <c r="W162" s="5">
        <f t="shared" si="256"/>
        <v>710</v>
      </c>
      <c r="X162" s="4">
        <v>6</v>
      </c>
      <c r="Y162" s="4">
        <f t="shared" si="211"/>
        <v>5.7</v>
      </c>
      <c r="Z162" s="4">
        <v>10</v>
      </c>
      <c r="AA162" s="4">
        <f t="shared" si="240"/>
        <v>24796800</v>
      </c>
      <c r="AB162" s="4">
        <f t="shared" si="241"/>
        <v>236570112</v>
      </c>
      <c r="AC162" s="4">
        <f t="shared" si="242"/>
        <v>38524032</v>
      </c>
      <c r="AD162" s="4">
        <f t="shared" si="243"/>
        <v>84411072</v>
      </c>
      <c r="AE162" s="4">
        <f t="shared" si="244"/>
        <v>13986432</v>
      </c>
      <c r="AF162" s="4">
        <f t="shared" si="245"/>
        <v>85888512</v>
      </c>
      <c r="AG162" s="4">
        <f t="shared" si="246"/>
        <v>274</v>
      </c>
      <c r="AH162" s="4">
        <f t="shared" si="247"/>
        <v>9473.4</v>
      </c>
      <c r="AI162" s="4">
        <f t="shared" si="248"/>
        <v>4924800</v>
      </c>
      <c r="AJ162" s="4">
        <f t="shared" si="249"/>
        <v>4924800</v>
      </c>
      <c r="AK162" s="4">
        <f t="shared" si="250"/>
        <v>177292800</v>
      </c>
    </row>
    <row r="163" spans="1:37">
      <c r="A163" s="4">
        <f t="shared" si="251"/>
        <v>1430</v>
      </c>
      <c r="B163" s="4">
        <f t="shared" si="228"/>
        <v>17340</v>
      </c>
      <c r="C163" s="4">
        <f t="shared" si="229"/>
        <v>165415.2</v>
      </c>
      <c r="D163" s="4">
        <f t="shared" si="230"/>
        <v>26941.2</v>
      </c>
      <c r="E163" s="4">
        <f t="shared" si="231"/>
        <v>59029.2</v>
      </c>
      <c r="F163" s="4">
        <f t="shared" si="232"/>
        <v>9781.2</v>
      </c>
      <c r="G163" s="4">
        <f t="shared" si="233"/>
        <v>60055.2</v>
      </c>
      <c r="H163" s="4">
        <f t="shared" si="234"/>
        <v>276</v>
      </c>
      <c r="I163" s="4">
        <f t="shared" si="235"/>
        <v>9541.8</v>
      </c>
      <c r="J163" s="4">
        <f t="shared" si="236"/>
        <v>3420</v>
      </c>
      <c r="K163" s="4">
        <f t="shared" si="237"/>
        <v>3420</v>
      </c>
      <c r="L163" s="4">
        <f t="shared" si="238"/>
        <v>123975</v>
      </c>
      <c r="M163" s="5">
        <f t="shared" si="252"/>
        <v>2760</v>
      </c>
      <c r="N163" s="5">
        <f t="shared" si="253"/>
        <v>276</v>
      </c>
      <c r="O163" s="5">
        <f t="shared" ref="O163:S163" si="268">O162+2</f>
        <v>276</v>
      </c>
      <c r="P163" s="5">
        <f t="shared" si="268"/>
        <v>276</v>
      </c>
      <c r="Q163" s="5">
        <f t="shared" si="268"/>
        <v>276</v>
      </c>
      <c r="R163" s="5">
        <f t="shared" si="268"/>
        <v>276</v>
      </c>
      <c r="S163" s="5">
        <f t="shared" si="268"/>
        <v>276</v>
      </c>
      <c r="T163" s="5">
        <f t="shared" si="255"/>
        <v>179</v>
      </c>
      <c r="U163" s="5">
        <v>100</v>
      </c>
      <c r="V163" s="5">
        <v>100</v>
      </c>
      <c r="W163" s="5">
        <f t="shared" si="256"/>
        <v>715</v>
      </c>
      <c r="X163" s="4">
        <v>6</v>
      </c>
      <c r="Y163" s="4">
        <f t="shared" si="211"/>
        <v>5.7</v>
      </c>
      <c r="Z163" s="4">
        <v>10</v>
      </c>
      <c r="AA163" s="4">
        <f t="shared" si="240"/>
        <v>24969600</v>
      </c>
      <c r="AB163" s="4">
        <f t="shared" si="241"/>
        <v>238197888</v>
      </c>
      <c r="AC163" s="4">
        <f t="shared" si="242"/>
        <v>38795328</v>
      </c>
      <c r="AD163" s="4">
        <f t="shared" si="243"/>
        <v>85002048</v>
      </c>
      <c r="AE163" s="4">
        <f t="shared" si="244"/>
        <v>14084928</v>
      </c>
      <c r="AF163" s="4">
        <f t="shared" si="245"/>
        <v>86479488</v>
      </c>
      <c r="AG163" s="4">
        <f t="shared" si="246"/>
        <v>276</v>
      </c>
      <c r="AH163" s="4">
        <f t="shared" si="247"/>
        <v>9541.8</v>
      </c>
      <c r="AI163" s="4">
        <f t="shared" si="248"/>
        <v>4924800</v>
      </c>
      <c r="AJ163" s="4">
        <f t="shared" si="249"/>
        <v>4924800</v>
      </c>
      <c r="AK163" s="4">
        <f t="shared" si="250"/>
        <v>178524000</v>
      </c>
    </row>
    <row r="164" spans="1:37">
      <c r="A164" s="4">
        <f t="shared" si="251"/>
        <v>1440</v>
      </c>
      <c r="B164" s="4">
        <f t="shared" si="228"/>
        <v>17460</v>
      </c>
      <c r="C164" s="4">
        <f t="shared" si="229"/>
        <v>166545.6</v>
      </c>
      <c r="D164" s="4">
        <f t="shared" si="230"/>
        <v>27129.6</v>
      </c>
      <c r="E164" s="4">
        <f t="shared" si="231"/>
        <v>59439.6</v>
      </c>
      <c r="F164" s="4">
        <f t="shared" si="232"/>
        <v>9849.6</v>
      </c>
      <c r="G164" s="4">
        <f t="shared" si="233"/>
        <v>60465.6</v>
      </c>
      <c r="H164" s="4">
        <f t="shared" si="234"/>
        <v>278</v>
      </c>
      <c r="I164" s="4">
        <f t="shared" si="235"/>
        <v>9610.2</v>
      </c>
      <c r="J164" s="4">
        <f t="shared" si="236"/>
        <v>3420</v>
      </c>
      <c r="K164" s="4">
        <f t="shared" si="237"/>
        <v>3420</v>
      </c>
      <c r="L164" s="4">
        <f t="shared" si="238"/>
        <v>124830</v>
      </c>
      <c r="M164" s="5">
        <f t="shared" si="252"/>
        <v>2780</v>
      </c>
      <c r="N164" s="5">
        <f t="shared" si="253"/>
        <v>278</v>
      </c>
      <c r="O164" s="5">
        <f t="shared" ref="O164:S164" si="269">O163+2</f>
        <v>278</v>
      </c>
      <c r="P164" s="5">
        <f t="shared" si="269"/>
        <v>278</v>
      </c>
      <c r="Q164" s="5">
        <f t="shared" si="269"/>
        <v>278</v>
      </c>
      <c r="R164" s="5">
        <f t="shared" si="269"/>
        <v>278</v>
      </c>
      <c r="S164" s="5">
        <f t="shared" si="269"/>
        <v>278</v>
      </c>
      <c r="T164" s="5">
        <f t="shared" si="255"/>
        <v>181</v>
      </c>
      <c r="U164" s="5">
        <v>100</v>
      </c>
      <c r="V164" s="5">
        <v>100</v>
      </c>
      <c r="W164" s="5">
        <f t="shared" si="256"/>
        <v>720</v>
      </c>
      <c r="X164" s="4">
        <v>6</v>
      </c>
      <c r="Y164" s="4">
        <f t="shared" si="211"/>
        <v>5.7</v>
      </c>
      <c r="Z164" s="4">
        <v>10</v>
      </c>
      <c r="AA164" s="4">
        <f t="shared" si="240"/>
        <v>25142400</v>
      </c>
      <c r="AB164" s="4">
        <f t="shared" si="241"/>
        <v>239825664</v>
      </c>
      <c r="AC164" s="4">
        <f t="shared" si="242"/>
        <v>39066624</v>
      </c>
      <c r="AD164" s="4">
        <f t="shared" si="243"/>
        <v>85593024</v>
      </c>
      <c r="AE164" s="4">
        <f t="shared" si="244"/>
        <v>14183424</v>
      </c>
      <c r="AF164" s="4">
        <f t="shared" si="245"/>
        <v>87070464</v>
      </c>
      <c r="AG164" s="4">
        <f t="shared" si="246"/>
        <v>278</v>
      </c>
      <c r="AH164" s="4">
        <f t="shared" si="247"/>
        <v>9610.2</v>
      </c>
      <c r="AI164" s="4">
        <f t="shared" si="248"/>
        <v>4924800</v>
      </c>
      <c r="AJ164" s="4">
        <f t="shared" si="249"/>
        <v>4924800</v>
      </c>
      <c r="AK164" s="4">
        <f t="shared" si="250"/>
        <v>179755200</v>
      </c>
    </row>
    <row r="165" spans="1:37">
      <c r="A165" s="4">
        <f t="shared" si="251"/>
        <v>1450</v>
      </c>
      <c r="B165" s="4">
        <f t="shared" si="228"/>
        <v>17580</v>
      </c>
      <c r="C165" s="4">
        <f t="shared" si="229"/>
        <v>167676</v>
      </c>
      <c r="D165" s="4">
        <f t="shared" si="230"/>
        <v>27318</v>
      </c>
      <c r="E165" s="4">
        <f t="shared" si="231"/>
        <v>59850</v>
      </c>
      <c r="F165" s="4">
        <f t="shared" si="232"/>
        <v>9918</v>
      </c>
      <c r="G165" s="4">
        <f t="shared" si="233"/>
        <v>60876</v>
      </c>
      <c r="H165" s="4">
        <f t="shared" si="234"/>
        <v>280</v>
      </c>
      <c r="I165" s="4">
        <f t="shared" si="235"/>
        <v>9678.6</v>
      </c>
      <c r="J165" s="4">
        <f t="shared" si="236"/>
        <v>3420</v>
      </c>
      <c r="K165" s="4">
        <f t="shared" si="237"/>
        <v>3420</v>
      </c>
      <c r="L165" s="4">
        <f t="shared" si="238"/>
        <v>125685</v>
      </c>
      <c r="M165" s="5">
        <f t="shared" si="252"/>
        <v>2800</v>
      </c>
      <c r="N165" s="5">
        <f t="shared" si="253"/>
        <v>280</v>
      </c>
      <c r="O165" s="5">
        <f t="shared" ref="O165:S165" si="270">O164+2</f>
        <v>280</v>
      </c>
      <c r="P165" s="5">
        <f t="shared" si="270"/>
        <v>280</v>
      </c>
      <c r="Q165" s="5">
        <f t="shared" si="270"/>
        <v>280</v>
      </c>
      <c r="R165" s="5">
        <f t="shared" si="270"/>
        <v>280</v>
      </c>
      <c r="S165" s="5">
        <f t="shared" si="270"/>
        <v>280</v>
      </c>
      <c r="T165" s="5">
        <f t="shared" si="255"/>
        <v>183</v>
      </c>
      <c r="U165" s="5">
        <v>100</v>
      </c>
      <c r="V165" s="5">
        <v>100</v>
      </c>
      <c r="W165" s="5">
        <f t="shared" si="256"/>
        <v>725</v>
      </c>
      <c r="X165" s="4">
        <v>6</v>
      </c>
      <c r="Y165" s="4">
        <f t="shared" si="211"/>
        <v>5.7</v>
      </c>
      <c r="Z165" s="4">
        <v>10</v>
      </c>
      <c r="AA165" s="4">
        <f t="shared" si="240"/>
        <v>25315200</v>
      </c>
      <c r="AB165" s="4">
        <f t="shared" si="241"/>
        <v>241453440</v>
      </c>
      <c r="AC165" s="4">
        <f t="shared" si="242"/>
        <v>39337920</v>
      </c>
      <c r="AD165" s="4">
        <f t="shared" si="243"/>
        <v>86184000</v>
      </c>
      <c r="AE165" s="4">
        <f t="shared" si="244"/>
        <v>14281920</v>
      </c>
      <c r="AF165" s="4">
        <f t="shared" si="245"/>
        <v>87661440</v>
      </c>
      <c r="AG165" s="4">
        <f t="shared" si="246"/>
        <v>280</v>
      </c>
      <c r="AH165" s="4">
        <f t="shared" si="247"/>
        <v>9678.6</v>
      </c>
      <c r="AI165" s="4">
        <f t="shared" si="248"/>
        <v>4924800</v>
      </c>
      <c r="AJ165" s="4">
        <f t="shared" si="249"/>
        <v>4924800</v>
      </c>
      <c r="AK165" s="4">
        <f t="shared" si="250"/>
        <v>180986400</v>
      </c>
    </row>
    <row r="166" spans="1:37">
      <c r="A166" s="4">
        <f t="shared" si="251"/>
        <v>1460</v>
      </c>
      <c r="B166" s="4">
        <f t="shared" si="228"/>
        <v>17700</v>
      </c>
      <c r="C166" s="4">
        <f t="shared" si="229"/>
        <v>170956.8</v>
      </c>
      <c r="D166" s="4">
        <f t="shared" si="230"/>
        <v>27856.8</v>
      </c>
      <c r="E166" s="4">
        <f t="shared" si="231"/>
        <v>62374.8</v>
      </c>
      <c r="F166" s="4">
        <f t="shared" si="232"/>
        <v>10336.8</v>
      </c>
      <c r="G166" s="4">
        <f t="shared" si="233"/>
        <v>63436.8</v>
      </c>
      <c r="H166" s="4">
        <f t="shared" si="234"/>
        <v>282</v>
      </c>
      <c r="I166" s="4">
        <f t="shared" si="235"/>
        <v>10089</v>
      </c>
      <c r="J166" s="4">
        <f t="shared" si="236"/>
        <v>3540</v>
      </c>
      <c r="K166" s="4">
        <f t="shared" si="237"/>
        <v>3540</v>
      </c>
      <c r="L166" s="4">
        <f t="shared" si="238"/>
        <v>130980</v>
      </c>
      <c r="M166" s="5">
        <f t="shared" si="252"/>
        <v>2820</v>
      </c>
      <c r="N166" s="5">
        <f t="shared" si="253"/>
        <v>282</v>
      </c>
      <c r="O166" s="5">
        <f t="shared" ref="O166:S166" si="271">O165+2</f>
        <v>282</v>
      </c>
      <c r="P166" s="5">
        <f t="shared" si="271"/>
        <v>282</v>
      </c>
      <c r="Q166" s="5">
        <f t="shared" si="271"/>
        <v>282</v>
      </c>
      <c r="R166" s="5">
        <f t="shared" si="271"/>
        <v>282</v>
      </c>
      <c r="S166" s="5">
        <f t="shared" si="271"/>
        <v>282</v>
      </c>
      <c r="T166" s="5">
        <f t="shared" si="255"/>
        <v>185</v>
      </c>
      <c r="U166" s="5">
        <v>100</v>
      </c>
      <c r="V166" s="5">
        <v>100</v>
      </c>
      <c r="W166" s="5">
        <f t="shared" si="256"/>
        <v>730</v>
      </c>
      <c r="X166" s="4">
        <v>6</v>
      </c>
      <c r="Y166" s="4">
        <f t="shared" si="211"/>
        <v>5.9</v>
      </c>
      <c r="Z166" s="4">
        <v>10</v>
      </c>
      <c r="AA166" s="4">
        <f t="shared" si="240"/>
        <v>25488000</v>
      </c>
      <c r="AB166" s="4">
        <f t="shared" si="241"/>
        <v>246177792</v>
      </c>
      <c r="AC166" s="4">
        <f t="shared" si="242"/>
        <v>40113792</v>
      </c>
      <c r="AD166" s="4">
        <f t="shared" si="243"/>
        <v>89819712</v>
      </c>
      <c r="AE166" s="4">
        <f t="shared" si="244"/>
        <v>14884992</v>
      </c>
      <c r="AF166" s="4">
        <f t="shared" si="245"/>
        <v>91348992</v>
      </c>
      <c r="AG166" s="4">
        <f t="shared" si="246"/>
        <v>282</v>
      </c>
      <c r="AH166" s="4">
        <f t="shared" si="247"/>
        <v>10089</v>
      </c>
      <c r="AI166" s="4">
        <f t="shared" si="248"/>
        <v>5097600</v>
      </c>
      <c r="AJ166" s="4">
        <f t="shared" si="249"/>
        <v>5097600</v>
      </c>
      <c r="AK166" s="4">
        <f t="shared" si="250"/>
        <v>188611200</v>
      </c>
    </row>
    <row r="167" spans="1:37">
      <c r="A167" s="4">
        <f t="shared" si="251"/>
        <v>1470</v>
      </c>
      <c r="B167" s="4">
        <f t="shared" si="228"/>
        <v>17820</v>
      </c>
      <c r="C167" s="4">
        <f t="shared" si="229"/>
        <v>172101.6</v>
      </c>
      <c r="D167" s="4">
        <f t="shared" si="230"/>
        <v>28047.6</v>
      </c>
      <c r="E167" s="4">
        <f t="shared" si="231"/>
        <v>62799.6</v>
      </c>
      <c r="F167" s="4">
        <f t="shared" si="232"/>
        <v>10407.6</v>
      </c>
      <c r="G167" s="4">
        <f t="shared" si="233"/>
        <v>63861.6</v>
      </c>
      <c r="H167" s="4">
        <f t="shared" si="234"/>
        <v>284</v>
      </c>
      <c r="I167" s="4">
        <f t="shared" si="235"/>
        <v>10159.8</v>
      </c>
      <c r="J167" s="4">
        <f t="shared" si="236"/>
        <v>3540</v>
      </c>
      <c r="K167" s="4">
        <f t="shared" si="237"/>
        <v>3540</v>
      </c>
      <c r="L167" s="4">
        <f t="shared" si="238"/>
        <v>131865</v>
      </c>
      <c r="M167" s="5">
        <f t="shared" si="252"/>
        <v>2840</v>
      </c>
      <c r="N167" s="5">
        <f t="shared" si="253"/>
        <v>284</v>
      </c>
      <c r="O167" s="5">
        <f t="shared" ref="O167:S167" si="272">O166+2</f>
        <v>284</v>
      </c>
      <c r="P167" s="5">
        <f t="shared" si="272"/>
        <v>284</v>
      </c>
      <c r="Q167" s="5">
        <f t="shared" si="272"/>
        <v>284</v>
      </c>
      <c r="R167" s="5">
        <f t="shared" si="272"/>
        <v>284</v>
      </c>
      <c r="S167" s="5">
        <f t="shared" si="272"/>
        <v>284</v>
      </c>
      <c r="T167" s="5">
        <f t="shared" si="255"/>
        <v>187</v>
      </c>
      <c r="U167" s="5">
        <v>100</v>
      </c>
      <c r="V167" s="5">
        <v>100</v>
      </c>
      <c r="W167" s="5">
        <f t="shared" si="256"/>
        <v>735</v>
      </c>
      <c r="X167" s="4">
        <v>6</v>
      </c>
      <c r="Y167" s="4">
        <f t="shared" si="211"/>
        <v>5.9</v>
      </c>
      <c r="Z167" s="4">
        <v>10</v>
      </c>
      <c r="AA167" s="4">
        <f t="shared" si="240"/>
        <v>25660800</v>
      </c>
      <c r="AB167" s="4">
        <f t="shared" si="241"/>
        <v>247826304</v>
      </c>
      <c r="AC167" s="4">
        <f t="shared" si="242"/>
        <v>40388544</v>
      </c>
      <c r="AD167" s="4">
        <f t="shared" si="243"/>
        <v>90431424</v>
      </c>
      <c r="AE167" s="4">
        <f t="shared" si="244"/>
        <v>14986944</v>
      </c>
      <c r="AF167" s="4">
        <f t="shared" si="245"/>
        <v>91960704</v>
      </c>
      <c r="AG167" s="4">
        <f t="shared" si="246"/>
        <v>284</v>
      </c>
      <c r="AH167" s="4">
        <f t="shared" si="247"/>
        <v>10159.8</v>
      </c>
      <c r="AI167" s="4">
        <f t="shared" si="248"/>
        <v>5097600</v>
      </c>
      <c r="AJ167" s="4">
        <f t="shared" si="249"/>
        <v>5097600</v>
      </c>
      <c r="AK167" s="4">
        <f t="shared" si="250"/>
        <v>189885600</v>
      </c>
    </row>
    <row r="168" spans="1:37">
      <c r="A168" s="4">
        <f t="shared" si="251"/>
        <v>1480</v>
      </c>
      <c r="B168" s="4">
        <f t="shared" si="228"/>
        <v>17940</v>
      </c>
      <c r="C168" s="4">
        <f t="shared" si="229"/>
        <v>173246.4</v>
      </c>
      <c r="D168" s="4">
        <f t="shared" si="230"/>
        <v>28238.4</v>
      </c>
      <c r="E168" s="4">
        <f t="shared" si="231"/>
        <v>63224.4</v>
      </c>
      <c r="F168" s="4">
        <f t="shared" si="232"/>
        <v>10478.4</v>
      </c>
      <c r="G168" s="4">
        <f t="shared" si="233"/>
        <v>64286.4</v>
      </c>
      <c r="H168" s="4">
        <f t="shared" si="234"/>
        <v>286</v>
      </c>
      <c r="I168" s="4">
        <f t="shared" si="235"/>
        <v>10230.6</v>
      </c>
      <c r="J168" s="4">
        <f t="shared" si="236"/>
        <v>3540</v>
      </c>
      <c r="K168" s="4">
        <f t="shared" si="237"/>
        <v>3540</v>
      </c>
      <c r="L168" s="4">
        <f t="shared" si="238"/>
        <v>132750</v>
      </c>
      <c r="M168" s="5">
        <f t="shared" si="252"/>
        <v>2860</v>
      </c>
      <c r="N168" s="5">
        <f t="shared" si="253"/>
        <v>286</v>
      </c>
      <c r="O168" s="5">
        <f t="shared" ref="O168:S168" si="273">O167+2</f>
        <v>286</v>
      </c>
      <c r="P168" s="5">
        <f t="shared" si="273"/>
        <v>286</v>
      </c>
      <c r="Q168" s="5">
        <f t="shared" si="273"/>
        <v>286</v>
      </c>
      <c r="R168" s="5">
        <f t="shared" si="273"/>
        <v>286</v>
      </c>
      <c r="S168" s="5">
        <f t="shared" si="273"/>
        <v>286</v>
      </c>
      <c r="T168" s="5">
        <f t="shared" si="255"/>
        <v>189</v>
      </c>
      <c r="U168" s="5">
        <v>100</v>
      </c>
      <c r="V168" s="5">
        <v>100</v>
      </c>
      <c r="W168" s="5">
        <f t="shared" si="256"/>
        <v>740</v>
      </c>
      <c r="X168" s="4">
        <v>6</v>
      </c>
      <c r="Y168" s="4">
        <f t="shared" si="211"/>
        <v>5.9</v>
      </c>
      <c r="Z168" s="4">
        <v>10</v>
      </c>
      <c r="AA168" s="4">
        <f t="shared" si="240"/>
        <v>25833600</v>
      </c>
      <c r="AB168" s="4">
        <f t="shared" si="241"/>
        <v>249474816</v>
      </c>
      <c r="AC168" s="4">
        <f t="shared" si="242"/>
        <v>40663296</v>
      </c>
      <c r="AD168" s="4">
        <f t="shared" si="243"/>
        <v>91043136</v>
      </c>
      <c r="AE168" s="4">
        <f t="shared" si="244"/>
        <v>15088896</v>
      </c>
      <c r="AF168" s="4">
        <f t="shared" si="245"/>
        <v>92572416</v>
      </c>
      <c r="AG168" s="4">
        <f t="shared" si="246"/>
        <v>286</v>
      </c>
      <c r="AH168" s="4">
        <f t="shared" si="247"/>
        <v>10230.6</v>
      </c>
      <c r="AI168" s="4">
        <f t="shared" si="248"/>
        <v>5097600</v>
      </c>
      <c r="AJ168" s="4">
        <f t="shared" si="249"/>
        <v>5097600</v>
      </c>
      <c r="AK168" s="4">
        <f t="shared" si="250"/>
        <v>191160000</v>
      </c>
    </row>
    <row r="169" spans="1:37">
      <c r="A169" s="4">
        <f t="shared" si="251"/>
        <v>1490</v>
      </c>
      <c r="B169" s="4">
        <f t="shared" si="228"/>
        <v>18060</v>
      </c>
      <c r="C169" s="4">
        <f t="shared" si="229"/>
        <v>174391.2</v>
      </c>
      <c r="D169" s="4">
        <f t="shared" si="230"/>
        <v>28429.2</v>
      </c>
      <c r="E169" s="4">
        <f t="shared" si="231"/>
        <v>63649.2</v>
      </c>
      <c r="F169" s="4">
        <f t="shared" si="232"/>
        <v>10549.2</v>
      </c>
      <c r="G169" s="4">
        <f t="shared" si="233"/>
        <v>64711.2</v>
      </c>
      <c r="H169" s="4">
        <f t="shared" si="234"/>
        <v>288</v>
      </c>
      <c r="I169" s="4">
        <f t="shared" si="235"/>
        <v>10301.4</v>
      </c>
      <c r="J169" s="4">
        <f t="shared" si="236"/>
        <v>3540</v>
      </c>
      <c r="K169" s="4">
        <f t="shared" si="237"/>
        <v>3540</v>
      </c>
      <c r="L169" s="4">
        <f t="shared" si="238"/>
        <v>133635</v>
      </c>
      <c r="M169" s="5">
        <f t="shared" si="252"/>
        <v>2880</v>
      </c>
      <c r="N169" s="5">
        <f t="shared" si="253"/>
        <v>288</v>
      </c>
      <c r="O169" s="5">
        <f t="shared" ref="O169:S169" si="274">O168+2</f>
        <v>288</v>
      </c>
      <c r="P169" s="5">
        <f t="shared" si="274"/>
        <v>288</v>
      </c>
      <c r="Q169" s="5">
        <f t="shared" si="274"/>
        <v>288</v>
      </c>
      <c r="R169" s="5">
        <f t="shared" si="274"/>
        <v>288</v>
      </c>
      <c r="S169" s="5">
        <f t="shared" si="274"/>
        <v>288</v>
      </c>
      <c r="T169" s="5">
        <f t="shared" si="255"/>
        <v>191</v>
      </c>
      <c r="U169" s="5">
        <v>100</v>
      </c>
      <c r="V169" s="5">
        <v>100</v>
      </c>
      <c r="W169" s="5">
        <f t="shared" si="256"/>
        <v>745</v>
      </c>
      <c r="X169" s="4">
        <v>6</v>
      </c>
      <c r="Y169" s="4">
        <f t="shared" si="211"/>
        <v>5.9</v>
      </c>
      <c r="Z169" s="4">
        <v>10</v>
      </c>
      <c r="AA169" s="4">
        <f t="shared" si="240"/>
        <v>26006400</v>
      </c>
      <c r="AB169" s="4">
        <f t="shared" si="241"/>
        <v>251123328</v>
      </c>
      <c r="AC169" s="4">
        <f t="shared" si="242"/>
        <v>40938048</v>
      </c>
      <c r="AD169" s="4">
        <f t="shared" si="243"/>
        <v>91654848</v>
      </c>
      <c r="AE169" s="4">
        <f t="shared" si="244"/>
        <v>15190848</v>
      </c>
      <c r="AF169" s="4">
        <f t="shared" si="245"/>
        <v>93184128</v>
      </c>
      <c r="AG169" s="4">
        <f t="shared" si="246"/>
        <v>288</v>
      </c>
      <c r="AH169" s="4">
        <f t="shared" si="247"/>
        <v>10301.4</v>
      </c>
      <c r="AI169" s="4">
        <f t="shared" si="248"/>
        <v>5097600</v>
      </c>
      <c r="AJ169" s="4">
        <f t="shared" si="249"/>
        <v>5097600</v>
      </c>
      <c r="AK169" s="4">
        <f t="shared" si="250"/>
        <v>192434400</v>
      </c>
    </row>
    <row r="170" spans="1:37">
      <c r="A170" s="4">
        <f t="shared" si="251"/>
        <v>1500</v>
      </c>
      <c r="B170" s="4">
        <f t="shared" si="228"/>
        <v>18180</v>
      </c>
      <c r="C170" s="4">
        <f t="shared" si="229"/>
        <v>175536</v>
      </c>
      <c r="D170" s="4">
        <f t="shared" si="230"/>
        <v>28620</v>
      </c>
      <c r="E170" s="4">
        <f t="shared" si="231"/>
        <v>64074</v>
      </c>
      <c r="F170" s="4">
        <f t="shared" si="232"/>
        <v>10620</v>
      </c>
      <c r="G170" s="4">
        <f t="shared" si="233"/>
        <v>65136</v>
      </c>
      <c r="H170" s="4">
        <f t="shared" si="234"/>
        <v>290</v>
      </c>
      <c r="I170" s="4">
        <f t="shared" si="235"/>
        <v>10372.2</v>
      </c>
      <c r="J170" s="4">
        <f t="shared" si="236"/>
        <v>3540</v>
      </c>
      <c r="K170" s="4">
        <f t="shared" si="237"/>
        <v>3540</v>
      </c>
      <c r="L170" s="4">
        <f t="shared" si="238"/>
        <v>134520</v>
      </c>
      <c r="M170" s="5">
        <f t="shared" si="252"/>
        <v>2900</v>
      </c>
      <c r="N170" s="5">
        <f t="shared" si="253"/>
        <v>290</v>
      </c>
      <c r="O170" s="5">
        <f t="shared" ref="O170:S170" si="275">O169+2</f>
        <v>290</v>
      </c>
      <c r="P170" s="5">
        <f t="shared" si="275"/>
        <v>290</v>
      </c>
      <c r="Q170" s="5">
        <f t="shared" si="275"/>
        <v>290</v>
      </c>
      <c r="R170" s="5">
        <f t="shared" si="275"/>
        <v>290</v>
      </c>
      <c r="S170" s="5">
        <f t="shared" si="275"/>
        <v>290</v>
      </c>
      <c r="T170" s="5">
        <f t="shared" si="255"/>
        <v>193</v>
      </c>
      <c r="U170" s="5">
        <v>100</v>
      </c>
      <c r="V170" s="5">
        <v>100</v>
      </c>
      <c r="W170" s="5">
        <f t="shared" si="256"/>
        <v>750</v>
      </c>
      <c r="X170" s="4">
        <v>6</v>
      </c>
      <c r="Y170" s="4">
        <f t="shared" si="211"/>
        <v>5.9</v>
      </c>
      <c r="Z170" s="4">
        <v>10</v>
      </c>
      <c r="AA170" s="4">
        <f t="shared" si="240"/>
        <v>26179200</v>
      </c>
      <c r="AB170" s="4">
        <f t="shared" si="241"/>
        <v>252771840</v>
      </c>
      <c r="AC170" s="4">
        <f t="shared" si="242"/>
        <v>41212800</v>
      </c>
      <c r="AD170" s="4">
        <f t="shared" si="243"/>
        <v>92266560</v>
      </c>
      <c r="AE170" s="4">
        <f t="shared" si="244"/>
        <v>15292800</v>
      </c>
      <c r="AF170" s="4">
        <f t="shared" si="245"/>
        <v>93795840</v>
      </c>
      <c r="AG170" s="4">
        <f t="shared" si="246"/>
        <v>290</v>
      </c>
      <c r="AH170" s="4">
        <f t="shared" si="247"/>
        <v>10372.2</v>
      </c>
      <c r="AI170" s="4">
        <f t="shared" si="248"/>
        <v>5097600</v>
      </c>
      <c r="AJ170" s="4">
        <f t="shared" si="249"/>
        <v>5097600</v>
      </c>
      <c r="AK170" s="4">
        <f t="shared" si="250"/>
        <v>193708800</v>
      </c>
    </row>
    <row r="171" spans="1:37">
      <c r="A171" s="4">
        <f t="shared" si="251"/>
        <v>1510</v>
      </c>
      <c r="B171" s="4">
        <f t="shared" si="228"/>
        <v>18300</v>
      </c>
      <c r="C171" s="4">
        <f t="shared" si="229"/>
        <v>234463.2</v>
      </c>
      <c r="D171" s="4">
        <f t="shared" si="230"/>
        <v>38233.2</v>
      </c>
      <c r="E171" s="4">
        <f t="shared" si="231"/>
        <v>66685.2</v>
      </c>
      <c r="F171" s="4">
        <f t="shared" si="232"/>
        <v>11053.2</v>
      </c>
      <c r="G171" s="4">
        <f t="shared" si="233"/>
        <v>67783.2</v>
      </c>
      <c r="H171" s="4">
        <f t="shared" si="234"/>
        <v>292</v>
      </c>
      <c r="I171" s="4">
        <f t="shared" si="235"/>
        <v>10797</v>
      </c>
      <c r="J171" s="4">
        <f t="shared" si="236"/>
        <v>3660</v>
      </c>
      <c r="K171" s="4">
        <f t="shared" si="237"/>
        <v>3660</v>
      </c>
      <c r="L171" s="4">
        <f t="shared" si="238"/>
        <v>139995</v>
      </c>
      <c r="M171" s="5">
        <f t="shared" si="252"/>
        <v>2920</v>
      </c>
      <c r="N171" s="5">
        <f t="shared" si="253"/>
        <v>292</v>
      </c>
      <c r="O171" s="5">
        <f t="shared" ref="O171:S171" si="276">O170+2</f>
        <v>292</v>
      </c>
      <c r="P171" s="5">
        <f t="shared" si="276"/>
        <v>292</v>
      </c>
      <c r="Q171" s="5">
        <f t="shared" si="276"/>
        <v>292</v>
      </c>
      <c r="R171" s="5">
        <f t="shared" si="276"/>
        <v>292</v>
      </c>
      <c r="S171" s="5">
        <f t="shared" si="276"/>
        <v>292</v>
      </c>
      <c r="T171" s="5">
        <f t="shared" si="255"/>
        <v>195</v>
      </c>
      <c r="U171" s="5">
        <v>100</v>
      </c>
      <c r="V171" s="5">
        <v>100</v>
      </c>
      <c r="W171" s="5">
        <f t="shared" si="256"/>
        <v>755</v>
      </c>
      <c r="X171" s="4">
        <v>6</v>
      </c>
      <c r="Y171" s="4">
        <f t="shared" si="211"/>
        <v>6.1</v>
      </c>
      <c r="Z171" s="4">
        <v>15</v>
      </c>
      <c r="AA171" s="4">
        <f t="shared" si="240"/>
        <v>26352000</v>
      </c>
      <c r="AB171" s="4">
        <f t="shared" si="241"/>
        <v>337627008</v>
      </c>
      <c r="AC171" s="4">
        <f t="shared" si="242"/>
        <v>55055808</v>
      </c>
      <c r="AD171" s="4">
        <f t="shared" si="243"/>
        <v>96026688</v>
      </c>
      <c r="AE171" s="4">
        <f t="shared" si="244"/>
        <v>15916608</v>
      </c>
      <c r="AF171" s="4">
        <f t="shared" si="245"/>
        <v>97607808</v>
      </c>
      <c r="AG171" s="4">
        <f t="shared" si="246"/>
        <v>292</v>
      </c>
      <c r="AH171" s="4">
        <f t="shared" si="247"/>
        <v>10797</v>
      </c>
      <c r="AI171" s="4">
        <f t="shared" si="248"/>
        <v>5270400</v>
      </c>
      <c r="AJ171" s="4">
        <f t="shared" si="249"/>
        <v>5270400</v>
      </c>
      <c r="AK171" s="4">
        <f t="shared" si="250"/>
        <v>201592800</v>
      </c>
    </row>
    <row r="172" spans="1:37">
      <c r="A172" s="4">
        <f t="shared" si="251"/>
        <v>1520</v>
      </c>
      <c r="B172" s="4">
        <f t="shared" si="228"/>
        <v>18420</v>
      </c>
      <c r="C172" s="4">
        <f t="shared" si="229"/>
        <v>235982.4</v>
      </c>
      <c r="D172" s="4">
        <f t="shared" si="230"/>
        <v>38486.4</v>
      </c>
      <c r="E172" s="4">
        <f t="shared" si="231"/>
        <v>67124.4</v>
      </c>
      <c r="F172" s="4">
        <f t="shared" si="232"/>
        <v>11126.4</v>
      </c>
      <c r="G172" s="4">
        <f t="shared" si="233"/>
        <v>68222.4</v>
      </c>
      <c r="H172" s="4">
        <f t="shared" si="234"/>
        <v>294</v>
      </c>
      <c r="I172" s="4">
        <f t="shared" si="235"/>
        <v>10870.2</v>
      </c>
      <c r="J172" s="4">
        <f t="shared" si="236"/>
        <v>3660</v>
      </c>
      <c r="K172" s="4">
        <f t="shared" si="237"/>
        <v>3660</v>
      </c>
      <c r="L172" s="4">
        <f t="shared" si="238"/>
        <v>140910</v>
      </c>
      <c r="M172" s="5">
        <f t="shared" si="252"/>
        <v>2940</v>
      </c>
      <c r="N172" s="5">
        <f t="shared" si="253"/>
        <v>294</v>
      </c>
      <c r="O172" s="5">
        <f t="shared" ref="O172:S172" si="277">O171+2</f>
        <v>294</v>
      </c>
      <c r="P172" s="5">
        <f t="shared" si="277"/>
        <v>294</v>
      </c>
      <c r="Q172" s="5">
        <f t="shared" si="277"/>
        <v>294</v>
      </c>
      <c r="R172" s="5">
        <f t="shared" si="277"/>
        <v>294</v>
      </c>
      <c r="S172" s="5">
        <f t="shared" si="277"/>
        <v>294</v>
      </c>
      <c r="T172" s="5">
        <f t="shared" si="255"/>
        <v>197</v>
      </c>
      <c r="U172" s="5">
        <v>100</v>
      </c>
      <c r="V172" s="5">
        <v>100</v>
      </c>
      <c r="W172" s="5">
        <f t="shared" si="256"/>
        <v>760</v>
      </c>
      <c r="X172" s="4">
        <v>6</v>
      </c>
      <c r="Y172" s="4">
        <f t="shared" si="211"/>
        <v>6.1</v>
      </c>
      <c r="Z172" s="4">
        <v>15</v>
      </c>
      <c r="AA172" s="4">
        <f t="shared" si="240"/>
        <v>26524800</v>
      </c>
      <c r="AB172" s="4">
        <f t="shared" si="241"/>
        <v>339814656</v>
      </c>
      <c r="AC172" s="4">
        <f t="shared" si="242"/>
        <v>55420416</v>
      </c>
      <c r="AD172" s="4">
        <f t="shared" si="243"/>
        <v>96659136</v>
      </c>
      <c r="AE172" s="4">
        <f t="shared" si="244"/>
        <v>16022016</v>
      </c>
      <c r="AF172" s="4">
        <f t="shared" si="245"/>
        <v>98240256</v>
      </c>
      <c r="AG172" s="4">
        <f t="shared" si="246"/>
        <v>294</v>
      </c>
      <c r="AH172" s="4">
        <f t="shared" si="247"/>
        <v>10870.2</v>
      </c>
      <c r="AI172" s="4">
        <f t="shared" si="248"/>
        <v>5270400</v>
      </c>
      <c r="AJ172" s="4">
        <f t="shared" si="249"/>
        <v>5270400</v>
      </c>
      <c r="AK172" s="4">
        <f t="shared" si="250"/>
        <v>202910400</v>
      </c>
    </row>
    <row r="173" spans="1:37">
      <c r="A173" s="4">
        <f t="shared" si="251"/>
        <v>1530</v>
      </c>
      <c r="B173" s="4">
        <f t="shared" si="228"/>
        <v>18540</v>
      </c>
      <c r="C173" s="4">
        <f t="shared" si="229"/>
        <v>237501.6</v>
      </c>
      <c r="D173" s="4">
        <f t="shared" si="230"/>
        <v>38739.6</v>
      </c>
      <c r="E173" s="4">
        <f t="shared" si="231"/>
        <v>67563.6</v>
      </c>
      <c r="F173" s="4">
        <f t="shared" si="232"/>
        <v>11199.6</v>
      </c>
      <c r="G173" s="4">
        <f t="shared" si="233"/>
        <v>68661.6</v>
      </c>
      <c r="H173" s="4">
        <f t="shared" si="234"/>
        <v>296</v>
      </c>
      <c r="I173" s="4">
        <f t="shared" si="235"/>
        <v>10943.4</v>
      </c>
      <c r="J173" s="4">
        <f t="shared" si="236"/>
        <v>3660</v>
      </c>
      <c r="K173" s="4">
        <f t="shared" si="237"/>
        <v>3660</v>
      </c>
      <c r="L173" s="4">
        <f t="shared" si="238"/>
        <v>141825</v>
      </c>
      <c r="M173" s="5">
        <f t="shared" si="252"/>
        <v>2960</v>
      </c>
      <c r="N173" s="5">
        <f t="shared" si="253"/>
        <v>296</v>
      </c>
      <c r="O173" s="5">
        <f t="shared" ref="O173:S173" si="278">O172+2</f>
        <v>296</v>
      </c>
      <c r="P173" s="5">
        <f t="shared" si="278"/>
        <v>296</v>
      </c>
      <c r="Q173" s="5">
        <f t="shared" si="278"/>
        <v>296</v>
      </c>
      <c r="R173" s="5">
        <f t="shared" si="278"/>
        <v>296</v>
      </c>
      <c r="S173" s="5">
        <f t="shared" si="278"/>
        <v>296</v>
      </c>
      <c r="T173" s="5">
        <f t="shared" si="255"/>
        <v>199</v>
      </c>
      <c r="U173" s="5">
        <v>100</v>
      </c>
      <c r="V173" s="5">
        <v>100</v>
      </c>
      <c r="W173" s="5">
        <f t="shared" si="256"/>
        <v>765</v>
      </c>
      <c r="X173" s="4">
        <v>6</v>
      </c>
      <c r="Y173" s="4">
        <f t="shared" si="211"/>
        <v>6.1</v>
      </c>
      <c r="Z173" s="4">
        <v>15</v>
      </c>
      <c r="AA173" s="4">
        <f t="shared" si="240"/>
        <v>26697600</v>
      </c>
      <c r="AB173" s="4">
        <f t="shared" si="241"/>
        <v>342002304</v>
      </c>
      <c r="AC173" s="4">
        <f t="shared" si="242"/>
        <v>55785024</v>
      </c>
      <c r="AD173" s="4">
        <f t="shared" si="243"/>
        <v>97291584</v>
      </c>
      <c r="AE173" s="4">
        <f t="shared" si="244"/>
        <v>16127424</v>
      </c>
      <c r="AF173" s="4">
        <f t="shared" si="245"/>
        <v>98872704</v>
      </c>
      <c r="AG173" s="4">
        <f t="shared" si="246"/>
        <v>296</v>
      </c>
      <c r="AH173" s="4">
        <f t="shared" si="247"/>
        <v>10943.4</v>
      </c>
      <c r="AI173" s="4">
        <f t="shared" si="248"/>
        <v>5270400</v>
      </c>
      <c r="AJ173" s="4">
        <f t="shared" si="249"/>
        <v>5270400</v>
      </c>
      <c r="AK173" s="4">
        <f t="shared" si="250"/>
        <v>204228000</v>
      </c>
    </row>
    <row r="174" spans="1:37">
      <c r="A174" s="4">
        <f t="shared" si="251"/>
        <v>1540</v>
      </c>
      <c r="B174" s="4">
        <f t="shared" si="228"/>
        <v>18660</v>
      </c>
      <c r="C174" s="4">
        <f t="shared" si="229"/>
        <v>239020.8</v>
      </c>
      <c r="D174" s="4">
        <f t="shared" si="230"/>
        <v>38992.8</v>
      </c>
      <c r="E174" s="4">
        <f t="shared" si="231"/>
        <v>68002.8</v>
      </c>
      <c r="F174" s="4">
        <f t="shared" si="232"/>
        <v>11272.8</v>
      </c>
      <c r="G174" s="4">
        <f t="shared" si="233"/>
        <v>69100.8</v>
      </c>
      <c r="H174" s="4">
        <f t="shared" si="234"/>
        <v>298</v>
      </c>
      <c r="I174" s="4">
        <f t="shared" si="235"/>
        <v>11016.6</v>
      </c>
      <c r="J174" s="4">
        <f t="shared" si="236"/>
        <v>3660</v>
      </c>
      <c r="K174" s="4">
        <f t="shared" si="237"/>
        <v>3660</v>
      </c>
      <c r="L174" s="4">
        <f t="shared" si="238"/>
        <v>142740</v>
      </c>
      <c r="M174" s="5">
        <f t="shared" si="252"/>
        <v>2980</v>
      </c>
      <c r="N174" s="5">
        <f t="shared" si="253"/>
        <v>298</v>
      </c>
      <c r="O174" s="5">
        <f t="shared" ref="O174:S174" si="279">O173+2</f>
        <v>298</v>
      </c>
      <c r="P174" s="5">
        <f t="shared" si="279"/>
        <v>298</v>
      </c>
      <c r="Q174" s="5">
        <f t="shared" si="279"/>
        <v>298</v>
      </c>
      <c r="R174" s="5">
        <f t="shared" si="279"/>
        <v>298</v>
      </c>
      <c r="S174" s="5">
        <f t="shared" si="279"/>
        <v>298</v>
      </c>
      <c r="T174" s="5">
        <f t="shared" si="255"/>
        <v>201</v>
      </c>
      <c r="U174" s="5">
        <v>100</v>
      </c>
      <c r="V174" s="5">
        <v>100</v>
      </c>
      <c r="W174" s="5">
        <f t="shared" si="256"/>
        <v>770</v>
      </c>
      <c r="X174" s="4">
        <v>6</v>
      </c>
      <c r="Y174" s="4">
        <f t="shared" si="211"/>
        <v>6.1</v>
      </c>
      <c r="Z174" s="4">
        <v>15</v>
      </c>
      <c r="AA174" s="4">
        <f t="shared" si="240"/>
        <v>26870400</v>
      </c>
      <c r="AB174" s="4">
        <f t="shared" si="241"/>
        <v>344189952</v>
      </c>
      <c r="AC174" s="4">
        <f t="shared" si="242"/>
        <v>56149632</v>
      </c>
      <c r="AD174" s="4">
        <f t="shared" si="243"/>
        <v>97924032</v>
      </c>
      <c r="AE174" s="4">
        <f t="shared" si="244"/>
        <v>16232832</v>
      </c>
      <c r="AF174" s="4">
        <f t="shared" si="245"/>
        <v>99505152</v>
      </c>
      <c r="AG174" s="4">
        <f t="shared" si="246"/>
        <v>298</v>
      </c>
      <c r="AH174" s="4">
        <f t="shared" si="247"/>
        <v>11016.6</v>
      </c>
      <c r="AI174" s="4">
        <f t="shared" si="248"/>
        <v>5270400</v>
      </c>
      <c r="AJ174" s="4">
        <f t="shared" si="249"/>
        <v>5270400</v>
      </c>
      <c r="AK174" s="4">
        <f t="shared" si="250"/>
        <v>205545600</v>
      </c>
    </row>
    <row r="175" spans="1:37">
      <c r="A175" s="4">
        <f t="shared" si="251"/>
        <v>1550</v>
      </c>
      <c r="B175" s="4">
        <f t="shared" si="228"/>
        <v>18780</v>
      </c>
      <c r="C175" s="4">
        <f t="shared" si="229"/>
        <v>240540</v>
      </c>
      <c r="D175" s="4">
        <f t="shared" si="230"/>
        <v>39246</v>
      </c>
      <c r="E175" s="4">
        <f t="shared" si="231"/>
        <v>68442</v>
      </c>
      <c r="F175" s="4">
        <f t="shared" si="232"/>
        <v>11346</v>
      </c>
      <c r="G175" s="4">
        <f t="shared" si="233"/>
        <v>69540</v>
      </c>
      <c r="H175" s="4">
        <f t="shared" si="234"/>
        <v>300</v>
      </c>
      <c r="I175" s="4">
        <f t="shared" si="235"/>
        <v>11089.8</v>
      </c>
      <c r="J175" s="4">
        <f t="shared" si="236"/>
        <v>3660</v>
      </c>
      <c r="K175" s="4">
        <f t="shared" si="237"/>
        <v>3660</v>
      </c>
      <c r="L175" s="4">
        <f t="shared" si="238"/>
        <v>143655</v>
      </c>
      <c r="M175" s="5">
        <f t="shared" si="252"/>
        <v>3000</v>
      </c>
      <c r="N175" s="5">
        <f t="shared" si="253"/>
        <v>300</v>
      </c>
      <c r="O175" s="5">
        <f t="shared" ref="O175:S175" si="280">O174+2</f>
        <v>300</v>
      </c>
      <c r="P175" s="5">
        <f t="shared" si="280"/>
        <v>300</v>
      </c>
      <c r="Q175" s="5">
        <f t="shared" si="280"/>
        <v>300</v>
      </c>
      <c r="R175" s="5">
        <f t="shared" si="280"/>
        <v>300</v>
      </c>
      <c r="S175" s="5">
        <f t="shared" si="280"/>
        <v>300</v>
      </c>
      <c r="T175" s="5">
        <f t="shared" si="255"/>
        <v>203</v>
      </c>
      <c r="U175" s="5">
        <v>100</v>
      </c>
      <c r="V175" s="5">
        <v>100</v>
      </c>
      <c r="W175" s="5">
        <f t="shared" si="256"/>
        <v>775</v>
      </c>
      <c r="X175" s="4">
        <v>6</v>
      </c>
      <c r="Y175" s="4">
        <f t="shared" si="211"/>
        <v>6.1</v>
      </c>
      <c r="Z175" s="4">
        <v>15</v>
      </c>
      <c r="AA175" s="4">
        <f t="shared" si="240"/>
        <v>27043200</v>
      </c>
      <c r="AB175" s="4">
        <f t="shared" si="241"/>
        <v>346377600</v>
      </c>
      <c r="AC175" s="4">
        <f t="shared" si="242"/>
        <v>56514240</v>
      </c>
      <c r="AD175" s="4">
        <f t="shared" si="243"/>
        <v>98556480</v>
      </c>
      <c r="AE175" s="4">
        <f t="shared" si="244"/>
        <v>16338240</v>
      </c>
      <c r="AF175" s="4">
        <f t="shared" si="245"/>
        <v>100137600</v>
      </c>
      <c r="AG175" s="4">
        <f t="shared" si="246"/>
        <v>300</v>
      </c>
      <c r="AH175" s="4">
        <f t="shared" si="247"/>
        <v>11089.8</v>
      </c>
      <c r="AI175" s="4">
        <f t="shared" si="248"/>
        <v>5270400</v>
      </c>
      <c r="AJ175" s="4">
        <f t="shared" si="249"/>
        <v>5270400</v>
      </c>
      <c r="AK175" s="4">
        <f t="shared" si="250"/>
        <v>206863200</v>
      </c>
    </row>
    <row r="176" spans="1:37">
      <c r="A176" s="4">
        <f t="shared" si="251"/>
        <v>1560</v>
      </c>
      <c r="B176" s="4">
        <f t="shared" si="228"/>
        <v>18900</v>
      </c>
      <c r="C176" s="4">
        <f t="shared" si="229"/>
        <v>244353.6</v>
      </c>
      <c r="D176" s="4">
        <f t="shared" si="230"/>
        <v>39873.6</v>
      </c>
      <c r="E176" s="4">
        <f t="shared" si="231"/>
        <v>71139.6</v>
      </c>
      <c r="F176" s="4">
        <f t="shared" si="232"/>
        <v>11793.6</v>
      </c>
      <c r="G176" s="4">
        <f t="shared" si="233"/>
        <v>72273.6</v>
      </c>
      <c r="H176" s="4">
        <f t="shared" si="234"/>
        <v>302</v>
      </c>
      <c r="I176" s="4">
        <f t="shared" si="235"/>
        <v>11529</v>
      </c>
      <c r="J176" s="4">
        <f t="shared" si="236"/>
        <v>3780</v>
      </c>
      <c r="K176" s="4">
        <f t="shared" si="237"/>
        <v>3780</v>
      </c>
      <c r="L176" s="4">
        <f t="shared" si="238"/>
        <v>149310</v>
      </c>
      <c r="M176" s="5">
        <f t="shared" si="252"/>
        <v>3020</v>
      </c>
      <c r="N176" s="5">
        <f t="shared" si="253"/>
        <v>302</v>
      </c>
      <c r="O176" s="5">
        <f t="shared" ref="O176:S176" si="281">O175+2</f>
        <v>302</v>
      </c>
      <c r="P176" s="5">
        <f t="shared" si="281"/>
        <v>302</v>
      </c>
      <c r="Q176" s="5">
        <f t="shared" si="281"/>
        <v>302</v>
      </c>
      <c r="R176" s="5">
        <f t="shared" si="281"/>
        <v>302</v>
      </c>
      <c r="S176" s="5">
        <f t="shared" si="281"/>
        <v>302</v>
      </c>
      <c r="T176" s="5">
        <f t="shared" si="255"/>
        <v>205</v>
      </c>
      <c r="U176" s="5">
        <v>100</v>
      </c>
      <c r="V176" s="5">
        <v>100</v>
      </c>
      <c r="W176" s="5">
        <f t="shared" si="256"/>
        <v>780</v>
      </c>
      <c r="X176" s="4">
        <v>6</v>
      </c>
      <c r="Y176" s="4">
        <f t="shared" si="211"/>
        <v>6.3</v>
      </c>
      <c r="Z176" s="4">
        <v>15</v>
      </c>
      <c r="AA176" s="4">
        <f t="shared" si="240"/>
        <v>27216000</v>
      </c>
      <c r="AB176" s="4">
        <f t="shared" si="241"/>
        <v>351869184</v>
      </c>
      <c r="AC176" s="4">
        <f t="shared" si="242"/>
        <v>57417984</v>
      </c>
      <c r="AD176" s="4">
        <f t="shared" si="243"/>
        <v>102441024</v>
      </c>
      <c r="AE176" s="4">
        <f t="shared" si="244"/>
        <v>16982784</v>
      </c>
      <c r="AF176" s="4">
        <f t="shared" si="245"/>
        <v>104073984</v>
      </c>
      <c r="AG176" s="4">
        <f t="shared" si="246"/>
        <v>302</v>
      </c>
      <c r="AH176" s="4">
        <f t="shared" si="247"/>
        <v>11529</v>
      </c>
      <c r="AI176" s="4">
        <f t="shared" si="248"/>
        <v>5443200</v>
      </c>
      <c r="AJ176" s="4">
        <f t="shared" si="249"/>
        <v>5443200</v>
      </c>
      <c r="AK176" s="4">
        <f t="shared" si="250"/>
        <v>215006400</v>
      </c>
    </row>
    <row r="177" spans="1:37">
      <c r="A177" s="4">
        <f t="shared" si="251"/>
        <v>1570</v>
      </c>
      <c r="B177" s="4">
        <f t="shared" si="228"/>
        <v>19020</v>
      </c>
      <c r="C177" s="4">
        <f t="shared" si="229"/>
        <v>245887.2</v>
      </c>
      <c r="D177" s="4">
        <f t="shared" si="230"/>
        <v>40129.2</v>
      </c>
      <c r="E177" s="4">
        <f t="shared" si="231"/>
        <v>71593.2</v>
      </c>
      <c r="F177" s="4">
        <f t="shared" si="232"/>
        <v>11869.2</v>
      </c>
      <c r="G177" s="4">
        <f t="shared" si="233"/>
        <v>72727.2</v>
      </c>
      <c r="H177" s="4">
        <f t="shared" si="234"/>
        <v>304</v>
      </c>
      <c r="I177" s="4">
        <f t="shared" si="235"/>
        <v>11604.6</v>
      </c>
      <c r="J177" s="4">
        <f t="shared" si="236"/>
        <v>3780</v>
      </c>
      <c r="K177" s="4">
        <f t="shared" si="237"/>
        <v>3780</v>
      </c>
      <c r="L177" s="4">
        <f t="shared" si="238"/>
        <v>150255</v>
      </c>
      <c r="M177" s="5">
        <f t="shared" si="252"/>
        <v>3040</v>
      </c>
      <c r="N177" s="5">
        <f t="shared" si="253"/>
        <v>304</v>
      </c>
      <c r="O177" s="5">
        <f t="shared" ref="O177:S177" si="282">O176+2</f>
        <v>304</v>
      </c>
      <c r="P177" s="5">
        <f t="shared" si="282"/>
        <v>304</v>
      </c>
      <c r="Q177" s="5">
        <f t="shared" si="282"/>
        <v>304</v>
      </c>
      <c r="R177" s="5">
        <f t="shared" si="282"/>
        <v>304</v>
      </c>
      <c r="S177" s="5">
        <f t="shared" si="282"/>
        <v>304</v>
      </c>
      <c r="T177" s="5">
        <f t="shared" si="255"/>
        <v>207</v>
      </c>
      <c r="U177" s="5">
        <v>100</v>
      </c>
      <c r="V177" s="5">
        <v>100</v>
      </c>
      <c r="W177" s="5">
        <f t="shared" si="256"/>
        <v>785</v>
      </c>
      <c r="X177" s="4">
        <v>6</v>
      </c>
      <c r="Y177" s="4">
        <f t="shared" si="211"/>
        <v>6.3</v>
      </c>
      <c r="Z177" s="4">
        <v>15</v>
      </c>
      <c r="AA177" s="4">
        <f t="shared" si="240"/>
        <v>27388800</v>
      </c>
      <c r="AB177" s="4">
        <f t="shared" si="241"/>
        <v>354077568</v>
      </c>
      <c r="AC177" s="4">
        <f t="shared" si="242"/>
        <v>57786048</v>
      </c>
      <c r="AD177" s="4">
        <f t="shared" si="243"/>
        <v>103094208</v>
      </c>
      <c r="AE177" s="4">
        <f t="shared" si="244"/>
        <v>17091648</v>
      </c>
      <c r="AF177" s="4">
        <f t="shared" si="245"/>
        <v>104727168</v>
      </c>
      <c r="AG177" s="4">
        <f t="shared" si="246"/>
        <v>304</v>
      </c>
      <c r="AH177" s="4">
        <f t="shared" si="247"/>
        <v>11604.6</v>
      </c>
      <c r="AI177" s="4">
        <f t="shared" si="248"/>
        <v>5443200</v>
      </c>
      <c r="AJ177" s="4">
        <f t="shared" si="249"/>
        <v>5443200</v>
      </c>
      <c r="AK177" s="4">
        <f t="shared" si="250"/>
        <v>216367200</v>
      </c>
    </row>
    <row r="178" spans="1:37">
      <c r="A178" s="4">
        <f t="shared" si="251"/>
        <v>1580</v>
      </c>
      <c r="B178" s="4">
        <f t="shared" si="228"/>
        <v>19140</v>
      </c>
      <c r="C178" s="4">
        <f t="shared" si="229"/>
        <v>247420.8</v>
      </c>
      <c r="D178" s="4">
        <f t="shared" si="230"/>
        <v>40384.8</v>
      </c>
      <c r="E178" s="4">
        <f t="shared" si="231"/>
        <v>72046.8</v>
      </c>
      <c r="F178" s="4">
        <f t="shared" si="232"/>
        <v>11944.8</v>
      </c>
      <c r="G178" s="4">
        <f t="shared" si="233"/>
        <v>73180.8</v>
      </c>
      <c r="H178" s="4">
        <f t="shared" si="234"/>
        <v>306</v>
      </c>
      <c r="I178" s="4">
        <f t="shared" si="235"/>
        <v>11680.2</v>
      </c>
      <c r="J178" s="4">
        <f t="shared" si="236"/>
        <v>3780</v>
      </c>
      <c r="K178" s="4">
        <f t="shared" si="237"/>
        <v>3780</v>
      </c>
      <c r="L178" s="4">
        <f t="shared" si="238"/>
        <v>151200</v>
      </c>
      <c r="M178" s="5">
        <f t="shared" si="252"/>
        <v>3060</v>
      </c>
      <c r="N178" s="5">
        <f t="shared" si="253"/>
        <v>306</v>
      </c>
      <c r="O178" s="5">
        <f t="shared" ref="O178:S178" si="283">O177+2</f>
        <v>306</v>
      </c>
      <c r="P178" s="5">
        <f t="shared" si="283"/>
        <v>306</v>
      </c>
      <c r="Q178" s="5">
        <f t="shared" si="283"/>
        <v>306</v>
      </c>
      <c r="R178" s="5">
        <f t="shared" si="283"/>
        <v>306</v>
      </c>
      <c r="S178" s="5">
        <f t="shared" si="283"/>
        <v>306</v>
      </c>
      <c r="T178" s="5">
        <f t="shared" si="255"/>
        <v>209</v>
      </c>
      <c r="U178" s="5">
        <v>100</v>
      </c>
      <c r="V178" s="5">
        <v>100</v>
      </c>
      <c r="W178" s="5">
        <f t="shared" si="256"/>
        <v>790</v>
      </c>
      <c r="X178" s="4">
        <v>6</v>
      </c>
      <c r="Y178" s="4">
        <f t="shared" si="211"/>
        <v>6.3</v>
      </c>
      <c r="Z178" s="4">
        <v>15</v>
      </c>
      <c r="AA178" s="4">
        <f t="shared" si="240"/>
        <v>27561600</v>
      </c>
      <c r="AB178" s="4">
        <f t="shared" si="241"/>
        <v>356285952</v>
      </c>
      <c r="AC178" s="4">
        <f t="shared" si="242"/>
        <v>58154112</v>
      </c>
      <c r="AD178" s="4">
        <f t="shared" si="243"/>
        <v>103747392</v>
      </c>
      <c r="AE178" s="4">
        <f t="shared" si="244"/>
        <v>17200512</v>
      </c>
      <c r="AF178" s="4">
        <f t="shared" si="245"/>
        <v>105380352</v>
      </c>
      <c r="AG178" s="4">
        <f t="shared" si="246"/>
        <v>306</v>
      </c>
      <c r="AH178" s="4">
        <f t="shared" si="247"/>
        <v>11680.2</v>
      </c>
      <c r="AI178" s="4">
        <f t="shared" si="248"/>
        <v>5443200</v>
      </c>
      <c r="AJ178" s="4">
        <f t="shared" si="249"/>
        <v>5443200</v>
      </c>
      <c r="AK178" s="4">
        <f t="shared" si="250"/>
        <v>217728000</v>
      </c>
    </row>
    <row r="179" spans="1:37">
      <c r="A179" s="4">
        <f t="shared" si="251"/>
        <v>1590</v>
      </c>
      <c r="B179" s="4">
        <f t="shared" si="228"/>
        <v>19260</v>
      </c>
      <c r="C179" s="4">
        <f t="shared" si="229"/>
        <v>248954.4</v>
      </c>
      <c r="D179" s="4">
        <f t="shared" si="230"/>
        <v>40640.4</v>
      </c>
      <c r="E179" s="4">
        <f t="shared" si="231"/>
        <v>72500.4</v>
      </c>
      <c r="F179" s="4">
        <f t="shared" si="232"/>
        <v>12020.4</v>
      </c>
      <c r="G179" s="4">
        <f t="shared" si="233"/>
        <v>73634.4</v>
      </c>
      <c r="H179" s="4">
        <f t="shared" si="234"/>
        <v>308</v>
      </c>
      <c r="I179" s="4">
        <f t="shared" si="235"/>
        <v>11755.8</v>
      </c>
      <c r="J179" s="4">
        <f t="shared" si="236"/>
        <v>3780</v>
      </c>
      <c r="K179" s="4">
        <f t="shared" si="237"/>
        <v>3780</v>
      </c>
      <c r="L179" s="4">
        <f t="shared" si="238"/>
        <v>152145</v>
      </c>
      <c r="M179" s="5">
        <f t="shared" si="252"/>
        <v>3080</v>
      </c>
      <c r="N179" s="5">
        <f t="shared" si="253"/>
        <v>308</v>
      </c>
      <c r="O179" s="5">
        <f t="shared" ref="O179:S179" si="284">O178+2</f>
        <v>308</v>
      </c>
      <c r="P179" s="5">
        <f t="shared" si="284"/>
        <v>308</v>
      </c>
      <c r="Q179" s="5">
        <f t="shared" si="284"/>
        <v>308</v>
      </c>
      <c r="R179" s="5">
        <f t="shared" si="284"/>
        <v>308</v>
      </c>
      <c r="S179" s="5">
        <f t="shared" si="284"/>
        <v>308</v>
      </c>
      <c r="T179" s="5">
        <f t="shared" si="255"/>
        <v>211</v>
      </c>
      <c r="U179" s="5">
        <v>100</v>
      </c>
      <c r="V179" s="5">
        <v>100</v>
      </c>
      <c r="W179" s="5">
        <f t="shared" si="256"/>
        <v>795</v>
      </c>
      <c r="X179" s="4">
        <v>6</v>
      </c>
      <c r="Y179" s="4">
        <f t="shared" si="211"/>
        <v>6.3</v>
      </c>
      <c r="Z179" s="4">
        <v>15</v>
      </c>
      <c r="AA179" s="4">
        <f t="shared" si="240"/>
        <v>27734400</v>
      </c>
      <c r="AB179" s="4">
        <f t="shared" si="241"/>
        <v>358494336</v>
      </c>
      <c r="AC179" s="4">
        <f t="shared" si="242"/>
        <v>58522176</v>
      </c>
      <c r="AD179" s="4">
        <f t="shared" si="243"/>
        <v>104400576</v>
      </c>
      <c r="AE179" s="4">
        <f t="shared" si="244"/>
        <v>17309376</v>
      </c>
      <c r="AF179" s="4">
        <f t="shared" si="245"/>
        <v>106033536</v>
      </c>
      <c r="AG179" s="4">
        <f t="shared" si="246"/>
        <v>308</v>
      </c>
      <c r="AH179" s="4">
        <f t="shared" si="247"/>
        <v>11755.8</v>
      </c>
      <c r="AI179" s="4">
        <f t="shared" si="248"/>
        <v>5443200</v>
      </c>
      <c r="AJ179" s="4">
        <f t="shared" si="249"/>
        <v>5443200</v>
      </c>
      <c r="AK179" s="4">
        <f t="shared" si="250"/>
        <v>219088800</v>
      </c>
    </row>
    <row r="180" spans="1:37">
      <c r="A180" s="4">
        <f t="shared" si="251"/>
        <v>1600</v>
      </c>
      <c r="B180" s="4">
        <f t="shared" si="228"/>
        <v>19380</v>
      </c>
      <c r="C180" s="4">
        <f t="shared" si="229"/>
        <v>250488</v>
      </c>
      <c r="D180" s="4">
        <f t="shared" si="230"/>
        <v>40896</v>
      </c>
      <c r="E180" s="4">
        <f t="shared" si="231"/>
        <v>72954</v>
      </c>
      <c r="F180" s="4">
        <f t="shared" si="232"/>
        <v>12096</v>
      </c>
      <c r="G180" s="4">
        <f t="shared" si="233"/>
        <v>74088</v>
      </c>
      <c r="H180" s="4">
        <f t="shared" si="234"/>
        <v>310</v>
      </c>
      <c r="I180" s="4">
        <f t="shared" si="235"/>
        <v>11831.4</v>
      </c>
      <c r="J180" s="4">
        <f t="shared" si="236"/>
        <v>3780</v>
      </c>
      <c r="K180" s="4">
        <f t="shared" si="237"/>
        <v>3780</v>
      </c>
      <c r="L180" s="4">
        <f t="shared" si="238"/>
        <v>153090</v>
      </c>
      <c r="M180" s="5">
        <f t="shared" si="252"/>
        <v>3100</v>
      </c>
      <c r="N180" s="5">
        <f t="shared" si="253"/>
        <v>310</v>
      </c>
      <c r="O180" s="5">
        <f t="shared" ref="O180:S180" si="285">O179+2</f>
        <v>310</v>
      </c>
      <c r="P180" s="5">
        <f t="shared" si="285"/>
        <v>310</v>
      </c>
      <c r="Q180" s="5">
        <f t="shared" si="285"/>
        <v>310</v>
      </c>
      <c r="R180" s="5">
        <f t="shared" si="285"/>
        <v>310</v>
      </c>
      <c r="S180" s="5">
        <f t="shared" si="285"/>
        <v>310</v>
      </c>
      <c r="T180" s="5">
        <f t="shared" si="255"/>
        <v>213</v>
      </c>
      <c r="U180" s="5">
        <v>100</v>
      </c>
      <c r="V180" s="5">
        <v>100</v>
      </c>
      <c r="W180" s="5">
        <f t="shared" si="256"/>
        <v>800</v>
      </c>
      <c r="X180" s="4">
        <v>6</v>
      </c>
      <c r="Y180" s="4">
        <f t="shared" si="211"/>
        <v>6.3</v>
      </c>
      <c r="Z180" s="4">
        <v>15</v>
      </c>
      <c r="AA180" s="4">
        <f t="shared" si="240"/>
        <v>27907200</v>
      </c>
      <c r="AB180" s="4">
        <f t="shared" si="241"/>
        <v>360702720</v>
      </c>
      <c r="AC180" s="4">
        <f t="shared" si="242"/>
        <v>58890240</v>
      </c>
      <c r="AD180" s="4">
        <f t="shared" si="243"/>
        <v>105053760</v>
      </c>
      <c r="AE180" s="4">
        <f t="shared" si="244"/>
        <v>17418240</v>
      </c>
      <c r="AF180" s="4">
        <f t="shared" si="245"/>
        <v>106686720</v>
      </c>
      <c r="AG180" s="4">
        <f t="shared" si="246"/>
        <v>310</v>
      </c>
      <c r="AH180" s="4">
        <f t="shared" si="247"/>
        <v>11831.4</v>
      </c>
      <c r="AI180" s="4">
        <f t="shared" si="248"/>
        <v>5443200</v>
      </c>
      <c r="AJ180" s="4">
        <f t="shared" si="249"/>
        <v>5443200</v>
      </c>
      <c r="AK180" s="4">
        <f t="shared" si="250"/>
        <v>220449600</v>
      </c>
    </row>
    <row r="181" spans="1:37">
      <c r="A181" s="4">
        <f t="shared" si="251"/>
        <v>1610</v>
      </c>
      <c r="B181" s="4">
        <f t="shared" si="228"/>
        <v>19500</v>
      </c>
      <c r="C181" s="4">
        <f t="shared" si="229"/>
        <v>250838.4</v>
      </c>
      <c r="D181" s="4">
        <f t="shared" si="230"/>
        <v>40958.4</v>
      </c>
      <c r="E181" s="4">
        <f t="shared" si="231"/>
        <v>72242.4</v>
      </c>
      <c r="F181" s="4">
        <f t="shared" si="232"/>
        <v>11978.4</v>
      </c>
      <c r="G181" s="4">
        <f t="shared" si="233"/>
        <v>73358.4</v>
      </c>
      <c r="H181" s="4">
        <f t="shared" si="234"/>
        <v>312</v>
      </c>
      <c r="I181" s="4">
        <f t="shared" si="235"/>
        <v>11718</v>
      </c>
      <c r="J181" s="4">
        <f t="shared" si="236"/>
        <v>3720</v>
      </c>
      <c r="K181" s="4">
        <f t="shared" si="237"/>
        <v>3720</v>
      </c>
      <c r="L181" s="4">
        <f t="shared" si="238"/>
        <v>151590</v>
      </c>
      <c r="M181" s="5">
        <f t="shared" si="252"/>
        <v>3120</v>
      </c>
      <c r="N181" s="5">
        <f t="shared" si="253"/>
        <v>312</v>
      </c>
      <c r="O181" s="5">
        <f t="shared" ref="O181:S181" si="286">O180+2</f>
        <v>312</v>
      </c>
      <c r="P181" s="5">
        <f t="shared" si="286"/>
        <v>312</v>
      </c>
      <c r="Q181" s="5">
        <f t="shared" si="286"/>
        <v>312</v>
      </c>
      <c r="R181" s="5">
        <f t="shared" si="286"/>
        <v>312</v>
      </c>
      <c r="S181" s="5">
        <f t="shared" si="286"/>
        <v>312</v>
      </c>
      <c r="T181" s="5">
        <f t="shared" si="255"/>
        <v>215</v>
      </c>
      <c r="U181" s="5">
        <v>100</v>
      </c>
      <c r="V181" s="5">
        <v>100</v>
      </c>
      <c r="W181" s="5">
        <f t="shared" si="256"/>
        <v>805</v>
      </c>
      <c r="X181" s="4">
        <v>6</v>
      </c>
      <c r="Y181" s="4">
        <f t="shared" si="211"/>
        <v>6.2</v>
      </c>
      <c r="Z181" s="4">
        <v>15</v>
      </c>
      <c r="AA181" s="4">
        <f t="shared" si="240"/>
        <v>28080000</v>
      </c>
      <c r="AB181" s="4">
        <f t="shared" si="241"/>
        <v>361207296</v>
      </c>
      <c r="AC181" s="4">
        <f t="shared" si="242"/>
        <v>58980096</v>
      </c>
      <c r="AD181" s="4">
        <f t="shared" si="243"/>
        <v>104029056</v>
      </c>
      <c r="AE181" s="4">
        <f t="shared" si="244"/>
        <v>17248896</v>
      </c>
      <c r="AF181" s="4">
        <f t="shared" si="245"/>
        <v>105636096</v>
      </c>
      <c r="AG181" s="4">
        <f t="shared" si="246"/>
        <v>312</v>
      </c>
      <c r="AH181" s="4">
        <f t="shared" si="247"/>
        <v>11718</v>
      </c>
      <c r="AI181" s="4">
        <f t="shared" si="248"/>
        <v>5356800</v>
      </c>
      <c r="AJ181" s="4">
        <f t="shared" si="249"/>
        <v>5356800</v>
      </c>
      <c r="AK181" s="4">
        <f t="shared" si="250"/>
        <v>218289600</v>
      </c>
    </row>
    <row r="182" spans="1:37">
      <c r="A182" s="4">
        <f t="shared" si="251"/>
        <v>1620</v>
      </c>
      <c r="B182" s="4">
        <f t="shared" si="228"/>
        <v>19620</v>
      </c>
      <c r="C182" s="4">
        <f t="shared" si="229"/>
        <v>252364.8</v>
      </c>
      <c r="D182" s="4">
        <f t="shared" si="230"/>
        <v>41212.8</v>
      </c>
      <c r="E182" s="4">
        <f t="shared" si="231"/>
        <v>72688.8</v>
      </c>
      <c r="F182" s="4">
        <f t="shared" si="232"/>
        <v>12052.8</v>
      </c>
      <c r="G182" s="4">
        <f t="shared" si="233"/>
        <v>73804.8</v>
      </c>
      <c r="H182" s="4">
        <f t="shared" si="234"/>
        <v>314</v>
      </c>
      <c r="I182" s="4">
        <f t="shared" si="235"/>
        <v>11792.4</v>
      </c>
      <c r="J182" s="4">
        <f t="shared" si="236"/>
        <v>3720</v>
      </c>
      <c r="K182" s="4">
        <f t="shared" si="237"/>
        <v>3720</v>
      </c>
      <c r="L182" s="4">
        <f t="shared" si="238"/>
        <v>152520</v>
      </c>
      <c r="M182" s="5">
        <f t="shared" si="252"/>
        <v>3140</v>
      </c>
      <c r="N182" s="5">
        <f t="shared" si="253"/>
        <v>314</v>
      </c>
      <c r="O182" s="5">
        <f t="shared" ref="O182:S182" si="287">O181+2</f>
        <v>314</v>
      </c>
      <c r="P182" s="5">
        <f t="shared" si="287"/>
        <v>314</v>
      </c>
      <c r="Q182" s="5">
        <f t="shared" si="287"/>
        <v>314</v>
      </c>
      <c r="R182" s="5">
        <f t="shared" si="287"/>
        <v>314</v>
      </c>
      <c r="S182" s="5">
        <f t="shared" si="287"/>
        <v>314</v>
      </c>
      <c r="T182" s="5">
        <f t="shared" si="255"/>
        <v>217</v>
      </c>
      <c r="U182" s="5">
        <v>100</v>
      </c>
      <c r="V182" s="5">
        <v>100</v>
      </c>
      <c r="W182" s="5">
        <f t="shared" si="256"/>
        <v>810</v>
      </c>
      <c r="X182" s="4">
        <v>6</v>
      </c>
      <c r="Y182" s="4">
        <f t="shared" si="211"/>
        <v>6.2</v>
      </c>
      <c r="Z182" s="4">
        <v>15</v>
      </c>
      <c r="AA182" s="4">
        <f t="shared" si="240"/>
        <v>28252800</v>
      </c>
      <c r="AB182" s="4">
        <f t="shared" si="241"/>
        <v>363405312</v>
      </c>
      <c r="AC182" s="4">
        <f t="shared" si="242"/>
        <v>59346432</v>
      </c>
      <c r="AD182" s="4">
        <f t="shared" si="243"/>
        <v>104671872</v>
      </c>
      <c r="AE182" s="4">
        <f t="shared" si="244"/>
        <v>17356032</v>
      </c>
      <c r="AF182" s="4">
        <f t="shared" si="245"/>
        <v>106278912</v>
      </c>
      <c r="AG182" s="4">
        <f t="shared" si="246"/>
        <v>314</v>
      </c>
      <c r="AH182" s="4">
        <f t="shared" si="247"/>
        <v>11792.4</v>
      </c>
      <c r="AI182" s="4">
        <f t="shared" si="248"/>
        <v>5356800</v>
      </c>
      <c r="AJ182" s="4">
        <f t="shared" si="249"/>
        <v>5356800</v>
      </c>
      <c r="AK182" s="4">
        <f t="shared" si="250"/>
        <v>219628800</v>
      </c>
    </row>
    <row r="183" spans="1:37">
      <c r="A183" s="4">
        <f t="shared" si="251"/>
        <v>1630</v>
      </c>
      <c r="B183" s="4">
        <f t="shared" si="228"/>
        <v>19740</v>
      </c>
      <c r="C183" s="4">
        <f t="shared" si="229"/>
        <v>253891.2</v>
      </c>
      <c r="D183" s="4">
        <f t="shared" si="230"/>
        <v>41467.2</v>
      </c>
      <c r="E183" s="4">
        <f t="shared" si="231"/>
        <v>73135.2</v>
      </c>
      <c r="F183" s="4">
        <f t="shared" si="232"/>
        <v>12127.2</v>
      </c>
      <c r="G183" s="4">
        <f t="shared" si="233"/>
        <v>74251.2</v>
      </c>
      <c r="H183" s="4">
        <f t="shared" si="234"/>
        <v>316</v>
      </c>
      <c r="I183" s="4">
        <f t="shared" si="235"/>
        <v>11866.8</v>
      </c>
      <c r="J183" s="4">
        <f t="shared" si="236"/>
        <v>3720</v>
      </c>
      <c r="K183" s="4">
        <f t="shared" si="237"/>
        <v>3720</v>
      </c>
      <c r="L183" s="4">
        <f t="shared" si="238"/>
        <v>153450</v>
      </c>
      <c r="M183" s="5">
        <f t="shared" si="252"/>
        <v>3160</v>
      </c>
      <c r="N183" s="5">
        <f t="shared" si="253"/>
        <v>316</v>
      </c>
      <c r="O183" s="5">
        <f t="shared" ref="O183:S183" si="288">O182+2</f>
        <v>316</v>
      </c>
      <c r="P183" s="5">
        <f t="shared" si="288"/>
        <v>316</v>
      </c>
      <c r="Q183" s="5">
        <f t="shared" si="288"/>
        <v>316</v>
      </c>
      <c r="R183" s="5">
        <f t="shared" si="288"/>
        <v>316</v>
      </c>
      <c r="S183" s="5">
        <f t="shared" si="288"/>
        <v>316</v>
      </c>
      <c r="T183" s="5">
        <f t="shared" si="255"/>
        <v>219</v>
      </c>
      <c r="U183" s="5">
        <v>100</v>
      </c>
      <c r="V183" s="5">
        <v>100</v>
      </c>
      <c r="W183" s="5">
        <f t="shared" si="256"/>
        <v>815</v>
      </c>
      <c r="X183" s="4">
        <v>6</v>
      </c>
      <c r="Y183" s="4">
        <f t="shared" si="211"/>
        <v>6.2</v>
      </c>
      <c r="Z183" s="4">
        <v>15</v>
      </c>
      <c r="AA183" s="4">
        <f t="shared" si="240"/>
        <v>28425600</v>
      </c>
      <c r="AB183" s="4">
        <f t="shared" si="241"/>
        <v>365603328</v>
      </c>
      <c r="AC183" s="4">
        <f t="shared" si="242"/>
        <v>59712768</v>
      </c>
      <c r="AD183" s="4">
        <f t="shared" si="243"/>
        <v>105314688</v>
      </c>
      <c r="AE183" s="4">
        <f t="shared" si="244"/>
        <v>17463168</v>
      </c>
      <c r="AF183" s="4">
        <f t="shared" si="245"/>
        <v>106921728</v>
      </c>
      <c r="AG183" s="4">
        <f t="shared" si="246"/>
        <v>316</v>
      </c>
      <c r="AH183" s="4">
        <f t="shared" si="247"/>
        <v>11866.8</v>
      </c>
      <c r="AI183" s="4">
        <f t="shared" si="248"/>
        <v>5356800</v>
      </c>
      <c r="AJ183" s="4">
        <f t="shared" si="249"/>
        <v>5356800</v>
      </c>
      <c r="AK183" s="4">
        <f t="shared" si="250"/>
        <v>220968000</v>
      </c>
    </row>
    <row r="184" spans="1:37">
      <c r="A184" s="4">
        <f t="shared" si="251"/>
        <v>1640</v>
      </c>
      <c r="B184" s="4">
        <f t="shared" si="228"/>
        <v>19860</v>
      </c>
      <c r="C184" s="4">
        <f t="shared" si="229"/>
        <v>255417.6</v>
      </c>
      <c r="D184" s="4">
        <f t="shared" si="230"/>
        <v>41721.6</v>
      </c>
      <c r="E184" s="4">
        <f t="shared" si="231"/>
        <v>73581.6</v>
      </c>
      <c r="F184" s="4">
        <f t="shared" si="232"/>
        <v>12201.6</v>
      </c>
      <c r="G184" s="4">
        <f t="shared" si="233"/>
        <v>74697.6</v>
      </c>
      <c r="H184" s="4">
        <f t="shared" si="234"/>
        <v>318</v>
      </c>
      <c r="I184" s="4">
        <f t="shared" si="235"/>
        <v>11941.2</v>
      </c>
      <c r="J184" s="4">
        <f t="shared" si="236"/>
        <v>3720</v>
      </c>
      <c r="K184" s="4">
        <f t="shared" si="237"/>
        <v>3720</v>
      </c>
      <c r="L184" s="4">
        <f t="shared" si="238"/>
        <v>154380</v>
      </c>
      <c r="M184" s="5">
        <f t="shared" si="252"/>
        <v>3180</v>
      </c>
      <c r="N184" s="5">
        <f t="shared" si="253"/>
        <v>318</v>
      </c>
      <c r="O184" s="5">
        <f t="shared" ref="O184:S184" si="289">O183+2</f>
        <v>318</v>
      </c>
      <c r="P184" s="5">
        <f t="shared" si="289"/>
        <v>318</v>
      </c>
      <c r="Q184" s="5">
        <f t="shared" si="289"/>
        <v>318</v>
      </c>
      <c r="R184" s="5">
        <f t="shared" si="289"/>
        <v>318</v>
      </c>
      <c r="S184" s="5">
        <f t="shared" si="289"/>
        <v>318</v>
      </c>
      <c r="T184" s="5">
        <f t="shared" si="255"/>
        <v>221</v>
      </c>
      <c r="U184" s="5">
        <v>100</v>
      </c>
      <c r="V184" s="5">
        <v>100</v>
      </c>
      <c r="W184" s="5">
        <f t="shared" si="256"/>
        <v>820</v>
      </c>
      <c r="X184" s="4">
        <v>6</v>
      </c>
      <c r="Y184" s="4">
        <f t="shared" si="211"/>
        <v>6.2</v>
      </c>
      <c r="Z184" s="4">
        <v>15</v>
      </c>
      <c r="AA184" s="4">
        <f t="shared" si="240"/>
        <v>28598400</v>
      </c>
      <c r="AB184" s="4">
        <f t="shared" si="241"/>
        <v>367801344</v>
      </c>
      <c r="AC184" s="4">
        <f t="shared" si="242"/>
        <v>60079104</v>
      </c>
      <c r="AD184" s="4">
        <f t="shared" si="243"/>
        <v>105957504</v>
      </c>
      <c r="AE184" s="4">
        <f t="shared" si="244"/>
        <v>17570304</v>
      </c>
      <c r="AF184" s="4">
        <f t="shared" si="245"/>
        <v>107564544</v>
      </c>
      <c r="AG184" s="4">
        <f t="shared" si="246"/>
        <v>318</v>
      </c>
      <c r="AH184" s="4">
        <f t="shared" si="247"/>
        <v>11941.2</v>
      </c>
      <c r="AI184" s="4">
        <f t="shared" si="248"/>
        <v>5356800</v>
      </c>
      <c r="AJ184" s="4">
        <f t="shared" si="249"/>
        <v>5356800</v>
      </c>
      <c r="AK184" s="4">
        <f t="shared" si="250"/>
        <v>222307200</v>
      </c>
    </row>
    <row r="185" spans="1:37">
      <c r="A185" s="4">
        <f t="shared" si="251"/>
        <v>1650</v>
      </c>
      <c r="B185" s="4">
        <f t="shared" si="228"/>
        <v>19980</v>
      </c>
      <c r="C185" s="4">
        <f t="shared" si="229"/>
        <v>256944</v>
      </c>
      <c r="D185" s="4">
        <f t="shared" si="230"/>
        <v>41976</v>
      </c>
      <c r="E185" s="4">
        <f t="shared" si="231"/>
        <v>74028</v>
      </c>
      <c r="F185" s="4">
        <f t="shared" si="232"/>
        <v>12276</v>
      </c>
      <c r="G185" s="4">
        <f t="shared" si="233"/>
        <v>75144</v>
      </c>
      <c r="H185" s="4">
        <f t="shared" si="234"/>
        <v>320</v>
      </c>
      <c r="I185" s="4">
        <f t="shared" si="235"/>
        <v>12015.6</v>
      </c>
      <c r="J185" s="4">
        <f t="shared" si="236"/>
        <v>3720</v>
      </c>
      <c r="K185" s="4">
        <f t="shared" si="237"/>
        <v>3720</v>
      </c>
      <c r="L185" s="4">
        <f t="shared" si="238"/>
        <v>155310</v>
      </c>
      <c r="M185" s="5">
        <f t="shared" si="252"/>
        <v>3200</v>
      </c>
      <c r="N185" s="5">
        <f t="shared" si="253"/>
        <v>320</v>
      </c>
      <c r="O185" s="5">
        <f t="shared" ref="O185:S185" si="290">O184+2</f>
        <v>320</v>
      </c>
      <c r="P185" s="5">
        <f t="shared" si="290"/>
        <v>320</v>
      </c>
      <c r="Q185" s="5">
        <f t="shared" si="290"/>
        <v>320</v>
      </c>
      <c r="R185" s="5">
        <f t="shared" si="290"/>
        <v>320</v>
      </c>
      <c r="S185" s="5">
        <f t="shared" si="290"/>
        <v>320</v>
      </c>
      <c r="T185" s="5">
        <f t="shared" si="255"/>
        <v>223</v>
      </c>
      <c r="U185" s="5">
        <v>100</v>
      </c>
      <c r="V185" s="5">
        <v>100</v>
      </c>
      <c r="W185" s="5">
        <f t="shared" si="256"/>
        <v>825</v>
      </c>
      <c r="X185" s="4">
        <v>6</v>
      </c>
      <c r="Y185" s="4">
        <f t="shared" si="211"/>
        <v>6.2</v>
      </c>
      <c r="Z185" s="4">
        <v>15</v>
      </c>
      <c r="AA185" s="4">
        <f t="shared" si="240"/>
        <v>28771200</v>
      </c>
      <c r="AB185" s="4">
        <f t="shared" si="241"/>
        <v>369999360</v>
      </c>
      <c r="AC185" s="4">
        <f t="shared" si="242"/>
        <v>60445440</v>
      </c>
      <c r="AD185" s="4">
        <f t="shared" si="243"/>
        <v>106600320</v>
      </c>
      <c r="AE185" s="4">
        <f t="shared" si="244"/>
        <v>17677440</v>
      </c>
      <c r="AF185" s="4">
        <f t="shared" si="245"/>
        <v>108207360</v>
      </c>
      <c r="AG185" s="4">
        <f t="shared" si="246"/>
        <v>320</v>
      </c>
      <c r="AH185" s="4">
        <f t="shared" si="247"/>
        <v>12015.6</v>
      </c>
      <c r="AI185" s="4">
        <f t="shared" si="248"/>
        <v>5356800</v>
      </c>
      <c r="AJ185" s="4">
        <f t="shared" si="249"/>
        <v>5356800</v>
      </c>
      <c r="AK185" s="4">
        <f t="shared" si="250"/>
        <v>223646400</v>
      </c>
    </row>
    <row r="186" spans="1:37">
      <c r="A186" s="4">
        <f t="shared" si="251"/>
        <v>1660</v>
      </c>
      <c r="B186" s="4">
        <f t="shared" si="228"/>
        <v>20100</v>
      </c>
      <c r="C186" s="4">
        <f t="shared" si="229"/>
        <v>260908.8</v>
      </c>
      <c r="D186" s="4">
        <f t="shared" si="230"/>
        <v>42628.8</v>
      </c>
      <c r="E186" s="4">
        <f t="shared" si="231"/>
        <v>76876.8</v>
      </c>
      <c r="F186" s="4">
        <f t="shared" si="232"/>
        <v>12748.8</v>
      </c>
      <c r="G186" s="4">
        <f t="shared" si="233"/>
        <v>78028.8</v>
      </c>
      <c r="H186" s="4">
        <f t="shared" si="234"/>
        <v>322</v>
      </c>
      <c r="I186" s="4">
        <f t="shared" si="235"/>
        <v>12480</v>
      </c>
      <c r="J186" s="4">
        <f t="shared" si="236"/>
        <v>3840</v>
      </c>
      <c r="K186" s="4">
        <f t="shared" si="237"/>
        <v>3840</v>
      </c>
      <c r="L186" s="4">
        <f t="shared" si="238"/>
        <v>161280</v>
      </c>
      <c r="M186" s="5">
        <f t="shared" si="252"/>
        <v>3220</v>
      </c>
      <c r="N186" s="5">
        <f t="shared" si="253"/>
        <v>322</v>
      </c>
      <c r="O186" s="5">
        <f t="shared" ref="O186:S186" si="291">O185+2</f>
        <v>322</v>
      </c>
      <c r="P186" s="5">
        <f t="shared" si="291"/>
        <v>322</v>
      </c>
      <c r="Q186" s="5">
        <f t="shared" si="291"/>
        <v>322</v>
      </c>
      <c r="R186" s="5">
        <f t="shared" si="291"/>
        <v>322</v>
      </c>
      <c r="S186" s="5">
        <f t="shared" si="291"/>
        <v>322</v>
      </c>
      <c r="T186" s="5">
        <f t="shared" si="255"/>
        <v>225</v>
      </c>
      <c r="U186" s="5">
        <v>100</v>
      </c>
      <c r="V186" s="5">
        <v>100</v>
      </c>
      <c r="W186" s="5">
        <f t="shared" si="256"/>
        <v>830</v>
      </c>
      <c r="X186" s="4">
        <v>6</v>
      </c>
      <c r="Y186" s="4">
        <f t="shared" si="211"/>
        <v>6.4</v>
      </c>
      <c r="Z186" s="4">
        <v>15</v>
      </c>
      <c r="AA186" s="4">
        <f t="shared" si="240"/>
        <v>28944000</v>
      </c>
      <c r="AB186" s="4">
        <f t="shared" si="241"/>
        <v>375708672</v>
      </c>
      <c r="AC186" s="4">
        <f t="shared" si="242"/>
        <v>61385472</v>
      </c>
      <c r="AD186" s="4">
        <f t="shared" si="243"/>
        <v>110702592</v>
      </c>
      <c r="AE186" s="4">
        <f t="shared" si="244"/>
        <v>18358272</v>
      </c>
      <c r="AF186" s="4">
        <f t="shared" si="245"/>
        <v>112361472</v>
      </c>
      <c r="AG186" s="4">
        <f t="shared" si="246"/>
        <v>322</v>
      </c>
      <c r="AH186" s="4">
        <f t="shared" si="247"/>
        <v>12480</v>
      </c>
      <c r="AI186" s="4">
        <f t="shared" si="248"/>
        <v>5529600</v>
      </c>
      <c r="AJ186" s="4">
        <f t="shared" si="249"/>
        <v>5529600</v>
      </c>
      <c r="AK186" s="4">
        <f t="shared" si="250"/>
        <v>232243200</v>
      </c>
    </row>
    <row r="187" spans="1:37">
      <c r="A187" s="4">
        <f t="shared" si="251"/>
        <v>1670</v>
      </c>
      <c r="B187" s="4">
        <f t="shared" si="228"/>
        <v>20220</v>
      </c>
      <c r="C187" s="4">
        <f t="shared" si="229"/>
        <v>262449.6</v>
      </c>
      <c r="D187" s="4">
        <f t="shared" si="230"/>
        <v>42885.6</v>
      </c>
      <c r="E187" s="4">
        <f t="shared" si="231"/>
        <v>77337.6</v>
      </c>
      <c r="F187" s="4">
        <f t="shared" si="232"/>
        <v>12825.6</v>
      </c>
      <c r="G187" s="4">
        <f t="shared" si="233"/>
        <v>78489.6</v>
      </c>
      <c r="H187" s="4">
        <f t="shared" si="234"/>
        <v>324</v>
      </c>
      <c r="I187" s="4">
        <f t="shared" si="235"/>
        <v>12556.8</v>
      </c>
      <c r="J187" s="4">
        <f t="shared" si="236"/>
        <v>3840</v>
      </c>
      <c r="K187" s="4">
        <f t="shared" si="237"/>
        <v>3840</v>
      </c>
      <c r="L187" s="4">
        <f t="shared" si="238"/>
        <v>162240</v>
      </c>
      <c r="M187" s="5">
        <f t="shared" si="252"/>
        <v>3240</v>
      </c>
      <c r="N187" s="5">
        <f t="shared" si="253"/>
        <v>324</v>
      </c>
      <c r="O187" s="5">
        <f t="shared" ref="O187:S187" si="292">O186+2</f>
        <v>324</v>
      </c>
      <c r="P187" s="5">
        <f t="shared" si="292"/>
        <v>324</v>
      </c>
      <c r="Q187" s="5">
        <f t="shared" si="292"/>
        <v>324</v>
      </c>
      <c r="R187" s="5">
        <f t="shared" si="292"/>
        <v>324</v>
      </c>
      <c r="S187" s="5">
        <f t="shared" si="292"/>
        <v>324</v>
      </c>
      <c r="T187" s="5">
        <f t="shared" si="255"/>
        <v>227</v>
      </c>
      <c r="U187" s="5">
        <v>100</v>
      </c>
      <c r="V187" s="5">
        <v>100</v>
      </c>
      <c r="W187" s="5">
        <f t="shared" si="256"/>
        <v>835</v>
      </c>
      <c r="X187" s="4">
        <v>6</v>
      </c>
      <c r="Y187" s="4">
        <f t="shared" si="211"/>
        <v>6.4</v>
      </c>
      <c r="Z187" s="4">
        <v>15</v>
      </c>
      <c r="AA187" s="4">
        <f t="shared" si="240"/>
        <v>29116800</v>
      </c>
      <c r="AB187" s="4">
        <f t="shared" si="241"/>
        <v>377927424</v>
      </c>
      <c r="AC187" s="4">
        <f t="shared" si="242"/>
        <v>61755264</v>
      </c>
      <c r="AD187" s="4">
        <f t="shared" si="243"/>
        <v>111366144</v>
      </c>
      <c r="AE187" s="4">
        <f t="shared" si="244"/>
        <v>18468864</v>
      </c>
      <c r="AF187" s="4">
        <f t="shared" si="245"/>
        <v>113025024</v>
      </c>
      <c r="AG187" s="4">
        <f t="shared" si="246"/>
        <v>324</v>
      </c>
      <c r="AH187" s="4">
        <f t="shared" si="247"/>
        <v>12556.8</v>
      </c>
      <c r="AI187" s="4">
        <f t="shared" si="248"/>
        <v>5529600</v>
      </c>
      <c r="AJ187" s="4">
        <f t="shared" si="249"/>
        <v>5529600</v>
      </c>
      <c r="AK187" s="4">
        <f t="shared" si="250"/>
        <v>233625600</v>
      </c>
    </row>
    <row r="188" spans="1:37">
      <c r="A188" s="4">
        <f t="shared" si="251"/>
        <v>1680</v>
      </c>
      <c r="B188" s="4">
        <f t="shared" si="228"/>
        <v>20340</v>
      </c>
      <c r="C188" s="4">
        <f t="shared" si="229"/>
        <v>263990.4</v>
      </c>
      <c r="D188" s="4">
        <f t="shared" si="230"/>
        <v>43142.4</v>
      </c>
      <c r="E188" s="4">
        <f t="shared" si="231"/>
        <v>77798.4</v>
      </c>
      <c r="F188" s="4">
        <f t="shared" si="232"/>
        <v>12902.4</v>
      </c>
      <c r="G188" s="4">
        <f t="shared" si="233"/>
        <v>78950.4</v>
      </c>
      <c r="H188" s="4">
        <f t="shared" si="234"/>
        <v>326</v>
      </c>
      <c r="I188" s="4">
        <f t="shared" si="235"/>
        <v>12633.6</v>
      </c>
      <c r="J188" s="4">
        <f t="shared" si="236"/>
        <v>3840</v>
      </c>
      <c r="K188" s="4">
        <f t="shared" si="237"/>
        <v>3840</v>
      </c>
      <c r="L188" s="4">
        <f t="shared" si="238"/>
        <v>163200</v>
      </c>
      <c r="M188" s="5">
        <f t="shared" si="252"/>
        <v>3260</v>
      </c>
      <c r="N188" s="5">
        <f t="shared" si="253"/>
        <v>326</v>
      </c>
      <c r="O188" s="5">
        <f t="shared" ref="O188:S188" si="293">O187+2</f>
        <v>326</v>
      </c>
      <c r="P188" s="5">
        <f t="shared" si="293"/>
        <v>326</v>
      </c>
      <c r="Q188" s="5">
        <f t="shared" si="293"/>
        <v>326</v>
      </c>
      <c r="R188" s="5">
        <f t="shared" si="293"/>
        <v>326</v>
      </c>
      <c r="S188" s="5">
        <f t="shared" si="293"/>
        <v>326</v>
      </c>
      <c r="T188" s="5">
        <f t="shared" si="255"/>
        <v>229</v>
      </c>
      <c r="U188" s="5">
        <v>100</v>
      </c>
      <c r="V188" s="5">
        <v>100</v>
      </c>
      <c r="W188" s="5">
        <f t="shared" si="256"/>
        <v>840</v>
      </c>
      <c r="X188" s="4">
        <v>6</v>
      </c>
      <c r="Y188" s="4">
        <f t="shared" si="211"/>
        <v>6.4</v>
      </c>
      <c r="Z188" s="4">
        <v>15</v>
      </c>
      <c r="AA188" s="4">
        <f t="shared" si="240"/>
        <v>29289600</v>
      </c>
      <c r="AB188" s="4">
        <f t="shared" si="241"/>
        <v>380146176</v>
      </c>
      <c r="AC188" s="4">
        <f t="shared" si="242"/>
        <v>62125056</v>
      </c>
      <c r="AD188" s="4">
        <f t="shared" si="243"/>
        <v>112029696</v>
      </c>
      <c r="AE188" s="4">
        <f t="shared" si="244"/>
        <v>18579456</v>
      </c>
      <c r="AF188" s="4">
        <f t="shared" si="245"/>
        <v>113688576</v>
      </c>
      <c r="AG188" s="4">
        <f t="shared" si="246"/>
        <v>326</v>
      </c>
      <c r="AH188" s="4">
        <f t="shared" si="247"/>
        <v>12633.6</v>
      </c>
      <c r="AI188" s="4">
        <f t="shared" si="248"/>
        <v>5529600</v>
      </c>
      <c r="AJ188" s="4">
        <f t="shared" si="249"/>
        <v>5529600</v>
      </c>
      <c r="AK188" s="4">
        <f t="shared" si="250"/>
        <v>235008000</v>
      </c>
    </row>
    <row r="189" spans="1:37">
      <c r="A189" s="4">
        <f t="shared" si="251"/>
        <v>1690</v>
      </c>
      <c r="B189" s="4">
        <f t="shared" si="228"/>
        <v>20460</v>
      </c>
      <c r="C189" s="4">
        <f t="shared" si="229"/>
        <v>265531.2</v>
      </c>
      <c r="D189" s="4">
        <f t="shared" si="230"/>
        <v>43399.2</v>
      </c>
      <c r="E189" s="4">
        <f t="shared" si="231"/>
        <v>78259.2</v>
      </c>
      <c r="F189" s="4">
        <f t="shared" si="232"/>
        <v>12979.2</v>
      </c>
      <c r="G189" s="4">
        <f t="shared" si="233"/>
        <v>79411.2</v>
      </c>
      <c r="H189" s="4">
        <f t="shared" si="234"/>
        <v>328</v>
      </c>
      <c r="I189" s="4">
        <f t="shared" si="235"/>
        <v>12710.4</v>
      </c>
      <c r="J189" s="4">
        <f t="shared" si="236"/>
        <v>3840</v>
      </c>
      <c r="K189" s="4">
        <f t="shared" si="237"/>
        <v>3840</v>
      </c>
      <c r="L189" s="4">
        <f t="shared" si="238"/>
        <v>164160</v>
      </c>
      <c r="M189" s="5">
        <f t="shared" si="252"/>
        <v>3280</v>
      </c>
      <c r="N189" s="5">
        <f t="shared" si="253"/>
        <v>328</v>
      </c>
      <c r="O189" s="5">
        <f t="shared" ref="O189:S189" si="294">O188+2</f>
        <v>328</v>
      </c>
      <c r="P189" s="5">
        <f t="shared" si="294"/>
        <v>328</v>
      </c>
      <c r="Q189" s="5">
        <f t="shared" si="294"/>
        <v>328</v>
      </c>
      <c r="R189" s="5">
        <f t="shared" si="294"/>
        <v>328</v>
      </c>
      <c r="S189" s="5">
        <f t="shared" si="294"/>
        <v>328</v>
      </c>
      <c r="T189" s="5">
        <f t="shared" si="255"/>
        <v>231</v>
      </c>
      <c r="U189" s="5">
        <v>100</v>
      </c>
      <c r="V189" s="5">
        <v>100</v>
      </c>
      <c r="W189" s="5">
        <f t="shared" si="256"/>
        <v>845</v>
      </c>
      <c r="X189" s="4">
        <v>6</v>
      </c>
      <c r="Y189" s="4">
        <f t="shared" ref="Y189:Y252" si="295">Y169+0.5</f>
        <v>6.4</v>
      </c>
      <c r="Z189" s="4">
        <v>15</v>
      </c>
      <c r="AA189" s="4">
        <f t="shared" si="240"/>
        <v>29462400</v>
      </c>
      <c r="AB189" s="4">
        <f t="shared" si="241"/>
        <v>382364928</v>
      </c>
      <c r="AC189" s="4">
        <f t="shared" si="242"/>
        <v>62494848</v>
      </c>
      <c r="AD189" s="4">
        <f t="shared" si="243"/>
        <v>112693248</v>
      </c>
      <c r="AE189" s="4">
        <f t="shared" si="244"/>
        <v>18690048</v>
      </c>
      <c r="AF189" s="4">
        <f t="shared" si="245"/>
        <v>114352128</v>
      </c>
      <c r="AG189" s="4">
        <f t="shared" si="246"/>
        <v>328</v>
      </c>
      <c r="AH189" s="4">
        <f t="shared" si="247"/>
        <v>12710.4</v>
      </c>
      <c r="AI189" s="4">
        <f t="shared" si="248"/>
        <v>5529600</v>
      </c>
      <c r="AJ189" s="4">
        <f t="shared" si="249"/>
        <v>5529600</v>
      </c>
      <c r="AK189" s="4">
        <f t="shared" si="250"/>
        <v>236390400</v>
      </c>
    </row>
    <row r="190" spans="1:37">
      <c r="A190" s="4">
        <f t="shared" si="251"/>
        <v>1700</v>
      </c>
      <c r="B190" s="4">
        <f t="shared" si="228"/>
        <v>20580</v>
      </c>
      <c r="C190" s="4">
        <f t="shared" si="229"/>
        <v>267072</v>
      </c>
      <c r="D190" s="4">
        <f t="shared" si="230"/>
        <v>43656</v>
      </c>
      <c r="E190" s="4">
        <f t="shared" si="231"/>
        <v>78720</v>
      </c>
      <c r="F190" s="4">
        <f t="shared" si="232"/>
        <v>13056</v>
      </c>
      <c r="G190" s="4">
        <f t="shared" si="233"/>
        <v>79872</v>
      </c>
      <c r="H190" s="4">
        <f t="shared" si="234"/>
        <v>330</v>
      </c>
      <c r="I190" s="4">
        <f t="shared" si="235"/>
        <v>12787.2</v>
      </c>
      <c r="J190" s="4">
        <f t="shared" si="236"/>
        <v>3840</v>
      </c>
      <c r="K190" s="4">
        <f t="shared" si="237"/>
        <v>3840</v>
      </c>
      <c r="L190" s="4">
        <f t="shared" si="238"/>
        <v>165120</v>
      </c>
      <c r="M190" s="5">
        <f t="shared" si="252"/>
        <v>3300</v>
      </c>
      <c r="N190" s="5">
        <f t="shared" si="253"/>
        <v>330</v>
      </c>
      <c r="O190" s="5">
        <f t="shared" ref="O190:S190" si="296">O189+2</f>
        <v>330</v>
      </c>
      <c r="P190" s="5">
        <f t="shared" si="296"/>
        <v>330</v>
      </c>
      <c r="Q190" s="5">
        <f t="shared" si="296"/>
        <v>330</v>
      </c>
      <c r="R190" s="5">
        <f t="shared" si="296"/>
        <v>330</v>
      </c>
      <c r="S190" s="5">
        <f t="shared" si="296"/>
        <v>330</v>
      </c>
      <c r="T190" s="5">
        <f t="shared" si="255"/>
        <v>233</v>
      </c>
      <c r="U190" s="5">
        <v>100</v>
      </c>
      <c r="V190" s="5">
        <v>100</v>
      </c>
      <c r="W190" s="5">
        <f t="shared" si="256"/>
        <v>850</v>
      </c>
      <c r="X190" s="4">
        <v>6</v>
      </c>
      <c r="Y190" s="4">
        <f t="shared" si="295"/>
        <v>6.4</v>
      </c>
      <c r="Z190" s="4">
        <v>15</v>
      </c>
      <c r="AA190" s="4">
        <f t="shared" si="240"/>
        <v>29635200</v>
      </c>
      <c r="AB190" s="4">
        <f t="shared" si="241"/>
        <v>384583680</v>
      </c>
      <c r="AC190" s="4">
        <f t="shared" si="242"/>
        <v>62864640</v>
      </c>
      <c r="AD190" s="4">
        <f t="shared" si="243"/>
        <v>113356800</v>
      </c>
      <c r="AE190" s="4">
        <f t="shared" si="244"/>
        <v>18800640</v>
      </c>
      <c r="AF190" s="4">
        <f t="shared" si="245"/>
        <v>115015680</v>
      </c>
      <c r="AG190" s="4">
        <f t="shared" si="246"/>
        <v>330</v>
      </c>
      <c r="AH190" s="4">
        <f t="shared" si="247"/>
        <v>12787.2</v>
      </c>
      <c r="AI190" s="4">
        <f t="shared" si="248"/>
        <v>5529600</v>
      </c>
      <c r="AJ190" s="4">
        <f t="shared" si="249"/>
        <v>5529600</v>
      </c>
      <c r="AK190" s="4">
        <f t="shared" si="250"/>
        <v>237772800</v>
      </c>
    </row>
    <row r="191" spans="1:37">
      <c r="A191" s="4">
        <f t="shared" si="251"/>
        <v>1710</v>
      </c>
      <c r="B191" s="4">
        <f t="shared" si="228"/>
        <v>20700</v>
      </c>
      <c r="C191" s="4">
        <f t="shared" si="229"/>
        <v>271123.2</v>
      </c>
      <c r="D191" s="4">
        <f t="shared" si="230"/>
        <v>44323.2</v>
      </c>
      <c r="E191" s="4">
        <f t="shared" si="231"/>
        <v>81655.2</v>
      </c>
      <c r="F191" s="4">
        <f t="shared" si="232"/>
        <v>13543.2</v>
      </c>
      <c r="G191" s="4">
        <f t="shared" si="233"/>
        <v>82843.2</v>
      </c>
      <c r="H191" s="4">
        <f t="shared" si="234"/>
        <v>332</v>
      </c>
      <c r="I191" s="4">
        <f t="shared" si="235"/>
        <v>13266</v>
      </c>
      <c r="J191" s="4">
        <f t="shared" si="236"/>
        <v>3960</v>
      </c>
      <c r="K191" s="4">
        <f t="shared" si="237"/>
        <v>3960</v>
      </c>
      <c r="L191" s="4">
        <f t="shared" si="238"/>
        <v>171270</v>
      </c>
      <c r="M191" s="5">
        <f t="shared" si="252"/>
        <v>3320</v>
      </c>
      <c r="N191" s="5">
        <f t="shared" si="253"/>
        <v>332</v>
      </c>
      <c r="O191" s="5">
        <f t="shared" ref="O191:S191" si="297">O190+2</f>
        <v>332</v>
      </c>
      <c r="P191" s="5">
        <f t="shared" si="297"/>
        <v>332</v>
      </c>
      <c r="Q191" s="5">
        <f t="shared" si="297"/>
        <v>332</v>
      </c>
      <c r="R191" s="5">
        <f t="shared" si="297"/>
        <v>332</v>
      </c>
      <c r="S191" s="5">
        <f t="shared" si="297"/>
        <v>332</v>
      </c>
      <c r="T191" s="5">
        <f t="shared" si="255"/>
        <v>235</v>
      </c>
      <c r="U191" s="5">
        <v>100</v>
      </c>
      <c r="V191" s="5">
        <v>100</v>
      </c>
      <c r="W191" s="5">
        <f t="shared" si="256"/>
        <v>855</v>
      </c>
      <c r="X191" s="4">
        <v>6</v>
      </c>
      <c r="Y191" s="4">
        <f t="shared" si="295"/>
        <v>6.6</v>
      </c>
      <c r="Z191" s="4">
        <v>15</v>
      </c>
      <c r="AA191" s="4">
        <f t="shared" si="240"/>
        <v>29808000</v>
      </c>
      <c r="AB191" s="4">
        <f t="shared" si="241"/>
        <v>390417408</v>
      </c>
      <c r="AC191" s="4">
        <f t="shared" si="242"/>
        <v>63825408</v>
      </c>
      <c r="AD191" s="4">
        <f t="shared" si="243"/>
        <v>117583488</v>
      </c>
      <c r="AE191" s="4">
        <f t="shared" si="244"/>
        <v>19502208</v>
      </c>
      <c r="AF191" s="4">
        <f t="shared" si="245"/>
        <v>119294208</v>
      </c>
      <c r="AG191" s="4">
        <f t="shared" si="246"/>
        <v>332</v>
      </c>
      <c r="AH191" s="4">
        <f t="shared" si="247"/>
        <v>13266</v>
      </c>
      <c r="AI191" s="4">
        <f t="shared" si="248"/>
        <v>5702400</v>
      </c>
      <c r="AJ191" s="4">
        <f t="shared" si="249"/>
        <v>5702400</v>
      </c>
      <c r="AK191" s="4">
        <f t="shared" si="250"/>
        <v>246628800</v>
      </c>
    </row>
    <row r="192" spans="1:37">
      <c r="A192" s="4">
        <f t="shared" si="251"/>
        <v>1720</v>
      </c>
      <c r="B192" s="4">
        <f t="shared" si="228"/>
        <v>20820</v>
      </c>
      <c r="C192" s="4">
        <f t="shared" si="229"/>
        <v>272678.4</v>
      </c>
      <c r="D192" s="4">
        <f t="shared" si="230"/>
        <v>44582.4</v>
      </c>
      <c r="E192" s="4">
        <f t="shared" si="231"/>
        <v>82130.4</v>
      </c>
      <c r="F192" s="4">
        <f t="shared" si="232"/>
        <v>13622.4</v>
      </c>
      <c r="G192" s="4">
        <f t="shared" si="233"/>
        <v>83318.4</v>
      </c>
      <c r="H192" s="4">
        <f t="shared" si="234"/>
        <v>334</v>
      </c>
      <c r="I192" s="4">
        <f t="shared" si="235"/>
        <v>13345.2</v>
      </c>
      <c r="J192" s="4">
        <f t="shared" si="236"/>
        <v>3960</v>
      </c>
      <c r="K192" s="4">
        <f t="shared" si="237"/>
        <v>3960</v>
      </c>
      <c r="L192" s="4">
        <f t="shared" si="238"/>
        <v>172260</v>
      </c>
      <c r="M192" s="5">
        <f t="shared" si="252"/>
        <v>3340</v>
      </c>
      <c r="N192" s="5">
        <f t="shared" si="253"/>
        <v>334</v>
      </c>
      <c r="O192" s="5">
        <f t="shared" ref="O192:S192" si="298">O191+2</f>
        <v>334</v>
      </c>
      <c r="P192" s="5">
        <f t="shared" si="298"/>
        <v>334</v>
      </c>
      <c r="Q192" s="5">
        <f t="shared" si="298"/>
        <v>334</v>
      </c>
      <c r="R192" s="5">
        <f t="shared" si="298"/>
        <v>334</v>
      </c>
      <c r="S192" s="5">
        <f t="shared" si="298"/>
        <v>334</v>
      </c>
      <c r="T192" s="5">
        <f t="shared" si="255"/>
        <v>237</v>
      </c>
      <c r="U192" s="5">
        <v>100</v>
      </c>
      <c r="V192" s="5">
        <v>100</v>
      </c>
      <c r="W192" s="5">
        <f t="shared" si="256"/>
        <v>860</v>
      </c>
      <c r="X192" s="4">
        <v>6</v>
      </c>
      <c r="Y192" s="4">
        <f t="shared" si="295"/>
        <v>6.6</v>
      </c>
      <c r="Z192" s="4">
        <v>15</v>
      </c>
      <c r="AA192" s="4">
        <f t="shared" si="240"/>
        <v>29980800</v>
      </c>
      <c r="AB192" s="4">
        <f t="shared" si="241"/>
        <v>392656896</v>
      </c>
      <c r="AC192" s="4">
        <f t="shared" si="242"/>
        <v>64198656</v>
      </c>
      <c r="AD192" s="4">
        <f t="shared" si="243"/>
        <v>118267776</v>
      </c>
      <c r="AE192" s="4">
        <f t="shared" si="244"/>
        <v>19616256</v>
      </c>
      <c r="AF192" s="4">
        <f t="shared" si="245"/>
        <v>119978496</v>
      </c>
      <c r="AG192" s="4">
        <f t="shared" si="246"/>
        <v>334</v>
      </c>
      <c r="AH192" s="4">
        <f t="shared" si="247"/>
        <v>13345.2</v>
      </c>
      <c r="AI192" s="4">
        <f t="shared" si="248"/>
        <v>5702400</v>
      </c>
      <c r="AJ192" s="4">
        <f t="shared" si="249"/>
        <v>5702400</v>
      </c>
      <c r="AK192" s="4">
        <f t="shared" si="250"/>
        <v>248054400</v>
      </c>
    </row>
    <row r="193" spans="1:37">
      <c r="A193" s="4">
        <f t="shared" si="251"/>
        <v>1730</v>
      </c>
      <c r="B193" s="4">
        <f t="shared" si="228"/>
        <v>20940</v>
      </c>
      <c r="C193" s="4">
        <f t="shared" si="229"/>
        <v>274233.6</v>
      </c>
      <c r="D193" s="4">
        <f t="shared" si="230"/>
        <v>44841.6</v>
      </c>
      <c r="E193" s="4">
        <f t="shared" si="231"/>
        <v>82605.6</v>
      </c>
      <c r="F193" s="4">
        <f t="shared" si="232"/>
        <v>13701.6</v>
      </c>
      <c r="G193" s="4">
        <f t="shared" si="233"/>
        <v>83793.6</v>
      </c>
      <c r="H193" s="4">
        <f t="shared" si="234"/>
        <v>336</v>
      </c>
      <c r="I193" s="4">
        <f t="shared" si="235"/>
        <v>13424.4</v>
      </c>
      <c r="J193" s="4">
        <f t="shared" si="236"/>
        <v>3960</v>
      </c>
      <c r="K193" s="4">
        <f t="shared" si="237"/>
        <v>3960</v>
      </c>
      <c r="L193" s="4">
        <f t="shared" si="238"/>
        <v>173250</v>
      </c>
      <c r="M193" s="5">
        <f t="shared" si="252"/>
        <v>3360</v>
      </c>
      <c r="N193" s="5">
        <f t="shared" si="253"/>
        <v>336</v>
      </c>
      <c r="O193" s="5">
        <f t="shared" ref="O193:S193" si="299">O192+2</f>
        <v>336</v>
      </c>
      <c r="P193" s="5">
        <f t="shared" si="299"/>
        <v>336</v>
      </c>
      <c r="Q193" s="5">
        <f t="shared" si="299"/>
        <v>336</v>
      </c>
      <c r="R193" s="5">
        <f t="shared" si="299"/>
        <v>336</v>
      </c>
      <c r="S193" s="5">
        <f t="shared" si="299"/>
        <v>336</v>
      </c>
      <c r="T193" s="5">
        <f t="shared" si="255"/>
        <v>239</v>
      </c>
      <c r="U193" s="5">
        <v>100</v>
      </c>
      <c r="V193" s="5">
        <v>100</v>
      </c>
      <c r="W193" s="5">
        <f t="shared" si="256"/>
        <v>865</v>
      </c>
      <c r="X193" s="4">
        <v>6</v>
      </c>
      <c r="Y193" s="4">
        <f t="shared" si="295"/>
        <v>6.6</v>
      </c>
      <c r="Z193" s="4">
        <v>15</v>
      </c>
      <c r="AA193" s="4">
        <f t="shared" si="240"/>
        <v>30153600</v>
      </c>
      <c r="AB193" s="4">
        <f t="shared" si="241"/>
        <v>394896384</v>
      </c>
      <c r="AC193" s="4">
        <f t="shared" si="242"/>
        <v>64571904</v>
      </c>
      <c r="AD193" s="4">
        <f t="shared" si="243"/>
        <v>118952064</v>
      </c>
      <c r="AE193" s="4">
        <f t="shared" si="244"/>
        <v>19730304</v>
      </c>
      <c r="AF193" s="4">
        <f t="shared" si="245"/>
        <v>120662784</v>
      </c>
      <c r="AG193" s="4">
        <f t="shared" si="246"/>
        <v>336</v>
      </c>
      <c r="AH193" s="4">
        <f t="shared" si="247"/>
        <v>13424.4</v>
      </c>
      <c r="AI193" s="4">
        <f t="shared" si="248"/>
        <v>5702400</v>
      </c>
      <c r="AJ193" s="4">
        <f t="shared" si="249"/>
        <v>5702400</v>
      </c>
      <c r="AK193" s="4">
        <f t="shared" si="250"/>
        <v>249480000</v>
      </c>
    </row>
    <row r="194" spans="1:37">
      <c r="A194" s="4">
        <f t="shared" si="251"/>
        <v>1740</v>
      </c>
      <c r="B194" s="4">
        <f t="shared" si="228"/>
        <v>21060</v>
      </c>
      <c r="C194" s="4">
        <f t="shared" si="229"/>
        <v>275788.8</v>
      </c>
      <c r="D194" s="4">
        <f t="shared" si="230"/>
        <v>45100.8</v>
      </c>
      <c r="E194" s="4">
        <f t="shared" si="231"/>
        <v>83080.8</v>
      </c>
      <c r="F194" s="4">
        <f t="shared" si="232"/>
        <v>13780.8</v>
      </c>
      <c r="G194" s="4">
        <f t="shared" si="233"/>
        <v>84268.8</v>
      </c>
      <c r="H194" s="4">
        <f t="shared" si="234"/>
        <v>338</v>
      </c>
      <c r="I194" s="4">
        <f t="shared" si="235"/>
        <v>13503.6</v>
      </c>
      <c r="J194" s="4">
        <f t="shared" si="236"/>
        <v>3960</v>
      </c>
      <c r="K194" s="4">
        <f t="shared" si="237"/>
        <v>3960</v>
      </c>
      <c r="L194" s="4">
        <f t="shared" si="238"/>
        <v>174240</v>
      </c>
      <c r="M194" s="5">
        <f t="shared" si="252"/>
        <v>3380</v>
      </c>
      <c r="N194" s="5">
        <f t="shared" si="253"/>
        <v>338</v>
      </c>
      <c r="O194" s="5">
        <f t="shared" ref="O194:S194" si="300">O193+2</f>
        <v>338</v>
      </c>
      <c r="P194" s="5">
        <f t="shared" si="300"/>
        <v>338</v>
      </c>
      <c r="Q194" s="5">
        <f t="shared" si="300"/>
        <v>338</v>
      </c>
      <c r="R194" s="5">
        <f t="shared" si="300"/>
        <v>338</v>
      </c>
      <c r="S194" s="5">
        <f t="shared" si="300"/>
        <v>338</v>
      </c>
      <c r="T194" s="5">
        <f t="shared" si="255"/>
        <v>241</v>
      </c>
      <c r="U194" s="5">
        <v>100</v>
      </c>
      <c r="V194" s="5">
        <v>100</v>
      </c>
      <c r="W194" s="5">
        <f t="shared" si="256"/>
        <v>870</v>
      </c>
      <c r="X194" s="4">
        <v>6</v>
      </c>
      <c r="Y194" s="4">
        <f t="shared" si="295"/>
        <v>6.6</v>
      </c>
      <c r="Z194" s="4">
        <v>15</v>
      </c>
      <c r="AA194" s="4">
        <f t="shared" si="240"/>
        <v>30326400</v>
      </c>
      <c r="AB194" s="4">
        <f t="shared" si="241"/>
        <v>397135872</v>
      </c>
      <c r="AC194" s="4">
        <f t="shared" si="242"/>
        <v>64945152</v>
      </c>
      <c r="AD194" s="4">
        <f t="shared" si="243"/>
        <v>119636352</v>
      </c>
      <c r="AE194" s="4">
        <f t="shared" si="244"/>
        <v>19844352</v>
      </c>
      <c r="AF194" s="4">
        <f t="shared" si="245"/>
        <v>121347072</v>
      </c>
      <c r="AG194" s="4">
        <f t="shared" si="246"/>
        <v>338</v>
      </c>
      <c r="AH194" s="4">
        <f t="shared" si="247"/>
        <v>13503.6</v>
      </c>
      <c r="AI194" s="4">
        <f t="shared" si="248"/>
        <v>5702400</v>
      </c>
      <c r="AJ194" s="4">
        <f t="shared" si="249"/>
        <v>5702400</v>
      </c>
      <c r="AK194" s="4">
        <f t="shared" si="250"/>
        <v>250905600</v>
      </c>
    </row>
    <row r="195" spans="1:37">
      <c r="A195" s="4">
        <f t="shared" si="251"/>
        <v>1750</v>
      </c>
      <c r="B195" s="4">
        <f t="shared" si="228"/>
        <v>21180</v>
      </c>
      <c r="C195" s="4">
        <f t="shared" si="229"/>
        <v>277344</v>
      </c>
      <c r="D195" s="4">
        <f t="shared" si="230"/>
        <v>45360</v>
      </c>
      <c r="E195" s="4">
        <f t="shared" si="231"/>
        <v>83556</v>
      </c>
      <c r="F195" s="4">
        <f t="shared" si="232"/>
        <v>13860</v>
      </c>
      <c r="G195" s="4">
        <f t="shared" si="233"/>
        <v>84744</v>
      </c>
      <c r="H195" s="4">
        <f t="shared" si="234"/>
        <v>340</v>
      </c>
      <c r="I195" s="4">
        <f t="shared" si="235"/>
        <v>13582.8</v>
      </c>
      <c r="J195" s="4">
        <f t="shared" si="236"/>
        <v>3960</v>
      </c>
      <c r="K195" s="4">
        <f t="shared" si="237"/>
        <v>3960</v>
      </c>
      <c r="L195" s="4">
        <f t="shared" si="238"/>
        <v>175230</v>
      </c>
      <c r="M195" s="5">
        <f t="shared" si="252"/>
        <v>3400</v>
      </c>
      <c r="N195" s="5">
        <f t="shared" si="253"/>
        <v>340</v>
      </c>
      <c r="O195" s="5">
        <f t="shared" ref="O195:S195" si="301">O194+2</f>
        <v>340</v>
      </c>
      <c r="P195" s="5">
        <f t="shared" si="301"/>
        <v>340</v>
      </c>
      <c r="Q195" s="5">
        <f t="shared" si="301"/>
        <v>340</v>
      </c>
      <c r="R195" s="5">
        <f t="shared" si="301"/>
        <v>340</v>
      </c>
      <c r="S195" s="5">
        <f t="shared" si="301"/>
        <v>340</v>
      </c>
      <c r="T195" s="5">
        <f t="shared" si="255"/>
        <v>243</v>
      </c>
      <c r="U195" s="5">
        <v>100</v>
      </c>
      <c r="V195" s="5">
        <v>100</v>
      </c>
      <c r="W195" s="5">
        <f t="shared" si="256"/>
        <v>875</v>
      </c>
      <c r="X195" s="4">
        <v>6</v>
      </c>
      <c r="Y195" s="4">
        <f t="shared" si="295"/>
        <v>6.6</v>
      </c>
      <c r="Z195" s="4">
        <v>15</v>
      </c>
      <c r="AA195" s="4">
        <f t="shared" si="240"/>
        <v>30499200</v>
      </c>
      <c r="AB195" s="4">
        <f t="shared" si="241"/>
        <v>399375360</v>
      </c>
      <c r="AC195" s="4">
        <f t="shared" si="242"/>
        <v>65318400</v>
      </c>
      <c r="AD195" s="4">
        <f t="shared" si="243"/>
        <v>120320640</v>
      </c>
      <c r="AE195" s="4">
        <f t="shared" si="244"/>
        <v>19958400</v>
      </c>
      <c r="AF195" s="4">
        <f t="shared" si="245"/>
        <v>122031360</v>
      </c>
      <c r="AG195" s="4">
        <f t="shared" si="246"/>
        <v>340</v>
      </c>
      <c r="AH195" s="4">
        <f t="shared" si="247"/>
        <v>13582.8</v>
      </c>
      <c r="AI195" s="4">
        <f t="shared" si="248"/>
        <v>5702400</v>
      </c>
      <c r="AJ195" s="4">
        <f t="shared" si="249"/>
        <v>5702400</v>
      </c>
      <c r="AK195" s="4">
        <f t="shared" si="250"/>
        <v>252331200</v>
      </c>
    </row>
    <row r="196" spans="1:37">
      <c r="A196" s="4">
        <f t="shared" si="251"/>
        <v>1760</v>
      </c>
      <c r="B196" s="4">
        <f t="shared" si="228"/>
        <v>21300</v>
      </c>
      <c r="C196" s="4">
        <f t="shared" si="229"/>
        <v>281481.6</v>
      </c>
      <c r="D196" s="4">
        <f t="shared" si="230"/>
        <v>46041.6</v>
      </c>
      <c r="E196" s="4">
        <f t="shared" si="231"/>
        <v>86577.6</v>
      </c>
      <c r="F196" s="4">
        <f t="shared" si="232"/>
        <v>14361.6</v>
      </c>
      <c r="G196" s="4">
        <f t="shared" si="233"/>
        <v>87801.6</v>
      </c>
      <c r="H196" s="4">
        <f t="shared" si="234"/>
        <v>342</v>
      </c>
      <c r="I196" s="4">
        <f t="shared" si="235"/>
        <v>14076</v>
      </c>
      <c r="J196" s="4">
        <f t="shared" si="236"/>
        <v>4080</v>
      </c>
      <c r="K196" s="4">
        <f t="shared" si="237"/>
        <v>4080</v>
      </c>
      <c r="L196" s="4">
        <f t="shared" si="238"/>
        <v>181560</v>
      </c>
      <c r="M196" s="5">
        <f t="shared" si="252"/>
        <v>3420</v>
      </c>
      <c r="N196" s="5">
        <f t="shared" si="253"/>
        <v>342</v>
      </c>
      <c r="O196" s="5">
        <f t="shared" ref="O196:S196" si="302">O195+2</f>
        <v>342</v>
      </c>
      <c r="P196" s="5">
        <f t="shared" si="302"/>
        <v>342</v>
      </c>
      <c r="Q196" s="5">
        <f t="shared" si="302"/>
        <v>342</v>
      </c>
      <c r="R196" s="5">
        <f t="shared" si="302"/>
        <v>342</v>
      </c>
      <c r="S196" s="5">
        <f t="shared" si="302"/>
        <v>342</v>
      </c>
      <c r="T196" s="5">
        <f t="shared" si="255"/>
        <v>245</v>
      </c>
      <c r="U196" s="5">
        <v>100</v>
      </c>
      <c r="V196" s="5">
        <v>100</v>
      </c>
      <c r="W196" s="5">
        <f t="shared" si="256"/>
        <v>880</v>
      </c>
      <c r="X196" s="4">
        <v>6</v>
      </c>
      <c r="Y196" s="4">
        <f t="shared" si="295"/>
        <v>6.8</v>
      </c>
      <c r="Z196" s="4">
        <v>15</v>
      </c>
      <c r="AA196" s="4">
        <f t="shared" si="240"/>
        <v>30672000</v>
      </c>
      <c r="AB196" s="4">
        <f t="shared" si="241"/>
        <v>405333504</v>
      </c>
      <c r="AC196" s="4">
        <f t="shared" si="242"/>
        <v>66299904</v>
      </c>
      <c r="AD196" s="4">
        <f t="shared" si="243"/>
        <v>124671744</v>
      </c>
      <c r="AE196" s="4">
        <f t="shared" si="244"/>
        <v>20680704</v>
      </c>
      <c r="AF196" s="4">
        <f t="shared" si="245"/>
        <v>126434304</v>
      </c>
      <c r="AG196" s="4">
        <f t="shared" si="246"/>
        <v>342</v>
      </c>
      <c r="AH196" s="4">
        <f t="shared" si="247"/>
        <v>14076</v>
      </c>
      <c r="AI196" s="4">
        <f t="shared" si="248"/>
        <v>5875200</v>
      </c>
      <c r="AJ196" s="4">
        <f t="shared" si="249"/>
        <v>5875200</v>
      </c>
      <c r="AK196" s="4">
        <f t="shared" si="250"/>
        <v>261446400</v>
      </c>
    </row>
    <row r="197" spans="1:37">
      <c r="A197" s="4">
        <f t="shared" si="251"/>
        <v>1770</v>
      </c>
      <c r="B197" s="4">
        <f t="shared" si="228"/>
        <v>21420</v>
      </c>
      <c r="C197" s="4">
        <f t="shared" si="229"/>
        <v>283051.2</v>
      </c>
      <c r="D197" s="4">
        <f t="shared" si="230"/>
        <v>46303.2</v>
      </c>
      <c r="E197" s="4">
        <f t="shared" si="231"/>
        <v>87067.2</v>
      </c>
      <c r="F197" s="4">
        <f t="shared" si="232"/>
        <v>14443.2</v>
      </c>
      <c r="G197" s="4">
        <f t="shared" si="233"/>
        <v>88291.2</v>
      </c>
      <c r="H197" s="4">
        <f t="shared" si="234"/>
        <v>344</v>
      </c>
      <c r="I197" s="4">
        <f t="shared" si="235"/>
        <v>14157.6</v>
      </c>
      <c r="J197" s="4">
        <f t="shared" si="236"/>
        <v>4080</v>
      </c>
      <c r="K197" s="4">
        <f t="shared" si="237"/>
        <v>4080</v>
      </c>
      <c r="L197" s="4">
        <f t="shared" si="238"/>
        <v>182580</v>
      </c>
      <c r="M197" s="5">
        <f t="shared" si="252"/>
        <v>3440</v>
      </c>
      <c r="N197" s="5">
        <f t="shared" si="253"/>
        <v>344</v>
      </c>
      <c r="O197" s="5">
        <f t="shared" ref="O197:S197" si="303">O196+2</f>
        <v>344</v>
      </c>
      <c r="P197" s="5">
        <f t="shared" si="303"/>
        <v>344</v>
      </c>
      <c r="Q197" s="5">
        <f t="shared" si="303"/>
        <v>344</v>
      </c>
      <c r="R197" s="5">
        <f t="shared" si="303"/>
        <v>344</v>
      </c>
      <c r="S197" s="5">
        <f t="shared" si="303"/>
        <v>344</v>
      </c>
      <c r="T197" s="5">
        <f t="shared" si="255"/>
        <v>247</v>
      </c>
      <c r="U197" s="5">
        <v>100</v>
      </c>
      <c r="V197" s="5">
        <v>100</v>
      </c>
      <c r="W197" s="5">
        <f t="shared" si="256"/>
        <v>885</v>
      </c>
      <c r="X197" s="4">
        <v>6</v>
      </c>
      <c r="Y197" s="4">
        <f t="shared" si="295"/>
        <v>6.8</v>
      </c>
      <c r="Z197" s="4">
        <v>15</v>
      </c>
      <c r="AA197" s="4">
        <f t="shared" si="240"/>
        <v>30844800</v>
      </c>
      <c r="AB197" s="4">
        <f t="shared" si="241"/>
        <v>407593728</v>
      </c>
      <c r="AC197" s="4">
        <f t="shared" si="242"/>
        <v>66676608</v>
      </c>
      <c r="AD197" s="4">
        <f t="shared" si="243"/>
        <v>125376768</v>
      </c>
      <c r="AE197" s="4">
        <f t="shared" si="244"/>
        <v>20798208</v>
      </c>
      <c r="AF197" s="4">
        <f t="shared" si="245"/>
        <v>127139328</v>
      </c>
      <c r="AG197" s="4">
        <f t="shared" si="246"/>
        <v>344</v>
      </c>
      <c r="AH197" s="4">
        <f t="shared" si="247"/>
        <v>14157.6</v>
      </c>
      <c r="AI197" s="4">
        <f t="shared" si="248"/>
        <v>5875200</v>
      </c>
      <c r="AJ197" s="4">
        <f t="shared" si="249"/>
        <v>5875200</v>
      </c>
      <c r="AK197" s="4">
        <f t="shared" si="250"/>
        <v>262915200</v>
      </c>
    </row>
    <row r="198" spans="1:37">
      <c r="A198" s="4">
        <f t="shared" si="251"/>
        <v>1780</v>
      </c>
      <c r="B198" s="4">
        <f t="shared" si="228"/>
        <v>21540</v>
      </c>
      <c r="C198" s="4">
        <f t="shared" si="229"/>
        <v>284620.8</v>
      </c>
      <c r="D198" s="4">
        <f t="shared" si="230"/>
        <v>46564.8</v>
      </c>
      <c r="E198" s="4">
        <f t="shared" si="231"/>
        <v>87556.8</v>
      </c>
      <c r="F198" s="4">
        <f t="shared" si="232"/>
        <v>14524.8</v>
      </c>
      <c r="G198" s="4">
        <f t="shared" si="233"/>
        <v>88780.8</v>
      </c>
      <c r="H198" s="4">
        <f t="shared" si="234"/>
        <v>346</v>
      </c>
      <c r="I198" s="4">
        <f t="shared" si="235"/>
        <v>14239.2</v>
      </c>
      <c r="J198" s="4">
        <f t="shared" si="236"/>
        <v>4080</v>
      </c>
      <c r="K198" s="4">
        <f t="shared" si="237"/>
        <v>4080</v>
      </c>
      <c r="L198" s="4">
        <f t="shared" si="238"/>
        <v>183600</v>
      </c>
      <c r="M198" s="5">
        <f t="shared" si="252"/>
        <v>3460</v>
      </c>
      <c r="N198" s="5">
        <f t="shared" si="253"/>
        <v>346</v>
      </c>
      <c r="O198" s="5">
        <f t="shared" ref="O198:S198" si="304">O197+2</f>
        <v>346</v>
      </c>
      <c r="P198" s="5">
        <f t="shared" si="304"/>
        <v>346</v>
      </c>
      <c r="Q198" s="5">
        <f t="shared" si="304"/>
        <v>346</v>
      </c>
      <c r="R198" s="5">
        <f t="shared" si="304"/>
        <v>346</v>
      </c>
      <c r="S198" s="5">
        <f t="shared" si="304"/>
        <v>346</v>
      </c>
      <c r="T198" s="5">
        <f t="shared" si="255"/>
        <v>249</v>
      </c>
      <c r="U198" s="5">
        <v>100</v>
      </c>
      <c r="V198" s="5">
        <v>100</v>
      </c>
      <c r="W198" s="5">
        <f t="shared" si="256"/>
        <v>890</v>
      </c>
      <c r="X198" s="4">
        <v>6</v>
      </c>
      <c r="Y198" s="4">
        <f t="shared" si="295"/>
        <v>6.8</v>
      </c>
      <c r="Z198" s="4">
        <v>15</v>
      </c>
      <c r="AA198" s="4">
        <f t="shared" si="240"/>
        <v>31017600</v>
      </c>
      <c r="AB198" s="4">
        <f t="shared" si="241"/>
        <v>409853952</v>
      </c>
      <c r="AC198" s="4">
        <f t="shared" si="242"/>
        <v>67053312</v>
      </c>
      <c r="AD198" s="4">
        <f t="shared" si="243"/>
        <v>126081792</v>
      </c>
      <c r="AE198" s="4">
        <f t="shared" si="244"/>
        <v>20915712</v>
      </c>
      <c r="AF198" s="4">
        <f t="shared" si="245"/>
        <v>127844352</v>
      </c>
      <c r="AG198" s="4">
        <f t="shared" si="246"/>
        <v>346</v>
      </c>
      <c r="AH198" s="4">
        <f t="shared" si="247"/>
        <v>14239.2</v>
      </c>
      <c r="AI198" s="4">
        <f t="shared" si="248"/>
        <v>5875200</v>
      </c>
      <c r="AJ198" s="4">
        <f t="shared" si="249"/>
        <v>5875200</v>
      </c>
      <c r="AK198" s="4">
        <f t="shared" si="250"/>
        <v>264384000</v>
      </c>
    </row>
    <row r="199" spans="1:37">
      <c r="A199" s="4">
        <f t="shared" si="251"/>
        <v>1790</v>
      </c>
      <c r="B199" s="4">
        <f t="shared" si="228"/>
        <v>21660</v>
      </c>
      <c r="C199" s="4">
        <f t="shared" si="229"/>
        <v>286190.4</v>
      </c>
      <c r="D199" s="4">
        <f t="shared" si="230"/>
        <v>46826.4</v>
      </c>
      <c r="E199" s="4">
        <f t="shared" si="231"/>
        <v>88046.4</v>
      </c>
      <c r="F199" s="4">
        <f t="shared" si="232"/>
        <v>14606.4</v>
      </c>
      <c r="G199" s="4">
        <f t="shared" si="233"/>
        <v>89270.4</v>
      </c>
      <c r="H199" s="4">
        <f t="shared" si="234"/>
        <v>348</v>
      </c>
      <c r="I199" s="4">
        <f t="shared" si="235"/>
        <v>14320.8</v>
      </c>
      <c r="J199" s="4">
        <f t="shared" si="236"/>
        <v>4080</v>
      </c>
      <c r="K199" s="4">
        <f t="shared" si="237"/>
        <v>4080</v>
      </c>
      <c r="L199" s="4">
        <f t="shared" si="238"/>
        <v>184620</v>
      </c>
      <c r="M199" s="5">
        <f t="shared" si="252"/>
        <v>3480</v>
      </c>
      <c r="N199" s="5">
        <f t="shared" si="253"/>
        <v>348</v>
      </c>
      <c r="O199" s="5">
        <f t="shared" ref="O199:S199" si="305">O198+2</f>
        <v>348</v>
      </c>
      <c r="P199" s="5">
        <f t="shared" si="305"/>
        <v>348</v>
      </c>
      <c r="Q199" s="5">
        <f t="shared" si="305"/>
        <v>348</v>
      </c>
      <c r="R199" s="5">
        <f t="shared" si="305"/>
        <v>348</v>
      </c>
      <c r="S199" s="5">
        <f t="shared" si="305"/>
        <v>348</v>
      </c>
      <c r="T199" s="5">
        <f t="shared" si="255"/>
        <v>251</v>
      </c>
      <c r="U199" s="5">
        <v>100</v>
      </c>
      <c r="V199" s="5">
        <v>100</v>
      </c>
      <c r="W199" s="5">
        <f t="shared" si="256"/>
        <v>895</v>
      </c>
      <c r="X199" s="4">
        <v>6</v>
      </c>
      <c r="Y199" s="4">
        <f t="shared" si="295"/>
        <v>6.8</v>
      </c>
      <c r="Z199" s="4">
        <v>15</v>
      </c>
      <c r="AA199" s="4">
        <f t="shared" si="240"/>
        <v>31190400</v>
      </c>
      <c r="AB199" s="4">
        <f t="shared" si="241"/>
        <v>412114176</v>
      </c>
      <c r="AC199" s="4">
        <f t="shared" si="242"/>
        <v>67430016</v>
      </c>
      <c r="AD199" s="4">
        <f t="shared" si="243"/>
        <v>126786816</v>
      </c>
      <c r="AE199" s="4">
        <f t="shared" si="244"/>
        <v>21033216</v>
      </c>
      <c r="AF199" s="4">
        <f t="shared" si="245"/>
        <v>128549376</v>
      </c>
      <c r="AG199" s="4">
        <f t="shared" si="246"/>
        <v>348</v>
      </c>
      <c r="AH199" s="4">
        <f t="shared" si="247"/>
        <v>14320.8</v>
      </c>
      <c r="AI199" s="4">
        <f t="shared" si="248"/>
        <v>5875200</v>
      </c>
      <c r="AJ199" s="4">
        <f t="shared" si="249"/>
        <v>5875200</v>
      </c>
      <c r="AK199" s="4">
        <f t="shared" si="250"/>
        <v>265852800</v>
      </c>
    </row>
    <row r="200" spans="1:37">
      <c r="A200" s="4">
        <f t="shared" si="251"/>
        <v>1800</v>
      </c>
      <c r="B200" s="4">
        <f t="shared" si="228"/>
        <v>21780</v>
      </c>
      <c r="C200" s="4">
        <f t="shared" si="229"/>
        <v>287760</v>
      </c>
      <c r="D200" s="4">
        <f t="shared" si="230"/>
        <v>47088</v>
      </c>
      <c r="E200" s="4">
        <f t="shared" si="231"/>
        <v>88536</v>
      </c>
      <c r="F200" s="4">
        <f t="shared" si="232"/>
        <v>14688</v>
      </c>
      <c r="G200" s="4">
        <f t="shared" si="233"/>
        <v>89760</v>
      </c>
      <c r="H200" s="4">
        <f t="shared" si="234"/>
        <v>350</v>
      </c>
      <c r="I200" s="4">
        <f t="shared" si="235"/>
        <v>14402.4</v>
      </c>
      <c r="J200" s="4">
        <f t="shared" si="236"/>
        <v>4080</v>
      </c>
      <c r="K200" s="4">
        <f t="shared" si="237"/>
        <v>4080</v>
      </c>
      <c r="L200" s="4">
        <f t="shared" si="238"/>
        <v>185640</v>
      </c>
      <c r="M200" s="5">
        <f t="shared" si="252"/>
        <v>3500</v>
      </c>
      <c r="N200" s="5">
        <f t="shared" si="253"/>
        <v>350</v>
      </c>
      <c r="O200" s="5">
        <f t="shared" ref="O200:S200" si="306">O199+2</f>
        <v>350</v>
      </c>
      <c r="P200" s="5">
        <f t="shared" si="306"/>
        <v>350</v>
      </c>
      <c r="Q200" s="5">
        <f t="shared" si="306"/>
        <v>350</v>
      </c>
      <c r="R200" s="5">
        <f t="shared" si="306"/>
        <v>350</v>
      </c>
      <c r="S200" s="5">
        <f t="shared" si="306"/>
        <v>350</v>
      </c>
      <c r="T200" s="5">
        <f t="shared" si="255"/>
        <v>253</v>
      </c>
      <c r="U200" s="5">
        <v>100</v>
      </c>
      <c r="V200" s="5">
        <v>100</v>
      </c>
      <c r="W200" s="5">
        <f t="shared" si="256"/>
        <v>900</v>
      </c>
      <c r="X200" s="4">
        <v>6</v>
      </c>
      <c r="Y200" s="4">
        <f t="shared" si="295"/>
        <v>6.8</v>
      </c>
      <c r="Z200" s="4">
        <v>15</v>
      </c>
      <c r="AA200" s="4">
        <f t="shared" si="240"/>
        <v>31363200</v>
      </c>
      <c r="AB200" s="4">
        <f t="shared" si="241"/>
        <v>414374400</v>
      </c>
      <c r="AC200" s="4">
        <f t="shared" si="242"/>
        <v>67806720</v>
      </c>
      <c r="AD200" s="4">
        <f t="shared" si="243"/>
        <v>127491840</v>
      </c>
      <c r="AE200" s="4">
        <f t="shared" si="244"/>
        <v>21150720</v>
      </c>
      <c r="AF200" s="4">
        <f t="shared" si="245"/>
        <v>129254400</v>
      </c>
      <c r="AG200" s="4">
        <f t="shared" si="246"/>
        <v>350</v>
      </c>
      <c r="AH200" s="4">
        <f t="shared" si="247"/>
        <v>14402.4</v>
      </c>
      <c r="AI200" s="4">
        <f t="shared" si="248"/>
        <v>5875200</v>
      </c>
      <c r="AJ200" s="4">
        <f t="shared" si="249"/>
        <v>5875200</v>
      </c>
      <c r="AK200" s="4">
        <f t="shared" si="250"/>
        <v>267321600</v>
      </c>
    </row>
    <row r="201" spans="1:37">
      <c r="A201" s="4">
        <f t="shared" si="251"/>
        <v>1810</v>
      </c>
      <c r="B201" s="4">
        <f t="shared" si="228"/>
        <v>21900</v>
      </c>
      <c r="C201" s="4">
        <f t="shared" si="229"/>
        <v>288002.4</v>
      </c>
      <c r="D201" s="4">
        <f t="shared" si="230"/>
        <v>47132.4</v>
      </c>
      <c r="E201" s="4">
        <f t="shared" si="231"/>
        <v>87716.4</v>
      </c>
      <c r="F201" s="4">
        <f t="shared" si="232"/>
        <v>14552.4</v>
      </c>
      <c r="G201" s="4">
        <f t="shared" si="233"/>
        <v>88922.4</v>
      </c>
      <c r="H201" s="4">
        <f t="shared" si="234"/>
        <v>352</v>
      </c>
      <c r="I201" s="4">
        <f t="shared" si="235"/>
        <v>14271</v>
      </c>
      <c r="J201" s="4">
        <f t="shared" si="236"/>
        <v>4020</v>
      </c>
      <c r="K201" s="4">
        <f t="shared" si="237"/>
        <v>4020</v>
      </c>
      <c r="L201" s="4">
        <f t="shared" si="238"/>
        <v>183915</v>
      </c>
      <c r="M201" s="5">
        <f t="shared" si="252"/>
        <v>3520</v>
      </c>
      <c r="N201" s="5">
        <f t="shared" si="253"/>
        <v>352</v>
      </c>
      <c r="O201" s="5">
        <f t="shared" ref="O201:S201" si="307">O200+2</f>
        <v>352</v>
      </c>
      <c r="P201" s="5">
        <f t="shared" si="307"/>
        <v>352</v>
      </c>
      <c r="Q201" s="5">
        <f t="shared" si="307"/>
        <v>352</v>
      </c>
      <c r="R201" s="5">
        <f t="shared" si="307"/>
        <v>352</v>
      </c>
      <c r="S201" s="5">
        <f t="shared" si="307"/>
        <v>352</v>
      </c>
      <c r="T201" s="5">
        <f t="shared" si="255"/>
        <v>255</v>
      </c>
      <c r="U201" s="5">
        <v>100</v>
      </c>
      <c r="V201" s="5">
        <v>100</v>
      </c>
      <c r="W201" s="5">
        <f t="shared" si="256"/>
        <v>905</v>
      </c>
      <c r="X201" s="4">
        <v>6</v>
      </c>
      <c r="Y201" s="4">
        <f t="shared" si="295"/>
        <v>6.7</v>
      </c>
      <c r="Z201" s="4">
        <v>15</v>
      </c>
      <c r="AA201" s="4">
        <f t="shared" si="240"/>
        <v>31536000</v>
      </c>
      <c r="AB201" s="4">
        <f t="shared" si="241"/>
        <v>414723456</v>
      </c>
      <c r="AC201" s="4">
        <f t="shared" si="242"/>
        <v>67870656</v>
      </c>
      <c r="AD201" s="4">
        <f t="shared" si="243"/>
        <v>126311616</v>
      </c>
      <c r="AE201" s="4">
        <f t="shared" si="244"/>
        <v>20955456</v>
      </c>
      <c r="AF201" s="4">
        <f t="shared" si="245"/>
        <v>128048256</v>
      </c>
      <c r="AG201" s="4">
        <f t="shared" si="246"/>
        <v>352</v>
      </c>
      <c r="AH201" s="4">
        <f t="shared" si="247"/>
        <v>14271</v>
      </c>
      <c r="AI201" s="4">
        <f t="shared" si="248"/>
        <v>5788800</v>
      </c>
      <c r="AJ201" s="4">
        <f t="shared" si="249"/>
        <v>5788800</v>
      </c>
      <c r="AK201" s="4">
        <f t="shared" si="250"/>
        <v>264837600</v>
      </c>
    </row>
    <row r="202" spans="1:37">
      <c r="A202" s="4">
        <f t="shared" si="251"/>
        <v>1820</v>
      </c>
      <c r="B202" s="4">
        <f t="shared" si="228"/>
        <v>22020</v>
      </c>
      <c r="C202" s="4">
        <f t="shared" si="229"/>
        <v>289564.8</v>
      </c>
      <c r="D202" s="4">
        <f t="shared" si="230"/>
        <v>47392.8</v>
      </c>
      <c r="E202" s="4">
        <f t="shared" si="231"/>
        <v>88198.8</v>
      </c>
      <c r="F202" s="4">
        <f t="shared" si="232"/>
        <v>14632.8</v>
      </c>
      <c r="G202" s="4">
        <f t="shared" si="233"/>
        <v>89404.8</v>
      </c>
      <c r="H202" s="4">
        <f t="shared" si="234"/>
        <v>354</v>
      </c>
      <c r="I202" s="4">
        <f t="shared" si="235"/>
        <v>14351.4</v>
      </c>
      <c r="J202" s="4">
        <f t="shared" si="236"/>
        <v>4020</v>
      </c>
      <c r="K202" s="4">
        <f t="shared" si="237"/>
        <v>4020</v>
      </c>
      <c r="L202" s="4">
        <f t="shared" si="238"/>
        <v>184920</v>
      </c>
      <c r="M202" s="5">
        <f t="shared" si="252"/>
        <v>3540</v>
      </c>
      <c r="N202" s="5">
        <f t="shared" si="253"/>
        <v>354</v>
      </c>
      <c r="O202" s="5">
        <f t="shared" ref="O202:S202" si="308">O201+2</f>
        <v>354</v>
      </c>
      <c r="P202" s="5">
        <f t="shared" si="308"/>
        <v>354</v>
      </c>
      <c r="Q202" s="5">
        <f t="shared" si="308"/>
        <v>354</v>
      </c>
      <c r="R202" s="5">
        <f t="shared" si="308"/>
        <v>354</v>
      </c>
      <c r="S202" s="5">
        <f t="shared" si="308"/>
        <v>354</v>
      </c>
      <c r="T202" s="5">
        <f t="shared" si="255"/>
        <v>257</v>
      </c>
      <c r="U202" s="5">
        <v>100</v>
      </c>
      <c r="V202" s="5">
        <v>100</v>
      </c>
      <c r="W202" s="5">
        <f t="shared" si="256"/>
        <v>910</v>
      </c>
      <c r="X202" s="4">
        <v>6</v>
      </c>
      <c r="Y202" s="4">
        <f t="shared" si="295"/>
        <v>6.7</v>
      </c>
      <c r="Z202" s="4">
        <v>15</v>
      </c>
      <c r="AA202" s="4">
        <f t="shared" si="240"/>
        <v>31708800</v>
      </c>
      <c r="AB202" s="4">
        <f t="shared" si="241"/>
        <v>416973312</v>
      </c>
      <c r="AC202" s="4">
        <f t="shared" si="242"/>
        <v>68245632</v>
      </c>
      <c r="AD202" s="4">
        <f t="shared" si="243"/>
        <v>127006272</v>
      </c>
      <c r="AE202" s="4">
        <f t="shared" si="244"/>
        <v>21071232</v>
      </c>
      <c r="AF202" s="4">
        <f t="shared" si="245"/>
        <v>128742912</v>
      </c>
      <c r="AG202" s="4">
        <f t="shared" si="246"/>
        <v>354</v>
      </c>
      <c r="AH202" s="4">
        <f t="shared" si="247"/>
        <v>14351.4</v>
      </c>
      <c r="AI202" s="4">
        <f t="shared" si="248"/>
        <v>5788800</v>
      </c>
      <c r="AJ202" s="4">
        <f t="shared" si="249"/>
        <v>5788800</v>
      </c>
      <c r="AK202" s="4">
        <f t="shared" si="250"/>
        <v>266284800</v>
      </c>
    </row>
    <row r="203" spans="1:37">
      <c r="A203" s="4">
        <f t="shared" si="251"/>
        <v>1830</v>
      </c>
      <c r="B203" s="4">
        <f t="shared" si="228"/>
        <v>22140</v>
      </c>
      <c r="C203" s="4">
        <f t="shared" si="229"/>
        <v>291127.2</v>
      </c>
      <c r="D203" s="4">
        <f t="shared" si="230"/>
        <v>47653.2</v>
      </c>
      <c r="E203" s="4">
        <f t="shared" si="231"/>
        <v>88681.2</v>
      </c>
      <c r="F203" s="4">
        <f t="shared" si="232"/>
        <v>14713.2</v>
      </c>
      <c r="G203" s="4">
        <f t="shared" si="233"/>
        <v>89887.2</v>
      </c>
      <c r="H203" s="4">
        <f t="shared" si="234"/>
        <v>356</v>
      </c>
      <c r="I203" s="4">
        <f t="shared" si="235"/>
        <v>14431.8</v>
      </c>
      <c r="J203" s="4">
        <f t="shared" si="236"/>
        <v>4020</v>
      </c>
      <c r="K203" s="4">
        <f t="shared" si="237"/>
        <v>4020</v>
      </c>
      <c r="L203" s="4">
        <f t="shared" si="238"/>
        <v>185925</v>
      </c>
      <c r="M203" s="5">
        <f t="shared" si="252"/>
        <v>3560</v>
      </c>
      <c r="N203" s="5">
        <f t="shared" si="253"/>
        <v>356</v>
      </c>
      <c r="O203" s="5">
        <f t="shared" ref="O203:S203" si="309">O202+2</f>
        <v>356</v>
      </c>
      <c r="P203" s="5">
        <f t="shared" si="309"/>
        <v>356</v>
      </c>
      <c r="Q203" s="5">
        <f t="shared" si="309"/>
        <v>356</v>
      </c>
      <c r="R203" s="5">
        <f t="shared" si="309"/>
        <v>356</v>
      </c>
      <c r="S203" s="5">
        <f t="shared" si="309"/>
        <v>356</v>
      </c>
      <c r="T203" s="5">
        <f t="shared" si="255"/>
        <v>259</v>
      </c>
      <c r="U203" s="5">
        <v>100</v>
      </c>
      <c r="V203" s="5">
        <v>100</v>
      </c>
      <c r="W203" s="5">
        <f t="shared" si="256"/>
        <v>915</v>
      </c>
      <c r="X203" s="4">
        <v>6</v>
      </c>
      <c r="Y203" s="4">
        <f t="shared" si="295"/>
        <v>6.7</v>
      </c>
      <c r="Z203" s="4">
        <v>15</v>
      </c>
      <c r="AA203" s="4">
        <f t="shared" si="240"/>
        <v>31881600</v>
      </c>
      <c r="AB203" s="4">
        <f t="shared" si="241"/>
        <v>419223168</v>
      </c>
      <c r="AC203" s="4">
        <f t="shared" si="242"/>
        <v>68620608</v>
      </c>
      <c r="AD203" s="4">
        <f t="shared" si="243"/>
        <v>127700928</v>
      </c>
      <c r="AE203" s="4">
        <f t="shared" si="244"/>
        <v>21187008</v>
      </c>
      <c r="AF203" s="4">
        <f t="shared" si="245"/>
        <v>129437568</v>
      </c>
      <c r="AG203" s="4">
        <f t="shared" si="246"/>
        <v>356</v>
      </c>
      <c r="AH203" s="4">
        <f t="shared" si="247"/>
        <v>14431.8</v>
      </c>
      <c r="AI203" s="4">
        <f t="shared" si="248"/>
        <v>5788800</v>
      </c>
      <c r="AJ203" s="4">
        <f t="shared" si="249"/>
        <v>5788800</v>
      </c>
      <c r="AK203" s="4">
        <f t="shared" si="250"/>
        <v>267732000</v>
      </c>
    </row>
    <row r="204" spans="1:37">
      <c r="A204" s="4">
        <f t="shared" si="251"/>
        <v>1840</v>
      </c>
      <c r="B204" s="4">
        <f t="shared" si="228"/>
        <v>22260</v>
      </c>
      <c r="C204" s="4">
        <f t="shared" si="229"/>
        <v>292689.6</v>
      </c>
      <c r="D204" s="4">
        <f t="shared" si="230"/>
        <v>47913.6</v>
      </c>
      <c r="E204" s="4">
        <f t="shared" si="231"/>
        <v>89163.6</v>
      </c>
      <c r="F204" s="4">
        <f t="shared" si="232"/>
        <v>14793.6</v>
      </c>
      <c r="G204" s="4">
        <f t="shared" si="233"/>
        <v>90369.6</v>
      </c>
      <c r="H204" s="4">
        <f t="shared" si="234"/>
        <v>358</v>
      </c>
      <c r="I204" s="4">
        <f t="shared" si="235"/>
        <v>14512.2</v>
      </c>
      <c r="J204" s="4">
        <f t="shared" si="236"/>
        <v>4020</v>
      </c>
      <c r="K204" s="4">
        <f t="shared" si="237"/>
        <v>4020</v>
      </c>
      <c r="L204" s="4">
        <f t="shared" si="238"/>
        <v>186930</v>
      </c>
      <c r="M204" s="5">
        <f t="shared" si="252"/>
        <v>3580</v>
      </c>
      <c r="N204" s="5">
        <f t="shared" si="253"/>
        <v>358</v>
      </c>
      <c r="O204" s="5">
        <f t="shared" ref="O204:S204" si="310">O203+2</f>
        <v>358</v>
      </c>
      <c r="P204" s="5">
        <f t="shared" si="310"/>
        <v>358</v>
      </c>
      <c r="Q204" s="5">
        <f t="shared" si="310"/>
        <v>358</v>
      </c>
      <c r="R204" s="5">
        <f t="shared" si="310"/>
        <v>358</v>
      </c>
      <c r="S204" s="5">
        <f t="shared" si="310"/>
        <v>358</v>
      </c>
      <c r="T204" s="5">
        <f t="shared" si="255"/>
        <v>261</v>
      </c>
      <c r="U204" s="5">
        <v>100</v>
      </c>
      <c r="V204" s="5">
        <v>100</v>
      </c>
      <c r="W204" s="5">
        <f t="shared" si="256"/>
        <v>920</v>
      </c>
      <c r="X204" s="4">
        <v>6</v>
      </c>
      <c r="Y204" s="4">
        <f t="shared" si="295"/>
        <v>6.7</v>
      </c>
      <c r="Z204" s="4">
        <v>15</v>
      </c>
      <c r="AA204" s="4">
        <f t="shared" si="240"/>
        <v>32054400</v>
      </c>
      <c r="AB204" s="4">
        <f t="shared" si="241"/>
        <v>421473024</v>
      </c>
      <c r="AC204" s="4">
        <f t="shared" si="242"/>
        <v>68995584</v>
      </c>
      <c r="AD204" s="4">
        <f t="shared" si="243"/>
        <v>128395584</v>
      </c>
      <c r="AE204" s="4">
        <f t="shared" si="244"/>
        <v>21302784</v>
      </c>
      <c r="AF204" s="4">
        <f t="shared" si="245"/>
        <v>130132224</v>
      </c>
      <c r="AG204" s="4">
        <f t="shared" si="246"/>
        <v>358</v>
      </c>
      <c r="AH204" s="4">
        <f t="shared" si="247"/>
        <v>14512.2</v>
      </c>
      <c r="AI204" s="4">
        <f t="shared" si="248"/>
        <v>5788800</v>
      </c>
      <c r="AJ204" s="4">
        <f t="shared" si="249"/>
        <v>5788800</v>
      </c>
      <c r="AK204" s="4">
        <f t="shared" si="250"/>
        <v>269179200</v>
      </c>
    </row>
    <row r="205" spans="1:37">
      <c r="A205" s="4">
        <f t="shared" si="251"/>
        <v>1850</v>
      </c>
      <c r="B205" s="4">
        <f t="shared" si="228"/>
        <v>22380</v>
      </c>
      <c r="C205" s="4">
        <f t="shared" si="229"/>
        <v>294252</v>
      </c>
      <c r="D205" s="4">
        <f t="shared" si="230"/>
        <v>48174</v>
      </c>
      <c r="E205" s="4">
        <f t="shared" si="231"/>
        <v>89646</v>
      </c>
      <c r="F205" s="4">
        <f t="shared" si="232"/>
        <v>14874</v>
      </c>
      <c r="G205" s="4">
        <f t="shared" si="233"/>
        <v>90852</v>
      </c>
      <c r="H205" s="4">
        <f t="shared" si="234"/>
        <v>360</v>
      </c>
      <c r="I205" s="4">
        <f t="shared" si="235"/>
        <v>14592.6</v>
      </c>
      <c r="J205" s="4">
        <f t="shared" si="236"/>
        <v>4020</v>
      </c>
      <c r="K205" s="4">
        <f t="shared" si="237"/>
        <v>4020</v>
      </c>
      <c r="L205" s="4">
        <f t="shared" si="238"/>
        <v>187935</v>
      </c>
      <c r="M205" s="5">
        <f t="shared" si="252"/>
        <v>3600</v>
      </c>
      <c r="N205" s="5">
        <f t="shared" si="253"/>
        <v>360</v>
      </c>
      <c r="O205" s="5">
        <f t="shared" ref="O205:S205" si="311">O204+2</f>
        <v>360</v>
      </c>
      <c r="P205" s="5">
        <f t="shared" si="311"/>
        <v>360</v>
      </c>
      <c r="Q205" s="5">
        <f t="shared" si="311"/>
        <v>360</v>
      </c>
      <c r="R205" s="5">
        <f t="shared" si="311"/>
        <v>360</v>
      </c>
      <c r="S205" s="5">
        <f t="shared" si="311"/>
        <v>360</v>
      </c>
      <c r="T205" s="5">
        <f t="shared" si="255"/>
        <v>263</v>
      </c>
      <c r="U205" s="5">
        <v>100</v>
      </c>
      <c r="V205" s="5">
        <v>100</v>
      </c>
      <c r="W205" s="5">
        <f t="shared" si="256"/>
        <v>925</v>
      </c>
      <c r="X205" s="4">
        <v>6</v>
      </c>
      <c r="Y205" s="4">
        <f t="shared" si="295"/>
        <v>6.7</v>
      </c>
      <c r="Z205" s="4">
        <v>15</v>
      </c>
      <c r="AA205" s="4">
        <f t="shared" si="240"/>
        <v>32227200</v>
      </c>
      <c r="AB205" s="4">
        <f t="shared" si="241"/>
        <v>423722880</v>
      </c>
      <c r="AC205" s="4">
        <f t="shared" si="242"/>
        <v>69370560</v>
      </c>
      <c r="AD205" s="4">
        <f t="shared" si="243"/>
        <v>129090240</v>
      </c>
      <c r="AE205" s="4">
        <f t="shared" si="244"/>
        <v>21418560</v>
      </c>
      <c r="AF205" s="4">
        <f t="shared" si="245"/>
        <v>130826880</v>
      </c>
      <c r="AG205" s="4">
        <f t="shared" si="246"/>
        <v>360</v>
      </c>
      <c r="AH205" s="4">
        <f t="shared" si="247"/>
        <v>14592.6</v>
      </c>
      <c r="AI205" s="4">
        <f t="shared" si="248"/>
        <v>5788800</v>
      </c>
      <c r="AJ205" s="4">
        <f t="shared" si="249"/>
        <v>5788800</v>
      </c>
      <c r="AK205" s="4">
        <f t="shared" si="250"/>
        <v>270626400</v>
      </c>
    </row>
    <row r="206" spans="1:37">
      <c r="A206" s="4">
        <f t="shared" si="251"/>
        <v>1860</v>
      </c>
      <c r="B206" s="4">
        <f t="shared" si="228"/>
        <v>22500</v>
      </c>
      <c r="C206" s="4">
        <f t="shared" si="229"/>
        <v>298540.8</v>
      </c>
      <c r="D206" s="4">
        <f t="shared" si="230"/>
        <v>48880.8</v>
      </c>
      <c r="E206" s="4">
        <f t="shared" si="231"/>
        <v>92818.8</v>
      </c>
      <c r="F206" s="4">
        <f t="shared" si="232"/>
        <v>15400.8</v>
      </c>
      <c r="G206" s="4">
        <f t="shared" si="233"/>
        <v>94060.8</v>
      </c>
      <c r="H206" s="4">
        <f t="shared" si="234"/>
        <v>362</v>
      </c>
      <c r="I206" s="4">
        <f t="shared" si="235"/>
        <v>15111</v>
      </c>
      <c r="J206" s="4">
        <f t="shared" si="236"/>
        <v>4140</v>
      </c>
      <c r="K206" s="4">
        <f t="shared" si="237"/>
        <v>4140</v>
      </c>
      <c r="L206" s="4">
        <f t="shared" si="238"/>
        <v>194580</v>
      </c>
      <c r="M206" s="5">
        <f t="shared" si="252"/>
        <v>3620</v>
      </c>
      <c r="N206" s="5">
        <f t="shared" si="253"/>
        <v>362</v>
      </c>
      <c r="O206" s="5">
        <f t="shared" ref="O206:S206" si="312">O205+2</f>
        <v>362</v>
      </c>
      <c r="P206" s="5">
        <f t="shared" si="312"/>
        <v>362</v>
      </c>
      <c r="Q206" s="5">
        <f t="shared" si="312"/>
        <v>362</v>
      </c>
      <c r="R206" s="5">
        <f t="shared" si="312"/>
        <v>362</v>
      </c>
      <c r="S206" s="5">
        <f t="shared" si="312"/>
        <v>362</v>
      </c>
      <c r="T206" s="5">
        <f t="shared" si="255"/>
        <v>265</v>
      </c>
      <c r="U206" s="5">
        <v>100</v>
      </c>
      <c r="V206" s="5">
        <v>100</v>
      </c>
      <c r="W206" s="5">
        <f t="shared" si="256"/>
        <v>930</v>
      </c>
      <c r="X206" s="4">
        <v>6</v>
      </c>
      <c r="Y206" s="4">
        <f t="shared" si="295"/>
        <v>6.9</v>
      </c>
      <c r="Z206" s="4">
        <v>15</v>
      </c>
      <c r="AA206" s="4">
        <f t="shared" si="240"/>
        <v>32400000</v>
      </c>
      <c r="AB206" s="4">
        <f t="shared" si="241"/>
        <v>429898752</v>
      </c>
      <c r="AC206" s="4">
        <f t="shared" si="242"/>
        <v>70388352</v>
      </c>
      <c r="AD206" s="4">
        <f t="shared" si="243"/>
        <v>133659072</v>
      </c>
      <c r="AE206" s="4">
        <f t="shared" si="244"/>
        <v>22177152</v>
      </c>
      <c r="AF206" s="4">
        <f t="shared" si="245"/>
        <v>135447552</v>
      </c>
      <c r="AG206" s="4">
        <f t="shared" si="246"/>
        <v>362</v>
      </c>
      <c r="AH206" s="4">
        <f t="shared" si="247"/>
        <v>15111</v>
      </c>
      <c r="AI206" s="4">
        <f t="shared" si="248"/>
        <v>5961600</v>
      </c>
      <c r="AJ206" s="4">
        <f t="shared" si="249"/>
        <v>5961600</v>
      </c>
      <c r="AK206" s="4">
        <f t="shared" si="250"/>
        <v>280195200</v>
      </c>
    </row>
    <row r="207" spans="1:37">
      <c r="A207" s="4">
        <f t="shared" si="251"/>
        <v>1870</v>
      </c>
      <c r="B207" s="4">
        <f t="shared" si="228"/>
        <v>22620</v>
      </c>
      <c r="C207" s="4">
        <f t="shared" si="229"/>
        <v>300117.6</v>
      </c>
      <c r="D207" s="4">
        <f t="shared" si="230"/>
        <v>49143.6</v>
      </c>
      <c r="E207" s="4">
        <f t="shared" si="231"/>
        <v>93315.6</v>
      </c>
      <c r="F207" s="4">
        <f t="shared" si="232"/>
        <v>15483.6</v>
      </c>
      <c r="G207" s="4">
        <f t="shared" si="233"/>
        <v>94557.6</v>
      </c>
      <c r="H207" s="4">
        <f t="shared" si="234"/>
        <v>364</v>
      </c>
      <c r="I207" s="4">
        <f t="shared" si="235"/>
        <v>15193.8</v>
      </c>
      <c r="J207" s="4">
        <f t="shared" si="236"/>
        <v>4140</v>
      </c>
      <c r="K207" s="4">
        <f t="shared" si="237"/>
        <v>4140</v>
      </c>
      <c r="L207" s="4">
        <f t="shared" si="238"/>
        <v>195615</v>
      </c>
      <c r="M207" s="5">
        <f t="shared" si="252"/>
        <v>3640</v>
      </c>
      <c r="N207" s="5">
        <f t="shared" si="253"/>
        <v>364</v>
      </c>
      <c r="O207" s="5">
        <f t="shared" ref="O207:S207" si="313">O206+2</f>
        <v>364</v>
      </c>
      <c r="P207" s="5">
        <f t="shared" si="313"/>
        <v>364</v>
      </c>
      <c r="Q207" s="5">
        <f t="shared" si="313"/>
        <v>364</v>
      </c>
      <c r="R207" s="5">
        <f t="shared" si="313"/>
        <v>364</v>
      </c>
      <c r="S207" s="5">
        <f t="shared" si="313"/>
        <v>364</v>
      </c>
      <c r="T207" s="5">
        <f t="shared" si="255"/>
        <v>267</v>
      </c>
      <c r="U207" s="5">
        <v>100</v>
      </c>
      <c r="V207" s="5">
        <v>100</v>
      </c>
      <c r="W207" s="5">
        <f t="shared" si="256"/>
        <v>935</v>
      </c>
      <c r="X207" s="4">
        <v>6</v>
      </c>
      <c r="Y207" s="4">
        <f t="shared" si="295"/>
        <v>6.9</v>
      </c>
      <c r="Z207" s="4">
        <v>15</v>
      </c>
      <c r="AA207" s="4">
        <f t="shared" si="240"/>
        <v>32572800</v>
      </c>
      <c r="AB207" s="4">
        <f t="shared" si="241"/>
        <v>432169344</v>
      </c>
      <c r="AC207" s="4">
        <f t="shared" si="242"/>
        <v>70766784</v>
      </c>
      <c r="AD207" s="4">
        <f t="shared" si="243"/>
        <v>134374464</v>
      </c>
      <c r="AE207" s="4">
        <f t="shared" si="244"/>
        <v>22296384</v>
      </c>
      <c r="AF207" s="4">
        <f t="shared" si="245"/>
        <v>136162944</v>
      </c>
      <c r="AG207" s="4">
        <f t="shared" si="246"/>
        <v>364</v>
      </c>
      <c r="AH207" s="4">
        <f t="shared" si="247"/>
        <v>15193.8</v>
      </c>
      <c r="AI207" s="4">
        <f t="shared" si="248"/>
        <v>5961600</v>
      </c>
      <c r="AJ207" s="4">
        <f t="shared" si="249"/>
        <v>5961600</v>
      </c>
      <c r="AK207" s="4">
        <f t="shared" si="250"/>
        <v>281685600</v>
      </c>
    </row>
    <row r="208" spans="1:37">
      <c r="A208" s="4">
        <f t="shared" si="251"/>
        <v>1880</v>
      </c>
      <c r="B208" s="4">
        <f t="shared" si="228"/>
        <v>22740</v>
      </c>
      <c r="C208" s="4">
        <f t="shared" si="229"/>
        <v>301694.4</v>
      </c>
      <c r="D208" s="4">
        <f t="shared" si="230"/>
        <v>49406.4</v>
      </c>
      <c r="E208" s="4">
        <f t="shared" si="231"/>
        <v>93812.4</v>
      </c>
      <c r="F208" s="4">
        <f t="shared" si="232"/>
        <v>15566.4</v>
      </c>
      <c r="G208" s="4">
        <f t="shared" si="233"/>
        <v>95054.4</v>
      </c>
      <c r="H208" s="4">
        <f t="shared" si="234"/>
        <v>366</v>
      </c>
      <c r="I208" s="4">
        <f t="shared" si="235"/>
        <v>15276.6</v>
      </c>
      <c r="J208" s="4">
        <f t="shared" si="236"/>
        <v>4140</v>
      </c>
      <c r="K208" s="4">
        <f t="shared" si="237"/>
        <v>4140</v>
      </c>
      <c r="L208" s="4">
        <f t="shared" si="238"/>
        <v>196650</v>
      </c>
      <c r="M208" s="5">
        <f t="shared" si="252"/>
        <v>3660</v>
      </c>
      <c r="N208" s="5">
        <f t="shared" si="253"/>
        <v>366</v>
      </c>
      <c r="O208" s="5">
        <f t="shared" ref="O208:S208" si="314">O207+2</f>
        <v>366</v>
      </c>
      <c r="P208" s="5">
        <f t="shared" si="314"/>
        <v>366</v>
      </c>
      <c r="Q208" s="5">
        <f t="shared" si="314"/>
        <v>366</v>
      </c>
      <c r="R208" s="5">
        <f t="shared" si="314"/>
        <v>366</v>
      </c>
      <c r="S208" s="5">
        <f t="shared" si="314"/>
        <v>366</v>
      </c>
      <c r="T208" s="5">
        <f t="shared" si="255"/>
        <v>269</v>
      </c>
      <c r="U208" s="5">
        <v>100</v>
      </c>
      <c r="V208" s="5">
        <v>100</v>
      </c>
      <c r="W208" s="5">
        <f t="shared" si="256"/>
        <v>940</v>
      </c>
      <c r="X208" s="4">
        <v>6</v>
      </c>
      <c r="Y208" s="4">
        <f t="shared" si="295"/>
        <v>6.9</v>
      </c>
      <c r="Z208" s="4">
        <v>15</v>
      </c>
      <c r="AA208" s="4">
        <f t="shared" si="240"/>
        <v>32745600</v>
      </c>
      <c r="AB208" s="4">
        <f t="shared" si="241"/>
        <v>434439936</v>
      </c>
      <c r="AC208" s="4">
        <f t="shared" si="242"/>
        <v>71145216</v>
      </c>
      <c r="AD208" s="4">
        <f t="shared" si="243"/>
        <v>135089856</v>
      </c>
      <c r="AE208" s="4">
        <f t="shared" si="244"/>
        <v>22415616</v>
      </c>
      <c r="AF208" s="4">
        <f t="shared" si="245"/>
        <v>136878336</v>
      </c>
      <c r="AG208" s="4">
        <f t="shared" si="246"/>
        <v>366</v>
      </c>
      <c r="AH208" s="4">
        <f t="shared" si="247"/>
        <v>15276.6</v>
      </c>
      <c r="AI208" s="4">
        <f t="shared" si="248"/>
        <v>5961600</v>
      </c>
      <c r="AJ208" s="4">
        <f t="shared" si="249"/>
        <v>5961600</v>
      </c>
      <c r="AK208" s="4">
        <f t="shared" si="250"/>
        <v>283176000</v>
      </c>
    </row>
    <row r="209" spans="1:37">
      <c r="A209" s="4">
        <f t="shared" si="251"/>
        <v>1890</v>
      </c>
      <c r="B209" s="4">
        <f t="shared" si="228"/>
        <v>22860</v>
      </c>
      <c r="C209" s="4">
        <f t="shared" si="229"/>
        <v>303271.2</v>
      </c>
      <c r="D209" s="4">
        <f t="shared" si="230"/>
        <v>49669.2</v>
      </c>
      <c r="E209" s="4">
        <f t="shared" si="231"/>
        <v>94309.2</v>
      </c>
      <c r="F209" s="4">
        <f t="shared" si="232"/>
        <v>15649.2</v>
      </c>
      <c r="G209" s="4">
        <f t="shared" si="233"/>
        <v>95551.2</v>
      </c>
      <c r="H209" s="4">
        <f t="shared" si="234"/>
        <v>368</v>
      </c>
      <c r="I209" s="4">
        <f t="shared" si="235"/>
        <v>15359.4</v>
      </c>
      <c r="J209" s="4">
        <f t="shared" si="236"/>
        <v>4140</v>
      </c>
      <c r="K209" s="4">
        <f t="shared" si="237"/>
        <v>4140</v>
      </c>
      <c r="L209" s="4">
        <f t="shared" si="238"/>
        <v>197685</v>
      </c>
      <c r="M209" s="5">
        <f t="shared" si="252"/>
        <v>3680</v>
      </c>
      <c r="N209" s="5">
        <f t="shared" si="253"/>
        <v>368</v>
      </c>
      <c r="O209" s="5">
        <f t="shared" ref="O209:S209" si="315">O208+2</f>
        <v>368</v>
      </c>
      <c r="P209" s="5">
        <f t="shared" si="315"/>
        <v>368</v>
      </c>
      <c r="Q209" s="5">
        <f t="shared" si="315"/>
        <v>368</v>
      </c>
      <c r="R209" s="5">
        <f t="shared" si="315"/>
        <v>368</v>
      </c>
      <c r="S209" s="5">
        <f t="shared" si="315"/>
        <v>368</v>
      </c>
      <c r="T209" s="5">
        <f t="shared" si="255"/>
        <v>271</v>
      </c>
      <c r="U209" s="5">
        <v>100</v>
      </c>
      <c r="V209" s="5">
        <v>100</v>
      </c>
      <c r="W209" s="5">
        <f t="shared" si="256"/>
        <v>945</v>
      </c>
      <c r="X209" s="4">
        <v>6</v>
      </c>
      <c r="Y209" s="4">
        <f t="shared" si="295"/>
        <v>6.9</v>
      </c>
      <c r="Z209" s="4">
        <v>15</v>
      </c>
      <c r="AA209" s="4">
        <f t="shared" si="240"/>
        <v>32918400</v>
      </c>
      <c r="AB209" s="4">
        <f t="shared" si="241"/>
        <v>436710528</v>
      </c>
      <c r="AC209" s="4">
        <f t="shared" si="242"/>
        <v>71523648</v>
      </c>
      <c r="AD209" s="4">
        <f t="shared" si="243"/>
        <v>135805248</v>
      </c>
      <c r="AE209" s="4">
        <f t="shared" si="244"/>
        <v>22534848</v>
      </c>
      <c r="AF209" s="4">
        <f t="shared" si="245"/>
        <v>137593728</v>
      </c>
      <c r="AG209" s="4">
        <f t="shared" si="246"/>
        <v>368</v>
      </c>
      <c r="AH209" s="4">
        <f t="shared" si="247"/>
        <v>15359.4</v>
      </c>
      <c r="AI209" s="4">
        <f t="shared" si="248"/>
        <v>5961600</v>
      </c>
      <c r="AJ209" s="4">
        <f t="shared" si="249"/>
        <v>5961600</v>
      </c>
      <c r="AK209" s="4">
        <f t="shared" si="250"/>
        <v>284666400</v>
      </c>
    </row>
    <row r="210" spans="1:37">
      <c r="A210" s="4">
        <f t="shared" si="251"/>
        <v>1900</v>
      </c>
      <c r="B210" s="4">
        <f t="shared" si="228"/>
        <v>26670</v>
      </c>
      <c r="C210" s="4">
        <f t="shared" si="229"/>
        <v>355349.4</v>
      </c>
      <c r="D210" s="4">
        <f t="shared" si="230"/>
        <v>57947.4</v>
      </c>
      <c r="E210" s="4">
        <f t="shared" si="231"/>
        <v>110510.4</v>
      </c>
      <c r="F210" s="4">
        <f t="shared" si="232"/>
        <v>18257.4</v>
      </c>
      <c r="G210" s="4">
        <f t="shared" si="233"/>
        <v>111959.4</v>
      </c>
      <c r="H210" s="4">
        <f t="shared" si="234"/>
        <v>368</v>
      </c>
      <c r="I210" s="4">
        <f t="shared" si="235"/>
        <v>18015.9</v>
      </c>
      <c r="J210" s="4">
        <f t="shared" si="236"/>
        <v>4830</v>
      </c>
      <c r="K210" s="4">
        <f t="shared" si="237"/>
        <v>4830</v>
      </c>
      <c r="L210" s="4">
        <f t="shared" si="238"/>
        <v>231840</v>
      </c>
      <c r="M210" s="5">
        <v>3680</v>
      </c>
      <c r="N210" s="5">
        <v>368</v>
      </c>
      <c r="O210" s="5">
        <v>368</v>
      </c>
      <c r="P210" s="5">
        <v>368</v>
      </c>
      <c r="Q210" s="5">
        <v>368</v>
      </c>
      <c r="R210" s="5">
        <v>368</v>
      </c>
      <c r="S210" s="5">
        <v>368</v>
      </c>
      <c r="T210" s="5">
        <f t="shared" si="255"/>
        <v>273</v>
      </c>
      <c r="U210" s="5">
        <v>100</v>
      </c>
      <c r="V210" s="5">
        <v>100</v>
      </c>
      <c r="W210" s="5">
        <f t="shared" si="256"/>
        <v>950</v>
      </c>
      <c r="X210" s="4">
        <v>7</v>
      </c>
      <c r="Y210" s="4">
        <f t="shared" si="295"/>
        <v>6.9</v>
      </c>
      <c r="Z210" s="4">
        <v>15</v>
      </c>
      <c r="AA210" s="4">
        <f t="shared" si="240"/>
        <v>38404800</v>
      </c>
      <c r="AB210" s="4">
        <f t="shared" si="241"/>
        <v>511703136</v>
      </c>
      <c r="AC210" s="4">
        <f t="shared" si="242"/>
        <v>83444256</v>
      </c>
      <c r="AD210" s="4">
        <f t="shared" si="243"/>
        <v>159134976</v>
      </c>
      <c r="AE210" s="4">
        <f t="shared" si="244"/>
        <v>26290656</v>
      </c>
      <c r="AF210" s="4">
        <f t="shared" si="245"/>
        <v>161221536</v>
      </c>
      <c r="AG210" s="4">
        <f t="shared" si="246"/>
        <v>368</v>
      </c>
      <c r="AH210" s="4">
        <f t="shared" si="247"/>
        <v>18015.9</v>
      </c>
      <c r="AI210" s="4">
        <f t="shared" si="248"/>
        <v>6955200</v>
      </c>
      <c r="AJ210" s="4">
        <f t="shared" si="249"/>
        <v>6955200</v>
      </c>
      <c r="AK210" s="4">
        <f t="shared" si="250"/>
        <v>333849600</v>
      </c>
    </row>
    <row r="211" spans="1:37">
      <c r="A211" s="4">
        <f t="shared" si="251"/>
        <v>1910</v>
      </c>
      <c r="B211" s="4">
        <f t="shared" si="228"/>
        <v>26810</v>
      </c>
      <c r="C211" s="4">
        <f t="shared" si="229"/>
        <v>360451</v>
      </c>
      <c r="D211" s="4">
        <f t="shared" si="230"/>
        <v>58786</v>
      </c>
      <c r="E211" s="4">
        <f t="shared" si="231"/>
        <v>114310</v>
      </c>
      <c r="F211" s="4">
        <f t="shared" si="232"/>
        <v>18886</v>
      </c>
      <c r="G211" s="4">
        <f t="shared" si="233"/>
        <v>115801</v>
      </c>
      <c r="H211" s="4">
        <f t="shared" si="234"/>
        <v>370</v>
      </c>
      <c r="I211" s="4">
        <f t="shared" si="235"/>
        <v>18637.5</v>
      </c>
      <c r="J211" s="4">
        <f t="shared" si="236"/>
        <v>4970</v>
      </c>
      <c r="K211" s="4">
        <f t="shared" si="237"/>
        <v>4970</v>
      </c>
      <c r="L211" s="4">
        <f t="shared" si="238"/>
        <v>239802.5</v>
      </c>
      <c r="M211" s="5">
        <f t="shared" si="252"/>
        <v>3700</v>
      </c>
      <c r="N211" s="5">
        <f t="shared" si="253"/>
        <v>370</v>
      </c>
      <c r="O211" s="5">
        <f t="shared" ref="O211:S211" si="316">O210+2</f>
        <v>370</v>
      </c>
      <c r="P211" s="5">
        <f t="shared" si="316"/>
        <v>370</v>
      </c>
      <c r="Q211" s="5">
        <f t="shared" si="316"/>
        <v>370</v>
      </c>
      <c r="R211" s="5">
        <f t="shared" si="316"/>
        <v>370</v>
      </c>
      <c r="S211" s="5">
        <f t="shared" si="316"/>
        <v>370</v>
      </c>
      <c r="T211" s="5">
        <f t="shared" si="255"/>
        <v>275</v>
      </c>
      <c r="U211" s="5">
        <v>100</v>
      </c>
      <c r="V211" s="5">
        <v>100</v>
      </c>
      <c r="W211" s="5">
        <f t="shared" si="256"/>
        <v>955</v>
      </c>
      <c r="X211" s="4">
        <v>7</v>
      </c>
      <c r="Y211" s="4">
        <f t="shared" si="295"/>
        <v>7.1</v>
      </c>
      <c r="Z211" s="4">
        <v>15</v>
      </c>
      <c r="AA211" s="4">
        <f t="shared" si="240"/>
        <v>38606400</v>
      </c>
      <c r="AB211" s="4">
        <f t="shared" si="241"/>
        <v>519049440</v>
      </c>
      <c r="AC211" s="4">
        <f t="shared" si="242"/>
        <v>84651840</v>
      </c>
      <c r="AD211" s="4">
        <f t="shared" si="243"/>
        <v>164606400</v>
      </c>
      <c r="AE211" s="4">
        <f t="shared" si="244"/>
        <v>27195840</v>
      </c>
      <c r="AF211" s="4">
        <f t="shared" si="245"/>
        <v>166753440</v>
      </c>
      <c r="AG211" s="4">
        <f t="shared" si="246"/>
        <v>370</v>
      </c>
      <c r="AH211" s="4">
        <f t="shared" si="247"/>
        <v>18637.5</v>
      </c>
      <c r="AI211" s="4">
        <f t="shared" si="248"/>
        <v>7156800</v>
      </c>
      <c r="AJ211" s="4">
        <f t="shared" si="249"/>
        <v>7156800</v>
      </c>
      <c r="AK211" s="4">
        <f t="shared" si="250"/>
        <v>345315600</v>
      </c>
    </row>
    <row r="212" spans="1:37">
      <c r="A212" s="4">
        <f t="shared" si="251"/>
        <v>1920</v>
      </c>
      <c r="B212" s="4">
        <f t="shared" si="228"/>
        <v>26950</v>
      </c>
      <c r="C212" s="4">
        <f t="shared" si="229"/>
        <v>362307.4</v>
      </c>
      <c r="D212" s="4">
        <f t="shared" si="230"/>
        <v>59095.4</v>
      </c>
      <c r="E212" s="4">
        <f t="shared" si="231"/>
        <v>114906.4</v>
      </c>
      <c r="F212" s="4">
        <f t="shared" si="232"/>
        <v>18985.4</v>
      </c>
      <c r="G212" s="4">
        <f t="shared" si="233"/>
        <v>116397.4</v>
      </c>
      <c r="H212" s="4">
        <f t="shared" si="234"/>
        <v>372</v>
      </c>
      <c r="I212" s="4">
        <f t="shared" si="235"/>
        <v>18736.9</v>
      </c>
      <c r="J212" s="4">
        <f t="shared" si="236"/>
        <v>4970</v>
      </c>
      <c r="K212" s="4">
        <f t="shared" si="237"/>
        <v>4970</v>
      </c>
      <c r="L212" s="4">
        <f t="shared" si="238"/>
        <v>241045</v>
      </c>
      <c r="M212" s="5">
        <f t="shared" si="252"/>
        <v>3720</v>
      </c>
      <c r="N212" s="5">
        <f t="shared" si="253"/>
        <v>372</v>
      </c>
      <c r="O212" s="5">
        <f t="shared" ref="O212:S212" si="317">O211+2</f>
        <v>372</v>
      </c>
      <c r="P212" s="5">
        <f t="shared" si="317"/>
        <v>372</v>
      </c>
      <c r="Q212" s="5">
        <f t="shared" si="317"/>
        <v>372</v>
      </c>
      <c r="R212" s="5">
        <f t="shared" si="317"/>
        <v>372</v>
      </c>
      <c r="S212" s="5">
        <f t="shared" si="317"/>
        <v>372</v>
      </c>
      <c r="T212" s="5">
        <f t="shared" si="255"/>
        <v>277</v>
      </c>
      <c r="U212" s="5">
        <v>100</v>
      </c>
      <c r="V212" s="5">
        <v>100</v>
      </c>
      <c r="W212" s="5">
        <f t="shared" si="256"/>
        <v>960</v>
      </c>
      <c r="X212" s="4">
        <v>7</v>
      </c>
      <c r="Y212" s="4">
        <f t="shared" si="295"/>
        <v>7.1</v>
      </c>
      <c r="Z212" s="4">
        <v>15</v>
      </c>
      <c r="AA212" s="4">
        <f t="shared" si="240"/>
        <v>38808000</v>
      </c>
      <c r="AB212" s="4">
        <f t="shared" si="241"/>
        <v>521722656</v>
      </c>
      <c r="AC212" s="4">
        <f t="shared" si="242"/>
        <v>85097376</v>
      </c>
      <c r="AD212" s="4">
        <f t="shared" si="243"/>
        <v>165465216</v>
      </c>
      <c r="AE212" s="4">
        <f t="shared" si="244"/>
        <v>27338976</v>
      </c>
      <c r="AF212" s="4">
        <f t="shared" si="245"/>
        <v>167612256</v>
      </c>
      <c r="AG212" s="4">
        <f t="shared" si="246"/>
        <v>372</v>
      </c>
      <c r="AH212" s="4">
        <f t="shared" si="247"/>
        <v>18736.9</v>
      </c>
      <c r="AI212" s="4">
        <f t="shared" si="248"/>
        <v>7156800</v>
      </c>
      <c r="AJ212" s="4">
        <f t="shared" si="249"/>
        <v>7156800</v>
      </c>
      <c r="AK212" s="4">
        <f t="shared" si="250"/>
        <v>347104800</v>
      </c>
    </row>
    <row r="213" spans="1:37">
      <c r="A213" s="4">
        <f t="shared" si="251"/>
        <v>1930</v>
      </c>
      <c r="B213" s="4">
        <f t="shared" si="228"/>
        <v>27090</v>
      </c>
      <c r="C213" s="4">
        <f t="shared" si="229"/>
        <v>364163.8</v>
      </c>
      <c r="D213" s="4">
        <f t="shared" si="230"/>
        <v>59404.8</v>
      </c>
      <c r="E213" s="4">
        <f t="shared" si="231"/>
        <v>115502.8</v>
      </c>
      <c r="F213" s="4">
        <f t="shared" si="232"/>
        <v>19084.8</v>
      </c>
      <c r="G213" s="4">
        <f t="shared" si="233"/>
        <v>116993.8</v>
      </c>
      <c r="H213" s="4">
        <f t="shared" si="234"/>
        <v>374</v>
      </c>
      <c r="I213" s="4">
        <f t="shared" si="235"/>
        <v>18836.3</v>
      </c>
      <c r="J213" s="4">
        <f t="shared" si="236"/>
        <v>4970</v>
      </c>
      <c r="K213" s="4">
        <f t="shared" si="237"/>
        <v>4970</v>
      </c>
      <c r="L213" s="4">
        <f t="shared" si="238"/>
        <v>242287.5</v>
      </c>
      <c r="M213" s="5">
        <f t="shared" si="252"/>
        <v>3740</v>
      </c>
      <c r="N213" s="5">
        <f t="shared" si="253"/>
        <v>374</v>
      </c>
      <c r="O213" s="5">
        <f t="shared" ref="O213:S213" si="318">O212+2</f>
        <v>374</v>
      </c>
      <c r="P213" s="5">
        <f t="shared" si="318"/>
        <v>374</v>
      </c>
      <c r="Q213" s="5">
        <f t="shared" si="318"/>
        <v>374</v>
      </c>
      <c r="R213" s="5">
        <f t="shared" si="318"/>
        <v>374</v>
      </c>
      <c r="S213" s="5">
        <f t="shared" si="318"/>
        <v>374</v>
      </c>
      <c r="T213" s="5">
        <f t="shared" si="255"/>
        <v>279</v>
      </c>
      <c r="U213" s="5">
        <v>100</v>
      </c>
      <c r="V213" s="5">
        <v>100</v>
      </c>
      <c r="W213" s="5">
        <f t="shared" si="256"/>
        <v>965</v>
      </c>
      <c r="X213" s="4">
        <v>7</v>
      </c>
      <c r="Y213" s="4">
        <f t="shared" si="295"/>
        <v>7.1</v>
      </c>
      <c r="Z213" s="4">
        <v>15</v>
      </c>
      <c r="AA213" s="4">
        <f t="shared" si="240"/>
        <v>39009600</v>
      </c>
      <c r="AB213" s="4">
        <f t="shared" si="241"/>
        <v>524395872</v>
      </c>
      <c r="AC213" s="4">
        <f t="shared" si="242"/>
        <v>85542912</v>
      </c>
      <c r="AD213" s="4">
        <f t="shared" si="243"/>
        <v>166324032</v>
      </c>
      <c r="AE213" s="4">
        <f t="shared" si="244"/>
        <v>27482112</v>
      </c>
      <c r="AF213" s="4">
        <f t="shared" si="245"/>
        <v>168471072</v>
      </c>
      <c r="AG213" s="4">
        <f t="shared" si="246"/>
        <v>374</v>
      </c>
      <c r="AH213" s="4">
        <f t="shared" si="247"/>
        <v>18836.3</v>
      </c>
      <c r="AI213" s="4">
        <f t="shared" si="248"/>
        <v>7156800</v>
      </c>
      <c r="AJ213" s="4">
        <f t="shared" si="249"/>
        <v>7156800</v>
      </c>
      <c r="AK213" s="4">
        <f t="shared" si="250"/>
        <v>348894000</v>
      </c>
    </row>
    <row r="214" spans="1:37">
      <c r="A214" s="4">
        <f t="shared" si="251"/>
        <v>1940</v>
      </c>
      <c r="B214" s="4">
        <f t="shared" ref="B214:B277" si="319">(B$3+B$4*$A214+$M214+Z223*2)*$X214</f>
        <v>27230</v>
      </c>
      <c r="C214" s="4">
        <f t="shared" ref="C214:C277" si="320">(C$3+C$4*$A214+$N214)*$X214*($Y214+$Z214)</f>
        <v>366020.2</v>
      </c>
      <c r="D214" s="4">
        <f t="shared" ref="D214:D277" si="321">(D$3+D$4*$A214+O214)*$X214*($Y214+$Z214)</f>
        <v>59714.2</v>
      </c>
      <c r="E214" s="4">
        <f t="shared" ref="E214:E277" si="322">(E$3+E$4*$A214+P214)*$X214*$Y214</f>
        <v>116099.2</v>
      </c>
      <c r="F214" s="4">
        <f t="shared" ref="F214:F277" si="323">(F$3+F$4*$A214+Q214)*$X214*$Y214</f>
        <v>19184.2</v>
      </c>
      <c r="G214" s="4">
        <f t="shared" ref="G214:G277" si="324">(G$3+G$4*$A214+$R214)*$X214*$Y214</f>
        <v>117590.2</v>
      </c>
      <c r="H214" s="4">
        <f t="shared" ref="H214:H277" si="325">(H$3+H$4*$A214+S214)</f>
        <v>376</v>
      </c>
      <c r="I214" s="4">
        <f t="shared" ref="I214:I277" si="326">(I$3+I$4*$A214+T214)*$X214*$Y214</f>
        <v>18935.7</v>
      </c>
      <c r="J214" s="4">
        <f t="shared" ref="J214:J277" si="327">(J$3+J$4*$A214+U214)*$X214*$Y214</f>
        <v>4970</v>
      </c>
      <c r="K214" s="4">
        <f t="shared" ref="K214:K277" si="328">(K$3+K$4*$A214+V214)*$X214*$Y214</f>
        <v>4970</v>
      </c>
      <c r="L214" s="4">
        <f t="shared" ref="L214:L277" si="329">(L$3+L$4*$A214+W214)*$X214*$Y214</f>
        <v>243530</v>
      </c>
      <c r="M214" s="5">
        <f t="shared" si="252"/>
        <v>3760</v>
      </c>
      <c r="N214" s="5">
        <f t="shared" si="253"/>
        <v>376</v>
      </c>
      <c r="O214" s="5">
        <f t="shared" ref="O214:S214" si="330">O213+2</f>
        <v>376</v>
      </c>
      <c r="P214" s="5">
        <f t="shared" si="330"/>
        <v>376</v>
      </c>
      <c r="Q214" s="5">
        <f t="shared" si="330"/>
        <v>376</v>
      </c>
      <c r="R214" s="5">
        <f t="shared" si="330"/>
        <v>376</v>
      </c>
      <c r="S214" s="5">
        <f t="shared" si="330"/>
        <v>376</v>
      </c>
      <c r="T214" s="5">
        <f t="shared" si="255"/>
        <v>281</v>
      </c>
      <c r="U214" s="5">
        <v>100</v>
      </c>
      <c r="V214" s="5">
        <v>100</v>
      </c>
      <c r="W214" s="5">
        <f t="shared" si="256"/>
        <v>970</v>
      </c>
      <c r="X214" s="4">
        <v>7</v>
      </c>
      <c r="Y214" s="4">
        <f t="shared" si="295"/>
        <v>7.1</v>
      </c>
      <c r="Z214" s="4">
        <v>15</v>
      </c>
      <c r="AA214" s="4">
        <f t="shared" ref="AA214:AA277" si="331">B214*120*12</f>
        <v>39211200</v>
      </c>
      <c r="AB214" s="4">
        <f t="shared" ref="AB214:AB277" si="332">C214*120*12</f>
        <v>527069088</v>
      </c>
      <c r="AC214" s="4">
        <f t="shared" ref="AC214:AC277" si="333">D214*120*12</f>
        <v>85988448</v>
      </c>
      <c r="AD214" s="4">
        <f t="shared" ref="AD214:AD277" si="334">E214*120*12</f>
        <v>167182848</v>
      </c>
      <c r="AE214" s="4">
        <f t="shared" ref="AE214:AE277" si="335">F214*120*12</f>
        <v>27625248</v>
      </c>
      <c r="AF214" s="4">
        <f t="shared" ref="AF214:AF277" si="336">G214*120*12</f>
        <v>169329888</v>
      </c>
      <c r="AG214" s="4">
        <f t="shared" ref="AG214:AG277" si="337">H214</f>
        <v>376</v>
      </c>
      <c r="AH214" s="4">
        <f t="shared" ref="AH214:AH277" si="338">I214</f>
        <v>18935.7</v>
      </c>
      <c r="AI214" s="4">
        <f t="shared" ref="AI214:AI277" si="339">J214*120*12</f>
        <v>7156800</v>
      </c>
      <c r="AJ214" s="4">
        <f t="shared" ref="AJ214:AJ277" si="340">K214*120*12</f>
        <v>7156800</v>
      </c>
      <c r="AK214" s="4">
        <f t="shared" ref="AK214:AK277" si="341">L214*120*12</f>
        <v>350683200</v>
      </c>
    </row>
    <row r="215" spans="1:37">
      <c r="A215" s="4">
        <f t="shared" ref="A215:A278" si="342">A214+10</f>
        <v>1950</v>
      </c>
      <c r="B215" s="4">
        <f t="shared" si="319"/>
        <v>27370</v>
      </c>
      <c r="C215" s="4">
        <f t="shared" si="320"/>
        <v>367876.6</v>
      </c>
      <c r="D215" s="4">
        <f t="shared" si="321"/>
        <v>60023.6</v>
      </c>
      <c r="E215" s="4">
        <f t="shared" si="322"/>
        <v>116695.6</v>
      </c>
      <c r="F215" s="4">
        <f t="shared" si="323"/>
        <v>19283.6</v>
      </c>
      <c r="G215" s="4">
        <f t="shared" si="324"/>
        <v>118186.6</v>
      </c>
      <c r="H215" s="4">
        <f t="shared" si="325"/>
        <v>378</v>
      </c>
      <c r="I215" s="4">
        <f t="shared" si="326"/>
        <v>19035.1</v>
      </c>
      <c r="J215" s="4">
        <f t="shared" si="327"/>
        <v>4970</v>
      </c>
      <c r="K215" s="4">
        <f t="shared" si="328"/>
        <v>4970</v>
      </c>
      <c r="L215" s="4">
        <f t="shared" si="329"/>
        <v>244772.5</v>
      </c>
      <c r="M215" s="5">
        <f t="shared" ref="M215:M278" si="343">M214+20</f>
        <v>3780</v>
      </c>
      <c r="N215" s="5">
        <f t="shared" ref="N215:N278" si="344">N214+2</f>
        <v>378</v>
      </c>
      <c r="O215" s="5">
        <f t="shared" ref="O215:S215" si="345">O214+2</f>
        <v>378</v>
      </c>
      <c r="P215" s="5">
        <f t="shared" si="345"/>
        <v>378</v>
      </c>
      <c r="Q215" s="5">
        <f t="shared" si="345"/>
        <v>378</v>
      </c>
      <c r="R215" s="5">
        <f t="shared" si="345"/>
        <v>378</v>
      </c>
      <c r="S215" s="5">
        <f t="shared" si="345"/>
        <v>378</v>
      </c>
      <c r="T215" s="5">
        <f t="shared" ref="T215:T278" si="346">T214+2</f>
        <v>283</v>
      </c>
      <c r="U215" s="5">
        <v>100</v>
      </c>
      <c r="V215" s="5">
        <v>100</v>
      </c>
      <c r="W215" s="5">
        <f t="shared" ref="W215:W278" si="347">W214+5</f>
        <v>975</v>
      </c>
      <c r="X215" s="4">
        <v>7</v>
      </c>
      <c r="Y215" s="4">
        <f t="shared" si="295"/>
        <v>7.1</v>
      </c>
      <c r="Z215" s="4">
        <v>15</v>
      </c>
      <c r="AA215" s="4">
        <f t="shared" si="331"/>
        <v>39412800</v>
      </c>
      <c r="AB215" s="4">
        <f t="shared" si="332"/>
        <v>529742304</v>
      </c>
      <c r="AC215" s="4">
        <f t="shared" si="333"/>
        <v>86433984</v>
      </c>
      <c r="AD215" s="4">
        <f t="shared" si="334"/>
        <v>168041664</v>
      </c>
      <c r="AE215" s="4">
        <f t="shared" si="335"/>
        <v>27768384</v>
      </c>
      <c r="AF215" s="4">
        <f t="shared" si="336"/>
        <v>170188704</v>
      </c>
      <c r="AG215" s="4">
        <f t="shared" si="337"/>
        <v>378</v>
      </c>
      <c r="AH215" s="4">
        <f t="shared" si="338"/>
        <v>19035.1</v>
      </c>
      <c r="AI215" s="4">
        <f t="shared" si="339"/>
        <v>7156800</v>
      </c>
      <c r="AJ215" s="4">
        <f t="shared" si="340"/>
        <v>7156800</v>
      </c>
      <c r="AK215" s="4">
        <f t="shared" si="341"/>
        <v>352472400</v>
      </c>
    </row>
    <row r="216" spans="1:37">
      <c r="A216" s="4">
        <f t="shared" si="342"/>
        <v>1960</v>
      </c>
      <c r="B216" s="4">
        <f t="shared" si="319"/>
        <v>27510</v>
      </c>
      <c r="C216" s="4">
        <f t="shared" si="320"/>
        <v>373079</v>
      </c>
      <c r="D216" s="4">
        <f t="shared" si="321"/>
        <v>60879</v>
      </c>
      <c r="E216" s="4">
        <f t="shared" si="322"/>
        <v>120596</v>
      </c>
      <c r="F216" s="4">
        <f t="shared" si="323"/>
        <v>19929</v>
      </c>
      <c r="G216" s="4">
        <f t="shared" si="324"/>
        <v>122129</v>
      </c>
      <c r="H216" s="4">
        <f t="shared" si="325"/>
        <v>380</v>
      </c>
      <c r="I216" s="4">
        <f t="shared" si="326"/>
        <v>19673.5</v>
      </c>
      <c r="J216" s="4">
        <f t="shared" si="327"/>
        <v>5110</v>
      </c>
      <c r="K216" s="4">
        <f t="shared" si="328"/>
        <v>5110</v>
      </c>
      <c r="L216" s="4">
        <f t="shared" si="329"/>
        <v>252945</v>
      </c>
      <c r="M216" s="5">
        <f t="shared" si="343"/>
        <v>3800</v>
      </c>
      <c r="N216" s="5">
        <f t="shared" si="344"/>
        <v>380</v>
      </c>
      <c r="O216" s="5">
        <f t="shared" ref="O216:S216" si="348">O215+2</f>
        <v>380</v>
      </c>
      <c r="P216" s="5">
        <f t="shared" si="348"/>
        <v>380</v>
      </c>
      <c r="Q216" s="5">
        <f t="shared" si="348"/>
        <v>380</v>
      </c>
      <c r="R216" s="5">
        <f t="shared" si="348"/>
        <v>380</v>
      </c>
      <c r="S216" s="5">
        <f t="shared" si="348"/>
        <v>380</v>
      </c>
      <c r="T216" s="5">
        <f t="shared" si="346"/>
        <v>285</v>
      </c>
      <c r="U216" s="5">
        <v>100</v>
      </c>
      <c r="V216" s="5">
        <v>100</v>
      </c>
      <c r="W216" s="5">
        <f t="shared" si="347"/>
        <v>980</v>
      </c>
      <c r="X216" s="4">
        <v>7</v>
      </c>
      <c r="Y216" s="4">
        <f t="shared" si="295"/>
        <v>7.3</v>
      </c>
      <c r="Z216" s="4">
        <v>15</v>
      </c>
      <c r="AA216" s="4">
        <f t="shared" si="331"/>
        <v>39614400</v>
      </c>
      <c r="AB216" s="4">
        <f t="shared" si="332"/>
        <v>537233760</v>
      </c>
      <c r="AC216" s="4">
        <f t="shared" si="333"/>
        <v>87665760</v>
      </c>
      <c r="AD216" s="4">
        <f t="shared" si="334"/>
        <v>173658240</v>
      </c>
      <c r="AE216" s="4">
        <f t="shared" si="335"/>
        <v>28697760</v>
      </c>
      <c r="AF216" s="4">
        <f t="shared" si="336"/>
        <v>175865760</v>
      </c>
      <c r="AG216" s="4">
        <f t="shared" si="337"/>
        <v>380</v>
      </c>
      <c r="AH216" s="4">
        <f t="shared" si="338"/>
        <v>19673.5</v>
      </c>
      <c r="AI216" s="4">
        <f t="shared" si="339"/>
        <v>7358400</v>
      </c>
      <c r="AJ216" s="4">
        <f t="shared" si="340"/>
        <v>7358400</v>
      </c>
      <c r="AK216" s="4">
        <f t="shared" si="341"/>
        <v>364240800</v>
      </c>
    </row>
    <row r="217" spans="1:37">
      <c r="A217" s="4">
        <f t="shared" si="342"/>
        <v>1970</v>
      </c>
      <c r="B217" s="4">
        <f t="shared" si="319"/>
        <v>27650</v>
      </c>
      <c r="C217" s="4">
        <f t="shared" si="320"/>
        <v>374952.2</v>
      </c>
      <c r="D217" s="4">
        <f t="shared" si="321"/>
        <v>61191.2</v>
      </c>
      <c r="E217" s="4">
        <f t="shared" si="322"/>
        <v>121209.2</v>
      </c>
      <c r="F217" s="4">
        <f t="shared" si="323"/>
        <v>20031.2</v>
      </c>
      <c r="G217" s="4">
        <f t="shared" si="324"/>
        <v>122742.2</v>
      </c>
      <c r="H217" s="4">
        <f t="shared" si="325"/>
        <v>382</v>
      </c>
      <c r="I217" s="4">
        <f t="shared" si="326"/>
        <v>19775.7</v>
      </c>
      <c r="J217" s="4">
        <f t="shared" si="327"/>
        <v>5110</v>
      </c>
      <c r="K217" s="4">
        <f t="shared" si="328"/>
        <v>5110</v>
      </c>
      <c r="L217" s="4">
        <f t="shared" si="329"/>
        <v>254222.5</v>
      </c>
      <c r="M217" s="5">
        <f t="shared" si="343"/>
        <v>3820</v>
      </c>
      <c r="N217" s="5">
        <f t="shared" si="344"/>
        <v>382</v>
      </c>
      <c r="O217" s="5">
        <f t="shared" ref="O217:S217" si="349">O216+2</f>
        <v>382</v>
      </c>
      <c r="P217" s="5">
        <f t="shared" si="349"/>
        <v>382</v>
      </c>
      <c r="Q217" s="5">
        <f t="shared" si="349"/>
        <v>382</v>
      </c>
      <c r="R217" s="5">
        <f t="shared" si="349"/>
        <v>382</v>
      </c>
      <c r="S217" s="5">
        <f t="shared" si="349"/>
        <v>382</v>
      </c>
      <c r="T217" s="5">
        <f t="shared" si="346"/>
        <v>287</v>
      </c>
      <c r="U217" s="5">
        <v>100</v>
      </c>
      <c r="V217" s="5">
        <v>100</v>
      </c>
      <c r="W217" s="5">
        <f t="shared" si="347"/>
        <v>985</v>
      </c>
      <c r="X217" s="4">
        <v>7</v>
      </c>
      <c r="Y217" s="4">
        <f t="shared" si="295"/>
        <v>7.3</v>
      </c>
      <c r="Z217" s="4">
        <v>15</v>
      </c>
      <c r="AA217" s="4">
        <f t="shared" si="331"/>
        <v>39816000</v>
      </c>
      <c r="AB217" s="4">
        <f t="shared" si="332"/>
        <v>539931168</v>
      </c>
      <c r="AC217" s="4">
        <f t="shared" si="333"/>
        <v>88115328</v>
      </c>
      <c r="AD217" s="4">
        <f t="shared" si="334"/>
        <v>174541248</v>
      </c>
      <c r="AE217" s="4">
        <f t="shared" si="335"/>
        <v>28844928</v>
      </c>
      <c r="AF217" s="4">
        <f t="shared" si="336"/>
        <v>176748768</v>
      </c>
      <c r="AG217" s="4">
        <f t="shared" si="337"/>
        <v>382</v>
      </c>
      <c r="AH217" s="4">
        <f t="shared" si="338"/>
        <v>19775.7</v>
      </c>
      <c r="AI217" s="4">
        <f t="shared" si="339"/>
        <v>7358400</v>
      </c>
      <c r="AJ217" s="4">
        <f t="shared" si="340"/>
        <v>7358400</v>
      </c>
      <c r="AK217" s="4">
        <f t="shared" si="341"/>
        <v>366080400</v>
      </c>
    </row>
    <row r="218" spans="1:37">
      <c r="A218" s="4">
        <f t="shared" si="342"/>
        <v>1980</v>
      </c>
      <c r="B218" s="4">
        <f t="shared" si="319"/>
        <v>27790</v>
      </c>
      <c r="C218" s="4">
        <f t="shared" si="320"/>
        <v>376825.4</v>
      </c>
      <c r="D218" s="4">
        <f t="shared" si="321"/>
        <v>61503.4</v>
      </c>
      <c r="E218" s="4">
        <f t="shared" si="322"/>
        <v>121822.4</v>
      </c>
      <c r="F218" s="4">
        <f t="shared" si="323"/>
        <v>20133.4</v>
      </c>
      <c r="G218" s="4">
        <f t="shared" si="324"/>
        <v>123355.4</v>
      </c>
      <c r="H218" s="4">
        <f t="shared" si="325"/>
        <v>384</v>
      </c>
      <c r="I218" s="4">
        <f t="shared" si="326"/>
        <v>19877.9</v>
      </c>
      <c r="J218" s="4">
        <f t="shared" si="327"/>
        <v>5110</v>
      </c>
      <c r="K218" s="4">
        <f t="shared" si="328"/>
        <v>5110</v>
      </c>
      <c r="L218" s="4">
        <f t="shared" si="329"/>
        <v>255500</v>
      </c>
      <c r="M218" s="5">
        <f t="shared" si="343"/>
        <v>3840</v>
      </c>
      <c r="N218" s="5">
        <f t="shared" si="344"/>
        <v>384</v>
      </c>
      <c r="O218" s="5">
        <f t="shared" ref="O218:S218" si="350">O217+2</f>
        <v>384</v>
      </c>
      <c r="P218" s="5">
        <f t="shared" si="350"/>
        <v>384</v>
      </c>
      <c r="Q218" s="5">
        <f t="shared" si="350"/>
        <v>384</v>
      </c>
      <c r="R218" s="5">
        <f t="shared" si="350"/>
        <v>384</v>
      </c>
      <c r="S218" s="5">
        <f t="shared" si="350"/>
        <v>384</v>
      </c>
      <c r="T218" s="5">
        <f t="shared" si="346"/>
        <v>289</v>
      </c>
      <c r="U218" s="5">
        <v>100</v>
      </c>
      <c r="V218" s="5">
        <v>100</v>
      </c>
      <c r="W218" s="5">
        <f t="shared" si="347"/>
        <v>990</v>
      </c>
      <c r="X218" s="4">
        <v>7</v>
      </c>
      <c r="Y218" s="4">
        <f t="shared" si="295"/>
        <v>7.3</v>
      </c>
      <c r="Z218" s="4">
        <v>15</v>
      </c>
      <c r="AA218" s="4">
        <f t="shared" si="331"/>
        <v>40017600</v>
      </c>
      <c r="AB218" s="4">
        <f t="shared" si="332"/>
        <v>542628576</v>
      </c>
      <c r="AC218" s="4">
        <f t="shared" si="333"/>
        <v>88564896</v>
      </c>
      <c r="AD218" s="4">
        <f t="shared" si="334"/>
        <v>175424256</v>
      </c>
      <c r="AE218" s="4">
        <f t="shared" si="335"/>
        <v>28992096</v>
      </c>
      <c r="AF218" s="4">
        <f t="shared" si="336"/>
        <v>177631776</v>
      </c>
      <c r="AG218" s="4">
        <f t="shared" si="337"/>
        <v>384</v>
      </c>
      <c r="AH218" s="4">
        <f t="shared" si="338"/>
        <v>19877.9</v>
      </c>
      <c r="AI218" s="4">
        <f t="shared" si="339"/>
        <v>7358400</v>
      </c>
      <c r="AJ218" s="4">
        <f t="shared" si="340"/>
        <v>7358400</v>
      </c>
      <c r="AK218" s="4">
        <f t="shared" si="341"/>
        <v>367920000</v>
      </c>
    </row>
    <row r="219" spans="1:37">
      <c r="A219" s="4">
        <f t="shared" si="342"/>
        <v>1990</v>
      </c>
      <c r="B219" s="4">
        <f t="shared" si="319"/>
        <v>27930</v>
      </c>
      <c r="C219" s="4">
        <f t="shared" si="320"/>
        <v>378698.6</v>
      </c>
      <c r="D219" s="4">
        <f t="shared" si="321"/>
        <v>61815.6</v>
      </c>
      <c r="E219" s="4">
        <f t="shared" si="322"/>
        <v>122435.6</v>
      </c>
      <c r="F219" s="4">
        <f t="shared" si="323"/>
        <v>20235.6</v>
      </c>
      <c r="G219" s="4">
        <f t="shared" si="324"/>
        <v>123968.6</v>
      </c>
      <c r="H219" s="4">
        <f t="shared" si="325"/>
        <v>386</v>
      </c>
      <c r="I219" s="4">
        <f t="shared" si="326"/>
        <v>19980.1</v>
      </c>
      <c r="J219" s="4">
        <f t="shared" si="327"/>
        <v>5110</v>
      </c>
      <c r="K219" s="4">
        <f t="shared" si="328"/>
        <v>5110</v>
      </c>
      <c r="L219" s="4">
        <f t="shared" si="329"/>
        <v>256777.5</v>
      </c>
      <c r="M219" s="5">
        <f t="shared" si="343"/>
        <v>3860</v>
      </c>
      <c r="N219" s="5">
        <f t="shared" si="344"/>
        <v>386</v>
      </c>
      <c r="O219" s="5">
        <f t="shared" ref="O219:S219" si="351">O218+2</f>
        <v>386</v>
      </c>
      <c r="P219" s="5">
        <f t="shared" si="351"/>
        <v>386</v>
      </c>
      <c r="Q219" s="5">
        <f t="shared" si="351"/>
        <v>386</v>
      </c>
      <c r="R219" s="5">
        <f t="shared" si="351"/>
        <v>386</v>
      </c>
      <c r="S219" s="5">
        <f t="shared" si="351"/>
        <v>386</v>
      </c>
      <c r="T219" s="5">
        <f t="shared" si="346"/>
        <v>291</v>
      </c>
      <c r="U219" s="5">
        <v>100</v>
      </c>
      <c r="V219" s="5">
        <v>100</v>
      </c>
      <c r="W219" s="5">
        <f t="shared" si="347"/>
        <v>995</v>
      </c>
      <c r="X219" s="4">
        <v>7</v>
      </c>
      <c r="Y219" s="4">
        <f t="shared" si="295"/>
        <v>7.3</v>
      </c>
      <c r="Z219" s="4">
        <v>15</v>
      </c>
      <c r="AA219" s="4">
        <f t="shared" si="331"/>
        <v>40219200</v>
      </c>
      <c r="AB219" s="4">
        <f t="shared" si="332"/>
        <v>545325984</v>
      </c>
      <c r="AC219" s="4">
        <f t="shared" si="333"/>
        <v>89014464</v>
      </c>
      <c r="AD219" s="4">
        <f t="shared" si="334"/>
        <v>176307264</v>
      </c>
      <c r="AE219" s="4">
        <f t="shared" si="335"/>
        <v>29139264</v>
      </c>
      <c r="AF219" s="4">
        <f t="shared" si="336"/>
        <v>178514784</v>
      </c>
      <c r="AG219" s="4">
        <f t="shared" si="337"/>
        <v>386</v>
      </c>
      <c r="AH219" s="4">
        <f t="shared" si="338"/>
        <v>19980.1</v>
      </c>
      <c r="AI219" s="4">
        <f t="shared" si="339"/>
        <v>7358400</v>
      </c>
      <c r="AJ219" s="4">
        <f t="shared" si="340"/>
        <v>7358400</v>
      </c>
      <c r="AK219" s="4">
        <f t="shared" si="341"/>
        <v>369759600</v>
      </c>
    </row>
    <row r="220" spans="1:37">
      <c r="A220" s="4">
        <f t="shared" si="342"/>
        <v>2000</v>
      </c>
      <c r="B220" s="4">
        <f t="shared" si="319"/>
        <v>28070</v>
      </c>
      <c r="C220" s="4">
        <f t="shared" si="320"/>
        <v>380571.8</v>
      </c>
      <c r="D220" s="4">
        <f t="shared" si="321"/>
        <v>62127.8</v>
      </c>
      <c r="E220" s="4">
        <f t="shared" si="322"/>
        <v>123048.8</v>
      </c>
      <c r="F220" s="4">
        <f t="shared" si="323"/>
        <v>20337.8</v>
      </c>
      <c r="G220" s="4">
        <f t="shared" si="324"/>
        <v>124581.8</v>
      </c>
      <c r="H220" s="4">
        <f t="shared" si="325"/>
        <v>388</v>
      </c>
      <c r="I220" s="4">
        <f t="shared" si="326"/>
        <v>20082.3</v>
      </c>
      <c r="J220" s="4">
        <f t="shared" si="327"/>
        <v>5110</v>
      </c>
      <c r="K220" s="4">
        <f t="shared" si="328"/>
        <v>5110</v>
      </c>
      <c r="L220" s="4">
        <f t="shared" si="329"/>
        <v>258055</v>
      </c>
      <c r="M220" s="5">
        <f t="shared" si="343"/>
        <v>3880</v>
      </c>
      <c r="N220" s="5">
        <f t="shared" si="344"/>
        <v>388</v>
      </c>
      <c r="O220" s="5">
        <f t="shared" ref="O220:S220" si="352">O219+2</f>
        <v>388</v>
      </c>
      <c r="P220" s="5">
        <f t="shared" si="352"/>
        <v>388</v>
      </c>
      <c r="Q220" s="5">
        <f t="shared" si="352"/>
        <v>388</v>
      </c>
      <c r="R220" s="5">
        <f t="shared" si="352"/>
        <v>388</v>
      </c>
      <c r="S220" s="5">
        <f t="shared" si="352"/>
        <v>388</v>
      </c>
      <c r="T220" s="5">
        <f t="shared" si="346"/>
        <v>293</v>
      </c>
      <c r="U220" s="5">
        <v>100</v>
      </c>
      <c r="V220" s="5">
        <v>100</v>
      </c>
      <c r="W220" s="5">
        <f t="shared" si="347"/>
        <v>1000</v>
      </c>
      <c r="X220" s="4">
        <v>7</v>
      </c>
      <c r="Y220" s="4">
        <f t="shared" si="295"/>
        <v>7.3</v>
      </c>
      <c r="Z220" s="4">
        <v>15</v>
      </c>
      <c r="AA220" s="4">
        <f t="shared" si="331"/>
        <v>40420800</v>
      </c>
      <c r="AB220" s="4">
        <f t="shared" si="332"/>
        <v>548023392</v>
      </c>
      <c r="AC220" s="4">
        <f t="shared" si="333"/>
        <v>89464032</v>
      </c>
      <c r="AD220" s="4">
        <f t="shared" si="334"/>
        <v>177190272</v>
      </c>
      <c r="AE220" s="4">
        <f t="shared" si="335"/>
        <v>29286432</v>
      </c>
      <c r="AF220" s="4">
        <f t="shared" si="336"/>
        <v>179397792</v>
      </c>
      <c r="AG220" s="4">
        <f t="shared" si="337"/>
        <v>388</v>
      </c>
      <c r="AH220" s="4">
        <f t="shared" si="338"/>
        <v>20082.3</v>
      </c>
      <c r="AI220" s="4">
        <f t="shared" si="339"/>
        <v>7358400</v>
      </c>
      <c r="AJ220" s="4">
        <f t="shared" si="340"/>
        <v>7358400</v>
      </c>
      <c r="AK220" s="4">
        <f t="shared" si="341"/>
        <v>371599200</v>
      </c>
    </row>
    <row r="221" spans="1:37">
      <c r="A221" s="4">
        <f t="shared" si="342"/>
        <v>2010</v>
      </c>
      <c r="B221" s="4">
        <f t="shared" si="319"/>
        <v>28210</v>
      </c>
      <c r="C221" s="4">
        <f t="shared" si="320"/>
        <v>380730</v>
      </c>
      <c r="D221" s="4">
        <f t="shared" si="321"/>
        <v>62160</v>
      </c>
      <c r="E221" s="4">
        <f t="shared" si="322"/>
        <v>121968</v>
      </c>
      <c r="F221" s="4">
        <f t="shared" si="323"/>
        <v>20160</v>
      </c>
      <c r="G221" s="4">
        <f t="shared" si="324"/>
        <v>123480</v>
      </c>
      <c r="H221" s="4">
        <f t="shared" si="325"/>
        <v>390</v>
      </c>
      <c r="I221" s="4">
        <f t="shared" si="326"/>
        <v>19908</v>
      </c>
      <c r="J221" s="4">
        <f t="shared" si="327"/>
        <v>5040</v>
      </c>
      <c r="K221" s="4">
        <f t="shared" si="328"/>
        <v>5040</v>
      </c>
      <c r="L221" s="4">
        <f t="shared" si="329"/>
        <v>255780</v>
      </c>
      <c r="M221" s="5">
        <f t="shared" si="343"/>
        <v>3900</v>
      </c>
      <c r="N221" s="5">
        <f t="shared" si="344"/>
        <v>390</v>
      </c>
      <c r="O221" s="5">
        <f t="shared" ref="O221:S221" si="353">O220+2</f>
        <v>390</v>
      </c>
      <c r="P221" s="5">
        <f t="shared" si="353"/>
        <v>390</v>
      </c>
      <c r="Q221" s="5">
        <f t="shared" si="353"/>
        <v>390</v>
      </c>
      <c r="R221" s="5">
        <f t="shared" si="353"/>
        <v>390</v>
      </c>
      <c r="S221" s="5">
        <f t="shared" si="353"/>
        <v>390</v>
      </c>
      <c r="T221" s="5">
        <f t="shared" si="346"/>
        <v>295</v>
      </c>
      <c r="U221" s="5">
        <v>100</v>
      </c>
      <c r="V221" s="5">
        <v>100</v>
      </c>
      <c r="W221" s="5">
        <f t="shared" si="347"/>
        <v>1005</v>
      </c>
      <c r="X221" s="4">
        <v>7</v>
      </c>
      <c r="Y221" s="4">
        <f t="shared" si="295"/>
        <v>7.2</v>
      </c>
      <c r="Z221" s="4">
        <v>15</v>
      </c>
      <c r="AA221" s="4">
        <f t="shared" si="331"/>
        <v>40622400</v>
      </c>
      <c r="AB221" s="4">
        <f t="shared" si="332"/>
        <v>548251200</v>
      </c>
      <c r="AC221" s="4">
        <f t="shared" si="333"/>
        <v>89510400</v>
      </c>
      <c r="AD221" s="4">
        <f t="shared" si="334"/>
        <v>175633920</v>
      </c>
      <c r="AE221" s="4">
        <f t="shared" si="335"/>
        <v>29030400</v>
      </c>
      <c r="AF221" s="4">
        <f t="shared" si="336"/>
        <v>177811200</v>
      </c>
      <c r="AG221" s="4">
        <f t="shared" si="337"/>
        <v>390</v>
      </c>
      <c r="AH221" s="4">
        <f t="shared" si="338"/>
        <v>19908</v>
      </c>
      <c r="AI221" s="4">
        <f t="shared" si="339"/>
        <v>7257600</v>
      </c>
      <c r="AJ221" s="4">
        <f t="shared" si="340"/>
        <v>7257600</v>
      </c>
      <c r="AK221" s="4">
        <f t="shared" si="341"/>
        <v>368323200</v>
      </c>
    </row>
    <row r="222" spans="1:37">
      <c r="A222" s="4">
        <f t="shared" si="342"/>
        <v>2020</v>
      </c>
      <c r="B222" s="4">
        <f t="shared" si="319"/>
        <v>28350</v>
      </c>
      <c r="C222" s="4">
        <f t="shared" si="320"/>
        <v>382594.8</v>
      </c>
      <c r="D222" s="4">
        <f t="shared" si="321"/>
        <v>62470.8</v>
      </c>
      <c r="E222" s="4">
        <f t="shared" si="322"/>
        <v>122572.8</v>
      </c>
      <c r="F222" s="4">
        <f t="shared" si="323"/>
        <v>20260.8</v>
      </c>
      <c r="G222" s="4">
        <f t="shared" si="324"/>
        <v>124084.8</v>
      </c>
      <c r="H222" s="4">
        <f t="shared" si="325"/>
        <v>392</v>
      </c>
      <c r="I222" s="4">
        <f t="shared" si="326"/>
        <v>20008.8</v>
      </c>
      <c r="J222" s="4">
        <f t="shared" si="327"/>
        <v>5040</v>
      </c>
      <c r="K222" s="4">
        <f t="shared" si="328"/>
        <v>5040</v>
      </c>
      <c r="L222" s="4">
        <f t="shared" si="329"/>
        <v>257040</v>
      </c>
      <c r="M222" s="5">
        <f t="shared" si="343"/>
        <v>3920</v>
      </c>
      <c r="N222" s="5">
        <f t="shared" si="344"/>
        <v>392</v>
      </c>
      <c r="O222" s="5">
        <f t="shared" ref="O222:S222" si="354">O221+2</f>
        <v>392</v>
      </c>
      <c r="P222" s="5">
        <f t="shared" si="354"/>
        <v>392</v>
      </c>
      <c r="Q222" s="5">
        <f t="shared" si="354"/>
        <v>392</v>
      </c>
      <c r="R222" s="5">
        <f t="shared" si="354"/>
        <v>392</v>
      </c>
      <c r="S222" s="5">
        <f t="shared" si="354"/>
        <v>392</v>
      </c>
      <c r="T222" s="5">
        <f t="shared" si="346"/>
        <v>297</v>
      </c>
      <c r="U222" s="5">
        <v>100</v>
      </c>
      <c r="V222" s="5">
        <v>100</v>
      </c>
      <c r="W222" s="5">
        <f t="shared" si="347"/>
        <v>1010</v>
      </c>
      <c r="X222" s="4">
        <v>7</v>
      </c>
      <c r="Y222" s="4">
        <f t="shared" si="295"/>
        <v>7.2</v>
      </c>
      <c r="Z222" s="4">
        <v>15</v>
      </c>
      <c r="AA222" s="4">
        <f t="shared" si="331"/>
        <v>40824000</v>
      </c>
      <c r="AB222" s="4">
        <f t="shared" si="332"/>
        <v>550936512</v>
      </c>
      <c r="AC222" s="4">
        <f t="shared" si="333"/>
        <v>89957952</v>
      </c>
      <c r="AD222" s="4">
        <f t="shared" si="334"/>
        <v>176504832</v>
      </c>
      <c r="AE222" s="4">
        <f t="shared" si="335"/>
        <v>29175552</v>
      </c>
      <c r="AF222" s="4">
        <f t="shared" si="336"/>
        <v>178682112</v>
      </c>
      <c r="AG222" s="4">
        <f t="shared" si="337"/>
        <v>392</v>
      </c>
      <c r="AH222" s="4">
        <f t="shared" si="338"/>
        <v>20008.8</v>
      </c>
      <c r="AI222" s="4">
        <f t="shared" si="339"/>
        <v>7257600</v>
      </c>
      <c r="AJ222" s="4">
        <f t="shared" si="340"/>
        <v>7257600</v>
      </c>
      <c r="AK222" s="4">
        <f t="shared" si="341"/>
        <v>370137600</v>
      </c>
    </row>
    <row r="223" spans="1:37">
      <c r="A223" s="4">
        <f t="shared" si="342"/>
        <v>2030</v>
      </c>
      <c r="B223" s="4">
        <f t="shared" si="319"/>
        <v>28490</v>
      </c>
      <c r="C223" s="4">
        <f t="shared" si="320"/>
        <v>384459.6</v>
      </c>
      <c r="D223" s="4">
        <f t="shared" si="321"/>
        <v>62781.6</v>
      </c>
      <c r="E223" s="4">
        <f t="shared" si="322"/>
        <v>123177.6</v>
      </c>
      <c r="F223" s="4">
        <f t="shared" si="323"/>
        <v>20361.6</v>
      </c>
      <c r="G223" s="4">
        <f t="shared" si="324"/>
        <v>124689.6</v>
      </c>
      <c r="H223" s="4">
        <f t="shared" si="325"/>
        <v>394</v>
      </c>
      <c r="I223" s="4">
        <f t="shared" si="326"/>
        <v>20109.6</v>
      </c>
      <c r="J223" s="4">
        <f t="shared" si="327"/>
        <v>5040</v>
      </c>
      <c r="K223" s="4">
        <f t="shared" si="328"/>
        <v>5040</v>
      </c>
      <c r="L223" s="4">
        <f t="shared" si="329"/>
        <v>258300</v>
      </c>
      <c r="M223" s="5">
        <f t="shared" si="343"/>
        <v>3940</v>
      </c>
      <c r="N223" s="5">
        <f t="shared" si="344"/>
        <v>394</v>
      </c>
      <c r="O223" s="5">
        <f t="shared" ref="O223:S223" si="355">O222+2</f>
        <v>394</v>
      </c>
      <c r="P223" s="5">
        <f t="shared" si="355"/>
        <v>394</v>
      </c>
      <c r="Q223" s="5">
        <f t="shared" si="355"/>
        <v>394</v>
      </c>
      <c r="R223" s="5">
        <f t="shared" si="355"/>
        <v>394</v>
      </c>
      <c r="S223" s="5">
        <f t="shared" si="355"/>
        <v>394</v>
      </c>
      <c r="T223" s="5">
        <f t="shared" si="346"/>
        <v>299</v>
      </c>
      <c r="U223" s="5">
        <v>100</v>
      </c>
      <c r="V223" s="5">
        <v>100</v>
      </c>
      <c r="W223" s="5">
        <f t="shared" si="347"/>
        <v>1015</v>
      </c>
      <c r="X223" s="4">
        <v>7</v>
      </c>
      <c r="Y223" s="4">
        <f t="shared" si="295"/>
        <v>7.2</v>
      </c>
      <c r="Z223" s="4">
        <v>15</v>
      </c>
      <c r="AA223" s="4">
        <f t="shared" si="331"/>
        <v>41025600</v>
      </c>
      <c r="AB223" s="4">
        <f t="shared" si="332"/>
        <v>553621824</v>
      </c>
      <c r="AC223" s="4">
        <f t="shared" si="333"/>
        <v>90405504</v>
      </c>
      <c r="AD223" s="4">
        <f t="shared" si="334"/>
        <v>177375744</v>
      </c>
      <c r="AE223" s="4">
        <f t="shared" si="335"/>
        <v>29320704</v>
      </c>
      <c r="AF223" s="4">
        <f t="shared" si="336"/>
        <v>179553024</v>
      </c>
      <c r="AG223" s="4">
        <f t="shared" si="337"/>
        <v>394</v>
      </c>
      <c r="AH223" s="4">
        <f t="shared" si="338"/>
        <v>20109.6</v>
      </c>
      <c r="AI223" s="4">
        <f t="shared" si="339"/>
        <v>7257600</v>
      </c>
      <c r="AJ223" s="4">
        <f t="shared" si="340"/>
        <v>7257600</v>
      </c>
      <c r="AK223" s="4">
        <f t="shared" si="341"/>
        <v>371952000</v>
      </c>
    </row>
    <row r="224" spans="1:37">
      <c r="A224" s="4">
        <f t="shared" si="342"/>
        <v>2040</v>
      </c>
      <c r="B224" s="4">
        <f t="shared" si="319"/>
        <v>28630</v>
      </c>
      <c r="C224" s="4">
        <f t="shared" si="320"/>
        <v>386324.4</v>
      </c>
      <c r="D224" s="4">
        <f t="shared" si="321"/>
        <v>63092.4</v>
      </c>
      <c r="E224" s="4">
        <f t="shared" si="322"/>
        <v>123782.4</v>
      </c>
      <c r="F224" s="4">
        <f t="shared" si="323"/>
        <v>20462.4</v>
      </c>
      <c r="G224" s="4">
        <f t="shared" si="324"/>
        <v>125294.4</v>
      </c>
      <c r="H224" s="4">
        <f t="shared" si="325"/>
        <v>396</v>
      </c>
      <c r="I224" s="4">
        <f t="shared" si="326"/>
        <v>20210.4</v>
      </c>
      <c r="J224" s="4">
        <f t="shared" si="327"/>
        <v>5040</v>
      </c>
      <c r="K224" s="4">
        <f t="shared" si="328"/>
        <v>5040</v>
      </c>
      <c r="L224" s="4">
        <f t="shared" si="329"/>
        <v>259560</v>
      </c>
      <c r="M224" s="5">
        <f t="shared" si="343"/>
        <v>3960</v>
      </c>
      <c r="N224" s="5">
        <f t="shared" si="344"/>
        <v>396</v>
      </c>
      <c r="O224" s="5">
        <f t="shared" ref="O224:S224" si="356">O223+2</f>
        <v>396</v>
      </c>
      <c r="P224" s="5">
        <f t="shared" si="356"/>
        <v>396</v>
      </c>
      <c r="Q224" s="5">
        <f t="shared" si="356"/>
        <v>396</v>
      </c>
      <c r="R224" s="5">
        <f t="shared" si="356"/>
        <v>396</v>
      </c>
      <c r="S224" s="5">
        <f t="shared" si="356"/>
        <v>396</v>
      </c>
      <c r="T224" s="5">
        <f t="shared" si="346"/>
        <v>301</v>
      </c>
      <c r="U224" s="5">
        <v>100</v>
      </c>
      <c r="V224" s="5">
        <v>100</v>
      </c>
      <c r="W224" s="5">
        <f t="shared" si="347"/>
        <v>1020</v>
      </c>
      <c r="X224" s="4">
        <v>7</v>
      </c>
      <c r="Y224" s="4">
        <f t="shared" si="295"/>
        <v>7.2</v>
      </c>
      <c r="Z224" s="4">
        <v>15</v>
      </c>
      <c r="AA224" s="4">
        <f t="shared" si="331"/>
        <v>41227200</v>
      </c>
      <c r="AB224" s="4">
        <f t="shared" si="332"/>
        <v>556307136</v>
      </c>
      <c r="AC224" s="4">
        <f t="shared" si="333"/>
        <v>90853056</v>
      </c>
      <c r="AD224" s="4">
        <f t="shared" si="334"/>
        <v>178246656</v>
      </c>
      <c r="AE224" s="4">
        <f t="shared" si="335"/>
        <v>29465856</v>
      </c>
      <c r="AF224" s="4">
        <f t="shared" si="336"/>
        <v>180423936</v>
      </c>
      <c r="AG224" s="4">
        <f t="shared" si="337"/>
        <v>396</v>
      </c>
      <c r="AH224" s="4">
        <f t="shared" si="338"/>
        <v>20210.4</v>
      </c>
      <c r="AI224" s="4">
        <f t="shared" si="339"/>
        <v>7257600</v>
      </c>
      <c r="AJ224" s="4">
        <f t="shared" si="340"/>
        <v>7257600</v>
      </c>
      <c r="AK224" s="4">
        <f t="shared" si="341"/>
        <v>373766400</v>
      </c>
    </row>
    <row r="225" spans="1:37">
      <c r="A225" s="4">
        <f t="shared" si="342"/>
        <v>2050</v>
      </c>
      <c r="B225" s="4">
        <f t="shared" si="319"/>
        <v>28770</v>
      </c>
      <c r="C225" s="4">
        <f t="shared" si="320"/>
        <v>388189.2</v>
      </c>
      <c r="D225" s="4">
        <f t="shared" si="321"/>
        <v>63403.2</v>
      </c>
      <c r="E225" s="4">
        <f t="shared" si="322"/>
        <v>124387.2</v>
      </c>
      <c r="F225" s="4">
        <f t="shared" si="323"/>
        <v>20563.2</v>
      </c>
      <c r="G225" s="4">
        <f t="shared" si="324"/>
        <v>125899.2</v>
      </c>
      <c r="H225" s="4">
        <f t="shared" si="325"/>
        <v>398</v>
      </c>
      <c r="I225" s="4">
        <f t="shared" si="326"/>
        <v>20311.2</v>
      </c>
      <c r="J225" s="4">
        <f t="shared" si="327"/>
        <v>5040</v>
      </c>
      <c r="K225" s="4">
        <f t="shared" si="328"/>
        <v>5040</v>
      </c>
      <c r="L225" s="4">
        <f t="shared" si="329"/>
        <v>260820</v>
      </c>
      <c r="M225" s="5">
        <f t="shared" si="343"/>
        <v>3980</v>
      </c>
      <c r="N225" s="5">
        <f t="shared" si="344"/>
        <v>398</v>
      </c>
      <c r="O225" s="5">
        <f t="shared" ref="O225:S225" si="357">O224+2</f>
        <v>398</v>
      </c>
      <c r="P225" s="5">
        <f t="shared" si="357"/>
        <v>398</v>
      </c>
      <c r="Q225" s="5">
        <f t="shared" si="357"/>
        <v>398</v>
      </c>
      <c r="R225" s="5">
        <f t="shared" si="357"/>
        <v>398</v>
      </c>
      <c r="S225" s="5">
        <f t="shared" si="357"/>
        <v>398</v>
      </c>
      <c r="T225" s="5">
        <f t="shared" si="346"/>
        <v>303</v>
      </c>
      <c r="U225" s="5">
        <v>100</v>
      </c>
      <c r="V225" s="5">
        <v>100</v>
      </c>
      <c r="W225" s="5">
        <f t="shared" si="347"/>
        <v>1025</v>
      </c>
      <c r="X225" s="4">
        <v>7</v>
      </c>
      <c r="Y225" s="4">
        <f t="shared" si="295"/>
        <v>7.2</v>
      </c>
      <c r="Z225" s="4">
        <v>15</v>
      </c>
      <c r="AA225" s="4">
        <f t="shared" si="331"/>
        <v>41428800</v>
      </c>
      <c r="AB225" s="4">
        <f t="shared" si="332"/>
        <v>558992448</v>
      </c>
      <c r="AC225" s="4">
        <f t="shared" si="333"/>
        <v>91300608</v>
      </c>
      <c r="AD225" s="4">
        <f t="shared" si="334"/>
        <v>179117568</v>
      </c>
      <c r="AE225" s="4">
        <f t="shared" si="335"/>
        <v>29611008</v>
      </c>
      <c r="AF225" s="4">
        <f t="shared" si="336"/>
        <v>181294848</v>
      </c>
      <c r="AG225" s="4">
        <f t="shared" si="337"/>
        <v>398</v>
      </c>
      <c r="AH225" s="4">
        <f t="shared" si="338"/>
        <v>20311.2</v>
      </c>
      <c r="AI225" s="4">
        <f t="shared" si="339"/>
        <v>7257600</v>
      </c>
      <c r="AJ225" s="4">
        <f t="shared" si="340"/>
        <v>7257600</v>
      </c>
      <c r="AK225" s="4">
        <f t="shared" si="341"/>
        <v>375580800</v>
      </c>
    </row>
    <row r="226" spans="1:37">
      <c r="A226" s="4">
        <f t="shared" si="342"/>
        <v>2060</v>
      </c>
      <c r="B226" s="4">
        <f t="shared" si="319"/>
        <v>28910</v>
      </c>
      <c r="C226" s="4">
        <f t="shared" si="320"/>
        <v>393568</v>
      </c>
      <c r="D226" s="4">
        <f t="shared" si="321"/>
        <v>64288</v>
      </c>
      <c r="E226" s="4">
        <f t="shared" si="322"/>
        <v>128464</v>
      </c>
      <c r="F226" s="4">
        <f t="shared" si="323"/>
        <v>21238</v>
      </c>
      <c r="G226" s="4">
        <f t="shared" si="324"/>
        <v>130018</v>
      </c>
      <c r="H226" s="4">
        <f t="shared" si="325"/>
        <v>400</v>
      </c>
      <c r="I226" s="4">
        <f t="shared" si="326"/>
        <v>20979</v>
      </c>
      <c r="J226" s="4">
        <f t="shared" si="327"/>
        <v>5180</v>
      </c>
      <c r="K226" s="4">
        <f t="shared" si="328"/>
        <v>5180</v>
      </c>
      <c r="L226" s="4">
        <f t="shared" si="329"/>
        <v>269360</v>
      </c>
      <c r="M226" s="5">
        <f t="shared" si="343"/>
        <v>4000</v>
      </c>
      <c r="N226" s="5">
        <f t="shared" si="344"/>
        <v>400</v>
      </c>
      <c r="O226" s="5">
        <f t="shared" ref="O226:S226" si="358">O225+2</f>
        <v>400</v>
      </c>
      <c r="P226" s="5">
        <f t="shared" si="358"/>
        <v>400</v>
      </c>
      <c r="Q226" s="5">
        <f t="shared" si="358"/>
        <v>400</v>
      </c>
      <c r="R226" s="5">
        <f t="shared" si="358"/>
        <v>400</v>
      </c>
      <c r="S226" s="5">
        <f t="shared" si="358"/>
        <v>400</v>
      </c>
      <c r="T226" s="5">
        <f t="shared" si="346"/>
        <v>305</v>
      </c>
      <c r="U226" s="5">
        <v>100</v>
      </c>
      <c r="V226" s="5">
        <v>100</v>
      </c>
      <c r="W226" s="5">
        <f t="shared" si="347"/>
        <v>1030</v>
      </c>
      <c r="X226" s="4">
        <v>7</v>
      </c>
      <c r="Y226" s="4">
        <f t="shared" si="295"/>
        <v>7.4</v>
      </c>
      <c r="Z226" s="4">
        <v>15</v>
      </c>
      <c r="AA226" s="4">
        <f t="shared" si="331"/>
        <v>41630400</v>
      </c>
      <c r="AB226" s="4">
        <f t="shared" si="332"/>
        <v>566737920</v>
      </c>
      <c r="AC226" s="4">
        <f t="shared" si="333"/>
        <v>92574720</v>
      </c>
      <c r="AD226" s="4">
        <f t="shared" si="334"/>
        <v>184988160</v>
      </c>
      <c r="AE226" s="4">
        <f t="shared" si="335"/>
        <v>30582720</v>
      </c>
      <c r="AF226" s="4">
        <f t="shared" si="336"/>
        <v>187225920</v>
      </c>
      <c r="AG226" s="4">
        <f t="shared" si="337"/>
        <v>400</v>
      </c>
      <c r="AH226" s="4">
        <f t="shared" si="338"/>
        <v>20979</v>
      </c>
      <c r="AI226" s="4">
        <f t="shared" si="339"/>
        <v>7459200</v>
      </c>
      <c r="AJ226" s="4">
        <f t="shared" si="340"/>
        <v>7459200</v>
      </c>
      <c r="AK226" s="4">
        <f t="shared" si="341"/>
        <v>387878400</v>
      </c>
    </row>
    <row r="227" spans="1:37">
      <c r="A227" s="4">
        <f t="shared" si="342"/>
        <v>2070</v>
      </c>
      <c r="B227" s="4">
        <f t="shared" si="319"/>
        <v>29050</v>
      </c>
      <c r="C227" s="4">
        <f t="shared" si="320"/>
        <v>395449.6</v>
      </c>
      <c r="D227" s="4">
        <f t="shared" si="321"/>
        <v>64601.6</v>
      </c>
      <c r="E227" s="4">
        <f t="shared" si="322"/>
        <v>129085.6</v>
      </c>
      <c r="F227" s="4">
        <f t="shared" si="323"/>
        <v>21341.6</v>
      </c>
      <c r="G227" s="4">
        <f t="shared" si="324"/>
        <v>130639.6</v>
      </c>
      <c r="H227" s="4">
        <f t="shared" si="325"/>
        <v>402</v>
      </c>
      <c r="I227" s="4">
        <f t="shared" si="326"/>
        <v>21082.6</v>
      </c>
      <c r="J227" s="4">
        <f t="shared" si="327"/>
        <v>5180</v>
      </c>
      <c r="K227" s="4">
        <f t="shared" si="328"/>
        <v>5180</v>
      </c>
      <c r="L227" s="4">
        <f t="shared" si="329"/>
        <v>270655</v>
      </c>
      <c r="M227" s="5">
        <f t="shared" si="343"/>
        <v>4020</v>
      </c>
      <c r="N227" s="5">
        <f t="shared" si="344"/>
        <v>402</v>
      </c>
      <c r="O227" s="5">
        <f t="shared" ref="O227:S227" si="359">O226+2</f>
        <v>402</v>
      </c>
      <c r="P227" s="5">
        <f t="shared" si="359"/>
        <v>402</v>
      </c>
      <c r="Q227" s="5">
        <f t="shared" si="359"/>
        <v>402</v>
      </c>
      <c r="R227" s="5">
        <f t="shared" si="359"/>
        <v>402</v>
      </c>
      <c r="S227" s="5">
        <f t="shared" si="359"/>
        <v>402</v>
      </c>
      <c r="T227" s="5">
        <f t="shared" si="346"/>
        <v>307</v>
      </c>
      <c r="U227" s="5">
        <v>100</v>
      </c>
      <c r="V227" s="5">
        <v>100</v>
      </c>
      <c r="W227" s="5">
        <f t="shared" si="347"/>
        <v>1035</v>
      </c>
      <c r="X227" s="4">
        <v>7</v>
      </c>
      <c r="Y227" s="4">
        <f t="shared" si="295"/>
        <v>7.4</v>
      </c>
      <c r="Z227" s="4">
        <v>15</v>
      </c>
      <c r="AA227" s="4">
        <f t="shared" si="331"/>
        <v>41832000</v>
      </c>
      <c r="AB227" s="4">
        <f t="shared" si="332"/>
        <v>569447424</v>
      </c>
      <c r="AC227" s="4">
        <f t="shared" si="333"/>
        <v>93026304</v>
      </c>
      <c r="AD227" s="4">
        <f t="shared" si="334"/>
        <v>185883264</v>
      </c>
      <c r="AE227" s="4">
        <f t="shared" si="335"/>
        <v>30731904</v>
      </c>
      <c r="AF227" s="4">
        <f t="shared" si="336"/>
        <v>188121024</v>
      </c>
      <c r="AG227" s="4">
        <f t="shared" si="337"/>
        <v>402</v>
      </c>
      <c r="AH227" s="4">
        <f t="shared" si="338"/>
        <v>21082.6</v>
      </c>
      <c r="AI227" s="4">
        <f t="shared" si="339"/>
        <v>7459200</v>
      </c>
      <c r="AJ227" s="4">
        <f t="shared" si="340"/>
        <v>7459200</v>
      </c>
      <c r="AK227" s="4">
        <f t="shared" si="341"/>
        <v>389743200</v>
      </c>
    </row>
    <row r="228" spans="1:37">
      <c r="A228" s="4">
        <f t="shared" si="342"/>
        <v>2080</v>
      </c>
      <c r="B228" s="4">
        <f t="shared" si="319"/>
        <v>29190</v>
      </c>
      <c r="C228" s="4">
        <f t="shared" si="320"/>
        <v>397331.2</v>
      </c>
      <c r="D228" s="4">
        <f t="shared" si="321"/>
        <v>64915.2</v>
      </c>
      <c r="E228" s="4">
        <f t="shared" si="322"/>
        <v>129707.2</v>
      </c>
      <c r="F228" s="4">
        <f t="shared" si="323"/>
        <v>21445.2</v>
      </c>
      <c r="G228" s="4">
        <f t="shared" si="324"/>
        <v>131261.2</v>
      </c>
      <c r="H228" s="4">
        <f t="shared" si="325"/>
        <v>404</v>
      </c>
      <c r="I228" s="4">
        <f t="shared" si="326"/>
        <v>21186.2</v>
      </c>
      <c r="J228" s="4">
        <f t="shared" si="327"/>
        <v>5180</v>
      </c>
      <c r="K228" s="4">
        <f t="shared" si="328"/>
        <v>5180</v>
      </c>
      <c r="L228" s="4">
        <f t="shared" si="329"/>
        <v>271950</v>
      </c>
      <c r="M228" s="5">
        <f t="shared" si="343"/>
        <v>4040</v>
      </c>
      <c r="N228" s="5">
        <f t="shared" si="344"/>
        <v>404</v>
      </c>
      <c r="O228" s="5">
        <f t="shared" ref="O228:S228" si="360">O227+2</f>
        <v>404</v>
      </c>
      <c r="P228" s="5">
        <f t="shared" si="360"/>
        <v>404</v>
      </c>
      <c r="Q228" s="5">
        <f t="shared" si="360"/>
        <v>404</v>
      </c>
      <c r="R228" s="5">
        <f t="shared" si="360"/>
        <v>404</v>
      </c>
      <c r="S228" s="5">
        <f t="shared" si="360"/>
        <v>404</v>
      </c>
      <c r="T228" s="5">
        <f t="shared" si="346"/>
        <v>309</v>
      </c>
      <c r="U228" s="5">
        <v>100</v>
      </c>
      <c r="V228" s="5">
        <v>100</v>
      </c>
      <c r="W228" s="5">
        <f t="shared" si="347"/>
        <v>1040</v>
      </c>
      <c r="X228" s="4">
        <v>7</v>
      </c>
      <c r="Y228" s="4">
        <f t="shared" si="295"/>
        <v>7.4</v>
      </c>
      <c r="Z228" s="4">
        <v>15</v>
      </c>
      <c r="AA228" s="4">
        <f t="shared" si="331"/>
        <v>42033600</v>
      </c>
      <c r="AB228" s="4">
        <f t="shared" si="332"/>
        <v>572156928</v>
      </c>
      <c r="AC228" s="4">
        <f t="shared" si="333"/>
        <v>93477888</v>
      </c>
      <c r="AD228" s="4">
        <f t="shared" si="334"/>
        <v>186778368</v>
      </c>
      <c r="AE228" s="4">
        <f t="shared" si="335"/>
        <v>30881088</v>
      </c>
      <c r="AF228" s="4">
        <f t="shared" si="336"/>
        <v>189016128</v>
      </c>
      <c r="AG228" s="4">
        <f t="shared" si="337"/>
        <v>404</v>
      </c>
      <c r="AH228" s="4">
        <f t="shared" si="338"/>
        <v>21186.2</v>
      </c>
      <c r="AI228" s="4">
        <f t="shared" si="339"/>
        <v>7459200</v>
      </c>
      <c r="AJ228" s="4">
        <f t="shared" si="340"/>
        <v>7459200</v>
      </c>
      <c r="AK228" s="4">
        <f t="shared" si="341"/>
        <v>391608000</v>
      </c>
    </row>
    <row r="229" spans="1:37">
      <c r="A229" s="4">
        <f t="shared" si="342"/>
        <v>2090</v>
      </c>
      <c r="B229" s="4">
        <f t="shared" si="319"/>
        <v>29330</v>
      </c>
      <c r="C229" s="4">
        <f t="shared" si="320"/>
        <v>399212.8</v>
      </c>
      <c r="D229" s="4">
        <f t="shared" si="321"/>
        <v>65228.8</v>
      </c>
      <c r="E229" s="4">
        <f t="shared" si="322"/>
        <v>130328.8</v>
      </c>
      <c r="F229" s="4">
        <f t="shared" si="323"/>
        <v>21548.8</v>
      </c>
      <c r="G229" s="4">
        <f t="shared" si="324"/>
        <v>131882.8</v>
      </c>
      <c r="H229" s="4">
        <f t="shared" si="325"/>
        <v>406</v>
      </c>
      <c r="I229" s="4">
        <f t="shared" si="326"/>
        <v>21289.8</v>
      </c>
      <c r="J229" s="4">
        <f t="shared" si="327"/>
        <v>5180</v>
      </c>
      <c r="K229" s="4">
        <f t="shared" si="328"/>
        <v>5180</v>
      </c>
      <c r="L229" s="4">
        <f t="shared" si="329"/>
        <v>273245</v>
      </c>
      <c r="M229" s="5">
        <f t="shared" si="343"/>
        <v>4060</v>
      </c>
      <c r="N229" s="5">
        <f t="shared" si="344"/>
        <v>406</v>
      </c>
      <c r="O229" s="5">
        <f t="shared" ref="O229:S229" si="361">O228+2</f>
        <v>406</v>
      </c>
      <c r="P229" s="5">
        <f t="shared" si="361"/>
        <v>406</v>
      </c>
      <c r="Q229" s="5">
        <f t="shared" si="361"/>
        <v>406</v>
      </c>
      <c r="R229" s="5">
        <f t="shared" si="361"/>
        <v>406</v>
      </c>
      <c r="S229" s="5">
        <f t="shared" si="361"/>
        <v>406</v>
      </c>
      <c r="T229" s="5">
        <f t="shared" si="346"/>
        <v>311</v>
      </c>
      <c r="U229" s="5">
        <v>100</v>
      </c>
      <c r="V229" s="5">
        <v>100</v>
      </c>
      <c r="W229" s="5">
        <f t="shared" si="347"/>
        <v>1045</v>
      </c>
      <c r="X229" s="4">
        <v>7</v>
      </c>
      <c r="Y229" s="4">
        <f t="shared" si="295"/>
        <v>7.4</v>
      </c>
      <c r="Z229" s="4">
        <v>15</v>
      </c>
      <c r="AA229" s="4">
        <f t="shared" si="331"/>
        <v>42235200</v>
      </c>
      <c r="AB229" s="4">
        <f t="shared" si="332"/>
        <v>574866432</v>
      </c>
      <c r="AC229" s="4">
        <f t="shared" si="333"/>
        <v>93929472</v>
      </c>
      <c r="AD229" s="4">
        <f t="shared" si="334"/>
        <v>187673472</v>
      </c>
      <c r="AE229" s="4">
        <f t="shared" si="335"/>
        <v>31030272</v>
      </c>
      <c r="AF229" s="4">
        <f t="shared" si="336"/>
        <v>189911232</v>
      </c>
      <c r="AG229" s="4">
        <f t="shared" si="337"/>
        <v>406</v>
      </c>
      <c r="AH229" s="4">
        <f t="shared" si="338"/>
        <v>21289.8</v>
      </c>
      <c r="AI229" s="4">
        <f t="shared" si="339"/>
        <v>7459200</v>
      </c>
      <c r="AJ229" s="4">
        <f t="shared" si="340"/>
        <v>7459200</v>
      </c>
      <c r="AK229" s="4">
        <f t="shared" si="341"/>
        <v>393472800</v>
      </c>
    </row>
    <row r="230" spans="1:37">
      <c r="A230" s="4">
        <f t="shared" si="342"/>
        <v>2100</v>
      </c>
      <c r="B230" s="4">
        <f t="shared" si="319"/>
        <v>29470</v>
      </c>
      <c r="C230" s="4">
        <f t="shared" si="320"/>
        <v>401094.4</v>
      </c>
      <c r="D230" s="4">
        <f t="shared" si="321"/>
        <v>65542.4</v>
      </c>
      <c r="E230" s="4">
        <f t="shared" si="322"/>
        <v>130950.4</v>
      </c>
      <c r="F230" s="4">
        <f t="shared" si="323"/>
        <v>21652.4</v>
      </c>
      <c r="G230" s="4">
        <f t="shared" si="324"/>
        <v>132504.4</v>
      </c>
      <c r="H230" s="4">
        <f t="shared" si="325"/>
        <v>408</v>
      </c>
      <c r="I230" s="4">
        <f t="shared" si="326"/>
        <v>21393.4</v>
      </c>
      <c r="J230" s="4">
        <f t="shared" si="327"/>
        <v>5180</v>
      </c>
      <c r="K230" s="4">
        <f t="shared" si="328"/>
        <v>5180</v>
      </c>
      <c r="L230" s="4">
        <f t="shared" si="329"/>
        <v>274540</v>
      </c>
      <c r="M230" s="5">
        <f t="shared" si="343"/>
        <v>4080</v>
      </c>
      <c r="N230" s="5">
        <f t="shared" si="344"/>
        <v>408</v>
      </c>
      <c r="O230" s="5">
        <f t="shared" ref="O230:S230" si="362">O229+2</f>
        <v>408</v>
      </c>
      <c r="P230" s="5">
        <f t="shared" si="362"/>
        <v>408</v>
      </c>
      <c r="Q230" s="5">
        <f t="shared" si="362"/>
        <v>408</v>
      </c>
      <c r="R230" s="5">
        <f t="shared" si="362"/>
        <v>408</v>
      </c>
      <c r="S230" s="5">
        <f t="shared" si="362"/>
        <v>408</v>
      </c>
      <c r="T230" s="5">
        <f t="shared" si="346"/>
        <v>313</v>
      </c>
      <c r="U230" s="5">
        <v>100</v>
      </c>
      <c r="V230" s="5">
        <v>100</v>
      </c>
      <c r="W230" s="5">
        <f t="shared" si="347"/>
        <v>1050</v>
      </c>
      <c r="X230" s="4">
        <v>7</v>
      </c>
      <c r="Y230" s="4">
        <f t="shared" si="295"/>
        <v>7.4</v>
      </c>
      <c r="Z230" s="4">
        <v>15</v>
      </c>
      <c r="AA230" s="4">
        <f t="shared" si="331"/>
        <v>42436800</v>
      </c>
      <c r="AB230" s="4">
        <f t="shared" si="332"/>
        <v>577575936</v>
      </c>
      <c r="AC230" s="4">
        <f t="shared" si="333"/>
        <v>94381056</v>
      </c>
      <c r="AD230" s="4">
        <f t="shared" si="334"/>
        <v>188568576</v>
      </c>
      <c r="AE230" s="4">
        <f t="shared" si="335"/>
        <v>31179456</v>
      </c>
      <c r="AF230" s="4">
        <f t="shared" si="336"/>
        <v>190806336</v>
      </c>
      <c r="AG230" s="4">
        <f t="shared" si="337"/>
        <v>408</v>
      </c>
      <c r="AH230" s="4">
        <f t="shared" si="338"/>
        <v>21393.4</v>
      </c>
      <c r="AI230" s="4">
        <f t="shared" si="339"/>
        <v>7459200</v>
      </c>
      <c r="AJ230" s="4">
        <f t="shared" si="340"/>
        <v>7459200</v>
      </c>
      <c r="AK230" s="4">
        <f t="shared" si="341"/>
        <v>395337600</v>
      </c>
    </row>
    <row r="231" spans="1:37">
      <c r="A231" s="4">
        <f t="shared" si="342"/>
        <v>2110</v>
      </c>
      <c r="B231" s="4">
        <f t="shared" si="319"/>
        <v>29610</v>
      </c>
      <c r="C231" s="4">
        <f t="shared" si="320"/>
        <v>406574</v>
      </c>
      <c r="D231" s="4">
        <f t="shared" si="321"/>
        <v>66444</v>
      </c>
      <c r="E231" s="4">
        <f t="shared" si="322"/>
        <v>135128</v>
      </c>
      <c r="F231" s="4">
        <f t="shared" si="323"/>
        <v>22344</v>
      </c>
      <c r="G231" s="4">
        <f t="shared" si="324"/>
        <v>136724</v>
      </c>
      <c r="H231" s="4">
        <f t="shared" si="325"/>
        <v>410</v>
      </c>
      <c r="I231" s="4">
        <f t="shared" si="326"/>
        <v>22078</v>
      </c>
      <c r="J231" s="4">
        <f t="shared" si="327"/>
        <v>5320</v>
      </c>
      <c r="K231" s="4">
        <f t="shared" si="328"/>
        <v>5320</v>
      </c>
      <c r="L231" s="4">
        <f t="shared" si="329"/>
        <v>283290</v>
      </c>
      <c r="M231" s="5">
        <f t="shared" si="343"/>
        <v>4100</v>
      </c>
      <c r="N231" s="5">
        <f t="shared" si="344"/>
        <v>410</v>
      </c>
      <c r="O231" s="5">
        <f t="shared" ref="O231:S231" si="363">O230+2</f>
        <v>410</v>
      </c>
      <c r="P231" s="5">
        <f t="shared" si="363"/>
        <v>410</v>
      </c>
      <c r="Q231" s="5">
        <f t="shared" si="363"/>
        <v>410</v>
      </c>
      <c r="R231" s="5">
        <f t="shared" si="363"/>
        <v>410</v>
      </c>
      <c r="S231" s="5">
        <f t="shared" si="363"/>
        <v>410</v>
      </c>
      <c r="T231" s="5">
        <f t="shared" si="346"/>
        <v>315</v>
      </c>
      <c r="U231" s="5">
        <v>100</v>
      </c>
      <c r="V231" s="5">
        <v>100</v>
      </c>
      <c r="W231" s="5">
        <f t="shared" si="347"/>
        <v>1055</v>
      </c>
      <c r="X231" s="4">
        <v>7</v>
      </c>
      <c r="Y231" s="4">
        <f t="shared" si="295"/>
        <v>7.6</v>
      </c>
      <c r="Z231" s="4">
        <v>15</v>
      </c>
      <c r="AA231" s="4">
        <f t="shared" si="331"/>
        <v>42638400</v>
      </c>
      <c r="AB231" s="4">
        <f t="shared" si="332"/>
        <v>585466560</v>
      </c>
      <c r="AC231" s="4">
        <f t="shared" si="333"/>
        <v>95679360</v>
      </c>
      <c r="AD231" s="4">
        <f t="shared" si="334"/>
        <v>194584320</v>
      </c>
      <c r="AE231" s="4">
        <f t="shared" si="335"/>
        <v>32175360</v>
      </c>
      <c r="AF231" s="4">
        <f t="shared" si="336"/>
        <v>196882560</v>
      </c>
      <c r="AG231" s="4">
        <f t="shared" si="337"/>
        <v>410</v>
      </c>
      <c r="AH231" s="4">
        <f t="shared" si="338"/>
        <v>22078</v>
      </c>
      <c r="AI231" s="4">
        <f t="shared" si="339"/>
        <v>7660800</v>
      </c>
      <c r="AJ231" s="4">
        <f t="shared" si="340"/>
        <v>7660800</v>
      </c>
      <c r="AK231" s="4">
        <f t="shared" si="341"/>
        <v>407937600</v>
      </c>
    </row>
    <row r="232" spans="1:37">
      <c r="A232" s="4">
        <f t="shared" si="342"/>
        <v>2120</v>
      </c>
      <c r="B232" s="4">
        <f t="shared" si="319"/>
        <v>29750</v>
      </c>
      <c r="C232" s="4">
        <f t="shared" si="320"/>
        <v>408472.4</v>
      </c>
      <c r="D232" s="4">
        <f t="shared" si="321"/>
        <v>66760.4</v>
      </c>
      <c r="E232" s="4">
        <f t="shared" si="322"/>
        <v>135766.4</v>
      </c>
      <c r="F232" s="4">
        <f t="shared" si="323"/>
        <v>22450.4</v>
      </c>
      <c r="G232" s="4">
        <f t="shared" si="324"/>
        <v>137362.4</v>
      </c>
      <c r="H232" s="4">
        <f t="shared" si="325"/>
        <v>412</v>
      </c>
      <c r="I232" s="4">
        <f t="shared" si="326"/>
        <v>22184.4</v>
      </c>
      <c r="J232" s="4">
        <f t="shared" si="327"/>
        <v>5320</v>
      </c>
      <c r="K232" s="4">
        <f t="shared" si="328"/>
        <v>5320</v>
      </c>
      <c r="L232" s="4">
        <f t="shared" si="329"/>
        <v>284620</v>
      </c>
      <c r="M232" s="5">
        <f t="shared" si="343"/>
        <v>4120</v>
      </c>
      <c r="N232" s="5">
        <f t="shared" si="344"/>
        <v>412</v>
      </c>
      <c r="O232" s="5">
        <f t="shared" ref="O232:S232" si="364">O231+2</f>
        <v>412</v>
      </c>
      <c r="P232" s="5">
        <f t="shared" si="364"/>
        <v>412</v>
      </c>
      <c r="Q232" s="5">
        <f t="shared" si="364"/>
        <v>412</v>
      </c>
      <c r="R232" s="5">
        <f t="shared" si="364"/>
        <v>412</v>
      </c>
      <c r="S232" s="5">
        <f t="shared" si="364"/>
        <v>412</v>
      </c>
      <c r="T232" s="5">
        <f t="shared" si="346"/>
        <v>317</v>
      </c>
      <c r="U232" s="5">
        <v>100</v>
      </c>
      <c r="V232" s="5">
        <v>100</v>
      </c>
      <c r="W232" s="5">
        <f t="shared" si="347"/>
        <v>1060</v>
      </c>
      <c r="X232" s="4">
        <v>7</v>
      </c>
      <c r="Y232" s="4">
        <f t="shared" si="295"/>
        <v>7.6</v>
      </c>
      <c r="Z232" s="4">
        <v>15</v>
      </c>
      <c r="AA232" s="4">
        <f t="shared" si="331"/>
        <v>42840000</v>
      </c>
      <c r="AB232" s="4">
        <f t="shared" si="332"/>
        <v>588200256</v>
      </c>
      <c r="AC232" s="4">
        <f t="shared" si="333"/>
        <v>96134976</v>
      </c>
      <c r="AD232" s="4">
        <f t="shared" si="334"/>
        <v>195503616</v>
      </c>
      <c r="AE232" s="4">
        <f t="shared" si="335"/>
        <v>32328576</v>
      </c>
      <c r="AF232" s="4">
        <f t="shared" si="336"/>
        <v>197801856</v>
      </c>
      <c r="AG232" s="4">
        <f t="shared" si="337"/>
        <v>412</v>
      </c>
      <c r="AH232" s="4">
        <f t="shared" si="338"/>
        <v>22184.4</v>
      </c>
      <c r="AI232" s="4">
        <f t="shared" si="339"/>
        <v>7660800</v>
      </c>
      <c r="AJ232" s="4">
        <f t="shared" si="340"/>
        <v>7660800</v>
      </c>
      <c r="AK232" s="4">
        <f t="shared" si="341"/>
        <v>409852800</v>
      </c>
    </row>
    <row r="233" spans="1:37">
      <c r="A233" s="4">
        <f t="shared" si="342"/>
        <v>2130</v>
      </c>
      <c r="B233" s="4">
        <f t="shared" si="319"/>
        <v>29890</v>
      </c>
      <c r="C233" s="4">
        <f t="shared" si="320"/>
        <v>410370.8</v>
      </c>
      <c r="D233" s="4">
        <f t="shared" si="321"/>
        <v>67076.8</v>
      </c>
      <c r="E233" s="4">
        <f t="shared" si="322"/>
        <v>136404.8</v>
      </c>
      <c r="F233" s="4">
        <f t="shared" si="323"/>
        <v>22556.8</v>
      </c>
      <c r="G233" s="4">
        <f t="shared" si="324"/>
        <v>138000.8</v>
      </c>
      <c r="H233" s="4">
        <f t="shared" si="325"/>
        <v>414</v>
      </c>
      <c r="I233" s="4">
        <f t="shared" si="326"/>
        <v>22290.8</v>
      </c>
      <c r="J233" s="4">
        <f t="shared" si="327"/>
        <v>5320</v>
      </c>
      <c r="K233" s="4">
        <f t="shared" si="328"/>
        <v>5320</v>
      </c>
      <c r="L233" s="4">
        <f t="shared" si="329"/>
        <v>285950</v>
      </c>
      <c r="M233" s="5">
        <f t="shared" si="343"/>
        <v>4140</v>
      </c>
      <c r="N233" s="5">
        <f t="shared" si="344"/>
        <v>414</v>
      </c>
      <c r="O233" s="5">
        <f t="shared" ref="O233:S233" si="365">O232+2</f>
        <v>414</v>
      </c>
      <c r="P233" s="5">
        <f t="shared" si="365"/>
        <v>414</v>
      </c>
      <c r="Q233" s="5">
        <f t="shared" si="365"/>
        <v>414</v>
      </c>
      <c r="R233" s="5">
        <f t="shared" si="365"/>
        <v>414</v>
      </c>
      <c r="S233" s="5">
        <f t="shared" si="365"/>
        <v>414</v>
      </c>
      <c r="T233" s="5">
        <f t="shared" si="346"/>
        <v>319</v>
      </c>
      <c r="U233" s="5">
        <v>100</v>
      </c>
      <c r="V233" s="5">
        <v>100</v>
      </c>
      <c r="W233" s="5">
        <f t="shared" si="347"/>
        <v>1065</v>
      </c>
      <c r="X233" s="4">
        <v>7</v>
      </c>
      <c r="Y233" s="4">
        <f t="shared" si="295"/>
        <v>7.6</v>
      </c>
      <c r="Z233" s="4">
        <v>15</v>
      </c>
      <c r="AA233" s="4">
        <f t="shared" si="331"/>
        <v>43041600</v>
      </c>
      <c r="AB233" s="4">
        <f t="shared" si="332"/>
        <v>590933952</v>
      </c>
      <c r="AC233" s="4">
        <f t="shared" si="333"/>
        <v>96590592</v>
      </c>
      <c r="AD233" s="4">
        <f t="shared" si="334"/>
        <v>196422912</v>
      </c>
      <c r="AE233" s="4">
        <f t="shared" si="335"/>
        <v>32481792</v>
      </c>
      <c r="AF233" s="4">
        <f t="shared" si="336"/>
        <v>198721152</v>
      </c>
      <c r="AG233" s="4">
        <f t="shared" si="337"/>
        <v>414</v>
      </c>
      <c r="AH233" s="4">
        <f t="shared" si="338"/>
        <v>22290.8</v>
      </c>
      <c r="AI233" s="4">
        <f t="shared" si="339"/>
        <v>7660800</v>
      </c>
      <c r="AJ233" s="4">
        <f t="shared" si="340"/>
        <v>7660800</v>
      </c>
      <c r="AK233" s="4">
        <f t="shared" si="341"/>
        <v>411768000</v>
      </c>
    </row>
    <row r="234" spans="1:37">
      <c r="A234" s="4">
        <f t="shared" si="342"/>
        <v>2140</v>
      </c>
      <c r="B234" s="4">
        <f t="shared" si="319"/>
        <v>30030</v>
      </c>
      <c r="C234" s="4">
        <f t="shared" si="320"/>
        <v>412269.2</v>
      </c>
      <c r="D234" s="4">
        <f t="shared" si="321"/>
        <v>67393.2</v>
      </c>
      <c r="E234" s="4">
        <f t="shared" si="322"/>
        <v>137043.2</v>
      </c>
      <c r="F234" s="4">
        <f t="shared" si="323"/>
        <v>22663.2</v>
      </c>
      <c r="G234" s="4">
        <f t="shared" si="324"/>
        <v>138639.2</v>
      </c>
      <c r="H234" s="4">
        <f t="shared" si="325"/>
        <v>416</v>
      </c>
      <c r="I234" s="4">
        <f t="shared" si="326"/>
        <v>22397.2</v>
      </c>
      <c r="J234" s="4">
        <f t="shared" si="327"/>
        <v>5320</v>
      </c>
      <c r="K234" s="4">
        <f t="shared" si="328"/>
        <v>5320</v>
      </c>
      <c r="L234" s="4">
        <f t="shared" si="329"/>
        <v>287280</v>
      </c>
      <c r="M234" s="5">
        <f t="shared" si="343"/>
        <v>4160</v>
      </c>
      <c r="N234" s="5">
        <f t="shared" si="344"/>
        <v>416</v>
      </c>
      <c r="O234" s="5">
        <f t="shared" ref="O234:S234" si="366">O233+2</f>
        <v>416</v>
      </c>
      <c r="P234" s="5">
        <f t="shared" si="366"/>
        <v>416</v>
      </c>
      <c r="Q234" s="5">
        <f t="shared" si="366"/>
        <v>416</v>
      </c>
      <c r="R234" s="5">
        <f t="shared" si="366"/>
        <v>416</v>
      </c>
      <c r="S234" s="5">
        <f t="shared" si="366"/>
        <v>416</v>
      </c>
      <c r="T234" s="5">
        <f t="shared" si="346"/>
        <v>321</v>
      </c>
      <c r="U234" s="5">
        <v>100</v>
      </c>
      <c r="V234" s="5">
        <v>100</v>
      </c>
      <c r="W234" s="5">
        <f t="shared" si="347"/>
        <v>1070</v>
      </c>
      <c r="X234" s="4">
        <v>7</v>
      </c>
      <c r="Y234" s="4">
        <f t="shared" si="295"/>
        <v>7.6</v>
      </c>
      <c r="Z234" s="4">
        <v>15</v>
      </c>
      <c r="AA234" s="4">
        <f t="shared" si="331"/>
        <v>43243200</v>
      </c>
      <c r="AB234" s="4">
        <f t="shared" si="332"/>
        <v>593667648</v>
      </c>
      <c r="AC234" s="4">
        <f t="shared" si="333"/>
        <v>97046208</v>
      </c>
      <c r="AD234" s="4">
        <f t="shared" si="334"/>
        <v>197342208</v>
      </c>
      <c r="AE234" s="4">
        <f t="shared" si="335"/>
        <v>32635008</v>
      </c>
      <c r="AF234" s="4">
        <f t="shared" si="336"/>
        <v>199640448</v>
      </c>
      <c r="AG234" s="4">
        <f t="shared" si="337"/>
        <v>416</v>
      </c>
      <c r="AH234" s="4">
        <f t="shared" si="338"/>
        <v>22397.2</v>
      </c>
      <c r="AI234" s="4">
        <f t="shared" si="339"/>
        <v>7660800</v>
      </c>
      <c r="AJ234" s="4">
        <f t="shared" si="340"/>
        <v>7660800</v>
      </c>
      <c r="AK234" s="4">
        <f t="shared" si="341"/>
        <v>413683200</v>
      </c>
    </row>
    <row r="235" spans="1:37">
      <c r="A235" s="4">
        <f t="shared" si="342"/>
        <v>2150</v>
      </c>
      <c r="B235" s="4">
        <f t="shared" si="319"/>
        <v>30170</v>
      </c>
      <c r="C235" s="4">
        <f t="shared" si="320"/>
        <v>414167.6</v>
      </c>
      <c r="D235" s="4">
        <f t="shared" si="321"/>
        <v>67709.6</v>
      </c>
      <c r="E235" s="4">
        <f t="shared" si="322"/>
        <v>137681.6</v>
      </c>
      <c r="F235" s="4">
        <f t="shared" si="323"/>
        <v>22769.6</v>
      </c>
      <c r="G235" s="4">
        <f t="shared" si="324"/>
        <v>139277.6</v>
      </c>
      <c r="H235" s="4">
        <f t="shared" si="325"/>
        <v>418</v>
      </c>
      <c r="I235" s="4">
        <f t="shared" si="326"/>
        <v>22503.6</v>
      </c>
      <c r="J235" s="4">
        <f t="shared" si="327"/>
        <v>5320</v>
      </c>
      <c r="K235" s="4">
        <f t="shared" si="328"/>
        <v>5320</v>
      </c>
      <c r="L235" s="4">
        <f t="shared" si="329"/>
        <v>288610</v>
      </c>
      <c r="M235" s="5">
        <f t="shared" si="343"/>
        <v>4180</v>
      </c>
      <c r="N235" s="5">
        <f t="shared" si="344"/>
        <v>418</v>
      </c>
      <c r="O235" s="5">
        <f t="shared" ref="O235:S235" si="367">O234+2</f>
        <v>418</v>
      </c>
      <c r="P235" s="5">
        <f t="shared" si="367"/>
        <v>418</v>
      </c>
      <c r="Q235" s="5">
        <f t="shared" si="367"/>
        <v>418</v>
      </c>
      <c r="R235" s="5">
        <f t="shared" si="367"/>
        <v>418</v>
      </c>
      <c r="S235" s="5">
        <f t="shared" si="367"/>
        <v>418</v>
      </c>
      <c r="T235" s="5">
        <f t="shared" si="346"/>
        <v>323</v>
      </c>
      <c r="U235" s="5">
        <v>100</v>
      </c>
      <c r="V235" s="5">
        <v>100</v>
      </c>
      <c r="W235" s="5">
        <f t="shared" si="347"/>
        <v>1075</v>
      </c>
      <c r="X235" s="4">
        <v>7</v>
      </c>
      <c r="Y235" s="4">
        <f t="shared" si="295"/>
        <v>7.6</v>
      </c>
      <c r="Z235" s="4">
        <v>15</v>
      </c>
      <c r="AA235" s="4">
        <f t="shared" si="331"/>
        <v>43444800</v>
      </c>
      <c r="AB235" s="4">
        <f t="shared" si="332"/>
        <v>596401344</v>
      </c>
      <c r="AC235" s="4">
        <f t="shared" si="333"/>
        <v>97501824</v>
      </c>
      <c r="AD235" s="4">
        <f t="shared" si="334"/>
        <v>198261504</v>
      </c>
      <c r="AE235" s="4">
        <f t="shared" si="335"/>
        <v>32788224</v>
      </c>
      <c r="AF235" s="4">
        <f t="shared" si="336"/>
        <v>200559744</v>
      </c>
      <c r="AG235" s="4">
        <f t="shared" si="337"/>
        <v>418</v>
      </c>
      <c r="AH235" s="4">
        <f t="shared" si="338"/>
        <v>22503.6</v>
      </c>
      <c r="AI235" s="4">
        <f t="shared" si="339"/>
        <v>7660800</v>
      </c>
      <c r="AJ235" s="4">
        <f t="shared" si="340"/>
        <v>7660800</v>
      </c>
      <c r="AK235" s="4">
        <f t="shared" si="341"/>
        <v>415598400</v>
      </c>
    </row>
    <row r="236" spans="1:37">
      <c r="A236" s="4">
        <f t="shared" si="342"/>
        <v>2160</v>
      </c>
      <c r="B236" s="4">
        <f t="shared" si="319"/>
        <v>30310</v>
      </c>
      <c r="C236" s="4">
        <f t="shared" si="320"/>
        <v>419748</v>
      </c>
      <c r="D236" s="4">
        <f t="shared" si="321"/>
        <v>68628</v>
      </c>
      <c r="E236" s="4">
        <f t="shared" si="322"/>
        <v>141960</v>
      </c>
      <c r="F236" s="4">
        <f t="shared" si="323"/>
        <v>23478</v>
      </c>
      <c r="G236" s="4">
        <f t="shared" si="324"/>
        <v>143598</v>
      </c>
      <c r="H236" s="4">
        <f t="shared" si="325"/>
        <v>420</v>
      </c>
      <c r="I236" s="4">
        <f t="shared" si="326"/>
        <v>23205</v>
      </c>
      <c r="J236" s="4">
        <f t="shared" si="327"/>
        <v>5460</v>
      </c>
      <c r="K236" s="4">
        <f t="shared" si="328"/>
        <v>5460</v>
      </c>
      <c r="L236" s="4">
        <f t="shared" si="329"/>
        <v>297570</v>
      </c>
      <c r="M236" s="5">
        <f t="shared" si="343"/>
        <v>4200</v>
      </c>
      <c r="N236" s="5">
        <f t="shared" si="344"/>
        <v>420</v>
      </c>
      <c r="O236" s="5">
        <f t="shared" ref="O236:S236" si="368">O235+2</f>
        <v>420</v>
      </c>
      <c r="P236" s="5">
        <f t="shared" si="368"/>
        <v>420</v>
      </c>
      <c r="Q236" s="5">
        <f t="shared" si="368"/>
        <v>420</v>
      </c>
      <c r="R236" s="5">
        <f t="shared" si="368"/>
        <v>420</v>
      </c>
      <c r="S236" s="5">
        <f t="shared" si="368"/>
        <v>420</v>
      </c>
      <c r="T236" s="5">
        <f t="shared" si="346"/>
        <v>325</v>
      </c>
      <c r="U236" s="5">
        <v>100</v>
      </c>
      <c r="V236" s="5">
        <v>100</v>
      </c>
      <c r="W236" s="5">
        <f t="shared" si="347"/>
        <v>1080</v>
      </c>
      <c r="X236" s="4">
        <v>7</v>
      </c>
      <c r="Y236" s="4">
        <f t="shared" si="295"/>
        <v>7.8</v>
      </c>
      <c r="Z236" s="4">
        <v>15</v>
      </c>
      <c r="AA236" s="4">
        <f t="shared" si="331"/>
        <v>43646400</v>
      </c>
      <c r="AB236" s="4">
        <f t="shared" si="332"/>
        <v>604437120</v>
      </c>
      <c r="AC236" s="4">
        <f t="shared" si="333"/>
        <v>98824320</v>
      </c>
      <c r="AD236" s="4">
        <f t="shared" si="334"/>
        <v>204422400</v>
      </c>
      <c r="AE236" s="4">
        <f t="shared" si="335"/>
        <v>33808320</v>
      </c>
      <c r="AF236" s="4">
        <f t="shared" si="336"/>
        <v>206781120</v>
      </c>
      <c r="AG236" s="4">
        <f t="shared" si="337"/>
        <v>420</v>
      </c>
      <c r="AH236" s="4">
        <f t="shared" si="338"/>
        <v>23205</v>
      </c>
      <c r="AI236" s="4">
        <f t="shared" si="339"/>
        <v>7862400</v>
      </c>
      <c r="AJ236" s="4">
        <f t="shared" si="340"/>
        <v>7862400</v>
      </c>
      <c r="AK236" s="4">
        <f t="shared" si="341"/>
        <v>428500800</v>
      </c>
    </row>
    <row r="237" spans="1:37">
      <c r="A237" s="4">
        <f t="shared" si="342"/>
        <v>2170</v>
      </c>
      <c r="B237" s="4">
        <f t="shared" si="319"/>
        <v>30450</v>
      </c>
      <c r="C237" s="4">
        <f t="shared" si="320"/>
        <v>421663.2</v>
      </c>
      <c r="D237" s="4">
        <f t="shared" si="321"/>
        <v>68947.2</v>
      </c>
      <c r="E237" s="4">
        <f t="shared" si="322"/>
        <v>142615.2</v>
      </c>
      <c r="F237" s="4">
        <f t="shared" si="323"/>
        <v>23587.2</v>
      </c>
      <c r="G237" s="4">
        <f t="shared" si="324"/>
        <v>144253.2</v>
      </c>
      <c r="H237" s="4">
        <f t="shared" si="325"/>
        <v>422</v>
      </c>
      <c r="I237" s="4">
        <f t="shared" si="326"/>
        <v>23314.2</v>
      </c>
      <c r="J237" s="4">
        <f t="shared" si="327"/>
        <v>5460</v>
      </c>
      <c r="K237" s="4">
        <f t="shared" si="328"/>
        <v>5460</v>
      </c>
      <c r="L237" s="4">
        <f t="shared" si="329"/>
        <v>298935</v>
      </c>
      <c r="M237" s="5">
        <f t="shared" si="343"/>
        <v>4220</v>
      </c>
      <c r="N237" s="5">
        <f t="shared" si="344"/>
        <v>422</v>
      </c>
      <c r="O237" s="5">
        <f t="shared" ref="O237:S237" si="369">O236+2</f>
        <v>422</v>
      </c>
      <c r="P237" s="5">
        <f t="shared" si="369"/>
        <v>422</v>
      </c>
      <c r="Q237" s="5">
        <f t="shared" si="369"/>
        <v>422</v>
      </c>
      <c r="R237" s="5">
        <f t="shared" si="369"/>
        <v>422</v>
      </c>
      <c r="S237" s="5">
        <f t="shared" si="369"/>
        <v>422</v>
      </c>
      <c r="T237" s="5">
        <f t="shared" si="346"/>
        <v>327</v>
      </c>
      <c r="U237" s="5">
        <v>100</v>
      </c>
      <c r="V237" s="5">
        <v>100</v>
      </c>
      <c r="W237" s="5">
        <f t="shared" si="347"/>
        <v>1085</v>
      </c>
      <c r="X237" s="4">
        <v>7</v>
      </c>
      <c r="Y237" s="4">
        <f t="shared" si="295"/>
        <v>7.8</v>
      </c>
      <c r="Z237" s="4">
        <v>15</v>
      </c>
      <c r="AA237" s="4">
        <f t="shared" si="331"/>
        <v>43848000</v>
      </c>
      <c r="AB237" s="4">
        <f t="shared" si="332"/>
        <v>607195008</v>
      </c>
      <c r="AC237" s="4">
        <f t="shared" si="333"/>
        <v>99283968</v>
      </c>
      <c r="AD237" s="4">
        <f t="shared" si="334"/>
        <v>205365888</v>
      </c>
      <c r="AE237" s="4">
        <f t="shared" si="335"/>
        <v>33965568</v>
      </c>
      <c r="AF237" s="4">
        <f t="shared" si="336"/>
        <v>207724608</v>
      </c>
      <c r="AG237" s="4">
        <f t="shared" si="337"/>
        <v>422</v>
      </c>
      <c r="AH237" s="4">
        <f t="shared" si="338"/>
        <v>23314.2</v>
      </c>
      <c r="AI237" s="4">
        <f t="shared" si="339"/>
        <v>7862400</v>
      </c>
      <c r="AJ237" s="4">
        <f t="shared" si="340"/>
        <v>7862400</v>
      </c>
      <c r="AK237" s="4">
        <f t="shared" si="341"/>
        <v>430466400</v>
      </c>
    </row>
    <row r="238" spans="1:37">
      <c r="A238" s="4">
        <f t="shared" si="342"/>
        <v>2180</v>
      </c>
      <c r="B238" s="4">
        <f t="shared" si="319"/>
        <v>30590</v>
      </c>
      <c r="C238" s="4">
        <f t="shared" si="320"/>
        <v>423578.4</v>
      </c>
      <c r="D238" s="4">
        <f t="shared" si="321"/>
        <v>69266.4</v>
      </c>
      <c r="E238" s="4">
        <f t="shared" si="322"/>
        <v>143270.4</v>
      </c>
      <c r="F238" s="4">
        <f t="shared" si="323"/>
        <v>23696.4</v>
      </c>
      <c r="G238" s="4">
        <f t="shared" si="324"/>
        <v>144908.4</v>
      </c>
      <c r="H238" s="4">
        <f t="shared" si="325"/>
        <v>424</v>
      </c>
      <c r="I238" s="4">
        <f t="shared" si="326"/>
        <v>23423.4</v>
      </c>
      <c r="J238" s="4">
        <f t="shared" si="327"/>
        <v>5460</v>
      </c>
      <c r="K238" s="4">
        <f t="shared" si="328"/>
        <v>5460</v>
      </c>
      <c r="L238" s="4">
        <f t="shared" si="329"/>
        <v>300300</v>
      </c>
      <c r="M238" s="5">
        <f t="shared" si="343"/>
        <v>4240</v>
      </c>
      <c r="N238" s="5">
        <f t="shared" si="344"/>
        <v>424</v>
      </c>
      <c r="O238" s="5">
        <f t="shared" ref="O238:S238" si="370">O237+2</f>
        <v>424</v>
      </c>
      <c r="P238" s="5">
        <f t="shared" si="370"/>
        <v>424</v>
      </c>
      <c r="Q238" s="5">
        <f t="shared" si="370"/>
        <v>424</v>
      </c>
      <c r="R238" s="5">
        <f t="shared" si="370"/>
        <v>424</v>
      </c>
      <c r="S238" s="5">
        <f t="shared" si="370"/>
        <v>424</v>
      </c>
      <c r="T238" s="5">
        <f t="shared" si="346"/>
        <v>329</v>
      </c>
      <c r="U238" s="5">
        <v>100</v>
      </c>
      <c r="V238" s="5">
        <v>100</v>
      </c>
      <c r="W238" s="5">
        <f t="shared" si="347"/>
        <v>1090</v>
      </c>
      <c r="X238" s="4">
        <v>7</v>
      </c>
      <c r="Y238" s="4">
        <f t="shared" si="295"/>
        <v>7.8</v>
      </c>
      <c r="Z238" s="4">
        <v>15</v>
      </c>
      <c r="AA238" s="4">
        <f t="shared" si="331"/>
        <v>44049600</v>
      </c>
      <c r="AB238" s="4">
        <f t="shared" si="332"/>
        <v>609952896</v>
      </c>
      <c r="AC238" s="4">
        <f t="shared" si="333"/>
        <v>99743616</v>
      </c>
      <c r="AD238" s="4">
        <f t="shared" si="334"/>
        <v>206309376</v>
      </c>
      <c r="AE238" s="4">
        <f t="shared" si="335"/>
        <v>34122816</v>
      </c>
      <c r="AF238" s="4">
        <f t="shared" si="336"/>
        <v>208668096</v>
      </c>
      <c r="AG238" s="4">
        <f t="shared" si="337"/>
        <v>424</v>
      </c>
      <c r="AH238" s="4">
        <f t="shared" si="338"/>
        <v>23423.4</v>
      </c>
      <c r="AI238" s="4">
        <f t="shared" si="339"/>
        <v>7862400</v>
      </c>
      <c r="AJ238" s="4">
        <f t="shared" si="340"/>
        <v>7862400</v>
      </c>
      <c r="AK238" s="4">
        <f t="shared" si="341"/>
        <v>432432000</v>
      </c>
    </row>
    <row r="239" spans="1:37">
      <c r="A239" s="4">
        <f t="shared" si="342"/>
        <v>2190</v>
      </c>
      <c r="B239" s="4">
        <f t="shared" si="319"/>
        <v>30730</v>
      </c>
      <c r="C239" s="4">
        <f t="shared" si="320"/>
        <v>425493.6</v>
      </c>
      <c r="D239" s="4">
        <f t="shared" si="321"/>
        <v>69585.6</v>
      </c>
      <c r="E239" s="4">
        <f t="shared" si="322"/>
        <v>143925.6</v>
      </c>
      <c r="F239" s="4">
        <f t="shared" si="323"/>
        <v>23805.6</v>
      </c>
      <c r="G239" s="4">
        <f t="shared" si="324"/>
        <v>145563.6</v>
      </c>
      <c r="H239" s="4">
        <f t="shared" si="325"/>
        <v>426</v>
      </c>
      <c r="I239" s="4">
        <f t="shared" si="326"/>
        <v>23532.6</v>
      </c>
      <c r="J239" s="4">
        <f t="shared" si="327"/>
        <v>5460</v>
      </c>
      <c r="K239" s="4">
        <f t="shared" si="328"/>
        <v>5460</v>
      </c>
      <c r="L239" s="4">
        <f t="shared" si="329"/>
        <v>301665</v>
      </c>
      <c r="M239" s="5">
        <f t="shared" si="343"/>
        <v>4260</v>
      </c>
      <c r="N239" s="5">
        <f t="shared" si="344"/>
        <v>426</v>
      </c>
      <c r="O239" s="5">
        <f t="shared" ref="O239:S239" si="371">O238+2</f>
        <v>426</v>
      </c>
      <c r="P239" s="5">
        <f t="shared" si="371"/>
        <v>426</v>
      </c>
      <c r="Q239" s="5">
        <f t="shared" si="371"/>
        <v>426</v>
      </c>
      <c r="R239" s="5">
        <f t="shared" si="371"/>
        <v>426</v>
      </c>
      <c r="S239" s="5">
        <f t="shared" si="371"/>
        <v>426</v>
      </c>
      <c r="T239" s="5">
        <f t="shared" si="346"/>
        <v>331</v>
      </c>
      <c r="U239" s="5">
        <v>100</v>
      </c>
      <c r="V239" s="5">
        <v>100</v>
      </c>
      <c r="W239" s="5">
        <f t="shared" si="347"/>
        <v>1095</v>
      </c>
      <c r="X239" s="4">
        <v>7</v>
      </c>
      <c r="Y239" s="4">
        <f t="shared" si="295"/>
        <v>7.8</v>
      </c>
      <c r="Z239" s="4">
        <v>15</v>
      </c>
      <c r="AA239" s="4">
        <f t="shared" si="331"/>
        <v>44251200</v>
      </c>
      <c r="AB239" s="4">
        <f t="shared" si="332"/>
        <v>612710784</v>
      </c>
      <c r="AC239" s="4">
        <f t="shared" si="333"/>
        <v>100203264</v>
      </c>
      <c r="AD239" s="4">
        <f t="shared" si="334"/>
        <v>207252864</v>
      </c>
      <c r="AE239" s="4">
        <f t="shared" si="335"/>
        <v>34280064</v>
      </c>
      <c r="AF239" s="4">
        <f t="shared" si="336"/>
        <v>209611584</v>
      </c>
      <c r="AG239" s="4">
        <f t="shared" si="337"/>
        <v>426</v>
      </c>
      <c r="AH239" s="4">
        <f t="shared" si="338"/>
        <v>23532.6</v>
      </c>
      <c r="AI239" s="4">
        <f t="shared" si="339"/>
        <v>7862400</v>
      </c>
      <c r="AJ239" s="4">
        <f t="shared" si="340"/>
        <v>7862400</v>
      </c>
      <c r="AK239" s="4">
        <f t="shared" si="341"/>
        <v>434397600</v>
      </c>
    </row>
    <row r="240" spans="1:37">
      <c r="A240" s="4">
        <f t="shared" si="342"/>
        <v>2200</v>
      </c>
      <c r="B240" s="4">
        <f t="shared" si="319"/>
        <v>30870</v>
      </c>
      <c r="C240" s="4">
        <f t="shared" si="320"/>
        <v>427408.8</v>
      </c>
      <c r="D240" s="4">
        <f t="shared" si="321"/>
        <v>69904.8</v>
      </c>
      <c r="E240" s="4">
        <f t="shared" si="322"/>
        <v>144580.8</v>
      </c>
      <c r="F240" s="4">
        <f t="shared" si="323"/>
        <v>23914.8</v>
      </c>
      <c r="G240" s="4">
        <f t="shared" si="324"/>
        <v>146218.8</v>
      </c>
      <c r="H240" s="4">
        <f t="shared" si="325"/>
        <v>428</v>
      </c>
      <c r="I240" s="4">
        <f t="shared" si="326"/>
        <v>23641.8</v>
      </c>
      <c r="J240" s="4">
        <f t="shared" si="327"/>
        <v>5460</v>
      </c>
      <c r="K240" s="4">
        <f t="shared" si="328"/>
        <v>5460</v>
      </c>
      <c r="L240" s="4">
        <f t="shared" si="329"/>
        <v>303030</v>
      </c>
      <c r="M240" s="5">
        <f t="shared" si="343"/>
        <v>4280</v>
      </c>
      <c r="N240" s="5">
        <f t="shared" si="344"/>
        <v>428</v>
      </c>
      <c r="O240" s="5">
        <f t="shared" ref="O240:S240" si="372">O239+2</f>
        <v>428</v>
      </c>
      <c r="P240" s="5">
        <f t="shared" si="372"/>
        <v>428</v>
      </c>
      <c r="Q240" s="5">
        <f t="shared" si="372"/>
        <v>428</v>
      </c>
      <c r="R240" s="5">
        <f t="shared" si="372"/>
        <v>428</v>
      </c>
      <c r="S240" s="5">
        <f t="shared" si="372"/>
        <v>428</v>
      </c>
      <c r="T240" s="5">
        <f t="shared" si="346"/>
        <v>333</v>
      </c>
      <c r="U240" s="5">
        <v>100</v>
      </c>
      <c r="V240" s="5">
        <v>100</v>
      </c>
      <c r="W240" s="5">
        <f t="shared" si="347"/>
        <v>1100</v>
      </c>
      <c r="X240" s="4">
        <v>7</v>
      </c>
      <c r="Y240" s="4">
        <f t="shared" si="295"/>
        <v>7.8</v>
      </c>
      <c r="Z240" s="4">
        <v>15</v>
      </c>
      <c r="AA240" s="4">
        <f t="shared" si="331"/>
        <v>44452800</v>
      </c>
      <c r="AB240" s="4">
        <f t="shared" si="332"/>
        <v>615468672</v>
      </c>
      <c r="AC240" s="4">
        <f t="shared" si="333"/>
        <v>100662912</v>
      </c>
      <c r="AD240" s="4">
        <f t="shared" si="334"/>
        <v>208196352</v>
      </c>
      <c r="AE240" s="4">
        <f t="shared" si="335"/>
        <v>34437312</v>
      </c>
      <c r="AF240" s="4">
        <f t="shared" si="336"/>
        <v>210555072</v>
      </c>
      <c r="AG240" s="4">
        <f t="shared" si="337"/>
        <v>428</v>
      </c>
      <c r="AH240" s="4">
        <f t="shared" si="338"/>
        <v>23641.8</v>
      </c>
      <c r="AI240" s="4">
        <f t="shared" si="339"/>
        <v>7862400</v>
      </c>
      <c r="AJ240" s="4">
        <f t="shared" si="340"/>
        <v>7862400</v>
      </c>
      <c r="AK240" s="4">
        <f t="shared" si="341"/>
        <v>436363200</v>
      </c>
    </row>
    <row r="241" spans="1:37">
      <c r="A241" s="4">
        <f t="shared" si="342"/>
        <v>2210</v>
      </c>
      <c r="B241" s="4">
        <f t="shared" si="319"/>
        <v>31010</v>
      </c>
      <c r="C241" s="4">
        <f t="shared" si="320"/>
        <v>427441</v>
      </c>
      <c r="D241" s="4">
        <f t="shared" si="321"/>
        <v>69916</v>
      </c>
      <c r="E241" s="4">
        <f t="shared" si="322"/>
        <v>143374</v>
      </c>
      <c r="F241" s="4">
        <f t="shared" si="323"/>
        <v>23716</v>
      </c>
      <c r="G241" s="4">
        <f t="shared" si="324"/>
        <v>144991</v>
      </c>
      <c r="H241" s="4">
        <f t="shared" si="325"/>
        <v>430</v>
      </c>
      <c r="I241" s="4">
        <f t="shared" si="326"/>
        <v>23446.5</v>
      </c>
      <c r="J241" s="4">
        <f t="shared" si="327"/>
        <v>5390</v>
      </c>
      <c r="K241" s="4">
        <f t="shared" si="328"/>
        <v>5390</v>
      </c>
      <c r="L241" s="4">
        <f t="shared" si="329"/>
        <v>300492.5</v>
      </c>
      <c r="M241" s="5">
        <f t="shared" si="343"/>
        <v>4300</v>
      </c>
      <c r="N241" s="5">
        <f t="shared" si="344"/>
        <v>430</v>
      </c>
      <c r="O241" s="5">
        <f t="shared" ref="O241:S241" si="373">O240+2</f>
        <v>430</v>
      </c>
      <c r="P241" s="5">
        <f t="shared" si="373"/>
        <v>430</v>
      </c>
      <c r="Q241" s="5">
        <f t="shared" si="373"/>
        <v>430</v>
      </c>
      <c r="R241" s="5">
        <f t="shared" si="373"/>
        <v>430</v>
      </c>
      <c r="S241" s="5">
        <f t="shared" si="373"/>
        <v>430</v>
      </c>
      <c r="T241" s="5">
        <f t="shared" si="346"/>
        <v>335</v>
      </c>
      <c r="U241" s="5">
        <v>100</v>
      </c>
      <c r="V241" s="5">
        <v>100</v>
      </c>
      <c r="W241" s="5">
        <f t="shared" si="347"/>
        <v>1105</v>
      </c>
      <c r="X241" s="4">
        <v>7</v>
      </c>
      <c r="Y241" s="4">
        <f t="shared" si="295"/>
        <v>7.7</v>
      </c>
      <c r="Z241" s="4">
        <v>15</v>
      </c>
      <c r="AA241" s="4">
        <f t="shared" si="331"/>
        <v>44654400</v>
      </c>
      <c r="AB241" s="4">
        <f t="shared" si="332"/>
        <v>615515040</v>
      </c>
      <c r="AC241" s="4">
        <f t="shared" si="333"/>
        <v>100679040</v>
      </c>
      <c r="AD241" s="4">
        <f t="shared" si="334"/>
        <v>206458560</v>
      </c>
      <c r="AE241" s="4">
        <f t="shared" si="335"/>
        <v>34151040</v>
      </c>
      <c r="AF241" s="4">
        <f t="shared" si="336"/>
        <v>208787040</v>
      </c>
      <c r="AG241" s="4">
        <f t="shared" si="337"/>
        <v>430</v>
      </c>
      <c r="AH241" s="4">
        <f t="shared" si="338"/>
        <v>23446.5</v>
      </c>
      <c r="AI241" s="4">
        <f t="shared" si="339"/>
        <v>7761600</v>
      </c>
      <c r="AJ241" s="4">
        <f t="shared" si="340"/>
        <v>7761600</v>
      </c>
      <c r="AK241" s="4">
        <f t="shared" si="341"/>
        <v>432709200</v>
      </c>
    </row>
    <row r="242" spans="1:37">
      <c r="A242" s="4">
        <f t="shared" si="342"/>
        <v>2220</v>
      </c>
      <c r="B242" s="4">
        <f t="shared" si="319"/>
        <v>31150</v>
      </c>
      <c r="C242" s="4">
        <f t="shared" si="320"/>
        <v>429347.8</v>
      </c>
      <c r="D242" s="4">
        <f t="shared" si="321"/>
        <v>70233.8</v>
      </c>
      <c r="E242" s="4">
        <f t="shared" si="322"/>
        <v>144020.8</v>
      </c>
      <c r="F242" s="4">
        <f t="shared" si="323"/>
        <v>23823.8</v>
      </c>
      <c r="G242" s="4">
        <f t="shared" si="324"/>
        <v>145637.8</v>
      </c>
      <c r="H242" s="4">
        <f t="shared" si="325"/>
        <v>432</v>
      </c>
      <c r="I242" s="4">
        <f t="shared" si="326"/>
        <v>23554.3</v>
      </c>
      <c r="J242" s="4">
        <f t="shared" si="327"/>
        <v>5390</v>
      </c>
      <c r="K242" s="4">
        <f t="shared" si="328"/>
        <v>5390</v>
      </c>
      <c r="L242" s="4">
        <f t="shared" si="329"/>
        <v>301840</v>
      </c>
      <c r="M242" s="5">
        <f t="shared" si="343"/>
        <v>4320</v>
      </c>
      <c r="N242" s="5">
        <f t="shared" si="344"/>
        <v>432</v>
      </c>
      <c r="O242" s="5">
        <f t="shared" ref="O242:S242" si="374">O241+2</f>
        <v>432</v>
      </c>
      <c r="P242" s="5">
        <f t="shared" si="374"/>
        <v>432</v>
      </c>
      <c r="Q242" s="5">
        <f t="shared" si="374"/>
        <v>432</v>
      </c>
      <c r="R242" s="5">
        <f t="shared" si="374"/>
        <v>432</v>
      </c>
      <c r="S242" s="5">
        <f t="shared" si="374"/>
        <v>432</v>
      </c>
      <c r="T242" s="5">
        <f t="shared" si="346"/>
        <v>337</v>
      </c>
      <c r="U242" s="5">
        <v>100</v>
      </c>
      <c r="V242" s="5">
        <v>100</v>
      </c>
      <c r="W242" s="5">
        <f t="shared" si="347"/>
        <v>1110</v>
      </c>
      <c r="X242" s="4">
        <v>7</v>
      </c>
      <c r="Y242" s="4">
        <f t="shared" si="295"/>
        <v>7.7</v>
      </c>
      <c r="Z242" s="4">
        <v>15</v>
      </c>
      <c r="AA242" s="4">
        <f t="shared" si="331"/>
        <v>44856000</v>
      </c>
      <c r="AB242" s="4">
        <f t="shared" si="332"/>
        <v>618260832</v>
      </c>
      <c r="AC242" s="4">
        <f t="shared" si="333"/>
        <v>101136672</v>
      </c>
      <c r="AD242" s="4">
        <f t="shared" si="334"/>
        <v>207389952</v>
      </c>
      <c r="AE242" s="4">
        <f t="shared" si="335"/>
        <v>34306272</v>
      </c>
      <c r="AF242" s="4">
        <f t="shared" si="336"/>
        <v>209718432</v>
      </c>
      <c r="AG242" s="4">
        <f t="shared" si="337"/>
        <v>432</v>
      </c>
      <c r="AH242" s="4">
        <f t="shared" si="338"/>
        <v>23554.3</v>
      </c>
      <c r="AI242" s="4">
        <f t="shared" si="339"/>
        <v>7761600</v>
      </c>
      <c r="AJ242" s="4">
        <f t="shared" si="340"/>
        <v>7761600</v>
      </c>
      <c r="AK242" s="4">
        <f t="shared" si="341"/>
        <v>434649600</v>
      </c>
    </row>
    <row r="243" spans="1:37">
      <c r="A243" s="4">
        <f t="shared" si="342"/>
        <v>2230</v>
      </c>
      <c r="B243" s="4">
        <f t="shared" si="319"/>
        <v>31290</v>
      </c>
      <c r="C243" s="4">
        <f t="shared" si="320"/>
        <v>431254.6</v>
      </c>
      <c r="D243" s="4">
        <f t="shared" si="321"/>
        <v>70551.6</v>
      </c>
      <c r="E243" s="4">
        <f t="shared" si="322"/>
        <v>144667.6</v>
      </c>
      <c r="F243" s="4">
        <f t="shared" si="323"/>
        <v>23931.6</v>
      </c>
      <c r="G243" s="4">
        <f t="shared" si="324"/>
        <v>146284.6</v>
      </c>
      <c r="H243" s="4">
        <f t="shared" si="325"/>
        <v>434</v>
      </c>
      <c r="I243" s="4">
        <f t="shared" si="326"/>
        <v>23662.1</v>
      </c>
      <c r="J243" s="4">
        <f t="shared" si="327"/>
        <v>5390</v>
      </c>
      <c r="K243" s="4">
        <f t="shared" si="328"/>
        <v>5390</v>
      </c>
      <c r="L243" s="4">
        <f t="shared" si="329"/>
        <v>303187.5</v>
      </c>
      <c r="M243" s="5">
        <f t="shared" si="343"/>
        <v>4340</v>
      </c>
      <c r="N243" s="5">
        <f t="shared" si="344"/>
        <v>434</v>
      </c>
      <c r="O243" s="5">
        <f t="shared" ref="O243:S243" si="375">O242+2</f>
        <v>434</v>
      </c>
      <c r="P243" s="5">
        <f t="shared" si="375"/>
        <v>434</v>
      </c>
      <c r="Q243" s="5">
        <f t="shared" si="375"/>
        <v>434</v>
      </c>
      <c r="R243" s="5">
        <f t="shared" si="375"/>
        <v>434</v>
      </c>
      <c r="S243" s="5">
        <f t="shared" si="375"/>
        <v>434</v>
      </c>
      <c r="T243" s="5">
        <f t="shared" si="346"/>
        <v>339</v>
      </c>
      <c r="U243" s="5">
        <v>100</v>
      </c>
      <c r="V243" s="5">
        <v>100</v>
      </c>
      <c r="W243" s="5">
        <f t="shared" si="347"/>
        <v>1115</v>
      </c>
      <c r="X243" s="4">
        <v>7</v>
      </c>
      <c r="Y243" s="4">
        <f t="shared" si="295"/>
        <v>7.7</v>
      </c>
      <c r="Z243" s="4">
        <v>15</v>
      </c>
      <c r="AA243" s="4">
        <f t="shared" si="331"/>
        <v>45057600</v>
      </c>
      <c r="AB243" s="4">
        <f t="shared" si="332"/>
        <v>621006624</v>
      </c>
      <c r="AC243" s="4">
        <f t="shared" si="333"/>
        <v>101594304</v>
      </c>
      <c r="AD243" s="4">
        <f t="shared" si="334"/>
        <v>208321344</v>
      </c>
      <c r="AE243" s="4">
        <f t="shared" si="335"/>
        <v>34461504</v>
      </c>
      <c r="AF243" s="4">
        <f t="shared" si="336"/>
        <v>210649824</v>
      </c>
      <c r="AG243" s="4">
        <f t="shared" si="337"/>
        <v>434</v>
      </c>
      <c r="AH243" s="4">
        <f t="shared" si="338"/>
        <v>23662.1</v>
      </c>
      <c r="AI243" s="4">
        <f t="shared" si="339"/>
        <v>7761600</v>
      </c>
      <c r="AJ243" s="4">
        <f t="shared" si="340"/>
        <v>7761600</v>
      </c>
      <c r="AK243" s="4">
        <f t="shared" si="341"/>
        <v>436590000</v>
      </c>
    </row>
    <row r="244" spans="1:37">
      <c r="A244" s="4">
        <f t="shared" si="342"/>
        <v>2240</v>
      </c>
      <c r="B244" s="4">
        <f t="shared" si="319"/>
        <v>31430</v>
      </c>
      <c r="C244" s="4">
        <f t="shared" si="320"/>
        <v>433161.4</v>
      </c>
      <c r="D244" s="4">
        <f t="shared" si="321"/>
        <v>70869.4</v>
      </c>
      <c r="E244" s="4">
        <f t="shared" si="322"/>
        <v>145314.4</v>
      </c>
      <c r="F244" s="4">
        <f t="shared" si="323"/>
        <v>24039.4</v>
      </c>
      <c r="G244" s="4">
        <f t="shared" si="324"/>
        <v>146931.4</v>
      </c>
      <c r="H244" s="4">
        <f t="shared" si="325"/>
        <v>436</v>
      </c>
      <c r="I244" s="4">
        <f t="shared" si="326"/>
        <v>23769.9</v>
      </c>
      <c r="J244" s="4">
        <f t="shared" si="327"/>
        <v>5390</v>
      </c>
      <c r="K244" s="4">
        <f t="shared" si="328"/>
        <v>5390</v>
      </c>
      <c r="L244" s="4">
        <f t="shared" si="329"/>
        <v>304535</v>
      </c>
      <c r="M244" s="5">
        <f t="shared" si="343"/>
        <v>4360</v>
      </c>
      <c r="N244" s="5">
        <f t="shared" si="344"/>
        <v>436</v>
      </c>
      <c r="O244" s="5">
        <f t="shared" ref="O244:S244" si="376">O243+2</f>
        <v>436</v>
      </c>
      <c r="P244" s="5">
        <f t="shared" si="376"/>
        <v>436</v>
      </c>
      <c r="Q244" s="5">
        <f t="shared" si="376"/>
        <v>436</v>
      </c>
      <c r="R244" s="5">
        <f t="shared" si="376"/>
        <v>436</v>
      </c>
      <c r="S244" s="5">
        <f t="shared" si="376"/>
        <v>436</v>
      </c>
      <c r="T244" s="5">
        <f t="shared" si="346"/>
        <v>341</v>
      </c>
      <c r="U244" s="5">
        <v>100</v>
      </c>
      <c r="V244" s="5">
        <v>100</v>
      </c>
      <c r="W244" s="5">
        <f t="shared" si="347"/>
        <v>1120</v>
      </c>
      <c r="X244" s="4">
        <v>7</v>
      </c>
      <c r="Y244" s="4">
        <f t="shared" si="295"/>
        <v>7.7</v>
      </c>
      <c r="Z244" s="4">
        <v>15</v>
      </c>
      <c r="AA244" s="4">
        <f t="shared" si="331"/>
        <v>45259200</v>
      </c>
      <c r="AB244" s="4">
        <f t="shared" si="332"/>
        <v>623752416</v>
      </c>
      <c r="AC244" s="4">
        <f t="shared" si="333"/>
        <v>102051936</v>
      </c>
      <c r="AD244" s="4">
        <f t="shared" si="334"/>
        <v>209252736</v>
      </c>
      <c r="AE244" s="4">
        <f t="shared" si="335"/>
        <v>34616736</v>
      </c>
      <c r="AF244" s="4">
        <f t="shared" si="336"/>
        <v>211581216</v>
      </c>
      <c r="AG244" s="4">
        <f t="shared" si="337"/>
        <v>436</v>
      </c>
      <c r="AH244" s="4">
        <f t="shared" si="338"/>
        <v>23769.9</v>
      </c>
      <c r="AI244" s="4">
        <f t="shared" si="339"/>
        <v>7761600</v>
      </c>
      <c r="AJ244" s="4">
        <f t="shared" si="340"/>
        <v>7761600</v>
      </c>
      <c r="AK244" s="4">
        <f t="shared" si="341"/>
        <v>438530400</v>
      </c>
    </row>
    <row r="245" spans="1:37">
      <c r="A245" s="4">
        <f t="shared" si="342"/>
        <v>2250</v>
      </c>
      <c r="B245" s="4">
        <f t="shared" si="319"/>
        <v>31570</v>
      </c>
      <c r="C245" s="4">
        <f t="shared" si="320"/>
        <v>435068.2</v>
      </c>
      <c r="D245" s="4">
        <f t="shared" si="321"/>
        <v>71187.2</v>
      </c>
      <c r="E245" s="4">
        <f t="shared" si="322"/>
        <v>145961.2</v>
      </c>
      <c r="F245" s="4">
        <f t="shared" si="323"/>
        <v>24147.2</v>
      </c>
      <c r="G245" s="4">
        <f t="shared" si="324"/>
        <v>147578.2</v>
      </c>
      <c r="H245" s="4">
        <f t="shared" si="325"/>
        <v>438</v>
      </c>
      <c r="I245" s="4">
        <f t="shared" si="326"/>
        <v>23877.7</v>
      </c>
      <c r="J245" s="4">
        <f t="shared" si="327"/>
        <v>5390</v>
      </c>
      <c r="K245" s="4">
        <f t="shared" si="328"/>
        <v>5390</v>
      </c>
      <c r="L245" s="4">
        <f t="shared" si="329"/>
        <v>305882.5</v>
      </c>
      <c r="M245" s="5">
        <f t="shared" si="343"/>
        <v>4380</v>
      </c>
      <c r="N245" s="5">
        <f t="shared" si="344"/>
        <v>438</v>
      </c>
      <c r="O245" s="5">
        <f t="shared" ref="O245:S245" si="377">O244+2</f>
        <v>438</v>
      </c>
      <c r="P245" s="5">
        <f t="shared" si="377"/>
        <v>438</v>
      </c>
      <c r="Q245" s="5">
        <f t="shared" si="377"/>
        <v>438</v>
      </c>
      <c r="R245" s="5">
        <f t="shared" si="377"/>
        <v>438</v>
      </c>
      <c r="S245" s="5">
        <f t="shared" si="377"/>
        <v>438</v>
      </c>
      <c r="T245" s="5">
        <f t="shared" si="346"/>
        <v>343</v>
      </c>
      <c r="U245" s="5">
        <v>100</v>
      </c>
      <c r="V245" s="5">
        <v>100</v>
      </c>
      <c r="W245" s="5">
        <f t="shared" si="347"/>
        <v>1125</v>
      </c>
      <c r="X245" s="4">
        <v>7</v>
      </c>
      <c r="Y245" s="4">
        <f t="shared" si="295"/>
        <v>7.7</v>
      </c>
      <c r="Z245" s="4">
        <v>15</v>
      </c>
      <c r="AA245" s="4">
        <f t="shared" si="331"/>
        <v>45460800</v>
      </c>
      <c r="AB245" s="4">
        <f t="shared" si="332"/>
        <v>626498208</v>
      </c>
      <c r="AC245" s="4">
        <f t="shared" si="333"/>
        <v>102509568</v>
      </c>
      <c r="AD245" s="4">
        <f t="shared" si="334"/>
        <v>210184128</v>
      </c>
      <c r="AE245" s="4">
        <f t="shared" si="335"/>
        <v>34771968</v>
      </c>
      <c r="AF245" s="4">
        <f t="shared" si="336"/>
        <v>212512608</v>
      </c>
      <c r="AG245" s="4">
        <f t="shared" si="337"/>
        <v>438</v>
      </c>
      <c r="AH245" s="4">
        <f t="shared" si="338"/>
        <v>23877.7</v>
      </c>
      <c r="AI245" s="4">
        <f t="shared" si="339"/>
        <v>7761600</v>
      </c>
      <c r="AJ245" s="4">
        <f t="shared" si="340"/>
        <v>7761600</v>
      </c>
      <c r="AK245" s="4">
        <f t="shared" si="341"/>
        <v>440470800</v>
      </c>
    </row>
    <row r="246" spans="1:37">
      <c r="A246" s="4">
        <f t="shared" si="342"/>
        <v>2260</v>
      </c>
      <c r="B246" s="4">
        <f t="shared" si="319"/>
        <v>31710</v>
      </c>
      <c r="C246" s="4">
        <f t="shared" si="320"/>
        <v>440825</v>
      </c>
      <c r="D246" s="4">
        <f t="shared" si="321"/>
        <v>72135</v>
      </c>
      <c r="E246" s="4">
        <f t="shared" si="322"/>
        <v>150416</v>
      </c>
      <c r="F246" s="4">
        <f t="shared" si="323"/>
        <v>24885</v>
      </c>
      <c r="G246" s="4">
        <f t="shared" si="324"/>
        <v>152075</v>
      </c>
      <c r="H246" s="4">
        <f t="shared" si="325"/>
        <v>440</v>
      </c>
      <c r="I246" s="4">
        <f t="shared" si="326"/>
        <v>24608.5</v>
      </c>
      <c r="J246" s="4">
        <f t="shared" si="327"/>
        <v>5530</v>
      </c>
      <c r="K246" s="4">
        <f t="shared" si="328"/>
        <v>5530</v>
      </c>
      <c r="L246" s="4">
        <f t="shared" si="329"/>
        <v>315210</v>
      </c>
      <c r="M246" s="5">
        <f t="shared" si="343"/>
        <v>4400</v>
      </c>
      <c r="N246" s="5">
        <f t="shared" si="344"/>
        <v>440</v>
      </c>
      <c r="O246" s="5">
        <f t="shared" ref="O246:S246" si="378">O245+2</f>
        <v>440</v>
      </c>
      <c r="P246" s="5">
        <f t="shared" si="378"/>
        <v>440</v>
      </c>
      <c r="Q246" s="5">
        <f t="shared" si="378"/>
        <v>440</v>
      </c>
      <c r="R246" s="5">
        <f t="shared" si="378"/>
        <v>440</v>
      </c>
      <c r="S246" s="5">
        <f t="shared" si="378"/>
        <v>440</v>
      </c>
      <c r="T246" s="5">
        <f t="shared" si="346"/>
        <v>345</v>
      </c>
      <c r="U246" s="5">
        <v>100</v>
      </c>
      <c r="V246" s="5">
        <v>100</v>
      </c>
      <c r="W246" s="5">
        <f t="shared" si="347"/>
        <v>1130</v>
      </c>
      <c r="X246" s="4">
        <v>7</v>
      </c>
      <c r="Y246" s="4">
        <f t="shared" si="295"/>
        <v>7.9</v>
      </c>
      <c r="Z246" s="4">
        <v>15</v>
      </c>
      <c r="AA246" s="4">
        <f t="shared" si="331"/>
        <v>45662400</v>
      </c>
      <c r="AB246" s="4">
        <f t="shared" si="332"/>
        <v>634788000</v>
      </c>
      <c r="AC246" s="4">
        <f t="shared" si="333"/>
        <v>103874400</v>
      </c>
      <c r="AD246" s="4">
        <f t="shared" si="334"/>
        <v>216599040</v>
      </c>
      <c r="AE246" s="4">
        <f t="shared" si="335"/>
        <v>35834400</v>
      </c>
      <c r="AF246" s="4">
        <f t="shared" si="336"/>
        <v>218988000</v>
      </c>
      <c r="AG246" s="4">
        <f t="shared" si="337"/>
        <v>440</v>
      </c>
      <c r="AH246" s="4">
        <f t="shared" si="338"/>
        <v>24608.5</v>
      </c>
      <c r="AI246" s="4">
        <f t="shared" si="339"/>
        <v>7963200</v>
      </c>
      <c r="AJ246" s="4">
        <f t="shared" si="340"/>
        <v>7963200</v>
      </c>
      <c r="AK246" s="4">
        <f t="shared" si="341"/>
        <v>453902400</v>
      </c>
    </row>
    <row r="247" spans="1:37">
      <c r="A247" s="4">
        <f t="shared" si="342"/>
        <v>2270</v>
      </c>
      <c r="B247" s="4">
        <f t="shared" si="319"/>
        <v>31850</v>
      </c>
      <c r="C247" s="4">
        <f t="shared" si="320"/>
        <v>442748.6</v>
      </c>
      <c r="D247" s="4">
        <f t="shared" si="321"/>
        <v>72455.6</v>
      </c>
      <c r="E247" s="4">
        <f t="shared" si="322"/>
        <v>151079.6</v>
      </c>
      <c r="F247" s="4">
        <f t="shared" si="323"/>
        <v>24995.6</v>
      </c>
      <c r="G247" s="4">
        <f t="shared" si="324"/>
        <v>152738.6</v>
      </c>
      <c r="H247" s="4">
        <f t="shared" si="325"/>
        <v>442</v>
      </c>
      <c r="I247" s="4">
        <f t="shared" si="326"/>
        <v>24719.1</v>
      </c>
      <c r="J247" s="4">
        <f t="shared" si="327"/>
        <v>5530</v>
      </c>
      <c r="K247" s="4">
        <f t="shared" si="328"/>
        <v>5530</v>
      </c>
      <c r="L247" s="4">
        <f t="shared" si="329"/>
        <v>316592.5</v>
      </c>
      <c r="M247" s="5">
        <f t="shared" si="343"/>
        <v>4420</v>
      </c>
      <c r="N247" s="5">
        <f t="shared" si="344"/>
        <v>442</v>
      </c>
      <c r="O247" s="5">
        <f t="shared" ref="O247:S247" si="379">O246+2</f>
        <v>442</v>
      </c>
      <c r="P247" s="5">
        <f t="shared" si="379"/>
        <v>442</v>
      </c>
      <c r="Q247" s="5">
        <f t="shared" si="379"/>
        <v>442</v>
      </c>
      <c r="R247" s="5">
        <f t="shared" si="379"/>
        <v>442</v>
      </c>
      <c r="S247" s="5">
        <f t="shared" si="379"/>
        <v>442</v>
      </c>
      <c r="T247" s="5">
        <f t="shared" si="346"/>
        <v>347</v>
      </c>
      <c r="U247" s="5">
        <v>100</v>
      </c>
      <c r="V247" s="5">
        <v>100</v>
      </c>
      <c r="W247" s="5">
        <f t="shared" si="347"/>
        <v>1135</v>
      </c>
      <c r="X247" s="4">
        <v>7</v>
      </c>
      <c r="Y247" s="4">
        <f t="shared" si="295"/>
        <v>7.9</v>
      </c>
      <c r="Z247" s="4">
        <v>15</v>
      </c>
      <c r="AA247" s="4">
        <f t="shared" si="331"/>
        <v>45864000</v>
      </c>
      <c r="AB247" s="4">
        <f t="shared" si="332"/>
        <v>637557984</v>
      </c>
      <c r="AC247" s="4">
        <f t="shared" si="333"/>
        <v>104336064</v>
      </c>
      <c r="AD247" s="4">
        <f t="shared" si="334"/>
        <v>217554624</v>
      </c>
      <c r="AE247" s="4">
        <f t="shared" si="335"/>
        <v>35993664</v>
      </c>
      <c r="AF247" s="4">
        <f t="shared" si="336"/>
        <v>219943584</v>
      </c>
      <c r="AG247" s="4">
        <f t="shared" si="337"/>
        <v>442</v>
      </c>
      <c r="AH247" s="4">
        <f t="shared" si="338"/>
        <v>24719.1</v>
      </c>
      <c r="AI247" s="4">
        <f t="shared" si="339"/>
        <v>7963200</v>
      </c>
      <c r="AJ247" s="4">
        <f t="shared" si="340"/>
        <v>7963200</v>
      </c>
      <c r="AK247" s="4">
        <f t="shared" si="341"/>
        <v>455893200</v>
      </c>
    </row>
    <row r="248" spans="1:37">
      <c r="A248" s="4">
        <f t="shared" si="342"/>
        <v>2280</v>
      </c>
      <c r="B248" s="4">
        <f t="shared" si="319"/>
        <v>31990</v>
      </c>
      <c r="C248" s="4">
        <f t="shared" si="320"/>
        <v>444672.2</v>
      </c>
      <c r="D248" s="4">
        <f t="shared" si="321"/>
        <v>72776.2</v>
      </c>
      <c r="E248" s="4">
        <f t="shared" si="322"/>
        <v>151743.2</v>
      </c>
      <c r="F248" s="4">
        <f t="shared" si="323"/>
        <v>25106.2</v>
      </c>
      <c r="G248" s="4">
        <f t="shared" si="324"/>
        <v>153402.2</v>
      </c>
      <c r="H248" s="4">
        <f t="shared" si="325"/>
        <v>444</v>
      </c>
      <c r="I248" s="4">
        <f t="shared" si="326"/>
        <v>24829.7</v>
      </c>
      <c r="J248" s="4">
        <f t="shared" si="327"/>
        <v>5530</v>
      </c>
      <c r="K248" s="4">
        <f t="shared" si="328"/>
        <v>5530</v>
      </c>
      <c r="L248" s="4">
        <f t="shared" si="329"/>
        <v>317975</v>
      </c>
      <c r="M248" s="5">
        <f t="shared" si="343"/>
        <v>4440</v>
      </c>
      <c r="N248" s="5">
        <f t="shared" si="344"/>
        <v>444</v>
      </c>
      <c r="O248" s="5">
        <f t="shared" ref="O248:S248" si="380">O247+2</f>
        <v>444</v>
      </c>
      <c r="P248" s="5">
        <f t="shared" si="380"/>
        <v>444</v>
      </c>
      <c r="Q248" s="5">
        <f t="shared" si="380"/>
        <v>444</v>
      </c>
      <c r="R248" s="5">
        <f t="shared" si="380"/>
        <v>444</v>
      </c>
      <c r="S248" s="5">
        <f t="shared" si="380"/>
        <v>444</v>
      </c>
      <c r="T248" s="5">
        <f t="shared" si="346"/>
        <v>349</v>
      </c>
      <c r="U248" s="5">
        <v>100</v>
      </c>
      <c r="V248" s="5">
        <v>100</v>
      </c>
      <c r="W248" s="5">
        <f t="shared" si="347"/>
        <v>1140</v>
      </c>
      <c r="X248" s="4">
        <v>7</v>
      </c>
      <c r="Y248" s="4">
        <f t="shared" si="295"/>
        <v>7.9</v>
      </c>
      <c r="Z248" s="4">
        <v>15</v>
      </c>
      <c r="AA248" s="4">
        <f t="shared" si="331"/>
        <v>46065600</v>
      </c>
      <c r="AB248" s="4">
        <f t="shared" si="332"/>
        <v>640327968</v>
      </c>
      <c r="AC248" s="4">
        <f t="shared" si="333"/>
        <v>104797728</v>
      </c>
      <c r="AD248" s="4">
        <f t="shared" si="334"/>
        <v>218510208</v>
      </c>
      <c r="AE248" s="4">
        <f t="shared" si="335"/>
        <v>36152928</v>
      </c>
      <c r="AF248" s="4">
        <f t="shared" si="336"/>
        <v>220899168</v>
      </c>
      <c r="AG248" s="4">
        <f t="shared" si="337"/>
        <v>444</v>
      </c>
      <c r="AH248" s="4">
        <f t="shared" si="338"/>
        <v>24829.7</v>
      </c>
      <c r="AI248" s="4">
        <f t="shared" si="339"/>
        <v>7963200</v>
      </c>
      <c r="AJ248" s="4">
        <f t="shared" si="340"/>
        <v>7963200</v>
      </c>
      <c r="AK248" s="4">
        <f t="shared" si="341"/>
        <v>457884000</v>
      </c>
    </row>
    <row r="249" spans="1:37">
      <c r="A249" s="4">
        <f t="shared" si="342"/>
        <v>2290</v>
      </c>
      <c r="B249" s="4">
        <f t="shared" si="319"/>
        <v>32130</v>
      </c>
      <c r="C249" s="4">
        <f t="shared" si="320"/>
        <v>446595.8</v>
      </c>
      <c r="D249" s="4">
        <f t="shared" si="321"/>
        <v>73096.8</v>
      </c>
      <c r="E249" s="4">
        <f t="shared" si="322"/>
        <v>152406.8</v>
      </c>
      <c r="F249" s="4">
        <f t="shared" si="323"/>
        <v>25216.8</v>
      </c>
      <c r="G249" s="4">
        <f t="shared" si="324"/>
        <v>154065.8</v>
      </c>
      <c r="H249" s="4">
        <f t="shared" si="325"/>
        <v>446</v>
      </c>
      <c r="I249" s="4">
        <f t="shared" si="326"/>
        <v>24940.3</v>
      </c>
      <c r="J249" s="4">
        <f t="shared" si="327"/>
        <v>5530</v>
      </c>
      <c r="K249" s="4">
        <f t="shared" si="328"/>
        <v>5530</v>
      </c>
      <c r="L249" s="4">
        <f t="shared" si="329"/>
        <v>319357.5</v>
      </c>
      <c r="M249" s="5">
        <f t="shared" si="343"/>
        <v>4460</v>
      </c>
      <c r="N249" s="5">
        <f t="shared" si="344"/>
        <v>446</v>
      </c>
      <c r="O249" s="5">
        <f t="shared" ref="O249:S249" si="381">O248+2</f>
        <v>446</v>
      </c>
      <c r="P249" s="5">
        <f t="shared" si="381"/>
        <v>446</v>
      </c>
      <c r="Q249" s="5">
        <f t="shared" si="381"/>
        <v>446</v>
      </c>
      <c r="R249" s="5">
        <f t="shared" si="381"/>
        <v>446</v>
      </c>
      <c r="S249" s="5">
        <f t="shared" si="381"/>
        <v>446</v>
      </c>
      <c r="T249" s="5">
        <f t="shared" si="346"/>
        <v>351</v>
      </c>
      <c r="U249" s="5">
        <v>100</v>
      </c>
      <c r="V249" s="5">
        <v>100</v>
      </c>
      <c r="W249" s="5">
        <f t="shared" si="347"/>
        <v>1145</v>
      </c>
      <c r="X249" s="4">
        <v>7</v>
      </c>
      <c r="Y249" s="4">
        <f t="shared" si="295"/>
        <v>7.9</v>
      </c>
      <c r="Z249" s="4">
        <v>15</v>
      </c>
      <c r="AA249" s="4">
        <f t="shared" si="331"/>
        <v>46267200</v>
      </c>
      <c r="AB249" s="4">
        <f t="shared" si="332"/>
        <v>643097952</v>
      </c>
      <c r="AC249" s="4">
        <f t="shared" si="333"/>
        <v>105259392</v>
      </c>
      <c r="AD249" s="4">
        <f t="shared" si="334"/>
        <v>219465792</v>
      </c>
      <c r="AE249" s="4">
        <f t="shared" si="335"/>
        <v>36312192</v>
      </c>
      <c r="AF249" s="4">
        <f t="shared" si="336"/>
        <v>221854752</v>
      </c>
      <c r="AG249" s="4">
        <f t="shared" si="337"/>
        <v>446</v>
      </c>
      <c r="AH249" s="4">
        <f t="shared" si="338"/>
        <v>24940.3</v>
      </c>
      <c r="AI249" s="4">
        <f t="shared" si="339"/>
        <v>7963200</v>
      </c>
      <c r="AJ249" s="4">
        <f t="shared" si="340"/>
        <v>7963200</v>
      </c>
      <c r="AK249" s="4">
        <f t="shared" si="341"/>
        <v>459874800</v>
      </c>
    </row>
    <row r="250" spans="1:37">
      <c r="A250" s="4">
        <f t="shared" si="342"/>
        <v>2300</v>
      </c>
      <c r="B250" s="4">
        <f t="shared" si="319"/>
        <v>32270</v>
      </c>
      <c r="C250" s="4">
        <f t="shared" si="320"/>
        <v>448519.4</v>
      </c>
      <c r="D250" s="4">
        <f t="shared" si="321"/>
        <v>73417.4</v>
      </c>
      <c r="E250" s="4">
        <f t="shared" si="322"/>
        <v>153070.4</v>
      </c>
      <c r="F250" s="4">
        <f t="shared" si="323"/>
        <v>25327.4</v>
      </c>
      <c r="G250" s="4">
        <f t="shared" si="324"/>
        <v>154729.4</v>
      </c>
      <c r="H250" s="4">
        <f t="shared" si="325"/>
        <v>448</v>
      </c>
      <c r="I250" s="4">
        <f t="shared" si="326"/>
        <v>25050.9</v>
      </c>
      <c r="J250" s="4">
        <f t="shared" si="327"/>
        <v>5530</v>
      </c>
      <c r="K250" s="4">
        <f t="shared" si="328"/>
        <v>5530</v>
      </c>
      <c r="L250" s="4">
        <f t="shared" si="329"/>
        <v>320740</v>
      </c>
      <c r="M250" s="5">
        <f t="shared" si="343"/>
        <v>4480</v>
      </c>
      <c r="N250" s="5">
        <f t="shared" si="344"/>
        <v>448</v>
      </c>
      <c r="O250" s="5">
        <f t="shared" ref="O250:S250" si="382">O249+2</f>
        <v>448</v>
      </c>
      <c r="P250" s="5">
        <f t="shared" si="382"/>
        <v>448</v>
      </c>
      <c r="Q250" s="5">
        <f t="shared" si="382"/>
        <v>448</v>
      </c>
      <c r="R250" s="5">
        <f t="shared" si="382"/>
        <v>448</v>
      </c>
      <c r="S250" s="5">
        <f t="shared" si="382"/>
        <v>448</v>
      </c>
      <c r="T250" s="5">
        <f t="shared" si="346"/>
        <v>353</v>
      </c>
      <c r="U250" s="5">
        <v>100</v>
      </c>
      <c r="V250" s="5">
        <v>100</v>
      </c>
      <c r="W250" s="5">
        <f t="shared" si="347"/>
        <v>1150</v>
      </c>
      <c r="X250" s="4">
        <v>7</v>
      </c>
      <c r="Y250" s="4">
        <f t="shared" si="295"/>
        <v>7.9</v>
      </c>
      <c r="Z250" s="4">
        <v>15</v>
      </c>
      <c r="AA250" s="4">
        <f t="shared" si="331"/>
        <v>46468800</v>
      </c>
      <c r="AB250" s="4">
        <f t="shared" si="332"/>
        <v>645867936</v>
      </c>
      <c r="AC250" s="4">
        <f t="shared" si="333"/>
        <v>105721056</v>
      </c>
      <c r="AD250" s="4">
        <f t="shared" si="334"/>
        <v>220421376</v>
      </c>
      <c r="AE250" s="4">
        <f t="shared" si="335"/>
        <v>36471456</v>
      </c>
      <c r="AF250" s="4">
        <f t="shared" si="336"/>
        <v>222810336</v>
      </c>
      <c r="AG250" s="4">
        <f t="shared" si="337"/>
        <v>448</v>
      </c>
      <c r="AH250" s="4">
        <f t="shared" si="338"/>
        <v>25050.9</v>
      </c>
      <c r="AI250" s="4">
        <f t="shared" si="339"/>
        <v>7963200</v>
      </c>
      <c r="AJ250" s="4">
        <f t="shared" si="340"/>
        <v>7963200</v>
      </c>
      <c r="AK250" s="4">
        <f t="shared" si="341"/>
        <v>461865600</v>
      </c>
    </row>
    <row r="251" spans="1:37">
      <c r="A251" s="4">
        <f t="shared" si="342"/>
        <v>2310</v>
      </c>
      <c r="B251" s="4">
        <f t="shared" si="319"/>
        <v>32410</v>
      </c>
      <c r="C251" s="4">
        <f t="shared" si="320"/>
        <v>454377</v>
      </c>
      <c r="D251" s="4">
        <f t="shared" si="321"/>
        <v>74382</v>
      </c>
      <c r="E251" s="4">
        <f t="shared" si="322"/>
        <v>157626</v>
      </c>
      <c r="F251" s="4">
        <f t="shared" si="323"/>
        <v>26082</v>
      </c>
      <c r="G251" s="4">
        <f t="shared" si="324"/>
        <v>159327</v>
      </c>
      <c r="H251" s="4">
        <f t="shared" si="325"/>
        <v>450</v>
      </c>
      <c r="I251" s="4">
        <f t="shared" si="326"/>
        <v>25798.5</v>
      </c>
      <c r="J251" s="4">
        <f t="shared" si="327"/>
        <v>5670</v>
      </c>
      <c r="K251" s="4">
        <f t="shared" si="328"/>
        <v>5670</v>
      </c>
      <c r="L251" s="4">
        <f t="shared" si="329"/>
        <v>330277.5</v>
      </c>
      <c r="M251" s="5">
        <f t="shared" si="343"/>
        <v>4500</v>
      </c>
      <c r="N251" s="5">
        <f t="shared" si="344"/>
        <v>450</v>
      </c>
      <c r="O251" s="5">
        <f t="shared" ref="O251:S251" si="383">O250+2</f>
        <v>450</v>
      </c>
      <c r="P251" s="5">
        <f t="shared" si="383"/>
        <v>450</v>
      </c>
      <c r="Q251" s="5">
        <f t="shared" si="383"/>
        <v>450</v>
      </c>
      <c r="R251" s="5">
        <f t="shared" si="383"/>
        <v>450</v>
      </c>
      <c r="S251" s="5">
        <f t="shared" si="383"/>
        <v>450</v>
      </c>
      <c r="T251" s="5">
        <f t="shared" si="346"/>
        <v>355</v>
      </c>
      <c r="U251" s="5">
        <v>100</v>
      </c>
      <c r="V251" s="5">
        <v>100</v>
      </c>
      <c r="W251" s="5">
        <f t="shared" si="347"/>
        <v>1155</v>
      </c>
      <c r="X251" s="4">
        <v>7</v>
      </c>
      <c r="Y251" s="4">
        <f t="shared" si="295"/>
        <v>8.1</v>
      </c>
      <c r="Z251" s="4">
        <v>15</v>
      </c>
      <c r="AA251" s="4">
        <f t="shared" si="331"/>
        <v>46670400</v>
      </c>
      <c r="AB251" s="4">
        <f t="shared" si="332"/>
        <v>654302880</v>
      </c>
      <c r="AC251" s="4">
        <f t="shared" si="333"/>
        <v>107110080</v>
      </c>
      <c r="AD251" s="4">
        <f t="shared" si="334"/>
        <v>226981440</v>
      </c>
      <c r="AE251" s="4">
        <f t="shared" si="335"/>
        <v>37558080</v>
      </c>
      <c r="AF251" s="4">
        <f t="shared" si="336"/>
        <v>229430880</v>
      </c>
      <c r="AG251" s="4">
        <f t="shared" si="337"/>
        <v>450</v>
      </c>
      <c r="AH251" s="4">
        <f t="shared" si="338"/>
        <v>25798.5</v>
      </c>
      <c r="AI251" s="4">
        <f t="shared" si="339"/>
        <v>8164800</v>
      </c>
      <c r="AJ251" s="4">
        <f t="shared" si="340"/>
        <v>8164800</v>
      </c>
      <c r="AK251" s="4">
        <f t="shared" si="341"/>
        <v>475599600</v>
      </c>
    </row>
    <row r="252" spans="1:37">
      <c r="A252" s="4">
        <f t="shared" si="342"/>
        <v>2320</v>
      </c>
      <c r="B252" s="4">
        <f t="shared" si="319"/>
        <v>32550</v>
      </c>
      <c r="C252" s="4">
        <f t="shared" si="320"/>
        <v>456317.4</v>
      </c>
      <c r="D252" s="4">
        <f t="shared" si="321"/>
        <v>74705.4</v>
      </c>
      <c r="E252" s="4">
        <f t="shared" si="322"/>
        <v>158306.4</v>
      </c>
      <c r="F252" s="4">
        <f t="shared" si="323"/>
        <v>26195.4</v>
      </c>
      <c r="G252" s="4">
        <f t="shared" si="324"/>
        <v>160007.4</v>
      </c>
      <c r="H252" s="4">
        <f t="shared" si="325"/>
        <v>452</v>
      </c>
      <c r="I252" s="4">
        <f t="shared" si="326"/>
        <v>25911.9</v>
      </c>
      <c r="J252" s="4">
        <f t="shared" si="327"/>
        <v>5670</v>
      </c>
      <c r="K252" s="4">
        <f t="shared" si="328"/>
        <v>5670</v>
      </c>
      <c r="L252" s="4">
        <f t="shared" si="329"/>
        <v>331695</v>
      </c>
      <c r="M252" s="5">
        <f t="shared" si="343"/>
        <v>4520</v>
      </c>
      <c r="N252" s="5">
        <f t="shared" si="344"/>
        <v>452</v>
      </c>
      <c r="O252" s="5">
        <f t="shared" ref="O252:S252" si="384">O251+2</f>
        <v>452</v>
      </c>
      <c r="P252" s="5">
        <f t="shared" si="384"/>
        <v>452</v>
      </c>
      <c r="Q252" s="5">
        <f t="shared" si="384"/>
        <v>452</v>
      </c>
      <c r="R252" s="5">
        <f t="shared" si="384"/>
        <v>452</v>
      </c>
      <c r="S252" s="5">
        <f t="shared" si="384"/>
        <v>452</v>
      </c>
      <c r="T252" s="5">
        <f t="shared" si="346"/>
        <v>357</v>
      </c>
      <c r="U252" s="5">
        <v>100</v>
      </c>
      <c r="V252" s="5">
        <v>100</v>
      </c>
      <c r="W252" s="5">
        <f t="shared" si="347"/>
        <v>1160</v>
      </c>
      <c r="X252" s="4">
        <v>7</v>
      </c>
      <c r="Y252" s="4">
        <f t="shared" si="295"/>
        <v>8.1</v>
      </c>
      <c r="Z252" s="4">
        <v>15</v>
      </c>
      <c r="AA252" s="4">
        <f t="shared" si="331"/>
        <v>46872000</v>
      </c>
      <c r="AB252" s="4">
        <f t="shared" si="332"/>
        <v>657097056</v>
      </c>
      <c r="AC252" s="4">
        <f t="shared" si="333"/>
        <v>107575776</v>
      </c>
      <c r="AD252" s="4">
        <f t="shared" si="334"/>
        <v>227961216</v>
      </c>
      <c r="AE252" s="4">
        <f t="shared" si="335"/>
        <v>37721376</v>
      </c>
      <c r="AF252" s="4">
        <f t="shared" si="336"/>
        <v>230410656</v>
      </c>
      <c r="AG252" s="4">
        <f t="shared" si="337"/>
        <v>452</v>
      </c>
      <c r="AH252" s="4">
        <f t="shared" si="338"/>
        <v>25911.9</v>
      </c>
      <c r="AI252" s="4">
        <f t="shared" si="339"/>
        <v>8164800</v>
      </c>
      <c r="AJ252" s="4">
        <f t="shared" si="340"/>
        <v>8164800</v>
      </c>
      <c r="AK252" s="4">
        <f t="shared" si="341"/>
        <v>477640800</v>
      </c>
    </row>
    <row r="253" spans="1:37">
      <c r="A253" s="4">
        <f t="shared" si="342"/>
        <v>2330</v>
      </c>
      <c r="B253" s="4">
        <f t="shared" si="319"/>
        <v>32690</v>
      </c>
      <c r="C253" s="4">
        <f t="shared" si="320"/>
        <v>458257.8</v>
      </c>
      <c r="D253" s="4">
        <f t="shared" si="321"/>
        <v>75028.8</v>
      </c>
      <c r="E253" s="4">
        <f t="shared" si="322"/>
        <v>158986.8</v>
      </c>
      <c r="F253" s="4">
        <f t="shared" si="323"/>
        <v>26308.8</v>
      </c>
      <c r="G253" s="4">
        <f t="shared" si="324"/>
        <v>160687.8</v>
      </c>
      <c r="H253" s="4">
        <f t="shared" si="325"/>
        <v>454</v>
      </c>
      <c r="I253" s="4">
        <f t="shared" si="326"/>
        <v>26025.3</v>
      </c>
      <c r="J253" s="4">
        <f t="shared" si="327"/>
        <v>5670</v>
      </c>
      <c r="K253" s="4">
        <f t="shared" si="328"/>
        <v>5670</v>
      </c>
      <c r="L253" s="4">
        <f t="shared" si="329"/>
        <v>333112.5</v>
      </c>
      <c r="M253" s="5">
        <f t="shared" si="343"/>
        <v>4540</v>
      </c>
      <c r="N253" s="5">
        <f t="shared" si="344"/>
        <v>454</v>
      </c>
      <c r="O253" s="5">
        <f t="shared" ref="O253:S253" si="385">O252+2</f>
        <v>454</v>
      </c>
      <c r="P253" s="5">
        <f t="shared" si="385"/>
        <v>454</v>
      </c>
      <c r="Q253" s="5">
        <f t="shared" si="385"/>
        <v>454</v>
      </c>
      <c r="R253" s="5">
        <f t="shared" si="385"/>
        <v>454</v>
      </c>
      <c r="S253" s="5">
        <f t="shared" si="385"/>
        <v>454</v>
      </c>
      <c r="T253" s="5">
        <f t="shared" si="346"/>
        <v>359</v>
      </c>
      <c r="U253" s="5">
        <v>100</v>
      </c>
      <c r="V253" s="5">
        <v>100</v>
      </c>
      <c r="W253" s="5">
        <f t="shared" si="347"/>
        <v>1165</v>
      </c>
      <c r="X253" s="4">
        <v>7</v>
      </c>
      <c r="Y253" s="4">
        <f t="shared" ref="Y253:Y316" si="386">Y233+0.5</f>
        <v>8.1</v>
      </c>
      <c r="Z253" s="4">
        <v>15</v>
      </c>
      <c r="AA253" s="4">
        <f t="shared" si="331"/>
        <v>47073600</v>
      </c>
      <c r="AB253" s="4">
        <f t="shared" si="332"/>
        <v>659891232</v>
      </c>
      <c r="AC253" s="4">
        <f t="shared" si="333"/>
        <v>108041472</v>
      </c>
      <c r="AD253" s="4">
        <f t="shared" si="334"/>
        <v>228940992</v>
      </c>
      <c r="AE253" s="4">
        <f t="shared" si="335"/>
        <v>37884672</v>
      </c>
      <c r="AF253" s="4">
        <f t="shared" si="336"/>
        <v>231390432</v>
      </c>
      <c r="AG253" s="4">
        <f t="shared" si="337"/>
        <v>454</v>
      </c>
      <c r="AH253" s="4">
        <f t="shared" si="338"/>
        <v>26025.3</v>
      </c>
      <c r="AI253" s="4">
        <f t="shared" si="339"/>
        <v>8164800</v>
      </c>
      <c r="AJ253" s="4">
        <f t="shared" si="340"/>
        <v>8164800</v>
      </c>
      <c r="AK253" s="4">
        <f t="shared" si="341"/>
        <v>479682000</v>
      </c>
    </row>
    <row r="254" spans="1:37">
      <c r="A254" s="4">
        <f t="shared" si="342"/>
        <v>2340</v>
      </c>
      <c r="B254" s="4">
        <f t="shared" si="319"/>
        <v>32830</v>
      </c>
      <c r="C254" s="4">
        <f t="shared" si="320"/>
        <v>460198.2</v>
      </c>
      <c r="D254" s="4">
        <f t="shared" si="321"/>
        <v>75352.2</v>
      </c>
      <c r="E254" s="4">
        <f t="shared" si="322"/>
        <v>159667.2</v>
      </c>
      <c r="F254" s="4">
        <f t="shared" si="323"/>
        <v>26422.2</v>
      </c>
      <c r="G254" s="4">
        <f t="shared" si="324"/>
        <v>161368.2</v>
      </c>
      <c r="H254" s="4">
        <f t="shared" si="325"/>
        <v>456</v>
      </c>
      <c r="I254" s="4">
        <f t="shared" si="326"/>
        <v>26138.7</v>
      </c>
      <c r="J254" s="4">
        <f t="shared" si="327"/>
        <v>5670</v>
      </c>
      <c r="K254" s="4">
        <f t="shared" si="328"/>
        <v>5670</v>
      </c>
      <c r="L254" s="4">
        <f t="shared" si="329"/>
        <v>334530</v>
      </c>
      <c r="M254" s="5">
        <f t="shared" si="343"/>
        <v>4560</v>
      </c>
      <c r="N254" s="5">
        <f t="shared" si="344"/>
        <v>456</v>
      </c>
      <c r="O254" s="5">
        <f t="shared" ref="O254:S254" si="387">O253+2</f>
        <v>456</v>
      </c>
      <c r="P254" s="5">
        <f t="shared" si="387"/>
        <v>456</v>
      </c>
      <c r="Q254" s="5">
        <f t="shared" si="387"/>
        <v>456</v>
      </c>
      <c r="R254" s="5">
        <f t="shared" si="387"/>
        <v>456</v>
      </c>
      <c r="S254" s="5">
        <f t="shared" si="387"/>
        <v>456</v>
      </c>
      <c r="T254" s="5">
        <f t="shared" si="346"/>
        <v>361</v>
      </c>
      <c r="U254" s="5">
        <v>100</v>
      </c>
      <c r="V254" s="5">
        <v>100</v>
      </c>
      <c r="W254" s="5">
        <f t="shared" si="347"/>
        <v>1170</v>
      </c>
      <c r="X254" s="4">
        <v>7</v>
      </c>
      <c r="Y254" s="4">
        <f t="shared" si="386"/>
        <v>8.1</v>
      </c>
      <c r="Z254" s="4">
        <v>15</v>
      </c>
      <c r="AA254" s="4">
        <f t="shared" si="331"/>
        <v>47275200</v>
      </c>
      <c r="AB254" s="4">
        <f t="shared" si="332"/>
        <v>662685408</v>
      </c>
      <c r="AC254" s="4">
        <f t="shared" si="333"/>
        <v>108507168</v>
      </c>
      <c r="AD254" s="4">
        <f t="shared" si="334"/>
        <v>229920768</v>
      </c>
      <c r="AE254" s="4">
        <f t="shared" si="335"/>
        <v>38047968</v>
      </c>
      <c r="AF254" s="4">
        <f t="shared" si="336"/>
        <v>232370208</v>
      </c>
      <c r="AG254" s="4">
        <f t="shared" si="337"/>
        <v>456</v>
      </c>
      <c r="AH254" s="4">
        <f t="shared" si="338"/>
        <v>26138.7</v>
      </c>
      <c r="AI254" s="4">
        <f t="shared" si="339"/>
        <v>8164800</v>
      </c>
      <c r="AJ254" s="4">
        <f t="shared" si="340"/>
        <v>8164800</v>
      </c>
      <c r="AK254" s="4">
        <f t="shared" si="341"/>
        <v>481723200</v>
      </c>
    </row>
    <row r="255" spans="1:37">
      <c r="A255" s="4">
        <f t="shared" si="342"/>
        <v>2350</v>
      </c>
      <c r="B255" s="4">
        <f t="shared" si="319"/>
        <v>32970</v>
      </c>
      <c r="C255" s="4">
        <f t="shared" si="320"/>
        <v>462138.6</v>
      </c>
      <c r="D255" s="4">
        <f t="shared" si="321"/>
        <v>75675.6</v>
      </c>
      <c r="E255" s="4">
        <f t="shared" si="322"/>
        <v>160347.6</v>
      </c>
      <c r="F255" s="4">
        <f t="shared" si="323"/>
        <v>26535.6</v>
      </c>
      <c r="G255" s="4">
        <f t="shared" si="324"/>
        <v>162048.6</v>
      </c>
      <c r="H255" s="4">
        <f t="shared" si="325"/>
        <v>458</v>
      </c>
      <c r="I255" s="4">
        <f t="shared" si="326"/>
        <v>26252.1</v>
      </c>
      <c r="J255" s="4">
        <f t="shared" si="327"/>
        <v>5670</v>
      </c>
      <c r="K255" s="4">
        <f t="shared" si="328"/>
        <v>5670</v>
      </c>
      <c r="L255" s="4">
        <f t="shared" si="329"/>
        <v>335947.5</v>
      </c>
      <c r="M255" s="5">
        <f t="shared" si="343"/>
        <v>4580</v>
      </c>
      <c r="N255" s="5">
        <f t="shared" si="344"/>
        <v>458</v>
      </c>
      <c r="O255" s="5">
        <f t="shared" ref="O255:S255" si="388">O254+2</f>
        <v>458</v>
      </c>
      <c r="P255" s="5">
        <f t="shared" si="388"/>
        <v>458</v>
      </c>
      <c r="Q255" s="5">
        <f t="shared" si="388"/>
        <v>458</v>
      </c>
      <c r="R255" s="5">
        <f t="shared" si="388"/>
        <v>458</v>
      </c>
      <c r="S255" s="5">
        <f t="shared" si="388"/>
        <v>458</v>
      </c>
      <c r="T255" s="5">
        <f t="shared" si="346"/>
        <v>363</v>
      </c>
      <c r="U255" s="5">
        <v>100</v>
      </c>
      <c r="V255" s="5">
        <v>100</v>
      </c>
      <c r="W255" s="5">
        <f t="shared" si="347"/>
        <v>1175</v>
      </c>
      <c r="X255" s="4">
        <v>7</v>
      </c>
      <c r="Y255" s="4">
        <f t="shared" si="386"/>
        <v>8.1</v>
      </c>
      <c r="Z255" s="4">
        <v>15</v>
      </c>
      <c r="AA255" s="4">
        <f t="shared" si="331"/>
        <v>47476800</v>
      </c>
      <c r="AB255" s="4">
        <f t="shared" si="332"/>
        <v>665479584</v>
      </c>
      <c r="AC255" s="4">
        <f t="shared" si="333"/>
        <v>108972864</v>
      </c>
      <c r="AD255" s="4">
        <f t="shared" si="334"/>
        <v>230900544</v>
      </c>
      <c r="AE255" s="4">
        <f t="shared" si="335"/>
        <v>38211264</v>
      </c>
      <c r="AF255" s="4">
        <f t="shared" si="336"/>
        <v>233349984</v>
      </c>
      <c r="AG255" s="4">
        <f t="shared" si="337"/>
        <v>458</v>
      </c>
      <c r="AH255" s="4">
        <f t="shared" si="338"/>
        <v>26252.1</v>
      </c>
      <c r="AI255" s="4">
        <f t="shared" si="339"/>
        <v>8164800</v>
      </c>
      <c r="AJ255" s="4">
        <f t="shared" si="340"/>
        <v>8164800</v>
      </c>
      <c r="AK255" s="4">
        <f t="shared" si="341"/>
        <v>483764400</v>
      </c>
    </row>
    <row r="256" spans="1:37">
      <c r="A256" s="4">
        <f t="shared" si="342"/>
        <v>2360</v>
      </c>
      <c r="B256" s="4">
        <f t="shared" si="319"/>
        <v>33110</v>
      </c>
      <c r="C256" s="4">
        <f t="shared" si="320"/>
        <v>468097</v>
      </c>
      <c r="D256" s="4">
        <f t="shared" si="321"/>
        <v>76657</v>
      </c>
      <c r="E256" s="4">
        <f t="shared" si="322"/>
        <v>165004</v>
      </c>
      <c r="F256" s="4">
        <f t="shared" si="323"/>
        <v>27307</v>
      </c>
      <c r="G256" s="4">
        <f t="shared" si="324"/>
        <v>166747</v>
      </c>
      <c r="H256" s="4">
        <f t="shared" si="325"/>
        <v>460</v>
      </c>
      <c r="I256" s="4">
        <f t="shared" si="326"/>
        <v>27016.5</v>
      </c>
      <c r="J256" s="4">
        <f t="shared" si="327"/>
        <v>5810</v>
      </c>
      <c r="K256" s="4">
        <f t="shared" si="328"/>
        <v>5810</v>
      </c>
      <c r="L256" s="4">
        <f t="shared" si="329"/>
        <v>345695</v>
      </c>
      <c r="M256" s="5">
        <f t="shared" si="343"/>
        <v>4600</v>
      </c>
      <c r="N256" s="5">
        <f t="shared" si="344"/>
        <v>460</v>
      </c>
      <c r="O256" s="5">
        <f t="shared" ref="O256:S256" si="389">O255+2</f>
        <v>460</v>
      </c>
      <c r="P256" s="5">
        <f t="shared" si="389"/>
        <v>460</v>
      </c>
      <c r="Q256" s="5">
        <f t="shared" si="389"/>
        <v>460</v>
      </c>
      <c r="R256" s="5">
        <f t="shared" si="389"/>
        <v>460</v>
      </c>
      <c r="S256" s="5">
        <f t="shared" si="389"/>
        <v>460</v>
      </c>
      <c r="T256" s="5">
        <f t="shared" si="346"/>
        <v>365</v>
      </c>
      <c r="U256" s="5">
        <v>100</v>
      </c>
      <c r="V256" s="5">
        <v>100</v>
      </c>
      <c r="W256" s="5">
        <f t="shared" si="347"/>
        <v>1180</v>
      </c>
      <c r="X256" s="4">
        <v>7</v>
      </c>
      <c r="Y256" s="4">
        <f t="shared" si="386"/>
        <v>8.3</v>
      </c>
      <c r="Z256" s="4">
        <v>15</v>
      </c>
      <c r="AA256" s="4">
        <f t="shared" si="331"/>
        <v>47678400</v>
      </c>
      <c r="AB256" s="4">
        <f t="shared" si="332"/>
        <v>674059680</v>
      </c>
      <c r="AC256" s="4">
        <f t="shared" si="333"/>
        <v>110386080</v>
      </c>
      <c r="AD256" s="4">
        <f t="shared" si="334"/>
        <v>237605760</v>
      </c>
      <c r="AE256" s="4">
        <f t="shared" si="335"/>
        <v>39322080</v>
      </c>
      <c r="AF256" s="4">
        <f t="shared" si="336"/>
        <v>240115680</v>
      </c>
      <c r="AG256" s="4">
        <f t="shared" si="337"/>
        <v>460</v>
      </c>
      <c r="AH256" s="4">
        <f t="shared" si="338"/>
        <v>27016.5</v>
      </c>
      <c r="AI256" s="4">
        <f t="shared" si="339"/>
        <v>8366400</v>
      </c>
      <c r="AJ256" s="4">
        <f t="shared" si="340"/>
        <v>8366400</v>
      </c>
      <c r="AK256" s="4">
        <f t="shared" si="341"/>
        <v>497800800</v>
      </c>
    </row>
    <row r="257" spans="1:37">
      <c r="A257" s="4">
        <f t="shared" si="342"/>
        <v>2370</v>
      </c>
      <c r="B257" s="4">
        <f t="shared" si="319"/>
        <v>33250</v>
      </c>
      <c r="C257" s="4">
        <f t="shared" si="320"/>
        <v>470054.2</v>
      </c>
      <c r="D257" s="4">
        <f t="shared" si="321"/>
        <v>76983.2</v>
      </c>
      <c r="E257" s="4">
        <f t="shared" si="322"/>
        <v>165701.2</v>
      </c>
      <c r="F257" s="4">
        <f t="shared" si="323"/>
        <v>27423.2</v>
      </c>
      <c r="G257" s="4">
        <f t="shared" si="324"/>
        <v>167444.2</v>
      </c>
      <c r="H257" s="4">
        <f t="shared" si="325"/>
        <v>462</v>
      </c>
      <c r="I257" s="4">
        <f t="shared" si="326"/>
        <v>27132.7</v>
      </c>
      <c r="J257" s="4">
        <f t="shared" si="327"/>
        <v>5810</v>
      </c>
      <c r="K257" s="4">
        <f t="shared" si="328"/>
        <v>5810</v>
      </c>
      <c r="L257" s="4">
        <f t="shared" si="329"/>
        <v>347147.5</v>
      </c>
      <c r="M257" s="5">
        <f t="shared" si="343"/>
        <v>4620</v>
      </c>
      <c r="N257" s="5">
        <f t="shared" si="344"/>
        <v>462</v>
      </c>
      <c r="O257" s="5">
        <f t="shared" ref="O257:S257" si="390">O256+2</f>
        <v>462</v>
      </c>
      <c r="P257" s="5">
        <f t="shared" si="390"/>
        <v>462</v>
      </c>
      <c r="Q257" s="5">
        <f t="shared" si="390"/>
        <v>462</v>
      </c>
      <c r="R257" s="5">
        <f t="shared" si="390"/>
        <v>462</v>
      </c>
      <c r="S257" s="5">
        <f t="shared" si="390"/>
        <v>462</v>
      </c>
      <c r="T257" s="5">
        <f t="shared" si="346"/>
        <v>367</v>
      </c>
      <c r="U257" s="5">
        <v>100</v>
      </c>
      <c r="V257" s="5">
        <v>100</v>
      </c>
      <c r="W257" s="5">
        <f t="shared" si="347"/>
        <v>1185</v>
      </c>
      <c r="X257" s="4">
        <v>7</v>
      </c>
      <c r="Y257" s="4">
        <f t="shared" si="386"/>
        <v>8.3</v>
      </c>
      <c r="Z257" s="4">
        <v>15</v>
      </c>
      <c r="AA257" s="4">
        <f t="shared" si="331"/>
        <v>47880000</v>
      </c>
      <c r="AB257" s="4">
        <f t="shared" si="332"/>
        <v>676878048</v>
      </c>
      <c r="AC257" s="4">
        <f t="shared" si="333"/>
        <v>110855808</v>
      </c>
      <c r="AD257" s="4">
        <f t="shared" si="334"/>
        <v>238609728</v>
      </c>
      <c r="AE257" s="4">
        <f t="shared" si="335"/>
        <v>39489408</v>
      </c>
      <c r="AF257" s="4">
        <f t="shared" si="336"/>
        <v>241119648</v>
      </c>
      <c r="AG257" s="4">
        <f t="shared" si="337"/>
        <v>462</v>
      </c>
      <c r="AH257" s="4">
        <f t="shared" si="338"/>
        <v>27132.7</v>
      </c>
      <c r="AI257" s="4">
        <f t="shared" si="339"/>
        <v>8366400</v>
      </c>
      <c r="AJ257" s="4">
        <f t="shared" si="340"/>
        <v>8366400</v>
      </c>
      <c r="AK257" s="4">
        <f t="shared" si="341"/>
        <v>499892400</v>
      </c>
    </row>
    <row r="258" spans="1:37">
      <c r="A258" s="4">
        <f t="shared" si="342"/>
        <v>2380</v>
      </c>
      <c r="B258" s="4">
        <f t="shared" si="319"/>
        <v>33390</v>
      </c>
      <c r="C258" s="4">
        <f t="shared" si="320"/>
        <v>472011.4</v>
      </c>
      <c r="D258" s="4">
        <f t="shared" si="321"/>
        <v>77309.4</v>
      </c>
      <c r="E258" s="4">
        <f t="shared" si="322"/>
        <v>166398.4</v>
      </c>
      <c r="F258" s="4">
        <f t="shared" si="323"/>
        <v>27539.4</v>
      </c>
      <c r="G258" s="4">
        <f t="shared" si="324"/>
        <v>168141.4</v>
      </c>
      <c r="H258" s="4">
        <f t="shared" si="325"/>
        <v>464</v>
      </c>
      <c r="I258" s="4">
        <f t="shared" si="326"/>
        <v>27248.9</v>
      </c>
      <c r="J258" s="4">
        <f t="shared" si="327"/>
        <v>5810</v>
      </c>
      <c r="K258" s="4">
        <f t="shared" si="328"/>
        <v>5810</v>
      </c>
      <c r="L258" s="4">
        <f t="shared" si="329"/>
        <v>348600</v>
      </c>
      <c r="M258" s="5">
        <f t="shared" si="343"/>
        <v>4640</v>
      </c>
      <c r="N258" s="5">
        <f t="shared" si="344"/>
        <v>464</v>
      </c>
      <c r="O258" s="5">
        <f t="shared" ref="O258:S258" si="391">O257+2</f>
        <v>464</v>
      </c>
      <c r="P258" s="5">
        <f t="shared" si="391"/>
        <v>464</v>
      </c>
      <c r="Q258" s="5">
        <f t="shared" si="391"/>
        <v>464</v>
      </c>
      <c r="R258" s="5">
        <f t="shared" si="391"/>
        <v>464</v>
      </c>
      <c r="S258" s="5">
        <f t="shared" si="391"/>
        <v>464</v>
      </c>
      <c r="T258" s="5">
        <f t="shared" si="346"/>
        <v>369</v>
      </c>
      <c r="U258" s="5">
        <v>100</v>
      </c>
      <c r="V258" s="5">
        <v>100</v>
      </c>
      <c r="W258" s="5">
        <f t="shared" si="347"/>
        <v>1190</v>
      </c>
      <c r="X258" s="4">
        <v>7</v>
      </c>
      <c r="Y258" s="4">
        <f t="shared" si="386"/>
        <v>8.3</v>
      </c>
      <c r="Z258" s="4">
        <v>15</v>
      </c>
      <c r="AA258" s="4">
        <f t="shared" si="331"/>
        <v>48081600</v>
      </c>
      <c r="AB258" s="4">
        <f t="shared" si="332"/>
        <v>679696416</v>
      </c>
      <c r="AC258" s="4">
        <f t="shared" si="333"/>
        <v>111325536</v>
      </c>
      <c r="AD258" s="4">
        <f t="shared" si="334"/>
        <v>239613696</v>
      </c>
      <c r="AE258" s="4">
        <f t="shared" si="335"/>
        <v>39656736</v>
      </c>
      <c r="AF258" s="4">
        <f t="shared" si="336"/>
        <v>242123616</v>
      </c>
      <c r="AG258" s="4">
        <f t="shared" si="337"/>
        <v>464</v>
      </c>
      <c r="AH258" s="4">
        <f t="shared" si="338"/>
        <v>27248.9</v>
      </c>
      <c r="AI258" s="4">
        <f t="shared" si="339"/>
        <v>8366400</v>
      </c>
      <c r="AJ258" s="4">
        <f t="shared" si="340"/>
        <v>8366400</v>
      </c>
      <c r="AK258" s="4">
        <f t="shared" si="341"/>
        <v>501984000</v>
      </c>
    </row>
    <row r="259" spans="1:37">
      <c r="A259" s="4">
        <f t="shared" si="342"/>
        <v>2390</v>
      </c>
      <c r="B259" s="4">
        <f t="shared" si="319"/>
        <v>33530</v>
      </c>
      <c r="C259" s="4">
        <f t="shared" si="320"/>
        <v>473968.6</v>
      </c>
      <c r="D259" s="4">
        <f t="shared" si="321"/>
        <v>77635.6</v>
      </c>
      <c r="E259" s="4">
        <f t="shared" si="322"/>
        <v>167095.6</v>
      </c>
      <c r="F259" s="4">
        <f t="shared" si="323"/>
        <v>27655.6</v>
      </c>
      <c r="G259" s="4">
        <f t="shared" si="324"/>
        <v>168838.6</v>
      </c>
      <c r="H259" s="4">
        <f t="shared" si="325"/>
        <v>466</v>
      </c>
      <c r="I259" s="4">
        <f t="shared" si="326"/>
        <v>27365.1</v>
      </c>
      <c r="J259" s="4">
        <f t="shared" si="327"/>
        <v>5810</v>
      </c>
      <c r="K259" s="4">
        <f t="shared" si="328"/>
        <v>5810</v>
      </c>
      <c r="L259" s="4">
        <f t="shared" si="329"/>
        <v>350052.5</v>
      </c>
      <c r="M259" s="5">
        <f t="shared" si="343"/>
        <v>4660</v>
      </c>
      <c r="N259" s="5">
        <f t="shared" si="344"/>
        <v>466</v>
      </c>
      <c r="O259" s="5">
        <f t="shared" ref="O259:S259" si="392">O258+2</f>
        <v>466</v>
      </c>
      <c r="P259" s="5">
        <f t="shared" si="392"/>
        <v>466</v>
      </c>
      <c r="Q259" s="5">
        <f t="shared" si="392"/>
        <v>466</v>
      </c>
      <c r="R259" s="5">
        <f t="shared" si="392"/>
        <v>466</v>
      </c>
      <c r="S259" s="5">
        <f t="shared" si="392"/>
        <v>466</v>
      </c>
      <c r="T259" s="5">
        <f t="shared" si="346"/>
        <v>371</v>
      </c>
      <c r="U259" s="5">
        <v>100</v>
      </c>
      <c r="V259" s="5">
        <v>100</v>
      </c>
      <c r="W259" s="5">
        <f t="shared" si="347"/>
        <v>1195</v>
      </c>
      <c r="X259" s="4">
        <v>7</v>
      </c>
      <c r="Y259" s="4">
        <f t="shared" si="386"/>
        <v>8.3</v>
      </c>
      <c r="Z259" s="4">
        <v>15</v>
      </c>
      <c r="AA259" s="4">
        <f t="shared" si="331"/>
        <v>48283200</v>
      </c>
      <c r="AB259" s="4">
        <f t="shared" si="332"/>
        <v>682514784</v>
      </c>
      <c r="AC259" s="4">
        <f t="shared" si="333"/>
        <v>111795264</v>
      </c>
      <c r="AD259" s="4">
        <f t="shared" si="334"/>
        <v>240617664</v>
      </c>
      <c r="AE259" s="4">
        <f t="shared" si="335"/>
        <v>39824064</v>
      </c>
      <c r="AF259" s="4">
        <f t="shared" si="336"/>
        <v>243127584</v>
      </c>
      <c r="AG259" s="4">
        <f t="shared" si="337"/>
        <v>466</v>
      </c>
      <c r="AH259" s="4">
        <f t="shared" si="338"/>
        <v>27365.1</v>
      </c>
      <c r="AI259" s="4">
        <f t="shared" si="339"/>
        <v>8366400</v>
      </c>
      <c r="AJ259" s="4">
        <f t="shared" si="340"/>
        <v>8366400</v>
      </c>
      <c r="AK259" s="4">
        <f t="shared" si="341"/>
        <v>504075600</v>
      </c>
    </row>
    <row r="260" spans="1:37">
      <c r="A260" s="4">
        <f t="shared" si="342"/>
        <v>2400</v>
      </c>
      <c r="B260" s="4">
        <f t="shared" si="319"/>
        <v>33670</v>
      </c>
      <c r="C260" s="4">
        <f t="shared" si="320"/>
        <v>475925.8</v>
      </c>
      <c r="D260" s="4">
        <f t="shared" si="321"/>
        <v>77961.8</v>
      </c>
      <c r="E260" s="4">
        <f t="shared" si="322"/>
        <v>167792.8</v>
      </c>
      <c r="F260" s="4">
        <f t="shared" si="323"/>
        <v>27771.8</v>
      </c>
      <c r="G260" s="4">
        <f t="shared" si="324"/>
        <v>169535.8</v>
      </c>
      <c r="H260" s="4">
        <f t="shared" si="325"/>
        <v>468</v>
      </c>
      <c r="I260" s="4">
        <f t="shared" si="326"/>
        <v>27481.3</v>
      </c>
      <c r="J260" s="4">
        <f t="shared" si="327"/>
        <v>5810</v>
      </c>
      <c r="K260" s="4">
        <f t="shared" si="328"/>
        <v>5810</v>
      </c>
      <c r="L260" s="4">
        <f t="shared" si="329"/>
        <v>351505</v>
      </c>
      <c r="M260" s="5">
        <f t="shared" si="343"/>
        <v>4680</v>
      </c>
      <c r="N260" s="5">
        <f t="shared" si="344"/>
        <v>468</v>
      </c>
      <c r="O260" s="5">
        <f t="shared" ref="O260:S260" si="393">O259+2</f>
        <v>468</v>
      </c>
      <c r="P260" s="5">
        <f t="shared" si="393"/>
        <v>468</v>
      </c>
      <c r="Q260" s="5">
        <f t="shared" si="393"/>
        <v>468</v>
      </c>
      <c r="R260" s="5">
        <f t="shared" si="393"/>
        <v>468</v>
      </c>
      <c r="S260" s="5">
        <f t="shared" si="393"/>
        <v>468</v>
      </c>
      <c r="T260" s="5">
        <f t="shared" si="346"/>
        <v>373</v>
      </c>
      <c r="U260" s="5">
        <v>100</v>
      </c>
      <c r="V260" s="5">
        <v>100</v>
      </c>
      <c r="W260" s="5">
        <f t="shared" si="347"/>
        <v>1200</v>
      </c>
      <c r="X260" s="4">
        <v>7</v>
      </c>
      <c r="Y260" s="4">
        <f t="shared" si="386"/>
        <v>8.3</v>
      </c>
      <c r="Z260" s="4">
        <v>15</v>
      </c>
      <c r="AA260" s="4">
        <f t="shared" si="331"/>
        <v>48484800</v>
      </c>
      <c r="AB260" s="4">
        <f t="shared" si="332"/>
        <v>685333152</v>
      </c>
      <c r="AC260" s="4">
        <f t="shared" si="333"/>
        <v>112264992</v>
      </c>
      <c r="AD260" s="4">
        <f t="shared" si="334"/>
        <v>241621632</v>
      </c>
      <c r="AE260" s="4">
        <f t="shared" si="335"/>
        <v>39991392</v>
      </c>
      <c r="AF260" s="4">
        <f t="shared" si="336"/>
        <v>244131552</v>
      </c>
      <c r="AG260" s="4">
        <f t="shared" si="337"/>
        <v>468</v>
      </c>
      <c r="AH260" s="4">
        <f t="shared" si="338"/>
        <v>27481.3</v>
      </c>
      <c r="AI260" s="4">
        <f t="shared" si="339"/>
        <v>8366400</v>
      </c>
      <c r="AJ260" s="4">
        <f t="shared" si="340"/>
        <v>8366400</v>
      </c>
      <c r="AK260" s="4">
        <f t="shared" si="341"/>
        <v>506167200</v>
      </c>
    </row>
    <row r="261" spans="1:37">
      <c r="A261" s="4">
        <f t="shared" si="342"/>
        <v>2410</v>
      </c>
      <c r="B261" s="4">
        <f t="shared" si="319"/>
        <v>33810</v>
      </c>
      <c r="C261" s="4">
        <f t="shared" si="320"/>
        <v>475832</v>
      </c>
      <c r="D261" s="4">
        <f t="shared" si="321"/>
        <v>77952</v>
      </c>
      <c r="E261" s="4">
        <f t="shared" si="322"/>
        <v>166460</v>
      </c>
      <c r="F261" s="4">
        <f t="shared" si="323"/>
        <v>27552</v>
      </c>
      <c r="G261" s="4">
        <f t="shared" si="324"/>
        <v>168182</v>
      </c>
      <c r="H261" s="4">
        <f t="shared" si="325"/>
        <v>470</v>
      </c>
      <c r="I261" s="4">
        <f t="shared" si="326"/>
        <v>27265</v>
      </c>
      <c r="J261" s="4">
        <f t="shared" si="327"/>
        <v>5740</v>
      </c>
      <c r="K261" s="4">
        <f t="shared" si="328"/>
        <v>5740</v>
      </c>
      <c r="L261" s="4">
        <f t="shared" si="329"/>
        <v>348705</v>
      </c>
      <c r="M261" s="5">
        <f t="shared" si="343"/>
        <v>4700</v>
      </c>
      <c r="N261" s="5">
        <f t="shared" si="344"/>
        <v>470</v>
      </c>
      <c r="O261" s="5">
        <f t="shared" ref="O261:S261" si="394">O260+2</f>
        <v>470</v>
      </c>
      <c r="P261" s="5">
        <f t="shared" si="394"/>
        <v>470</v>
      </c>
      <c r="Q261" s="5">
        <f t="shared" si="394"/>
        <v>470</v>
      </c>
      <c r="R261" s="5">
        <f t="shared" si="394"/>
        <v>470</v>
      </c>
      <c r="S261" s="5">
        <f t="shared" si="394"/>
        <v>470</v>
      </c>
      <c r="T261" s="5">
        <f t="shared" si="346"/>
        <v>375</v>
      </c>
      <c r="U261" s="5">
        <v>100</v>
      </c>
      <c r="V261" s="5">
        <v>100</v>
      </c>
      <c r="W261" s="5">
        <f t="shared" si="347"/>
        <v>1205</v>
      </c>
      <c r="X261" s="4">
        <v>7</v>
      </c>
      <c r="Y261" s="4">
        <f t="shared" si="386"/>
        <v>8.2</v>
      </c>
      <c r="Z261" s="4">
        <v>15</v>
      </c>
      <c r="AA261" s="4">
        <f t="shared" si="331"/>
        <v>48686400</v>
      </c>
      <c r="AB261" s="4">
        <f t="shared" si="332"/>
        <v>685198080</v>
      </c>
      <c r="AC261" s="4">
        <f t="shared" si="333"/>
        <v>112250880</v>
      </c>
      <c r="AD261" s="4">
        <f t="shared" si="334"/>
        <v>239702400</v>
      </c>
      <c r="AE261" s="4">
        <f t="shared" si="335"/>
        <v>39674880</v>
      </c>
      <c r="AF261" s="4">
        <f t="shared" si="336"/>
        <v>242182080</v>
      </c>
      <c r="AG261" s="4">
        <f t="shared" si="337"/>
        <v>470</v>
      </c>
      <c r="AH261" s="4">
        <f t="shared" si="338"/>
        <v>27265</v>
      </c>
      <c r="AI261" s="4">
        <f t="shared" si="339"/>
        <v>8265600</v>
      </c>
      <c r="AJ261" s="4">
        <f t="shared" si="340"/>
        <v>8265600</v>
      </c>
      <c r="AK261" s="4">
        <f t="shared" si="341"/>
        <v>502135200</v>
      </c>
    </row>
    <row r="262" spans="1:37">
      <c r="A262" s="4">
        <f t="shared" si="342"/>
        <v>2420</v>
      </c>
      <c r="B262" s="4">
        <f t="shared" si="319"/>
        <v>33950</v>
      </c>
      <c r="C262" s="4">
        <f t="shared" si="320"/>
        <v>477780.8</v>
      </c>
      <c r="D262" s="4">
        <f t="shared" si="321"/>
        <v>78276.8</v>
      </c>
      <c r="E262" s="4">
        <f t="shared" si="322"/>
        <v>167148.8</v>
      </c>
      <c r="F262" s="4">
        <f t="shared" si="323"/>
        <v>27666.8</v>
      </c>
      <c r="G262" s="4">
        <f t="shared" si="324"/>
        <v>168870.8</v>
      </c>
      <c r="H262" s="4">
        <f t="shared" si="325"/>
        <v>472</v>
      </c>
      <c r="I262" s="4">
        <f t="shared" si="326"/>
        <v>27379.8</v>
      </c>
      <c r="J262" s="4">
        <f t="shared" si="327"/>
        <v>5740</v>
      </c>
      <c r="K262" s="4">
        <f t="shared" si="328"/>
        <v>5740</v>
      </c>
      <c r="L262" s="4">
        <f t="shared" si="329"/>
        <v>350140</v>
      </c>
      <c r="M262" s="5">
        <f t="shared" si="343"/>
        <v>4720</v>
      </c>
      <c r="N262" s="5">
        <f t="shared" si="344"/>
        <v>472</v>
      </c>
      <c r="O262" s="5">
        <f t="shared" ref="O262:S262" si="395">O261+2</f>
        <v>472</v>
      </c>
      <c r="P262" s="5">
        <f t="shared" si="395"/>
        <v>472</v>
      </c>
      <c r="Q262" s="5">
        <f t="shared" si="395"/>
        <v>472</v>
      </c>
      <c r="R262" s="5">
        <f t="shared" si="395"/>
        <v>472</v>
      </c>
      <c r="S262" s="5">
        <f t="shared" si="395"/>
        <v>472</v>
      </c>
      <c r="T262" s="5">
        <f t="shared" si="346"/>
        <v>377</v>
      </c>
      <c r="U262" s="5">
        <v>100</v>
      </c>
      <c r="V262" s="5">
        <v>100</v>
      </c>
      <c r="W262" s="5">
        <f t="shared" si="347"/>
        <v>1210</v>
      </c>
      <c r="X262" s="4">
        <v>7</v>
      </c>
      <c r="Y262" s="4">
        <f t="shared" si="386"/>
        <v>8.2</v>
      </c>
      <c r="Z262" s="4">
        <v>15</v>
      </c>
      <c r="AA262" s="4">
        <f t="shared" si="331"/>
        <v>48888000</v>
      </c>
      <c r="AB262" s="4">
        <f t="shared" si="332"/>
        <v>688004352</v>
      </c>
      <c r="AC262" s="4">
        <f t="shared" si="333"/>
        <v>112718592</v>
      </c>
      <c r="AD262" s="4">
        <f t="shared" si="334"/>
        <v>240694272</v>
      </c>
      <c r="AE262" s="4">
        <f t="shared" si="335"/>
        <v>39840192</v>
      </c>
      <c r="AF262" s="4">
        <f t="shared" si="336"/>
        <v>243173952</v>
      </c>
      <c r="AG262" s="4">
        <f t="shared" si="337"/>
        <v>472</v>
      </c>
      <c r="AH262" s="4">
        <f t="shared" si="338"/>
        <v>27379.8</v>
      </c>
      <c r="AI262" s="4">
        <f t="shared" si="339"/>
        <v>8265600</v>
      </c>
      <c r="AJ262" s="4">
        <f t="shared" si="340"/>
        <v>8265600</v>
      </c>
      <c r="AK262" s="4">
        <f t="shared" si="341"/>
        <v>504201600</v>
      </c>
    </row>
    <row r="263" spans="1:37">
      <c r="A263" s="4">
        <f t="shared" si="342"/>
        <v>2430</v>
      </c>
      <c r="B263" s="4">
        <f t="shared" si="319"/>
        <v>34090</v>
      </c>
      <c r="C263" s="4">
        <f t="shared" si="320"/>
        <v>479729.6</v>
      </c>
      <c r="D263" s="4">
        <f t="shared" si="321"/>
        <v>78601.6</v>
      </c>
      <c r="E263" s="4">
        <f t="shared" si="322"/>
        <v>167837.6</v>
      </c>
      <c r="F263" s="4">
        <f t="shared" si="323"/>
        <v>27781.6</v>
      </c>
      <c r="G263" s="4">
        <f t="shared" si="324"/>
        <v>169559.6</v>
      </c>
      <c r="H263" s="4">
        <f t="shared" si="325"/>
        <v>474</v>
      </c>
      <c r="I263" s="4">
        <f t="shared" si="326"/>
        <v>27494.6</v>
      </c>
      <c r="J263" s="4">
        <f t="shared" si="327"/>
        <v>5740</v>
      </c>
      <c r="K263" s="4">
        <f t="shared" si="328"/>
        <v>5740</v>
      </c>
      <c r="L263" s="4">
        <f t="shared" si="329"/>
        <v>351575</v>
      </c>
      <c r="M263" s="5">
        <f t="shared" si="343"/>
        <v>4740</v>
      </c>
      <c r="N263" s="5">
        <f t="shared" si="344"/>
        <v>474</v>
      </c>
      <c r="O263" s="5">
        <f t="shared" ref="O263:S263" si="396">O262+2</f>
        <v>474</v>
      </c>
      <c r="P263" s="5">
        <f t="shared" si="396"/>
        <v>474</v>
      </c>
      <c r="Q263" s="5">
        <f t="shared" si="396"/>
        <v>474</v>
      </c>
      <c r="R263" s="5">
        <f t="shared" si="396"/>
        <v>474</v>
      </c>
      <c r="S263" s="5">
        <f t="shared" si="396"/>
        <v>474</v>
      </c>
      <c r="T263" s="5">
        <f t="shared" si="346"/>
        <v>379</v>
      </c>
      <c r="U263" s="5">
        <v>100</v>
      </c>
      <c r="V263" s="5">
        <v>100</v>
      </c>
      <c r="W263" s="5">
        <f t="shared" si="347"/>
        <v>1215</v>
      </c>
      <c r="X263" s="4">
        <v>7</v>
      </c>
      <c r="Y263" s="4">
        <f t="shared" si="386"/>
        <v>8.2</v>
      </c>
      <c r="Z263" s="4">
        <v>15</v>
      </c>
      <c r="AA263" s="4">
        <f t="shared" si="331"/>
        <v>49089600</v>
      </c>
      <c r="AB263" s="4">
        <f t="shared" si="332"/>
        <v>690810624</v>
      </c>
      <c r="AC263" s="4">
        <f t="shared" si="333"/>
        <v>113186304</v>
      </c>
      <c r="AD263" s="4">
        <f t="shared" si="334"/>
        <v>241686144</v>
      </c>
      <c r="AE263" s="4">
        <f t="shared" si="335"/>
        <v>40005504</v>
      </c>
      <c r="AF263" s="4">
        <f t="shared" si="336"/>
        <v>244165824</v>
      </c>
      <c r="AG263" s="4">
        <f t="shared" si="337"/>
        <v>474</v>
      </c>
      <c r="AH263" s="4">
        <f t="shared" si="338"/>
        <v>27494.6</v>
      </c>
      <c r="AI263" s="4">
        <f t="shared" si="339"/>
        <v>8265600</v>
      </c>
      <c r="AJ263" s="4">
        <f t="shared" si="340"/>
        <v>8265600</v>
      </c>
      <c r="AK263" s="4">
        <f t="shared" si="341"/>
        <v>506268000</v>
      </c>
    </row>
    <row r="264" spans="1:37">
      <c r="A264" s="4">
        <f t="shared" si="342"/>
        <v>2440</v>
      </c>
      <c r="B264" s="4">
        <f t="shared" si="319"/>
        <v>34230</v>
      </c>
      <c r="C264" s="4">
        <f t="shared" si="320"/>
        <v>481678.4</v>
      </c>
      <c r="D264" s="4">
        <f t="shared" si="321"/>
        <v>78926.4</v>
      </c>
      <c r="E264" s="4">
        <f t="shared" si="322"/>
        <v>168526.4</v>
      </c>
      <c r="F264" s="4">
        <f t="shared" si="323"/>
        <v>27896.4</v>
      </c>
      <c r="G264" s="4">
        <f t="shared" si="324"/>
        <v>170248.4</v>
      </c>
      <c r="H264" s="4">
        <f t="shared" si="325"/>
        <v>476</v>
      </c>
      <c r="I264" s="4">
        <f t="shared" si="326"/>
        <v>27609.4</v>
      </c>
      <c r="J264" s="4">
        <f t="shared" si="327"/>
        <v>5740</v>
      </c>
      <c r="K264" s="4">
        <f t="shared" si="328"/>
        <v>5740</v>
      </c>
      <c r="L264" s="4">
        <f t="shared" si="329"/>
        <v>353010</v>
      </c>
      <c r="M264" s="5">
        <f t="shared" si="343"/>
        <v>4760</v>
      </c>
      <c r="N264" s="5">
        <f t="shared" si="344"/>
        <v>476</v>
      </c>
      <c r="O264" s="5">
        <f t="shared" ref="O264:S264" si="397">O263+2</f>
        <v>476</v>
      </c>
      <c r="P264" s="5">
        <f t="shared" si="397"/>
        <v>476</v>
      </c>
      <c r="Q264" s="5">
        <f t="shared" si="397"/>
        <v>476</v>
      </c>
      <c r="R264" s="5">
        <f t="shared" si="397"/>
        <v>476</v>
      </c>
      <c r="S264" s="5">
        <f t="shared" si="397"/>
        <v>476</v>
      </c>
      <c r="T264" s="5">
        <f t="shared" si="346"/>
        <v>381</v>
      </c>
      <c r="U264" s="5">
        <v>100</v>
      </c>
      <c r="V264" s="5">
        <v>100</v>
      </c>
      <c r="W264" s="5">
        <f t="shared" si="347"/>
        <v>1220</v>
      </c>
      <c r="X264" s="4">
        <v>7</v>
      </c>
      <c r="Y264" s="4">
        <f t="shared" si="386"/>
        <v>8.2</v>
      </c>
      <c r="Z264" s="4">
        <v>15</v>
      </c>
      <c r="AA264" s="4">
        <f t="shared" si="331"/>
        <v>49291200</v>
      </c>
      <c r="AB264" s="4">
        <f t="shared" si="332"/>
        <v>693616896</v>
      </c>
      <c r="AC264" s="4">
        <f t="shared" si="333"/>
        <v>113654016</v>
      </c>
      <c r="AD264" s="4">
        <f t="shared" si="334"/>
        <v>242678016</v>
      </c>
      <c r="AE264" s="4">
        <f t="shared" si="335"/>
        <v>40170816</v>
      </c>
      <c r="AF264" s="4">
        <f t="shared" si="336"/>
        <v>245157696</v>
      </c>
      <c r="AG264" s="4">
        <f t="shared" si="337"/>
        <v>476</v>
      </c>
      <c r="AH264" s="4">
        <f t="shared" si="338"/>
        <v>27609.4</v>
      </c>
      <c r="AI264" s="4">
        <f t="shared" si="339"/>
        <v>8265600</v>
      </c>
      <c r="AJ264" s="4">
        <f t="shared" si="340"/>
        <v>8265600</v>
      </c>
      <c r="AK264" s="4">
        <f t="shared" si="341"/>
        <v>508334400</v>
      </c>
    </row>
    <row r="265" spans="1:37">
      <c r="A265" s="4">
        <f t="shared" si="342"/>
        <v>2450</v>
      </c>
      <c r="B265" s="4">
        <f t="shared" si="319"/>
        <v>34370</v>
      </c>
      <c r="C265" s="4">
        <f t="shared" si="320"/>
        <v>483627.2</v>
      </c>
      <c r="D265" s="4">
        <f t="shared" si="321"/>
        <v>79251.2</v>
      </c>
      <c r="E265" s="4">
        <f t="shared" si="322"/>
        <v>169215.2</v>
      </c>
      <c r="F265" s="4">
        <f t="shared" si="323"/>
        <v>28011.2</v>
      </c>
      <c r="G265" s="4">
        <f t="shared" si="324"/>
        <v>170937.2</v>
      </c>
      <c r="H265" s="4">
        <f t="shared" si="325"/>
        <v>478</v>
      </c>
      <c r="I265" s="4">
        <f t="shared" si="326"/>
        <v>27724.2</v>
      </c>
      <c r="J265" s="4">
        <f t="shared" si="327"/>
        <v>5740</v>
      </c>
      <c r="K265" s="4">
        <f t="shared" si="328"/>
        <v>5740</v>
      </c>
      <c r="L265" s="4">
        <f t="shared" si="329"/>
        <v>354445</v>
      </c>
      <c r="M265" s="5">
        <f t="shared" si="343"/>
        <v>4780</v>
      </c>
      <c r="N265" s="5">
        <f t="shared" si="344"/>
        <v>478</v>
      </c>
      <c r="O265" s="5">
        <f t="shared" ref="O265:S265" si="398">O264+2</f>
        <v>478</v>
      </c>
      <c r="P265" s="5">
        <f t="shared" si="398"/>
        <v>478</v>
      </c>
      <c r="Q265" s="5">
        <f t="shared" si="398"/>
        <v>478</v>
      </c>
      <c r="R265" s="5">
        <f t="shared" si="398"/>
        <v>478</v>
      </c>
      <c r="S265" s="5">
        <f t="shared" si="398"/>
        <v>478</v>
      </c>
      <c r="T265" s="5">
        <f t="shared" si="346"/>
        <v>383</v>
      </c>
      <c r="U265" s="5">
        <v>100</v>
      </c>
      <c r="V265" s="5">
        <v>100</v>
      </c>
      <c r="W265" s="5">
        <f t="shared" si="347"/>
        <v>1225</v>
      </c>
      <c r="X265" s="4">
        <v>7</v>
      </c>
      <c r="Y265" s="4">
        <f t="shared" si="386"/>
        <v>8.2</v>
      </c>
      <c r="Z265" s="4">
        <v>15</v>
      </c>
      <c r="AA265" s="4">
        <f t="shared" si="331"/>
        <v>49492800</v>
      </c>
      <c r="AB265" s="4">
        <f t="shared" si="332"/>
        <v>696423168</v>
      </c>
      <c r="AC265" s="4">
        <f t="shared" si="333"/>
        <v>114121728</v>
      </c>
      <c r="AD265" s="4">
        <f t="shared" si="334"/>
        <v>243669888</v>
      </c>
      <c r="AE265" s="4">
        <f t="shared" si="335"/>
        <v>40336128</v>
      </c>
      <c r="AF265" s="4">
        <f t="shared" si="336"/>
        <v>246149568</v>
      </c>
      <c r="AG265" s="4">
        <f t="shared" si="337"/>
        <v>478</v>
      </c>
      <c r="AH265" s="4">
        <f t="shared" si="338"/>
        <v>27724.2</v>
      </c>
      <c r="AI265" s="4">
        <f t="shared" si="339"/>
        <v>8265600</v>
      </c>
      <c r="AJ265" s="4">
        <f t="shared" si="340"/>
        <v>8265600</v>
      </c>
      <c r="AK265" s="4">
        <f t="shared" si="341"/>
        <v>510400800</v>
      </c>
    </row>
    <row r="266" spans="1:37">
      <c r="A266" s="4">
        <f t="shared" si="342"/>
        <v>2460</v>
      </c>
      <c r="B266" s="4">
        <f t="shared" si="319"/>
        <v>34510</v>
      </c>
      <c r="C266" s="4">
        <f t="shared" si="320"/>
        <v>489762</v>
      </c>
      <c r="D266" s="4">
        <f t="shared" si="321"/>
        <v>80262</v>
      </c>
      <c r="E266" s="4">
        <f t="shared" si="322"/>
        <v>174048</v>
      </c>
      <c r="F266" s="4">
        <f t="shared" si="323"/>
        <v>28812</v>
      </c>
      <c r="G266" s="4">
        <f t="shared" si="324"/>
        <v>175812</v>
      </c>
      <c r="H266" s="4">
        <f t="shared" si="325"/>
        <v>480</v>
      </c>
      <c r="I266" s="4">
        <f t="shared" si="326"/>
        <v>28518</v>
      </c>
      <c r="J266" s="4">
        <f t="shared" si="327"/>
        <v>5880</v>
      </c>
      <c r="K266" s="4">
        <f t="shared" si="328"/>
        <v>5880</v>
      </c>
      <c r="L266" s="4">
        <f t="shared" si="329"/>
        <v>364560</v>
      </c>
      <c r="M266" s="5">
        <f t="shared" si="343"/>
        <v>4800</v>
      </c>
      <c r="N266" s="5">
        <f t="shared" si="344"/>
        <v>480</v>
      </c>
      <c r="O266" s="5">
        <f t="shared" ref="O266:S266" si="399">O265+2</f>
        <v>480</v>
      </c>
      <c r="P266" s="5">
        <f t="shared" si="399"/>
        <v>480</v>
      </c>
      <c r="Q266" s="5">
        <f t="shared" si="399"/>
        <v>480</v>
      </c>
      <c r="R266" s="5">
        <f t="shared" si="399"/>
        <v>480</v>
      </c>
      <c r="S266" s="5">
        <f t="shared" si="399"/>
        <v>480</v>
      </c>
      <c r="T266" s="5">
        <f t="shared" si="346"/>
        <v>385</v>
      </c>
      <c r="U266" s="5">
        <v>100</v>
      </c>
      <c r="V266" s="5">
        <v>100</v>
      </c>
      <c r="W266" s="5">
        <f t="shared" si="347"/>
        <v>1230</v>
      </c>
      <c r="X266" s="4">
        <v>7</v>
      </c>
      <c r="Y266" s="4">
        <f t="shared" si="386"/>
        <v>8.4</v>
      </c>
      <c r="Z266" s="4">
        <v>15</v>
      </c>
      <c r="AA266" s="4">
        <f t="shared" si="331"/>
        <v>49694400</v>
      </c>
      <c r="AB266" s="4">
        <f t="shared" si="332"/>
        <v>705257280</v>
      </c>
      <c r="AC266" s="4">
        <f t="shared" si="333"/>
        <v>115577280</v>
      </c>
      <c r="AD266" s="4">
        <f t="shared" si="334"/>
        <v>250629120</v>
      </c>
      <c r="AE266" s="4">
        <f t="shared" si="335"/>
        <v>41489280</v>
      </c>
      <c r="AF266" s="4">
        <f t="shared" si="336"/>
        <v>253169280</v>
      </c>
      <c r="AG266" s="4">
        <f t="shared" si="337"/>
        <v>480</v>
      </c>
      <c r="AH266" s="4">
        <f t="shared" si="338"/>
        <v>28518</v>
      </c>
      <c r="AI266" s="4">
        <f t="shared" si="339"/>
        <v>8467200</v>
      </c>
      <c r="AJ266" s="4">
        <f t="shared" si="340"/>
        <v>8467200</v>
      </c>
      <c r="AK266" s="4">
        <f t="shared" si="341"/>
        <v>524966400</v>
      </c>
    </row>
    <row r="267" spans="1:37">
      <c r="A267" s="4">
        <f t="shared" si="342"/>
        <v>2470</v>
      </c>
      <c r="B267" s="4">
        <f t="shared" si="319"/>
        <v>34650</v>
      </c>
      <c r="C267" s="4">
        <f t="shared" si="320"/>
        <v>491727.6</v>
      </c>
      <c r="D267" s="4">
        <f t="shared" si="321"/>
        <v>80589.6</v>
      </c>
      <c r="E267" s="4">
        <f t="shared" si="322"/>
        <v>174753.6</v>
      </c>
      <c r="F267" s="4">
        <f t="shared" si="323"/>
        <v>28929.6</v>
      </c>
      <c r="G267" s="4">
        <f t="shared" si="324"/>
        <v>176517.6</v>
      </c>
      <c r="H267" s="4">
        <f t="shared" si="325"/>
        <v>482</v>
      </c>
      <c r="I267" s="4">
        <f t="shared" si="326"/>
        <v>28635.6</v>
      </c>
      <c r="J267" s="4">
        <f t="shared" si="327"/>
        <v>5880</v>
      </c>
      <c r="K267" s="4">
        <f t="shared" si="328"/>
        <v>5880</v>
      </c>
      <c r="L267" s="4">
        <f t="shared" si="329"/>
        <v>366030</v>
      </c>
      <c r="M267" s="5">
        <f t="shared" si="343"/>
        <v>4820</v>
      </c>
      <c r="N267" s="5">
        <f t="shared" si="344"/>
        <v>482</v>
      </c>
      <c r="O267" s="5">
        <f t="shared" ref="O267:S267" si="400">O266+2</f>
        <v>482</v>
      </c>
      <c r="P267" s="5">
        <f t="shared" si="400"/>
        <v>482</v>
      </c>
      <c r="Q267" s="5">
        <f t="shared" si="400"/>
        <v>482</v>
      </c>
      <c r="R267" s="5">
        <f t="shared" si="400"/>
        <v>482</v>
      </c>
      <c r="S267" s="5">
        <f t="shared" si="400"/>
        <v>482</v>
      </c>
      <c r="T267" s="5">
        <f t="shared" si="346"/>
        <v>387</v>
      </c>
      <c r="U267" s="5">
        <v>100</v>
      </c>
      <c r="V267" s="5">
        <v>100</v>
      </c>
      <c r="W267" s="5">
        <f t="shared" si="347"/>
        <v>1235</v>
      </c>
      <c r="X267" s="4">
        <v>7</v>
      </c>
      <c r="Y267" s="4">
        <f t="shared" si="386"/>
        <v>8.4</v>
      </c>
      <c r="Z267" s="4">
        <v>15</v>
      </c>
      <c r="AA267" s="4">
        <f t="shared" si="331"/>
        <v>49896000</v>
      </c>
      <c r="AB267" s="4">
        <f t="shared" si="332"/>
        <v>708087744</v>
      </c>
      <c r="AC267" s="4">
        <f t="shared" si="333"/>
        <v>116049024</v>
      </c>
      <c r="AD267" s="4">
        <f t="shared" si="334"/>
        <v>251645184</v>
      </c>
      <c r="AE267" s="4">
        <f t="shared" si="335"/>
        <v>41658624</v>
      </c>
      <c r="AF267" s="4">
        <f t="shared" si="336"/>
        <v>254185344</v>
      </c>
      <c r="AG267" s="4">
        <f t="shared" si="337"/>
        <v>482</v>
      </c>
      <c r="AH267" s="4">
        <f t="shared" si="338"/>
        <v>28635.6</v>
      </c>
      <c r="AI267" s="4">
        <f t="shared" si="339"/>
        <v>8467200</v>
      </c>
      <c r="AJ267" s="4">
        <f t="shared" si="340"/>
        <v>8467200</v>
      </c>
      <c r="AK267" s="4">
        <f t="shared" si="341"/>
        <v>527083200</v>
      </c>
    </row>
    <row r="268" spans="1:37">
      <c r="A268" s="4">
        <f t="shared" si="342"/>
        <v>2480</v>
      </c>
      <c r="B268" s="4">
        <f t="shared" si="319"/>
        <v>34790</v>
      </c>
      <c r="C268" s="4">
        <f t="shared" si="320"/>
        <v>493693.2</v>
      </c>
      <c r="D268" s="4">
        <f t="shared" si="321"/>
        <v>80917.2</v>
      </c>
      <c r="E268" s="4">
        <f t="shared" si="322"/>
        <v>175459.2</v>
      </c>
      <c r="F268" s="4">
        <f t="shared" si="323"/>
        <v>29047.2</v>
      </c>
      <c r="G268" s="4">
        <f t="shared" si="324"/>
        <v>177223.2</v>
      </c>
      <c r="H268" s="4">
        <f t="shared" si="325"/>
        <v>484</v>
      </c>
      <c r="I268" s="4">
        <f t="shared" si="326"/>
        <v>28753.2</v>
      </c>
      <c r="J268" s="4">
        <f t="shared" si="327"/>
        <v>5880</v>
      </c>
      <c r="K268" s="4">
        <f t="shared" si="328"/>
        <v>5880</v>
      </c>
      <c r="L268" s="4">
        <f t="shared" si="329"/>
        <v>367500</v>
      </c>
      <c r="M268" s="5">
        <f t="shared" si="343"/>
        <v>4840</v>
      </c>
      <c r="N268" s="5">
        <f t="shared" si="344"/>
        <v>484</v>
      </c>
      <c r="O268" s="5">
        <f t="shared" ref="O268:S268" si="401">O267+2</f>
        <v>484</v>
      </c>
      <c r="P268" s="5">
        <f t="shared" si="401"/>
        <v>484</v>
      </c>
      <c r="Q268" s="5">
        <f t="shared" si="401"/>
        <v>484</v>
      </c>
      <c r="R268" s="5">
        <f t="shared" si="401"/>
        <v>484</v>
      </c>
      <c r="S268" s="5">
        <f t="shared" si="401"/>
        <v>484</v>
      </c>
      <c r="T268" s="5">
        <f t="shared" si="346"/>
        <v>389</v>
      </c>
      <c r="U268" s="5">
        <v>100</v>
      </c>
      <c r="V268" s="5">
        <v>100</v>
      </c>
      <c r="W268" s="5">
        <f t="shared" si="347"/>
        <v>1240</v>
      </c>
      <c r="X268" s="4">
        <v>7</v>
      </c>
      <c r="Y268" s="4">
        <f t="shared" si="386"/>
        <v>8.4</v>
      </c>
      <c r="Z268" s="4">
        <v>15</v>
      </c>
      <c r="AA268" s="4">
        <f t="shared" si="331"/>
        <v>50097600</v>
      </c>
      <c r="AB268" s="4">
        <f t="shared" si="332"/>
        <v>710918208</v>
      </c>
      <c r="AC268" s="4">
        <f t="shared" si="333"/>
        <v>116520768</v>
      </c>
      <c r="AD268" s="4">
        <f t="shared" si="334"/>
        <v>252661248</v>
      </c>
      <c r="AE268" s="4">
        <f t="shared" si="335"/>
        <v>41827968</v>
      </c>
      <c r="AF268" s="4">
        <f t="shared" si="336"/>
        <v>255201408</v>
      </c>
      <c r="AG268" s="4">
        <f t="shared" si="337"/>
        <v>484</v>
      </c>
      <c r="AH268" s="4">
        <f t="shared" si="338"/>
        <v>28753.2</v>
      </c>
      <c r="AI268" s="4">
        <f t="shared" si="339"/>
        <v>8467200</v>
      </c>
      <c r="AJ268" s="4">
        <f t="shared" si="340"/>
        <v>8467200</v>
      </c>
      <c r="AK268" s="4">
        <f t="shared" si="341"/>
        <v>529200000</v>
      </c>
    </row>
    <row r="269" spans="1:37">
      <c r="A269" s="4">
        <f t="shared" si="342"/>
        <v>2490</v>
      </c>
      <c r="B269" s="4">
        <f t="shared" si="319"/>
        <v>34930</v>
      </c>
      <c r="C269" s="4">
        <f t="shared" si="320"/>
        <v>495658.8</v>
      </c>
      <c r="D269" s="4">
        <f t="shared" si="321"/>
        <v>81244.8</v>
      </c>
      <c r="E269" s="4">
        <f t="shared" si="322"/>
        <v>176164.8</v>
      </c>
      <c r="F269" s="4">
        <f t="shared" si="323"/>
        <v>29164.8</v>
      </c>
      <c r="G269" s="4">
        <f t="shared" si="324"/>
        <v>177928.8</v>
      </c>
      <c r="H269" s="4">
        <f t="shared" si="325"/>
        <v>486</v>
      </c>
      <c r="I269" s="4">
        <f t="shared" si="326"/>
        <v>28870.8</v>
      </c>
      <c r="J269" s="4">
        <f t="shared" si="327"/>
        <v>5880</v>
      </c>
      <c r="K269" s="4">
        <f t="shared" si="328"/>
        <v>5880</v>
      </c>
      <c r="L269" s="4">
        <f t="shared" si="329"/>
        <v>368970</v>
      </c>
      <c r="M269" s="5">
        <f t="shared" si="343"/>
        <v>4860</v>
      </c>
      <c r="N269" s="5">
        <f t="shared" si="344"/>
        <v>486</v>
      </c>
      <c r="O269" s="5">
        <f t="shared" ref="O269:S269" si="402">O268+2</f>
        <v>486</v>
      </c>
      <c r="P269" s="5">
        <f t="shared" si="402"/>
        <v>486</v>
      </c>
      <c r="Q269" s="5">
        <f t="shared" si="402"/>
        <v>486</v>
      </c>
      <c r="R269" s="5">
        <f t="shared" si="402"/>
        <v>486</v>
      </c>
      <c r="S269" s="5">
        <f t="shared" si="402"/>
        <v>486</v>
      </c>
      <c r="T269" s="5">
        <f t="shared" si="346"/>
        <v>391</v>
      </c>
      <c r="U269" s="5">
        <v>100</v>
      </c>
      <c r="V269" s="5">
        <v>100</v>
      </c>
      <c r="W269" s="5">
        <f t="shared" si="347"/>
        <v>1245</v>
      </c>
      <c r="X269" s="4">
        <v>7</v>
      </c>
      <c r="Y269" s="4">
        <f t="shared" si="386"/>
        <v>8.4</v>
      </c>
      <c r="Z269" s="4">
        <v>15</v>
      </c>
      <c r="AA269" s="4">
        <f t="shared" si="331"/>
        <v>50299200</v>
      </c>
      <c r="AB269" s="4">
        <f t="shared" si="332"/>
        <v>713748672</v>
      </c>
      <c r="AC269" s="4">
        <f t="shared" si="333"/>
        <v>116992512</v>
      </c>
      <c r="AD269" s="4">
        <f t="shared" si="334"/>
        <v>253677312</v>
      </c>
      <c r="AE269" s="4">
        <f t="shared" si="335"/>
        <v>41997312</v>
      </c>
      <c r="AF269" s="4">
        <f t="shared" si="336"/>
        <v>256217472</v>
      </c>
      <c r="AG269" s="4">
        <f t="shared" si="337"/>
        <v>486</v>
      </c>
      <c r="AH269" s="4">
        <f t="shared" si="338"/>
        <v>28870.8</v>
      </c>
      <c r="AI269" s="4">
        <f t="shared" si="339"/>
        <v>8467200</v>
      </c>
      <c r="AJ269" s="4">
        <f t="shared" si="340"/>
        <v>8467200</v>
      </c>
      <c r="AK269" s="4">
        <f t="shared" si="341"/>
        <v>531316800</v>
      </c>
    </row>
    <row r="270" spans="1:37">
      <c r="A270" s="4">
        <f t="shared" si="342"/>
        <v>2500</v>
      </c>
      <c r="B270" s="4">
        <f t="shared" si="319"/>
        <v>35070</v>
      </c>
      <c r="C270" s="4">
        <f t="shared" si="320"/>
        <v>497624.4</v>
      </c>
      <c r="D270" s="4">
        <f t="shared" si="321"/>
        <v>81572.4</v>
      </c>
      <c r="E270" s="4">
        <f t="shared" si="322"/>
        <v>176870.4</v>
      </c>
      <c r="F270" s="4">
        <f t="shared" si="323"/>
        <v>29282.4</v>
      </c>
      <c r="G270" s="4">
        <f t="shared" si="324"/>
        <v>178634.4</v>
      </c>
      <c r="H270" s="4">
        <f t="shared" si="325"/>
        <v>488</v>
      </c>
      <c r="I270" s="4">
        <f t="shared" si="326"/>
        <v>28988.4</v>
      </c>
      <c r="J270" s="4">
        <f t="shared" si="327"/>
        <v>5880</v>
      </c>
      <c r="K270" s="4">
        <f t="shared" si="328"/>
        <v>5880</v>
      </c>
      <c r="L270" s="4">
        <f t="shared" si="329"/>
        <v>370440</v>
      </c>
      <c r="M270" s="5">
        <f t="shared" si="343"/>
        <v>4880</v>
      </c>
      <c r="N270" s="5">
        <f t="shared" si="344"/>
        <v>488</v>
      </c>
      <c r="O270" s="5">
        <f t="shared" ref="O270:S270" si="403">O269+2</f>
        <v>488</v>
      </c>
      <c r="P270" s="5">
        <f t="shared" si="403"/>
        <v>488</v>
      </c>
      <c r="Q270" s="5">
        <f t="shared" si="403"/>
        <v>488</v>
      </c>
      <c r="R270" s="5">
        <f t="shared" si="403"/>
        <v>488</v>
      </c>
      <c r="S270" s="5">
        <f t="shared" si="403"/>
        <v>488</v>
      </c>
      <c r="T270" s="5">
        <f t="shared" si="346"/>
        <v>393</v>
      </c>
      <c r="U270" s="5">
        <v>100</v>
      </c>
      <c r="V270" s="5">
        <v>100</v>
      </c>
      <c r="W270" s="5">
        <f t="shared" si="347"/>
        <v>1250</v>
      </c>
      <c r="X270" s="4">
        <v>7</v>
      </c>
      <c r="Y270" s="4">
        <f t="shared" si="386"/>
        <v>8.4</v>
      </c>
      <c r="Z270" s="4">
        <v>15</v>
      </c>
      <c r="AA270" s="4">
        <f t="shared" si="331"/>
        <v>50500800</v>
      </c>
      <c r="AB270" s="4">
        <f t="shared" si="332"/>
        <v>716579136</v>
      </c>
      <c r="AC270" s="4">
        <f t="shared" si="333"/>
        <v>117464256</v>
      </c>
      <c r="AD270" s="4">
        <f t="shared" si="334"/>
        <v>254693376</v>
      </c>
      <c r="AE270" s="4">
        <f t="shared" si="335"/>
        <v>42166656</v>
      </c>
      <c r="AF270" s="4">
        <f t="shared" si="336"/>
        <v>257233536</v>
      </c>
      <c r="AG270" s="4">
        <f t="shared" si="337"/>
        <v>488</v>
      </c>
      <c r="AH270" s="4">
        <f t="shared" si="338"/>
        <v>28988.4</v>
      </c>
      <c r="AI270" s="4">
        <f t="shared" si="339"/>
        <v>8467200</v>
      </c>
      <c r="AJ270" s="4">
        <f t="shared" si="340"/>
        <v>8467200</v>
      </c>
      <c r="AK270" s="4">
        <f t="shared" si="341"/>
        <v>533433600</v>
      </c>
    </row>
    <row r="271" spans="1:37">
      <c r="A271" s="4">
        <f t="shared" si="342"/>
        <v>2510</v>
      </c>
      <c r="B271" s="4">
        <f t="shared" si="319"/>
        <v>35210</v>
      </c>
      <c r="C271" s="4">
        <f t="shared" si="320"/>
        <v>503860</v>
      </c>
      <c r="D271" s="4">
        <f t="shared" si="321"/>
        <v>82600</v>
      </c>
      <c r="E271" s="4">
        <f t="shared" si="322"/>
        <v>181804</v>
      </c>
      <c r="F271" s="4">
        <f t="shared" si="323"/>
        <v>30100</v>
      </c>
      <c r="G271" s="4">
        <f t="shared" si="324"/>
        <v>183610</v>
      </c>
      <c r="H271" s="4">
        <f t="shared" si="325"/>
        <v>490</v>
      </c>
      <c r="I271" s="4">
        <f t="shared" si="326"/>
        <v>29799</v>
      </c>
      <c r="J271" s="4">
        <f t="shared" si="327"/>
        <v>6020</v>
      </c>
      <c r="K271" s="4">
        <f t="shared" si="328"/>
        <v>6020</v>
      </c>
      <c r="L271" s="4">
        <f t="shared" si="329"/>
        <v>380765</v>
      </c>
      <c r="M271" s="5">
        <f t="shared" si="343"/>
        <v>4900</v>
      </c>
      <c r="N271" s="5">
        <f t="shared" si="344"/>
        <v>490</v>
      </c>
      <c r="O271" s="5">
        <f t="shared" ref="O271:S271" si="404">O270+2</f>
        <v>490</v>
      </c>
      <c r="P271" s="5">
        <f t="shared" si="404"/>
        <v>490</v>
      </c>
      <c r="Q271" s="5">
        <f t="shared" si="404"/>
        <v>490</v>
      </c>
      <c r="R271" s="5">
        <f t="shared" si="404"/>
        <v>490</v>
      </c>
      <c r="S271" s="5">
        <f t="shared" si="404"/>
        <v>490</v>
      </c>
      <c r="T271" s="5">
        <f t="shared" si="346"/>
        <v>395</v>
      </c>
      <c r="U271" s="5">
        <v>100</v>
      </c>
      <c r="V271" s="5">
        <v>100</v>
      </c>
      <c r="W271" s="5">
        <f t="shared" si="347"/>
        <v>1255</v>
      </c>
      <c r="X271" s="4">
        <v>7</v>
      </c>
      <c r="Y271" s="4">
        <f t="shared" si="386"/>
        <v>8.6</v>
      </c>
      <c r="Z271" s="4">
        <v>15</v>
      </c>
      <c r="AA271" s="4">
        <f t="shared" si="331"/>
        <v>50702400</v>
      </c>
      <c r="AB271" s="4">
        <f t="shared" si="332"/>
        <v>725558400</v>
      </c>
      <c r="AC271" s="4">
        <f t="shared" si="333"/>
        <v>118944000</v>
      </c>
      <c r="AD271" s="4">
        <f t="shared" si="334"/>
        <v>261797760</v>
      </c>
      <c r="AE271" s="4">
        <f t="shared" si="335"/>
        <v>43344000</v>
      </c>
      <c r="AF271" s="4">
        <f t="shared" si="336"/>
        <v>264398400</v>
      </c>
      <c r="AG271" s="4">
        <f t="shared" si="337"/>
        <v>490</v>
      </c>
      <c r="AH271" s="4">
        <f t="shared" si="338"/>
        <v>29799</v>
      </c>
      <c r="AI271" s="4">
        <f t="shared" si="339"/>
        <v>8668800</v>
      </c>
      <c r="AJ271" s="4">
        <f t="shared" si="340"/>
        <v>8668800</v>
      </c>
      <c r="AK271" s="4">
        <f t="shared" si="341"/>
        <v>548301600</v>
      </c>
    </row>
    <row r="272" spans="1:37">
      <c r="A272" s="4">
        <f t="shared" si="342"/>
        <v>2520</v>
      </c>
      <c r="B272" s="4">
        <f t="shared" si="319"/>
        <v>35350</v>
      </c>
      <c r="C272" s="4">
        <f t="shared" si="320"/>
        <v>505842.4</v>
      </c>
      <c r="D272" s="4">
        <f t="shared" si="321"/>
        <v>82930.4</v>
      </c>
      <c r="E272" s="4">
        <f t="shared" si="322"/>
        <v>182526.4</v>
      </c>
      <c r="F272" s="4">
        <f t="shared" si="323"/>
        <v>30220.4</v>
      </c>
      <c r="G272" s="4">
        <f t="shared" si="324"/>
        <v>184332.4</v>
      </c>
      <c r="H272" s="4">
        <f t="shared" si="325"/>
        <v>492</v>
      </c>
      <c r="I272" s="4">
        <f t="shared" si="326"/>
        <v>29919.4</v>
      </c>
      <c r="J272" s="4">
        <f t="shared" si="327"/>
        <v>6020</v>
      </c>
      <c r="K272" s="4">
        <f t="shared" si="328"/>
        <v>6020</v>
      </c>
      <c r="L272" s="4">
        <f t="shared" si="329"/>
        <v>382270</v>
      </c>
      <c r="M272" s="5">
        <f t="shared" si="343"/>
        <v>4920</v>
      </c>
      <c r="N272" s="5">
        <f t="shared" si="344"/>
        <v>492</v>
      </c>
      <c r="O272" s="5">
        <f t="shared" ref="O272:S272" si="405">O271+2</f>
        <v>492</v>
      </c>
      <c r="P272" s="5">
        <f t="shared" si="405"/>
        <v>492</v>
      </c>
      <c r="Q272" s="5">
        <f t="shared" si="405"/>
        <v>492</v>
      </c>
      <c r="R272" s="5">
        <f t="shared" si="405"/>
        <v>492</v>
      </c>
      <c r="S272" s="5">
        <f t="shared" si="405"/>
        <v>492</v>
      </c>
      <c r="T272" s="5">
        <f t="shared" si="346"/>
        <v>397</v>
      </c>
      <c r="U272" s="5">
        <v>100</v>
      </c>
      <c r="V272" s="5">
        <v>100</v>
      </c>
      <c r="W272" s="5">
        <f t="shared" si="347"/>
        <v>1260</v>
      </c>
      <c r="X272" s="4">
        <v>7</v>
      </c>
      <c r="Y272" s="4">
        <f t="shared" si="386"/>
        <v>8.6</v>
      </c>
      <c r="Z272" s="4">
        <v>15</v>
      </c>
      <c r="AA272" s="4">
        <f t="shared" si="331"/>
        <v>50904000</v>
      </c>
      <c r="AB272" s="4">
        <f t="shared" si="332"/>
        <v>728413056</v>
      </c>
      <c r="AC272" s="4">
        <f t="shared" si="333"/>
        <v>119419776</v>
      </c>
      <c r="AD272" s="4">
        <f t="shared" si="334"/>
        <v>262838016</v>
      </c>
      <c r="AE272" s="4">
        <f t="shared" si="335"/>
        <v>43517376</v>
      </c>
      <c r="AF272" s="4">
        <f t="shared" si="336"/>
        <v>265438656</v>
      </c>
      <c r="AG272" s="4">
        <f t="shared" si="337"/>
        <v>492</v>
      </c>
      <c r="AH272" s="4">
        <f t="shared" si="338"/>
        <v>29919.4</v>
      </c>
      <c r="AI272" s="4">
        <f t="shared" si="339"/>
        <v>8668800</v>
      </c>
      <c r="AJ272" s="4">
        <f t="shared" si="340"/>
        <v>8668800</v>
      </c>
      <c r="AK272" s="4">
        <f t="shared" si="341"/>
        <v>550468800</v>
      </c>
    </row>
    <row r="273" spans="1:37">
      <c r="A273" s="4">
        <f t="shared" si="342"/>
        <v>2530</v>
      </c>
      <c r="B273" s="4">
        <f t="shared" si="319"/>
        <v>35490</v>
      </c>
      <c r="C273" s="4">
        <f t="shared" si="320"/>
        <v>507824.8</v>
      </c>
      <c r="D273" s="4">
        <f t="shared" si="321"/>
        <v>83260.8</v>
      </c>
      <c r="E273" s="4">
        <f t="shared" si="322"/>
        <v>183248.8</v>
      </c>
      <c r="F273" s="4">
        <f t="shared" si="323"/>
        <v>30340.8</v>
      </c>
      <c r="G273" s="4">
        <f t="shared" si="324"/>
        <v>185054.8</v>
      </c>
      <c r="H273" s="4">
        <f t="shared" si="325"/>
        <v>494</v>
      </c>
      <c r="I273" s="4">
        <f t="shared" si="326"/>
        <v>30039.8</v>
      </c>
      <c r="J273" s="4">
        <f t="shared" si="327"/>
        <v>6020</v>
      </c>
      <c r="K273" s="4">
        <f t="shared" si="328"/>
        <v>6020</v>
      </c>
      <c r="L273" s="4">
        <f t="shared" si="329"/>
        <v>383775</v>
      </c>
      <c r="M273" s="5">
        <f t="shared" si="343"/>
        <v>4940</v>
      </c>
      <c r="N273" s="5">
        <f t="shared" si="344"/>
        <v>494</v>
      </c>
      <c r="O273" s="5">
        <f t="shared" ref="O273:S273" si="406">O272+2</f>
        <v>494</v>
      </c>
      <c r="P273" s="5">
        <f t="shared" si="406"/>
        <v>494</v>
      </c>
      <c r="Q273" s="5">
        <f t="shared" si="406"/>
        <v>494</v>
      </c>
      <c r="R273" s="5">
        <f t="shared" si="406"/>
        <v>494</v>
      </c>
      <c r="S273" s="5">
        <f t="shared" si="406"/>
        <v>494</v>
      </c>
      <c r="T273" s="5">
        <f t="shared" si="346"/>
        <v>399</v>
      </c>
      <c r="U273" s="5">
        <v>100</v>
      </c>
      <c r="V273" s="5">
        <v>100</v>
      </c>
      <c r="W273" s="5">
        <f t="shared" si="347"/>
        <v>1265</v>
      </c>
      <c r="X273" s="4">
        <v>7</v>
      </c>
      <c r="Y273" s="4">
        <f t="shared" si="386"/>
        <v>8.6</v>
      </c>
      <c r="Z273" s="4">
        <v>15</v>
      </c>
      <c r="AA273" s="4">
        <f t="shared" si="331"/>
        <v>51105600</v>
      </c>
      <c r="AB273" s="4">
        <f t="shared" si="332"/>
        <v>731267712</v>
      </c>
      <c r="AC273" s="4">
        <f t="shared" si="333"/>
        <v>119895552</v>
      </c>
      <c r="AD273" s="4">
        <f t="shared" si="334"/>
        <v>263878272</v>
      </c>
      <c r="AE273" s="4">
        <f t="shared" si="335"/>
        <v>43690752</v>
      </c>
      <c r="AF273" s="4">
        <f t="shared" si="336"/>
        <v>266478912</v>
      </c>
      <c r="AG273" s="4">
        <f t="shared" si="337"/>
        <v>494</v>
      </c>
      <c r="AH273" s="4">
        <f t="shared" si="338"/>
        <v>30039.8</v>
      </c>
      <c r="AI273" s="4">
        <f t="shared" si="339"/>
        <v>8668800</v>
      </c>
      <c r="AJ273" s="4">
        <f t="shared" si="340"/>
        <v>8668800</v>
      </c>
      <c r="AK273" s="4">
        <f t="shared" si="341"/>
        <v>552636000</v>
      </c>
    </row>
    <row r="274" spans="1:37">
      <c r="A274" s="4">
        <f t="shared" si="342"/>
        <v>2540</v>
      </c>
      <c r="B274" s="4">
        <f t="shared" si="319"/>
        <v>35630</v>
      </c>
      <c r="C274" s="4">
        <f t="shared" si="320"/>
        <v>509807.2</v>
      </c>
      <c r="D274" s="4">
        <f t="shared" si="321"/>
        <v>83591.2</v>
      </c>
      <c r="E274" s="4">
        <f t="shared" si="322"/>
        <v>183971.2</v>
      </c>
      <c r="F274" s="4">
        <f t="shared" si="323"/>
        <v>30461.2</v>
      </c>
      <c r="G274" s="4">
        <f t="shared" si="324"/>
        <v>185777.2</v>
      </c>
      <c r="H274" s="4">
        <f t="shared" si="325"/>
        <v>496</v>
      </c>
      <c r="I274" s="4">
        <f t="shared" si="326"/>
        <v>30160.2</v>
      </c>
      <c r="J274" s="4">
        <f t="shared" si="327"/>
        <v>6020</v>
      </c>
      <c r="K274" s="4">
        <f t="shared" si="328"/>
        <v>6020</v>
      </c>
      <c r="L274" s="4">
        <f t="shared" si="329"/>
        <v>385280</v>
      </c>
      <c r="M274" s="5">
        <f t="shared" si="343"/>
        <v>4960</v>
      </c>
      <c r="N274" s="5">
        <f t="shared" si="344"/>
        <v>496</v>
      </c>
      <c r="O274" s="5">
        <f t="shared" ref="O274:S274" si="407">O273+2</f>
        <v>496</v>
      </c>
      <c r="P274" s="5">
        <f t="shared" si="407"/>
        <v>496</v>
      </c>
      <c r="Q274" s="5">
        <f t="shared" si="407"/>
        <v>496</v>
      </c>
      <c r="R274" s="5">
        <f t="shared" si="407"/>
        <v>496</v>
      </c>
      <c r="S274" s="5">
        <f t="shared" si="407"/>
        <v>496</v>
      </c>
      <c r="T274" s="5">
        <f t="shared" si="346"/>
        <v>401</v>
      </c>
      <c r="U274" s="5">
        <v>100</v>
      </c>
      <c r="V274" s="5">
        <v>100</v>
      </c>
      <c r="W274" s="5">
        <f t="shared" si="347"/>
        <v>1270</v>
      </c>
      <c r="X274" s="4">
        <v>7</v>
      </c>
      <c r="Y274" s="4">
        <f t="shared" si="386"/>
        <v>8.6</v>
      </c>
      <c r="Z274" s="4">
        <v>15</v>
      </c>
      <c r="AA274" s="4">
        <f t="shared" si="331"/>
        <v>51307200</v>
      </c>
      <c r="AB274" s="4">
        <f t="shared" si="332"/>
        <v>734122368</v>
      </c>
      <c r="AC274" s="4">
        <f t="shared" si="333"/>
        <v>120371328</v>
      </c>
      <c r="AD274" s="4">
        <f t="shared" si="334"/>
        <v>264918528</v>
      </c>
      <c r="AE274" s="4">
        <f t="shared" si="335"/>
        <v>43864128</v>
      </c>
      <c r="AF274" s="4">
        <f t="shared" si="336"/>
        <v>267519168</v>
      </c>
      <c r="AG274" s="4">
        <f t="shared" si="337"/>
        <v>496</v>
      </c>
      <c r="AH274" s="4">
        <f t="shared" si="338"/>
        <v>30160.2</v>
      </c>
      <c r="AI274" s="4">
        <f t="shared" si="339"/>
        <v>8668800</v>
      </c>
      <c r="AJ274" s="4">
        <f t="shared" si="340"/>
        <v>8668800</v>
      </c>
      <c r="AK274" s="4">
        <f t="shared" si="341"/>
        <v>554803200</v>
      </c>
    </row>
    <row r="275" spans="1:37">
      <c r="A275" s="4">
        <f t="shared" si="342"/>
        <v>2550</v>
      </c>
      <c r="B275" s="4">
        <f t="shared" si="319"/>
        <v>35770</v>
      </c>
      <c r="C275" s="4">
        <f t="shared" si="320"/>
        <v>511789.6</v>
      </c>
      <c r="D275" s="4">
        <f t="shared" si="321"/>
        <v>83921.6</v>
      </c>
      <c r="E275" s="4">
        <f t="shared" si="322"/>
        <v>184693.6</v>
      </c>
      <c r="F275" s="4">
        <f t="shared" si="323"/>
        <v>30581.6</v>
      </c>
      <c r="G275" s="4">
        <f t="shared" si="324"/>
        <v>186499.6</v>
      </c>
      <c r="H275" s="4">
        <f t="shared" si="325"/>
        <v>498</v>
      </c>
      <c r="I275" s="4">
        <f t="shared" si="326"/>
        <v>30280.6</v>
      </c>
      <c r="J275" s="4">
        <f t="shared" si="327"/>
        <v>6020</v>
      </c>
      <c r="K275" s="4">
        <f t="shared" si="328"/>
        <v>6020</v>
      </c>
      <c r="L275" s="4">
        <f t="shared" si="329"/>
        <v>386785</v>
      </c>
      <c r="M275" s="5">
        <f t="shared" si="343"/>
        <v>4980</v>
      </c>
      <c r="N275" s="5">
        <f t="shared" si="344"/>
        <v>498</v>
      </c>
      <c r="O275" s="5">
        <f t="shared" ref="O275:S275" si="408">O274+2</f>
        <v>498</v>
      </c>
      <c r="P275" s="5">
        <f t="shared" si="408"/>
        <v>498</v>
      </c>
      <c r="Q275" s="5">
        <f t="shared" si="408"/>
        <v>498</v>
      </c>
      <c r="R275" s="5">
        <f t="shared" si="408"/>
        <v>498</v>
      </c>
      <c r="S275" s="5">
        <f t="shared" si="408"/>
        <v>498</v>
      </c>
      <c r="T275" s="5">
        <f t="shared" si="346"/>
        <v>403</v>
      </c>
      <c r="U275" s="5">
        <v>100</v>
      </c>
      <c r="V275" s="5">
        <v>100</v>
      </c>
      <c r="W275" s="5">
        <f t="shared" si="347"/>
        <v>1275</v>
      </c>
      <c r="X275" s="4">
        <v>7</v>
      </c>
      <c r="Y275" s="4">
        <f t="shared" si="386"/>
        <v>8.6</v>
      </c>
      <c r="Z275" s="4">
        <v>15</v>
      </c>
      <c r="AA275" s="4">
        <f t="shared" si="331"/>
        <v>51508800</v>
      </c>
      <c r="AB275" s="4">
        <f t="shared" si="332"/>
        <v>736977024</v>
      </c>
      <c r="AC275" s="4">
        <f t="shared" si="333"/>
        <v>120847104</v>
      </c>
      <c r="AD275" s="4">
        <f t="shared" si="334"/>
        <v>265958784</v>
      </c>
      <c r="AE275" s="4">
        <f t="shared" si="335"/>
        <v>44037504</v>
      </c>
      <c r="AF275" s="4">
        <f t="shared" si="336"/>
        <v>268559424</v>
      </c>
      <c r="AG275" s="4">
        <f t="shared" si="337"/>
        <v>498</v>
      </c>
      <c r="AH275" s="4">
        <f t="shared" si="338"/>
        <v>30280.6</v>
      </c>
      <c r="AI275" s="4">
        <f t="shared" si="339"/>
        <v>8668800</v>
      </c>
      <c r="AJ275" s="4">
        <f t="shared" si="340"/>
        <v>8668800</v>
      </c>
      <c r="AK275" s="4">
        <f t="shared" si="341"/>
        <v>556970400</v>
      </c>
    </row>
    <row r="276" spans="1:37">
      <c r="A276" s="4">
        <f t="shared" si="342"/>
        <v>2560</v>
      </c>
      <c r="B276" s="4">
        <f t="shared" si="319"/>
        <v>35910</v>
      </c>
      <c r="C276" s="4">
        <f t="shared" si="320"/>
        <v>518126</v>
      </c>
      <c r="D276" s="4">
        <f t="shared" si="321"/>
        <v>84966</v>
      </c>
      <c r="E276" s="4">
        <f t="shared" si="322"/>
        <v>189728</v>
      </c>
      <c r="F276" s="4">
        <f t="shared" si="323"/>
        <v>31416</v>
      </c>
      <c r="G276" s="4">
        <f t="shared" si="324"/>
        <v>191576</v>
      </c>
      <c r="H276" s="4">
        <f t="shared" si="325"/>
        <v>500</v>
      </c>
      <c r="I276" s="4">
        <f t="shared" si="326"/>
        <v>31108</v>
      </c>
      <c r="J276" s="4">
        <f t="shared" si="327"/>
        <v>6160</v>
      </c>
      <c r="K276" s="4">
        <f t="shared" si="328"/>
        <v>6160</v>
      </c>
      <c r="L276" s="4">
        <f t="shared" si="329"/>
        <v>397320</v>
      </c>
      <c r="M276" s="5">
        <f t="shared" si="343"/>
        <v>5000</v>
      </c>
      <c r="N276" s="5">
        <f t="shared" si="344"/>
        <v>500</v>
      </c>
      <c r="O276" s="5">
        <f t="shared" ref="O276:S276" si="409">O275+2</f>
        <v>500</v>
      </c>
      <c r="P276" s="5">
        <f t="shared" si="409"/>
        <v>500</v>
      </c>
      <c r="Q276" s="5">
        <f t="shared" si="409"/>
        <v>500</v>
      </c>
      <c r="R276" s="5">
        <f t="shared" si="409"/>
        <v>500</v>
      </c>
      <c r="S276" s="5">
        <f t="shared" si="409"/>
        <v>500</v>
      </c>
      <c r="T276" s="5">
        <f t="shared" si="346"/>
        <v>405</v>
      </c>
      <c r="U276" s="5">
        <v>100</v>
      </c>
      <c r="V276" s="5">
        <v>100</v>
      </c>
      <c r="W276" s="5">
        <f t="shared" si="347"/>
        <v>1280</v>
      </c>
      <c r="X276" s="4">
        <v>7</v>
      </c>
      <c r="Y276" s="4">
        <f t="shared" si="386"/>
        <v>8.8</v>
      </c>
      <c r="Z276" s="4">
        <v>15</v>
      </c>
      <c r="AA276" s="4">
        <f t="shared" si="331"/>
        <v>51710400</v>
      </c>
      <c r="AB276" s="4">
        <f t="shared" si="332"/>
        <v>746101440</v>
      </c>
      <c r="AC276" s="4">
        <f t="shared" si="333"/>
        <v>122351040</v>
      </c>
      <c r="AD276" s="4">
        <f t="shared" si="334"/>
        <v>273208320</v>
      </c>
      <c r="AE276" s="4">
        <f t="shared" si="335"/>
        <v>45239040</v>
      </c>
      <c r="AF276" s="4">
        <f t="shared" si="336"/>
        <v>275869440</v>
      </c>
      <c r="AG276" s="4">
        <f t="shared" si="337"/>
        <v>500</v>
      </c>
      <c r="AH276" s="4">
        <f t="shared" si="338"/>
        <v>31108</v>
      </c>
      <c r="AI276" s="4">
        <f t="shared" si="339"/>
        <v>8870400</v>
      </c>
      <c r="AJ276" s="4">
        <f t="shared" si="340"/>
        <v>8870400</v>
      </c>
      <c r="AK276" s="4">
        <f t="shared" si="341"/>
        <v>572140800</v>
      </c>
    </row>
    <row r="277" spans="1:37">
      <c r="A277" s="4">
        <f t="shared" si="342"/>
        <v>2570</v>
      </c>
      <c r="B277" s="4">
        <f t="shared" si="319"/>
        <v>36050</v>
      </c>
      <c r="C277" s="4">
        <f t="shared" si="320"/>
        <v>520125.2</v>
      </c>
      <c r="D277" s="4">
        <f t="shared" si="321"/>
        <v>85299.2</v>
      </c>
      <c r="E277" s="4">
        <f t="shared" si="322"/>
        <v>190467.2</v>
      </c>
      <c r="F277" s="4">
        <f t="shared" si="323"/>
        <v>31539.2</v>
      </c>
      <c r="G277" s="4">
        <f t="shared" si="324"/>
        <v>192315.2</v>
      </c>
      <c r="H277" s="4">
        <f t="shared" si="325"/>
        <v>502</v>
      </c>
      <c r="I277" s="4">
        <f t="shared" si="326"/>
        <v>31231.2</v>
      </c>
      <c r="J277" s="4">
        <f t="shared" si="327"/>
        <v>6160</v>
      </c>
      <c r="K277" s="4">
        <f t="shared" si="328"/>
        <v>6160</v>
      </c>
      <c r="L277" s="4">
        <f t="shared" si="329"/>
        <v>398860</v>
      </c>
      <c r="M277" s="5">
        <f t="shared" si="343"/>
        <v>5020</v>
      </c>
      <c r="N277" s="5">
        <f t="shared" si="344"/>
        <v>502</v>
      </c>
      <c r="O277" s="5">
        <f t="shared" ref="O277:S277" si="410">O276+2</f>
        <v>502</v>
      </c>
      <c r="P277" s="5">
        <f t="shared" si="410"/>
        <v>502</v>
      </c>
      <c r="Q277" s="5">
        <f t="shared" si="410"/>
        <v>502</v>
      </c>
      <c r="R277" s="5">
        <f t="shared" si="410"/>
        <v>502</v>
      </c>
      <c r="S277" s="5">
        <f t="shared" si="410"/>
        <v>502</v>
      </c>
      <c r="T277" s="5">
        <f t="shared" si="346"/>
        <v>407</v>
      </c>
      <c r="U277" s="5">
        <v>100</v>
      </c>
      <c r="V277" s="5">
        <v>100</v>
      </c>
      <c r="W277" s="5">
        <f t="shared" si="347"/>
        <v>1285</v>
      </c>
      <c r="X277" s="4">
        <v>7</v>
      </c>
      <c r="Y277" s="4">
        <f t="shared" si="386"/>
        <v>8.8</v>
      </c>
      <c r="Z277" s="4">
        <v>15</v>
      </c>
      <c r="AA277" s="4">
        <f t="shared" si="331"/>
        <v>51912000</v>
      </c>
      <c r="AB277" s="4">
        <f t="shared" si="332"/>
        <v>748980288</v>
      </c>
      <c r="AC277" s="4">
        <f t="shared" si="333"/>
        <v>122830848</v>
      </c>
      <c r="AD277" s="4">
        <f t="shared" si="334"/>
        <v>274272768</v>
      </c>
      <c r="AE277" s="4">
        <f t="shared" si="335"/>
        <v>45416448</v>
      </c>
      <c r="AF277" s="4">
        <f t="shared" si="336"/>
        <v>276933888</v>
      </c>
      <c r="AG277" s="4">
        <f t="shared" si="337"/>
        <v>502</v>
      </c>
      <c r="AH277" s="4">
        <f t="shared" si="338"/>
        <v>31231.2</v>
      </c>
      <c r="AI277" s="4">
        <f t="shared" si="339"/>
        <v>8870400</v>
      </c>
      <c r="AJ277" s="4">
        <f t="shared" si="340"/>
        <v>8870400</v>
      </c>
      <c r="AK277" s="4">
        <f t="shared" si="341"/>
        <v>574358400</v>
      </c>
    </row>
    <row r="278" spans="1:37">
      <c r="A278" s="4">
        <f t="shared" si="342"/>
        <v>2580</v>
      </c>
      <c r="B278" s="4">
        <f t="shared" ref="B278:B341" si="411">(B$3+B$4*$A278+$M278+Z287*2)*$X278</f>
        <v>36190</v>
      </c>
      <c r="C278" s="4">
        <f t="shared" ref="C278:C341" si="412">(C$3+C$4*$A278+$N278)*$X278*($Y278+$Z278)</f>
        <v>522124.4</v>
      </c>
      <c r="D278" s="4">
        <f t="shared" ref="D278:D341" si="413">(D$3+D$4*$A278+O278)*$X278*($Y278+$Z278)</f>
        <v>85632.4</v>
      </c>
      <c r="E278" s="4">
        <f t="shared" ref="E278:E341" si="414">(E$3+E$4*$A278+P278)*$X278*$Y278</f>
        <v>191206.4</v>
      </c>
      <c r="F278" s="4">
        <f t="shared" ref="F278:F341" si="415">(F$3+F$4*$A278+Q278)*$X278*$Y278</f>
        <v>31662.4</v>
      </c>
      <c r="G278" s="4">
        <f t="shared" ref="G278:G341" si="416">(G$3+G$4*$A278+$R278)*$X278*$Y278</f>
        <v>193054.4</v>
      </c>
      <c r="H278" s="4">
        <f t="shared" ref="H278:H341" si="417">(H$3+H$4*$A278+S278)</f>
        <v>504</v>
      </c>
      <c r="I278" s="4">
        <f t="shared" ref="I278:I341" si="418">(I$3+I$4*$A278+T278)*$X278*$Y278</f>
        <v>31354.4</v>
      </c>
      <c r="J278" s="4">
        <f t="shared" ref="J278:J341" si="419">(J$3+J$4*$A278+U278)*$X278*$Y278</f>
        <v>6160</v>
      </c>
      <c r="K278" s="4">
        <f t="shared" ref="K278:K341" si="420">(K$3+K$4*$A278+V278)*$X278*$Y278</f>
        <v>6160</v>
      </c>
      <c r="L278" s="4">
        <f t="shared" ref="L278:L341" si="421">(L$3+L$4*$A278+W278)*$X278*$Y278</f>
        <v>400400</v>
      </c>
      <c r="M278" s="5">
        <f t="shared" si="343"/>
        <v>5040</v>
      </c>
      <c r="N278" s="5">
        <f t="shared" si="344"/>
        <v>504</v>
      </c>
      <c r="O278" s="5">
        <f t="shared" ref="O278:S278" si="422">O277+2</f>
        <v>504</v>
      </c>
      <c r="P278" s="5">
        <f t="shared" si="422"/>
        <v>504</v>
      </c>
      <c r="Q278" s="5">
        <f t="shared" si="422"/>
        <v>504</v>
      </c>
      <c r="R278" s="5">
        <f t="shared" si="422"/>
        <v>504</v>
      </c>
      <c r="S278" s="5">
        <f t="shared" si="422"/>
        <v>504</v>
      </c>
      <c r="T278" s="5">
        <f t="shared" si="346"/>
        <v>409</v>
      </c>
      <c r="U278" s="5">
        <v>100</v>
      </c>
      <c r="V278" s="5">
        <v>100</v>
      </c>
      <c r="W278" s="5">
        <f t="shared" si="347"/>
        <v>1290</v>
      </c>
      <c r="X278" s="4">
        <v>7</v>
      </c>
      <c r="Y278" s="4">
        <f t="shared" si="386"/>
        <v>8.8</v>
      </c>
      <c r="Z278" s="4">
        <v>15</v>
      </c>
      <c r="AA278" s="4">
        <f t="shared" ref="AA278:AA341" si="423">B278*120*12</f>
        <v>52113600</v>
      </c>
      <c r="AB278" s="4">
        <f t="shared" ref="AB278:AB341" si="424">C278*120*12</f>
        <v>751859136</v>
      </c>
      <c r="AC278" s="4">
        <f t="shared" ref="AC278:AC341" si="425">D278*120*12</f>
        <v>123310656</v>
      </c>
      <c r="AD278" s="4">
        <f t="shared" ref="AD278:AD341" si="426">E278*120*12</f>
        <v>275337216</v>
      </c>
      <c r="AE278" s="4">
        <f t="shared" ref="AE278:AE341" si="427">F278*120*12</f>
        <v>45593856</v>
      </c>
      <c r="AF278" s="4">
        <f t="shared" ref="AF278:AF341" si="428">G278*120*12</f>
        <v>277998336</v>
      </c>
      <c r="AG278" s="4">
        <f t="shared" ref="AG278:AG341" si="429">H278</f>
        <v>504</v>
      </c>
      <c r="AH278" s="4">
        <f t="shared" ref="AH278:AH341" si="430">I278</f>
        <v>31354.4</v>
      </c>
      <c r="AI278" s="4">
        <f t="shared" ref="AI278:AI341" si="431">J278*120*12</f>
        <v>8870400</v>
      </c>
      <c r="AJ278" s="4">
        <f t="shared" ref="AJ278:AJ341" si="432">K278*120*12</f>
        <v>8870400</v>
      </c>
      <c r="AK278" s="4">
        <f t="shared" ref="AK278:AK341" si="433">L278*120*12</f>
        <v>576576000</v>
      </c>
    </row>
    <row r="279" spans="1:37">
      <c r="A279" s="4">
        <f t="shared" ref="A279:A342" si="434">A278+10</f>
        <v>2590</v>
      </c>
      <c r="B279" s="4">
        <f t="shared" si="411"/>
        <v>36330</v>
      </c>
      <c r="C279" s="4">
        <f t="shared" si="412"/>
        <v>524123.6</v>
      </c>
      <c r="D279" s="4">
        <f t="shared" si="413"/>
        <v>85965.6</v>
      </c>
      <c r="E279" s="4">
        <f t="shared" si="414"/>
        <v>191945.6</v>
      </c>
      <c r="F279" s="4">
        <f t="shared" si="415"/>
        <v>31785.6</v>
      </c>
      <c r="G279" s="4">
        <f t="shared" si="416"/>
        <v>193793.6</v>
      </c>
      <c r="H279" s="4">
        <f t="shared" si="417"/>
        <v>506</v>
      </c>
      <c r="I279" s="4">
        <f t="shared" si="418"/>
        <v>31477.6</v>
      </c>
      <c r="J279" s="4">
        <f t="shared" si="419"/>
        <v>6160</v>
      </c>
      <c r="K279" s="4">
        <f t="shared" si="420"/>
        <v>6160</v>
      </c>
      <c r="L279" s="4">
        <f t="shared" si="421"/>
        <v>401940</v>
      </c>
      <c r="M279" s="5">
        <f t="shared" ref="M279:M342" si="435">M278+20</f>
        <v>5060</v>
      </c>
      <c r="N279" s="5">
        <f t="shared" ref="N279:N342" si="436">N278+2</f>
        <v>506</v>
      </c>
      <c r="O279" s="5">
        <f t="shared" ref="O279:S279" si="437">O278+2</f>
        <v>506</v>
      </c>
      <c r="P279" s="5">
        <f t="shared" si="437"/>
        <v>506</v>
      </c>
      <c r="Q279" s="5">
        <f t="shared" si="437"/>
        <v>506</v>
      </c>
      <c r="R279" s="5">
        <f t="shared" si="437"/>
        <v>506</v>
      </c>
      <c r="S279" s="5">
        <f t="shared" si="437"/>
        <v>506</v>
      </c>
      <c r="T279" s="5">
        <f t="shared" ref="T279:T342" si="438">T278+2</f>
        <v>411</v>
      </c>
      <c r="U279" s="5">
        <v>100</v>
      </c>
      <c r="V279" s="5">
        <v>100</v>
      </c>
      <c r="W279" s="5">
        <f t="shared" ref="W279:W342" si="439">W278+5</f>
        <v>1295</v>
      </c>
      <c r="X279" s="4">
        <v>7</v>
      </c>
      <c r="Y279" s="4">
        <f t="shared" si="386"/>
        <v>8.8</v>
      </c>
      <c r="Z279" s="4">
        <v>15</v>
      </c>
      <c r="AA279" s="4">
        <f t="shared" si="423"/>
        <v>52315200</v>
      </c>
      <c r="AB279" s="4">
        <f t="shared" si="424"/>
        <v>754737984</v>
      </c>
      <c r="AC279" s="4">
        <f t="shared" si="425"/>
        <v>123790464</v>
      </c>
      <c r="AD279" s="4">
        <f t="shared" si="426"/>
        <v>276401664</v>
      </c>
      <c r="AE279" s="4">
        <f t="shared" si="427"/>
        <v>45771264</v>
      </c>
      <c r="AF279" s="4">
        <f t="shared" si="428"/>
        <v>279062784</v>
      </c>
      <c r="AG279" s="4">
        <f t="shared" si="429"/>
        <v>506</v>
      </c>
      <c r="AH279" s="4">
        <f t="shared" si="430"/>
        <v>31477.6</v>
      </c>
      <c r="AI279" s="4">
        <f t="shared" si="431"/>
        <v>8870400</v>
      </c>
      <c r="AJ279" s="4">
        <f t="shared" si="432"/>
        <v>8870400</v>
      </c>
      <c r="AK279" s="4">
        <f t="shared" si="433"/>
        <v>578793600</v>
      </c>
    </row>
    <row r="280" spans="1:37">
      <c r="A280" s="4">
        <f t="shared" si="434"/>
        <v>2600</v>
      </c>
      <c r="B280" s="4">
        <f t="shared" si="411"/>
        <v>36470</v>
      </c>
      <c r="C280" s="4">
        <f t="shared" si="412"/>
        <v>526122.8</v>
      </c>
      <c r="D280" s="4">
        <f t="shared" si="413"/>
        <v>86298.8</v>
      </c>
      <c r="E280" s="4">
        <f t="shared" si="414"/>
        <v>192684.8</v>
      </c>
      <c r="F280" s="4">
        <f t="shared" si="415"/>
        <v>31908.8</v>
      </c>
      <c r="G280" s="4">
        <f t="shared" si="416"/>
        <v>194532.8</v>
      </c>
      <c r="H280" s="4">
        <f t="shared" si="417"/>
        <v>508</v>
      </c>
      <c r="I280" s="4">
        <f t="shared" si="418"/>
        <v>31600.8</v>
      </c>
      <c r="J280" s="4">
        <f t="shared" si="419"/>
        <v>6160</v>
      </c>
      <c r="K280" s="4">
        <f t="shared" si="420"/>
        <v>6160</v>
      </c>
      <c r="L280" s="4">
        <f t="shared" si="421"/>
        <v>403480</v>
      </c>
      <c r="M280" s="5">
        <f t="shared" si="435"/>
        <v>5080</v>
      </c>
      <c r="N280" s="5">
        <f t="shared" si="436"/>
        <v>508</v>
      </c>
      <c r="O280" s="5">
        <f t="shared" ref="O280:S280" si="440">O279+2</f>
        <v>508</v>
      </c>
      <c r="P280" s="5">
        <f t="shared" si="440"/>
        <v>508</v>
      </c>
      <c r="Q280" s="5">
        <f t="shared" si="440"/>
        <v>508</v>
      </c>
      <c r="R280" s="5">
        <f t="shared" si="440"/>
        <v>508</v>
      </c>
      <c r="S280" s="5">
        <f t="shared" si="440"/>
        <v>508</v>
      </c>
      <c r="T280" s="5">
        <f t="shared" si="438"/>
        <v>413</v>
      </c>
      <c r="U280" s="5">
        <v>100</v>
      </c>
      <c r="V280" s="5">
        <v>100</v>
      </c>
      <c r="W280" s="5">
        <f t="shared" si="439"/>
        <v>1300</v>
      </c>
      <c r="X280" s="4">
        <v>7</v>
      </c>
      <c r="Y280" s="4">
        <f t="shared" si="386"/>
        <v>8.8</v>
      </c>
      <c r="Z280" s="4">
        <v>15</v>
      </c>
      <c r="AA280" s="4">
        <f t="shared" si="423"/>
        <v>52516800</v>
      </c>
      <c r="AB280" s="4">
        <f t="shared" si="424"/>
        <v>757616832</v>
      </c>
      <c r="AC280" s="4">
        <f t="shared" si="425"/>
        <v>124270272</v>
      </c>
      <c r="AD280" s="4">
        <f t="shared" si="426"/>
        <v>277466112</v>
      </c>
      <c r="AE280" s="4">
        <f t="shared" si="427"/>
        <v>45948672</v>
      </c>
      <c r="AF280" s="4">
        <f t="shared" si="428"/>
        <v>280127232</v>
      </c>
      <c r="AG280" s="4">
        <f t="shared" si="429"/>
        <v>508</v>
      </c>
      <c r="AH280" s="4">
        <f t="shared" si="430"/>
        <v>31600.8</v>
      </c>
      <c r="AI280" s="4">
        <f t="shared" si="431"/>
        <v>8870400</v>
      </c>
      <c r="AJ280" s="4">
        <f t="shared" si="432"/>
        <v>8870400</v>
      </c>
      <c r="AK280" s="4">
        <f t="shared" si="433"/>
        <v>581011200</v>
      </c>
    </row>
    <row r="281" spans="1:37">
      <c r="A281" s="4">
        <f t="shared" si="434"/>
        <v>2610</v>
      </c>
      <c r="B281" s="4">
        <f t="shared" si="411"/>
        <v>36610</v>
      </c>
      <c r="C281" s="4">
        <f t="shared" si="412"/>
        <v>525903</v>
      </c>
      <c r="D281" s="4">
        <f t="shared" si="413"/>
        <v>86268</v>
      </c>
      <c r="E281" s="4">
        <f t="shared" si="414"/>
        <v>191226</v>
      </c>
      <c r="F281" s="4">
        <f t="shared" si="415"/>
        <v>31668</v>
      </c>
      <c r="G281" s="4">
        <f t="shared" si="416"/>
        <v>193053</v>
      </c>
      <c r="H281" s="4">
        <f t="shared" si="417"/>
        <v>510</v>
      </c>
      <c r="I281" s="4">
        <f t="shared" si="418"/>
        <v>31363.5</v>
      </c>
      <c r="J281" s="4">
        <f t="shared" si="419"/>
        <v>6090</v>
      </c>
      <c r="K281" s="4">
        <f t="shared" si="420"/>
        <v>6090</v>
      </c>
      <c r="L281" s="4">
        <f t="shared" si="421"/>
        <v>400417.5</v>
      </c>
      <c r="M281" s="5">
        <f t="shared" si="435"/>
        <v>5100</v>
      </c>
      <c r="N281" s="5">
        <f t="shared" si="436"/>
        <v>510</v>
      </c>
      <c r="O281" s="5">
        <f t="shared" ref="O281:S281" si="441">O280+2</f>
        <v>510</v>
      </c>
      <c r="P281" s="5">
        <f t="shared" si="441"/>
        <v>510</v>
      </c>
      <c r="Q281" s="5">
        <f t="shared" si="441"/>
        <v>510</v>
      </c>
      <c r="R281" s="5">
        <f t="shared" si="441"/>
        <v>510</v>
      </c>
      <c r="S281" s="5">
        <f t="shared" si="441"/>
        <v>510</v>
      </c>
      <c r="T281" s="5">
        <f t="shared" si="438"/>
        <v>415</v>
      </c>
      <c r="U281" s="5">
        <v>100</v>
      </c>
      <c r="V281" s="5">
        <v>100</v>
      </c>
      <c r="W281" s="5">
        <f t="shared" si="439"/>
        <v>1305</v>
      </c>
      <c r="X281" s="4">
        <v>7</v>
      </c>
      <c r="Y281" s="4">
        <f t="shared" si="386"/>
        <v>8.7</v>
      </c>
      <c r="Z281" s="4">
        <v>15</v>
      </c>
      <c r="AA281" s="4">
        <f t="shared" si="423"/>
        <v>52718400</v>
      </c>
      <c r="AB281" s="4">
        <f t="shared" si="424"/>
        <v>757300320</v>
      </c>
      <c r="AC281" s="4">
        <f t="shared" si="425"/>
        <v>124225920</v>
      </c>
      <c r="AD281" s="4">
        <f t="shared" si="426"/>
        <v>275365440</v>
      </c>
      <c r="AE281" s="4">
        <f t="shared" si="427"/>
        <v>45601920</v>
      </c>
      <c r="AF281" s="4">
        <f t="shared" si="428"/>
        <v>277996320</v>
      </c>
      <c r="AG281" s="4">
        <f t="shared" si="429"/>
        <v>510</v>
      </c>
      <c r="AH281" s="4">
        <f t="shared" si="430"/>
        <v>31363.5</v>
      </c>
      <c r="AI281" s="4">
        <f t="shared" si="431"/>
        <v>8769600</v>
      </c>
      <c r="AJ281" s="4">
        <f t="shared" si="432"/>
        <v>8769600</v>
      </c>
      <c r="AK281" s="4">
        <f t="shared" si="433"/>
        <v>576601200</v>
      </c>
    </row>
    <row r="282" spans="1:37">
      <c r="A282" s="4">
        <f t="shared" si="434"/>
        <v>2620</v>
      </c>
      <c r="B282" s="4">
        <f t="shared" si="411"/>
        <v>36750</v>
      </c>
      <c r="C282" s="4">
        <f t="shared" si="412"/>
        <v>527893.8</v>
      </c>
      <c r="D282" s="4">
        <f t="shared" si="413"/>
        <v>86599.8</v>
      </c>
      <c r="E282" s="4">
        <f t="shared" si="414"/>
        <v>191956.8</v>
      </c>
      <c r="F282" s="4">
        <f t="shared" si="415"/>
        <v>31789.8</v>
      </c>
      <c r="G282" s="4">
        <f t="shared" si="416"/>
        <v>193783.8</v>
      </c>
      <c r="H282" s="4">
        <f t="shared" si="417"/>
        <v>512</v>
      </c>
      <c r="I282" s="4">
        <f t="shared" si="418"/>
        <v>31485.3</v>
      </c>
      <c r="J282" s="4">
        <f t="shared" si="419"/>
        <v>6090</v>
      </c>
      <c r="K282" s="4">
        <f t="shared" si="420"/>
        <v>6090</v>
      </c>
      <c r="L282" s="4">
        <f t="shared" si="421"/>
        <v>401940</v>
      </c>
      <c r="M282" s="5">
        <f t="shared" si="435"/>
        <v>5120</v>
      </c>
      <c r="N282" s="5">
        <f t="shared" si="436"/>
        <v>512</v>
      </c>
      <c r="O282" s="5">
        <f t="shared" ref="O282:S282" si="442">O281+2</f>
        <v>512</v>
      </c>
      <c r="P282" s="5">
        <f t="shared" si="442"/>
        <v>512</v>
      </c>
      <c r="Q282" s="5">
        <f t="shared" si="442"/>
        <v>512</v>
      </c>
      <c r="R282" s="5">
        <f t="shared" si="442"/>
        <v>512</v>
      </c>
      <c r="S282" s="5">
        <f t="shared" si="442"/>
        <v>512</v>
      </c>
      <c r="T282" s="5">
        <f t="shared" si="438"/>
        <v>417</v>
      </c>
      <c r="U282" s="5">
        <v>100</v>
      </c>
      <c r="V282" s="5">
        <v>100</v>
      </c>
      <c r="W282" s="5">
        <f t="shared" si="439"/>
        <v>1310</v>
      </c>
      <c r="X282" s="4">
        <v>7</v>
      </c>
      <c r="Y282" s="4">
        <f t="shared" si="386"/>
        <v>8.7</v>
      </c>
      <c r="Z282" s="4">
        <v>15</v>
      </c>
      <c r="AA282" s="4">
        <f t="shared" si="423"/>
        <v>52920000</v>
      </c>
      <c r="AB282" s="4">
        <f t="shared" si="424"/>
        <v>760167072</v>
      </c>
      <c r="AC282" s="4">
        <f t="shared" si="425"/>
        <v>124703712</v>
      </c>
      <c r="AD282" s="4">
        <f t="shared" si="426"/>
        <v>276417792</v>
      </c>
      <c r="AE282" s="4">
        <f t="shared" si="427"/>
        <v>45777312</v>
      </c>
      <c r="AF282" s="4">
        <f t="shared" si="428"/>
        <v>279048672</v>
      </c>
      <c r="AG282" s="4">
        <f t="shared" si="429"/>
        <v>512</v>
      </c>
      <c r="AH282" s="4">
        <f t="shared" si="430"/>
        <v>31485.3</v>
      </c>
      <c r="AI282" s="4">
        <f t="shared" si="431"/>
        <v>8769600</v>
      </c>
      <c r="AJ282" s="4">
        <f t="shared" si="432"/>
        <v>8769600</v>
      </c>
      <c r="AK282" s="4">
        <f t="shared" si="433"/>
        <v>578793600</v>
      </c>
    </row>
    <row r="283" spans="1:37">
      <c r="A283" s="4">
        <f t="shared" si="434"/>
        <v>2630</v>
      </c>
      <c r="B283" s="4">
        <f t="shared" si="411"/>
        <v>36890</v>
      </c>
      <c r="C283" s="4">
        <f t="shared" si="412"/>
        <v>529884.6</v>
      </c>
      <c r="D283" s="4">
        <f t="shared" si="413"/>
        <v>86931.6</v>
      </c>
      <c r="E283" s="4">
        <f t="shared" si="414"/>
        <v>192687.6</v>
      </c>
      <c r="F283" s="4">
        <f t="shared" si="415"/>
        <v>31911.6</v>
      </c>
      <c r="G283" s="4">
        <f t="shared" si="416"/>
        <v>194514.6</v>
      </c>
      <c r="H283" s="4">
        <f t="shared" si="417"/>
        <v>514</v>
      </c>
      <c r="I283" s="4">
        <f t="shared" si="418"/>
        <v>31607.1</v>
      </c>
      <c r="J283" s="4">
        <f t="shared" si="419"/>
        <v>6090</v>
      </c>
      <c r="K283" s="4">
        <f t="shared" si="420"/>
        <v>6090</v>
      </c>
      <c r="L283" s="4">
        <f t="shared" si="421"/>
        <v>403462.5</v>
      </c>
      <c r="M283" s="5">
        <f t="shared" si="435"/>
        <v>5140</v>
      </c>
      <c r="N283" s="5">
        <f t="shared" si="436"/>
        <v>514</v>
      </c>
      <c r="O283" s="5">
        <f t="shared" ref="O283:S283" si="443">O282+2</f>
        <v>514</v>
      </c>
      <c r="P283" s="5">
        <f t="shared" si="443"/>
        <v>514</v>
      </c>
      <c r="Q283" s="5">
        <f t="shared" si="443"/>
        <v>514</v>
      </c>
      <c r="R283" s="5">
        <f t="shared" si="443"/>
        <v>514</v>
      </c>
      <c r="S283" s="5">
        <f t="shared" si="443"/>
        <v>514</v>
      </c>
      <c r="T283" s="5">
        <f t="shared" si="438"/>
        <v>419</v>
      </c>
      <c r="U283" s="5">
        <v>100</v>
      </c>
      <c r="V283" s="5">
        <v>100</v>
      </c>
      <c r="W283" s="5">
        <f t="shared" si="439"/>
        <v>1315</v>
      </c>
      <c r="X283" s="4">
        <v>7</v>
      </c>
      <c r="Y283" s="4">
        <f t="shared" si="386"/>
        <v>8.7</v>
      </c>
      <c r="Z283" s="4">
        <v>15</v>
      </c>
      <c r="AA283" s="4">
        <f t="shared" si="423"/>
        <v>53121600</v>
      </c>
      <c r="AB283" s="4">
        <f t="shared" si="424"/>
        <v>763033824</v>
      </c>
      <c r="AC283" s="4">
        <f t="shared" si="425"/>
        <v>125181504</v>
      </c>
      <c r="AD283" s="4">
        <f t="shared" si="426"/>
        <v>277470144</v>
      </c>
      <c r="AE283" s="4">
        <f t="shared" si="427"/>
        <v>45952704</v>
      </c>
      <c r="AF283" s="4">
        <f t="shared" si="428"/>
        <v>280101024</v>
      </c>
      <c r="AG283" s="4">
        <f t="shared" si="429"/>
        <v>514</v>
      </c>
      <c r="AH283" s="4">
        <f t="shared" si="430"/>
        <v>31607.1</v>
      </c>
      <c r="AI283" s="4">
        <f t="shared" si="431"/>
        <v>8769600</v>
      </c>
      <c r="AJ283" s="4">
        <f t="shared" si="432"/>
        <v>8769600</v>
      </c>
      <c r="AK283" s="4">
        <f t="shared" si="433"/>
        <v>580986000</v>
      </c>
    </row>
    <row r="284" spans="1:37">
      <c r="A284" s="4">
        <f t="shared" si="434"/>
        <v>2640</v>
      </c>
      <c r="B284" s="4">
        <f t="shared" si="411"/>
        <v>37030</v>
      </c>
      <c r="C284" s="4">
        <f t="shared" si="412"/>
        <v>531875.4</v>
      </c>
      <c r="D284" s="4">
        <f t="shared" si="413"/>
        <v>87263.4</v>
      </c>
      <c r="E284" s="4">
        <f t="shared" si="414"/>
        <v>193418.4</v>
      </c>
      <c r="F284" s="4">
        <f t="shared" si="415"/>
        <v>32033.4</v>
      </c>
      <c r="G284" s="4">
        <f t="shared" si="416"/>
        <v>195245.4</v>
      </c>
      <c r="H284" s="4">
        <f t="shared" si="417"/>
        <v>516</v>
      </c>
      <c r="I284" s="4">
        <f t="shared" si="418"/>
        <v>31728.9</v>
      </c>
      <c r="J284" s="4">
        <f t="shared" si="419"/>
        <v>6090</v>
      </c>
      <c r="K284" s="4">
        <f t="shared" si="420"/>
        <v>6090</v>
      </c>
      <c r="L284" s="4">
        <f t="shared" si="421"/>
        <v>404985</v>
      </c>
      <c r="M284" s="5">
        <f t="shared" si="435"/>
        <v>5160</v>
      </c>
      <c r="N284" s="5">
        <f t="shared" si="436"/>
        <v>516</v>
      </c>
      <c r="O284" s="5">
        <f t="shared" ref="O284:S284" si="444">O283+2</f>
        <v>516</v>
      </c>
      <c r="P284" s="5">
        <f t="shared" si="444"/>
        <v>516</v>
      </c>
      <c r="Q284" s="5">
        <f t="shared" si="444"/>
        <v>516</v>
      </c>
      <c r="R284" s="5">
        <f t="shared" si="444"/>
        <v>516</v>
      </c>
      <c r="S284" s="5">
        <f t="shared" si="444"/>
        <v>516</v>
      </c>
      <c r="T284" s="5">
        <f t="shared" si="438"/>
        <v>421</v>
      </c>
      <c r="U284" s="5">
        <v>100</v>
      </c>
      <c r="V284" s="5">
        <v>100</v>
      </c>
      <c r="W284" s="5">
        <f t="shared" si="439"/>
        <v>1320</v>
      </c>
      <c r="X284" s="4">
        <v>7</v>
      </c>
      <c r="Y284" s="4">
        <f t="shared" si="386"/>
        <v>8.7</v>
      </c>
      <c r="Z284" s="4">
        <v>15</v>
      </c>
      <c r="AA284" s="4">
        <f t="shared" si="423"/>
        <v>53323200</v>
      </c>
      <c r="AB284" s="4">
        <f t="shared" si="424"/>
        <v>765900576</v>
      </c>
      <c r="AC284" s="4">
        <f t="shared" si="425"/>
        <v>125659296</v>
      </c>
      <c r="AD284" s="4">
        <f t="shared" si="426"/>
        <v>278522496</v>
      </c>
      <c r="AE284" s="4">
        <f t="shared" si="427"/>
        <v>46128096</v>
      </c>
      <c r="AF284" s="4">
        <f t="shared" si="428"/>
        <v>281153376</v>
      </c>
      <c r="AG284" s="4">
        <f t="shared" si="429"/>
        <v>516</v>
      </c>
      <c r="AH284" s="4">
        <f t="shared" si="430"/>
        <v>31728.9</v>
      </c>
      <c r="AI284" s="4">
        <f t="shared" si="431"/>
        <v>8769600</v>
      </c>
      <c r="AJ284" s="4">
        <f t="shared" si="432"/>
        <v>8769600</v>
      </c>
      <c r="AK284" s="4">
        <f t="shared" si="433"/>
        <v>583178400</v>
      </c>
    </row>
    <row r="285" spans="1:37">
      <c r="A285" s="4">
        <f t="shared" si="434"/>
        <v>2650</v>
      </c>
      <c r="B285" s="4">
        <f t="shared" si="411"/>
        <v>37170</v>
      </c>
      <c r="C285" s="4">
        <f t="shared" si="412"/>
        <v>533866.2</v>
      </c>
      <c r="D285" s="4">
        <f t="shared" si="413"/>
        <v>87595.2</v>
      </c>
      <c r="E285" s="4">
        <f t="shared" si="414"/>
        <v>194149.2</v>
      </c>
      <c r="F285" s="4">
        <f t="shared" si="415"/>
        <v>32155.2</v>
      </c>
      <c r="G285" s="4">
        <f t="shared" si="416"/>
        <v>195976.2</v>
      </c>
      <c r="H285" s="4">
        <f t="shared" si="417"/>
        <v>518</v>
      </c>
      <c r="I285" s="4">
        <f t="shared" si="418"/>
        <v>31850.7</v>
      </c>
      <c r="J285" s="4">
        <f t="shared" si="419"/>
        <v>6090</v>
      </c>
      <c r="K285" s="4">
        <f t="shared" si="420"/>
        <v>6090</v>
      </c>
      <c r="L285" s="4">
        <f t="shared" si="421"/>
        <v>406507.5</v>
      </c>
      <c r="M285" s="5">
        <f t="shared" si="435"/>
        <v>5180</v>
      </c>
      <c r="N285" s="5">
        <f t="shared" si="436"/>
        <v>518</v>
      </c>
      <c r="O285" s="5">
        <f t="shared" ref="O285:S285" si="445">O284+2</f>
        <v>518</v>
      </c>
      <c r="P285" s="5">
        <f t="shared" si="445"/>
        <v>518</v>
      </c>
      <c r="Q285" s="5">
        <f t="shared" si="445"/>
        <v>518</v>
      </c>
      <c r="R285" s="5">
        <f t="shared" si="445"/>
        <v>518</v>
      </c>
      <c r="S285" s="5">
        <f t="shared" si="445"/>
        <v>518</v>
      </c>
      <c r="T285" s="5">
        <f t="shared" si="438"/>
        <v>423</v>
      </c>
      <c r="U285" s="5">
        <v>100</v>
      </c>
      <c r="V285" s="5">
        <v>100</v>
      </c>
      <c r="W285" s="5">
        <f t="shared" si="439"/>
        <v>1325</v>
      </c>
      <c r="X285" s="4">
        <v>7</v>
      </c>
      <c r="Y285" s="4">
        <f t="shared" si="386"/>
        <v>8.7</v>
      </c>
      <c r="Z285" s="4">
        <v>15</v>
      </c>
      <c r="AA285" s="4">
        <f t="shared" si="423"/>
        <v>53524800</v>
      </c>
      <c r="AB285" s="4">
        <f t="shared" si="424"/>
        <v>768767328</v>
      </c>
      <c r="AC285" s="4">
        <f t="shared" si="425"/>
        <v>126137088</v>
      </c>
      <c r="AD285" s="4">
        <f t="shared" si="426"/>
        <v>279574848</v>
      </c>
      <c r="AE285" s="4">
        <f t="shared" si="427"/>
        <v>46303488</v>
      </c>
      <c r="AF285" s="4">
        <f t="shared" si="428"/>
        <v>282205728</v>
      </c>
      <c r="AG285" s="4">
        <f t="shared" si="429"/>
        <v>518</v>
      </c>
      <c r="AH285" s="4">
        <f t="shared" si="430"/>
        <v>31850.7</v>
      </c>
      <c r="AI285" s="4">
        <f t="shared" si="431"/>
        <v>8769600</v>
      </c>
      <c r="AJ285" s="4">
        <f t="shared" si="432"/>
        <v>8769600</v>
      </c>
      <c r="AK285" s="4">
        <f t="shared" si="433"/>
        <v>585370800</v>
      </c>
    </row>
    <row r="286" spans="1:37">
      <c r="A286" s="4">
        <f t="shared" si="434"/>
        <v>2660</v>
      </c>
      <c r="B286" s="4">
        <f t="shared" si="411"/>
        <v>37310</v>
      </c>
      <c r="C286" s="4">
        <f t="shared" si="412"/>
        <v>540379</v>
      </c>
      <c r="D286" s="4">
        <f t="shared" si="413"/>
        <v>88669</v>
      </c>
      <c r="E286" s="4">
        <f t="shared" si="414"/>
        <v>199360</v>
      </c>
      <c r="F286" s="4">
        <f t="shared" si="415"/>
        <v>33019</v>
      </c>
      <c r="G286" s="4">
        <f t="shared" si="416"/>
        <v>201229</v>
      </c>
      <c r="H286" s="4">
        <f t="shared" si="417"/>
        <v>520</v>
      </c>
      <c r="I286" s="4">
        <f t="shared" si="418"/>
        <v>32707.5</v>
      </c>
      <c r="J286" s="4">
        <f t="shared" si="419"/>
        <v>6230</v>
      </c>
      <c r="K286" s="4">
        <f t="shared" si="420"/>
        <v>6230</v>
      </c>
      <c r="L286" s="4">
        <f t="shared" si="421"/>
        <v>417410</v>
      </c>
      <c r="M286" s="5">
        <f t="shared" si="435"/>
        <v>5200</v>
      </c>
      <c r="N286" s="5">
        <f t="shared" si="436"/>
        <v>520</v>
      </c>
      <c r="O286" s="5">
        <f t="shared" ref="O286:S286" si="446">O285+2</f>
        <v>520</v>
      </c>
      <c r="P286" s="5">
        <f t="shared" si="446"/>
        <v>520</v>
      </c>
      <c r="Q286" s="5">
        <f t="shared" si="446"/>
        <v>520</v>
      </c>
      <c r="R286" s="5">
        <f t="shared" si="446"/>
        <v>520</v>
      </c>
      <c r="S286" s="5">
        <f t="shared" si="446"/>
        <v>520</v>
      </c>
      <c r="T286" s="5">
        <f t="shared" si="438"/>
        <v>425</v>
      </c>
      <c r="U286" s="5">
        <v>100</v>
      </c>
      <c r="V286" s="5">
        <v>100</v>
      </c>
      <c r="W286" s="5">
        <f t="shared" si="439"/>
        <v>1330</v>
      </c>
      <c r="X286" s="4">
        <v>7</v>
      </c>
      <c r="Y286" s="4">
        <f t="shared" si="386"/>
        <v>8.9</v>
      </c>
      <c r="Z286" s="4">
        <v>15</v>
      </c>
      <c r="AA286" s="4">
        <f t="shared" si="423"/>
        <v>53726400</v>
      </c>
      <c r="AB286" s="4">
        <f t="shared" si="424"/>
        <v>778145760</v>
      </c>
      <c r="AC286" s="4">
        <f t="shared" si="425"/>
        <v>127683360</v>
      </c>
      <c r="AD286" s="4">
        <f t="shared" si="426"/>
        <v>287078400</v>
      </c>
      <c r="AE286" s="4">
        <f t="shared" si="427"/>
        <v>47547360</v>
      </c>
      <c r="AF286" s="4">
        <f t="shared" si="428"/>
        <v>289769760</v>
      </c>
      <c r="AG286" s="4">
        <f t="shared" si="429"/>
        <v>520</v>
      </c>
      <c r="AH286" s="4">
        <f t="shared" si="430"/>
        <v>32707.5</v>
      </c>
      <c r="AI286" s="4">
        <f t="shared" si="431"/>
        <v>8971200</v>
      </c>
      <c r="AJ286" s="4">
        <f t="shared" si="432"/>
        <v>8971200</v>
      </c>
      <c r="AK286" s="4">
        <f t="shared" si="433"/>
        <v>601070400</v>
      </c>
    </row>
    <row r="287" spans="1:37">
      <c r="A287" s="4">
        <f t="shared" si="434"/>
        <v>2670</v>
      </c>
      <c r="B287" s="4">
        <f t="shared" si="411"/>
        <v>37450</v>
      </c>
      <c r="C287" s="4">
        <f t="shared" si="412"/>
        <v>542386.6</v>
      </c>
      <c r="D287" s="4">
        <f t="shared" si="413"/>
        <v>89003.6</v>
      </c>
      <c r="E287" s="4">
        <f t="shared" si="414"/>
        <v>200107.6</v>
      </c>
      <c r="F287" s="4">
        <f t="shared" si="415"/>
        <v>33143.6</v>
      </c>
      <c r="G287" s="4">
        <f t="shared" si="416"/>
        <v>201976.6</v>
      </c>
      <c r="H287" s="4">
        <f t="shared" si="417"/>
        <v>522</v>
      </c>
      <c r="I287" s="4">
        <f t="shared" si="418"/>
        <v>32832.1</v>
      </c>
      <c r="J287" s="4">
        <f t="shared" si="419"/>
        <v>6230</v>
      </c>
      <c r="K287" s="4">
        <f t="shared" si="420"/>
        <v>6230</v>
      </c>
      <c r="L287" s="4">
        <f t="shared" si="421"/>
        <v>418967.5</v>
      </c>
      <c r="M287" s="5">
        <f t="shared" si="435"/>
        <v>5220</v>
      </c>
      <c r="N287" s="5">
        <f t="shared" si="436"/>
        <v>522</v>
      </c>
      <c r="O287" s="5">
        <f t="shared" ref="O287:S287" si="447">O286+2</f>
        <v>522</v>
      </c>
      <c r="P287" s="5">
        <f t="shared" si="447"/>
        <v>522</v>
      </c>
      <c r="Q287" s="5">
        <f t="shared" si="447"/>
        <v>522</v>
      </c>
      <c r="R287" s="5">
        <f t="shared" si="447"/>
        <v>522</v>
      </c>
      <c r="S287" s="5">
        <f t="shared" si="447"/>
        <v>522</v>
      </c>
      <c r="T287" s="5">
        <f t="shared" si="438"/>
        <v>427</v>
      </c>
      <c r="U287" s="5">
        <v>100</v>
      </c>
      <c r="V287" s="5">
        <v>100</v>
      </c>
      <c r="W287" s="5">
        <f t="shared" si="439"/>
        <v>1335</v>
      </c>
      <c r="X287" s="4">
        <v>7</v>
      </c>
      <c r="Y287" s="4">
        <f t="shared" si="386"/>
        <v>8.9</v>
      </c>
      <c r="Z287" s="4">
        <v>15</v>
      </c>
      <c r="AA287" s="4">
        <f t="shared" si="423"/>
        <v>53928000</v>
      </c>
      <c r="AB287" s="4">
        <f t="shared" si="424"/>
        <v>781036704</v>
      </c>
      <c r="AC287" s="4">
        <f t="shared" si="425"/>
        <v>128165184</v>
      </c>
      <c r="AD287" s="4">
        <f t="shared" si="426"/>
        <v>288154944</v>
      </c>
      <c r="AE287" s="4">
        <f t="shared" si="427"/>
        <v>47726784</v>
      </c>
      <c r="AF287" s="4">
        <f t="shared" si="428"/>
        <v>290846304</v>
      </c>
      <c r="AG287" s="4">
        <f t="shared" si="429"/>
        <v>522</v>
      </c>
      <c r="AH287" s="4">
        <f t="shared" si="430"/>
        <v>32832.1</v>
      </c>
      <c r="AI287" s="4">
        <f t="shared" si="431"/>
        <v>8971200</v>
      </c>
      <c r="AJ287" s="4">
        <f t="shared" si="432"/>
        <v>8971200</v>
      </c>
      <c r="AK287" s="4">
        <f t="shared" si="433"/>
        <v>603313200</v>
      </c>
    </row>
    <row r="288" spans="1:37">
      <c r="A288" s="4">
        <f t="shared" si="434"/>
        <v>2680</v>
      </c>
      <c r="B288" s="4">
        <f t="shared" si="411"/>
        <v>37590</v>
      </c>
      <c r="C288" s="4">
        <f t="shared" si="412"/>
        <v>544394.2</v>
      </c>
      <c r="D288" s="4">
        <f t="shared" si="413"/>
        <v>89338.2</v>
      </c>
      <c r="E288" s="4">
        <f t="shared" si="414"/>
        <v>200855.2</v>
      </c>
      <c r="F288" s="4">
        <f t="shared" si="415"/>
        <v>33268.2</v>
      </c>
      <c r="G288" s="4">
        <f t="shared" si="416"/>
        <v>202724.2</v>
      </c>
      <c r="H288" s="4">
        <f t="shared" si="417"/>
        <v>524</v>
      </c>
      <c r="I288" s="4">
        <f t="shared" si="418"/>
        <v>32956.7</v>
      </c>
      <c r="J288" s="4">
        <f t="shared" si="419"/>
        <v>6230</v>
      </c>
      <c r="K288" s="4">
        <f t="shared" si="420"/>
        <v>6230</v>
      </c>
      <c r="L288" s="4">
        <f t="shared" si="421"/>
        <v>420525</v>
      </c>
      <c r="M288" s="5">
        <f t="shared" si="435"/>
        <v>5240</v>
      </c>
      <c r="N288" s="5">
        <f t="shared" si="436"/>
        <v>524</v>
      </c>
      <c r="O288" s="5">
        <f t="shared" ref="O288:S288" si="448">O287+2</f>
        <v>524</v>
      </c>
      <c r="P288" s="5">
        <f t="shared" si="448"/>
        <v>524</v>
      </c>
      <c r="Q288" s="5">
        <f t="shared" si="448"/>
        <v>524</v>
      </c>
      <c r="R288" s="5">
        <f t="shared" si="448"/>
        <v>524</v>
      </c>
      <c r="S288" s="5">
        <f t="shared" si="448"/>
        <v>524</v>
      </c>
      <c r="T288" s="5">
        <f t="shared" si="438"/>
        <v>429</v>
      </c>
      <c r="U288" s="5">
        <v>100</v>
      </c>
      <c r="V288" s="5">
        <v>100</v>
      </c>
      <c r="W288" s="5">
        <f t="shared" si="439"/>
        <v>1340</v>
      </c>
      <c r="X288" s="4">
        <v>7</v>
      </c>
      <c r="Y288" s="4">
        <f t="shared" si="386"/>
        <v>8.9</v>
      </c>
      <c r="Z288" s="4">
        <v>15</v>
      </c>
      <c r="AA288" s="4">
        <f t="shared" si="423"/>
        <v>54129600</v>
      </c>
      <c r="AB288" s="4">
        <f t="shared" si="424"/>
        <v>783927648</v>
      </c>
      <c r="AC288" s="4">
        <f t="shared" si="425"/>
        <v>128647008</v>
      </c>
      <c r="AD288" s="4">
        <f t="shared" si="426"/>
        <v>289231488</v>
      </c>
      <c r="AE288" s="4">
        <f t="shared" si="427"/>
        <v>47906208</v>
      </c>
      <c r="AF288" s="4">
        <f t="shared" si="428"/>
        <v>291922848</v>
      </c>
      <c r="AG288" s="4">
        <f t="shared" si="429"/>
        <v>524</v>
      </c>
      <c r="AH288" s="4">
        <f t="shared" si="430"/>
        <v>32956.7</v>
      </c>
      <c r="AI288" s="4">
        <f t="shared" si="431"/>
        <v>8971200</v>
      </c>
      <c r="AJ288" s="4">
        <f t="shared" si="432"/>
        <v>8971200</v>
      </c>
      <c r="AK288" s="4">
        <f t="shared" si="433"/>
        <v>605556000</v>
      </c>
    </row>
    <row r="289" spans="1:37">
      <c r="A289" s="4">
        <f t="shared" si="434"/>
        <v>2690</v>
      </c>
      <c r="B289" s="4">
        <f t="shared" si="411"/>
        <v>37730</v>
      </c>
      <c r="C289" s="4">
        <f t="shared" si="412"/>
        <v>546401.8</v>
      </c>
      <c r="D289" s="4">
        <f t="shared" si="413"/>
        <v>89672.8</v>
      </c>
      <c r="E289" s="4">
        <f t="shared" si="414"/>
        <v>201602.8</v>
      </c>
      <c r="F289" s="4">
        <f t="shared" si="415"/>
        <v>33392.8</v>
      </c>
      <c r="G289" s="4">
        <f t="shared" si="416"/>
        <v>203471.8</v>
      </c>
      <c r="H289" s="4">
        <f t="shared" si="417"/>
        <v>526</v>
      </c>
      <c r="I289" s="4">
        <f t="shared" si="418"/>
        <v>33081.3</v>
      </c>
      <c r="J289" s="4">
        <f t="shared" si="419"/>
        <v>6230</v>
      </c>
      <c r="K289" s="4">
        <f t="shared" si="420"/>
        <v>6230</v>
      </c>
      <c r="L289" s="4">
        <f t="shared" si="421"/>
        <v>422082.5</v>
      </c>
      <c r="M289" s="5">
        <f t="shared" si="435"/>
        <v>5260</v>
      </c>
      <c r="N289" s="5">
        <f t="shared" si="436"/>
        <v>526</v>
      </c>
      <c r="O289" s="5">
        <f t="shared" ref="O289:S289" si="449">O288+2</f>
        <v>526</v>
      </c>
      <c r="P289" s="5">
        <f t="shared" si="449"/>
        <v>526</v>
      </c>
      <c r="Q289" s="5">
        <f t="shared" si="449"/>
        <v>526</v>
      </c>
      <c r="R289" s="5">
        <f t="shared" si="449"/>
        <v>526</v>
      </c>
      <c r="S289" s="5">
        <f t="shared" si="449"/>
        <v>526</v>
      </c>
      <c r="T289" s="5">
        <f t="shared" si="438"/>
        <v>431</v>
      </c>
      <c r="U289" s="5">
        <v>100</v>
      </c>
      <c r="V289" s="5">
        <v>100</v>
      </c>
      <c r="W289" s="5">
        <f t="shared" si="439"/>
        <v>1345</v>
      </c>
      <c r="X289" s="4">
        <v>7</v>
      </c>
      <c r="Y289" s="4">
        <f t="shared" si="386"/>
        <v>8.9</v>
      </c>
      <c r="Z289" s="4">
        <v>15</v>
      </c>
      <c r="AA289" s="4">
        <f t="shared" si="423"/>
        <v>54331200</v>
      </c>
      <c r="AB289" s="4">
        <f t="shared" si="424"/>
        <v>786818592</v>
      </c>
      <c r="AC289" s="4">
        <f t="shared" si="425"/>
        <v>129128832</v>
      </c>
      <c r="AD289" s="4">
        <f t="shared" si="426"/>
        <v>290308032</v>
      </c>
      <c r="AE289" s="4">
        <f t="shared" si="427"/>
        <v>48085632</v>
      </c>
      <c r="AF289" s="4">
        <f t="shared" si="428"/>
        <v>292999392</v>
      </c>
      <c r="AG289" s="4">
        <f t="shared" si="429"/>
        <v>526</v>
      </c>
      <c r="AH289" s="4">
        <f t="shared" si="430"/>
        <v>33081.3</v>
      </c>
      <c r="AI289" s="4">
        <f t="shared" si="431"/>
        <v>8971200</v>
      </c>
      <c r="AJ289" s="4">
        <f t="shared" si="432"/>
        <v>8971200</v>
      </c>
      <c r="AK289" s="4">
        <f t="shared" si="433"/>
        <v>607798800</v>
      </c>
    </row>
    <row r="290" spans="1:37">
      <c r="A290" s="4">
        <f t="shared" si="434"/>
        <v>2700</v>
      </c>
      <c r="B290" s="4">
        <f t="shared" si="411"/>
        <v>37870</v>
      </c>
      <c r="C290" s="4">
        <f t="shared" si="412"/>
        <v>548409.4</v>
      </c>
      <c r="D290" s="4">
        <f t="shared" si="413"/>
        <v>90007.4</v>
      </c>
      <c r="E290" s="4">
        <f t="shared" si="414"/>
        <v>202350.4</v>
      </c>
      <c r="F290" s="4">
        <f t="shared" si="415"/>
        <v>33517.4</v>
      </c>
      <c r="G290" s="4">
        <f t="shared" si="416"/>
        <v>204219.4</v>
      </c>
      <c r="H290" s="4">
        <f t="shared" si="417"/>
        <v>528</v>
      </c>
      <c r="I290" s="4">
        <f t="shared" si="418"/>
        <v>33205.9</v>
      </c>
      <c r="J290" s="4">
        <f t="shared" si="419"/>
        <v>6230</v>
      </c>
      <c r="K290" s="4">
        <f t="shared" si="420"/>
        <v>6230</v>
      </c>
      <c r="L290" s="4">
        <f t="shared" si="421"/>
        <v>423640</v>
      </c>
      <c r="M290" s="5">
        <f t="shared" si="435"/>
        <v>5280</v>
      </c>
      <c r="N290" s="5">
        <f t="shared" si="436"/>
        <v>528</v>
      </c>
      <c r="O290" s="5">
        <f t="shared" ref="O290:S290" si="450">O289+2</f>
        <v>528</v>
      </c>
      <c r="P290" s="5">
        <f t="shared" si="450"/>
        <v>528</v>
      </c>
      <c r="Q290" s="5">
        <f t="shared" si="450"/>
        <v>528</v>
      </c>
      <c r="R290" s="5">
        <f t="shared" si="450"/>
        <v>528</v>
      </c>
      <c r="S290" s="5">
        <f t="shared" si="450"/>
        <v>528</v>
      </c>
      <c r="T290" s="5">
        <f t="shared" si="438"/>
        <v>433</v>
      </c>
      <c r="U290" s="5">
        <v>100</v>
      </c>
      <c r="V290" s="5">
        <v>100</v>
      </c>
      <c r="W290" s="5">
        <f t="shared" si="439"/>
        <v>1350</v>
      </c>
      <c r="X290" s="4">
        <v>7</v>
      </c>
      <c r="Y290" s="4">
        <f t="shared" si="386"/>
        <v>8.9</v>
      </c>
      <c r="Z290" s="4">
        <v>15</v>
      </c>
      <c r="AA290" s="4">
        <f t="shared" si="423"/>
        <v>54532800</v>
      </c>
      <c r="AB290" s="4">
        <f t="shared" si="424"/>
        <v>789709536</v>
      </c>
      <c r="AC290" s="4">
        <f t="shared" si="425"/>
        <v>129610656</v>
      </c>
      <c r="AD290" s="4">
        <f t="shared" si="426"/>
        <v>291384576</v>
      </c>
      <c r="AE290" s="4">
        <f t="shared" si="427"/>
        <v>48265056</v>
      </c>
      <c r="AF290" s="4">
        <f t="shared" si="428"/>
        <v>294075936</v>
      </c>
      <c r="AG290" s="4">
        <f t="shared" si="429"/>
        <v>528</v>
      </c>
      <c r="AH290" s="4">
        <f t="shared" si="430"/>
        <v>33205.9</v>
      </c>
      <c r="AI290" s="4">
        <f t="shared" si="431"/>
        <v>8971200</v>
      </c>
      <c r="AJ290" s="4">
        <f t="shared" si="432"/>
        <v>8971200</v>
      </c>
      <c r="AK290" s="4">
        <f t="shared" si="433"/>
        <v>610041600</v>
      </c>
    </row>
    <row r="291" spans="1:37">
      <c r="A291" s="4">
        <f t="shared" si="434"/>
        <v>2710</v>
      </c>
      <c r="B291" s="4">
        <f t="shared" si="411"/>
        <v>38010</v>
      </c>
      <c r="C291" s="4">
        <f t="shared" si="412"/>
        <v>555023</v>
      </c>
      <c r="D291" s="4">
        <f t="shared" si="413"/>
        <v>91098</v>
      </c>
      <c r="E291" s="4">
        <f t="shared" si="414"/>
        <v>207662</v>
      </c>
      <c r="F291" s="4">
        <f t="shared" si="415"/>
        <v>34398</v>
      </c>
      <c r="G291" s="4">
        <f t="shared" si="416"/>
        <v>209573</v>
      </c>
      <c r="H291" s="4">
        <f t="shared" si="417"/>
        <v>530</v>
      </c>
      <c r="I291" s="4">
        <f t="shared" si="418"/>
        <v>34079.5</v>
      </c>
      <c r="J291" s="4">
        <f t="shared" si="419"/>
        <v>6370</v>
      </c>
      <c r="K291" s="4">
        <f t="shared" si="420"/>
        <v>6370</v>
      </c>
      <c r="L291" s="4">
        <f t="shared" si="421"/>
        <v>434752.5</v>
      </c>
      <c r="M291" s="5">
        <f t="shared" si="435"/>
        <v>5300</v>
      </c>
      <c r="N291" s="5">
        <f t="shared" si="436"/>
        <v>530</v>
      </c>
      <c r="O291" s="5">
        <f t="shared" ref="O291:S291" si="451">O290+2</f>
        <v>530</v>
      </c>
      <c r="P291" s="5">
        <f t="shared" si="451"/>
        <v>530</v>
      </c>
      <c r="Q291" s="5">
        <f t="shared" si="451"/>
        <v>530</v>
      </c>
      <c r="R291" s="5">
        <f t="shared" si="451"/>
        <v>530</v>
      </c>
      <c r="S291" s="5">
        <f t="shared" si="451"/>
        <v>530</v>
      </c>
      <c r="T291" s="5">
        <f t="shared" si="438"/>
        <v>435</v>
      </c>
      <c r="U291" s="5">
        <v>100</v>
      </c>
      <c r="V291" s="5">
        <v>100</v>
      </c>
      <c r="W291" s="5">
        <f t="shared" si="439"/>
        <v>1355</v>
      </c>
      <c r="X291" s="4">
        <v>7</v>
      </c>
      <c r="Y291" s="4">
        <f t="shared" si="386"/>
        <v>9.1</v>
      </c>
      <c r="Z291" s="4">
        <v>15</v>
      </c>
      <c r="AA291" s="4">
        <f t="shared" si="423"/>
        <v>54734400</v>
      </c>
      <c r="AB291" s="4">
        <f t="shared" si="424"/>
        <v>799233120</v>
      </c>
      <c r="AC291" s="4">
        <f t="shared" si="425"/>
        <v>131181120</v>
      </c>
      <c r="AD291" s="4">
        <f t="shared" si="426"/>
        <v>299033280</v>
      </c>
      <c r="AE291" s="4">
        <f t="shared" si="427"/>
        <v>49533120</v>
      </c>
      <c r="AF291" s="4">
        <f t="shared" si="428"/>
        <v>301785120</v>
      </c>
      <c r="AG291" s="4">
        <f t="shared" si="429"/>
        <v>530</v>
      </c>
      <c r="AH291" s="4">
        <f t="shared" si="430"/>
        <v>34079.5</v>
      </c>
      <c r="AI291" s="4">
        <f t="shared" si="431"/>
        <v>9172800</v>
      </c>
      <c r="AJ291" s="4">
        <f t="shared" si="432"/>
        <v>9172800</v>
      </c>
      <c r="AK291" s="4">
        <f t="shared" si="433"/>
        <v>626043600</v>
      </c>
    </row>
    <row r="292" spans="1:37">
      <c r="A292" s="4">
        <f t="shared" si="434"/>
        <v>2720</v>
      </c>
      <c r="B292" s="4">
        <f t="shared" si="411"/>
        <v>38150</v>
      </c>
      <c r="C292" s="4">
        <f t="shared" si="412"/>
        <v>557047.4</v>
      </c>
      <c r="D292" s="4">
        <f t="shared" si="413"/>
        <v>91435.4</v>
      </c>
      <c r="E292" s="4">
        <f t="shared" si="414"/>
        <v>208426.4</v>
      </c>
      <c r="F292" s="4">
        <f t="shared" si="415"/>
        <v>34525.4</v>
      </c>
      <c r="G292" s="4">
        <f t="shared" si="416"/>
        <v>210337.4</v>
      </c>
      <c r="H292" s="4">
        <f t="shared" si="417"/>
        <v>532</v>
      </c>
      <c r="I292" s="4">
        <f t="shared" si="418"/>
        <v>34206.9</v>
      </c>
      <c r="J292" s="4">
        <f t="shared" si="419"/>
        <v>6370</v>
      </c>
      <c r="K292" s="4">
        <f t="shared" si="420"/>
        <v>6370</v>
      </c>
      <c r="L292" s="4">
        <f t="shared" si="421"/>
        <v>436345</v>
      </c>
      <c r="M292" s="5">
        <f t="shared" si="435"/>
        <v>5320</v>
      </c>
      <c r="N292" s="5">
        <f t="shared" si="436"/>
        <v>532</v>
      </c>
      <c r="O292" s="5">
        <f t="shared" ref="O292:S292" si="452">O291+2</f>
        <v>532</v>
      </c>
      <c r="P292" s="5">
        <f t="shared" si="452"/>
        <v>532</v>
      </c>
      <c r="Q292" s="5">
        <f t="shared" si="452"/>
        <v>532</v>
      </c>
      <c r="R292" s="5">
        <f t="shared" si="452"/>
        <v>532</v>
      </c>
      <c r="S292" s="5">
        <f t="shared" si="452"/>
        <v>532</v>
      </c>
      <c r="T292" s="5">
        <f t="shared" si="438"/>
        <v>437</v>
      </c>
      <c r="U292" s="5">
        <v>100</v>
      </c>
      <c r="V292" s="5">
        <v>100</v>
      </c>
      <c r="W292" s="5">
        <f t="shared" si="439"/>
        <v>1360</v>
      </c>
      <c r="X292" s="4">
        <v>7</v>
      </c>
      <c r="Y292" s="4">
        <f t="shared" si="386"/>
        <v>9.1</v>
      </c>
      <c r="Z292" s="4">
        <v>15</v>
      </c>
      <c r="AA292" s="4">
        <f t="shared" si="423"/>
        <v>54936000</v>
      </c>
      <c r="AB292" s="4">
        <f t="shared" si="424"/>
        <v>802148256</v>
      </c>
      <c r="AC292" s="4">
        <f t="shared" si="425"/>
        <v>131666976</v>
      </c>
      <c r="AD292" s="4">
        <f t="shared" si="426"/>
        <v>300134016</v>
      </c>
      <c r="AE292" s="4">
        <f t="shared" si="427"/>
        <v>49716576</v>
      </c>
      <c r="AF292" s="4">
        <f t="shared" si="428"/>
        <v>302885856</v>
      </c>
      <c r="AG292" s="4">
        <f t="shared" si="429"/>
        <v>532</v>
      </c>
      <c r="AH292" s="4">
        <f t="shared" si="430"/>
        <v>34206.9</v>
      </c>
      <c r="AI292" s="4">
        <f t="shared" si="431"/>
        <v>9172800</v>
      </c>
      <c r="AJ292" s="4">
        <f t="shared" si="432"/>
        <v>9172800</v>
      </c>
      <c r="AK292" s="4">
        <f t="shared" si="433"/>
        <v>628336800</v>
      </c>
    </row>
    <row r="293" spans="1:37">
      <c r="A293" s="4">
        <f t="shared" si="434"/>
        <v>2730</v>
      </c>
      <c r="B293" s="4">
        <f t="shared" si="411"/>
        <v>38290</v>
      </c>
      <c r="C293" s="4">
        <f t="shared" si="412"/>
        <v>559071.8</v>
      </c>
      <c r="D293" s="4">
        <f t="shared" si="413"/>
        <v>91772.8</v>
      </c>
      <c r="E293" s="4">
        <f t="shared" si="414"/>
        <v>209190.8</v>
      </c>
      <c r="F293" s="4">
        <f t="shared" si="415"/>
        <v>34652.8</v>
      </c>
      <c r="G293" s="4">
        <f t="shared" si="416"/>
        <v>211101.8</v>
      </c>
      <c r="H293" s="4">
        <f t="shared" si="417"/>
        <v>534</v>
      </c>
      <c r="I293" s="4">
        <f t="shared" si="418"/>
        <v>34334.3</v>
      </c>
      <c r="J293" s="4">
        <f t="shared" si="419"/>
        <v>6370</v>
      </c>
      <c r="K293" s="4">
        <f t="shared" si="420"/>
        <v>6370</v>
      </c>
      <c r="L293" s="4">
        <f t="shared" si="421"/>
        <v>437937.5</v>
      </c>
      <c r="M293" s="5">
        <f t="shared" si="435"/>
        <v>5340</v>
      </c>
      <c r="N293" s="5">
        <f t="shared" si="436"/>
        <v>534</v>
      </c>
      <c r="O293" s="5">
        <f t="shared" ref="O293:S293" si="453">O292+2</f>
        <v>534</v>
      </c>
      <c r="P293" s="5">
        <f t="shared" si="453"/>
        <v>534</v>
      </c>
      <c r="Q293" s="5">
        <f t="shared" si="453"/>
        <v>534</v>
      </c>
      <c r="R293" s="5">
        <f t="shared" si="453"/>
        <v>534</v>
      </c>
      <c r="S293" s="5">
        <f t="shared" si="453"/>
        <v>534</v>
      </c>
      <c r="T293" s="5">
        <f t="shared" si="438"/>
        <v>439</v>
      </c>
      <c r="U293" s="5">
        <v>100</v>
      </c>
      <c r="V293" s="5">
        <v>100</v>
      </c>
      <c r="W293" s="5">
        <f t="shared" si="439"/>
        <v>1365</v>
      </c>
      <c r="X293" s="4">
        <v>7</v>
      </c>
      <c r="Y293" s="4">
        <f t="shared" si="386"/>
        <v>9.1</v>
      </c>
      <c r="Z293" s="4">
        <v>15</v>
      </c>
      <c r="AA293" s="4">
        <f t="shared" si="423"/>
        <v>55137600</v>
      </c>
      <c r="AB293" s="4">
        <f t="shared" si="424"/>
        <v>805063392</v>
      </c>
      <c r="AC293" s="4">
        <f t="shared" si="425"/>
        <v>132152832</v>
      </c>
      <c r="AD293" s="4">
        <f t="shared" si="426"/>
        <v>301234752</v>
      </c>
      <c r="AE293" s="4">
        <f t="shared" si="427"/>
        <v>49900032</v>
      </c>
      <c r="AF293" s="4">
        <f t="shared" si="428"/>
        <v>303986592</v>
      </c>
      <c r="AG293" s="4">
        <f t="shared" si="429"/>
        <v>534</v>
      </c>
      <c r="AH293" s="4">
        <f t="shared" si="430"/>
        <v>34334.3</v>
      </c>
      <c r="AI293" s="4">
        <f t="shared" si="431"/>
        <v>9172800</v>
      </c>
      <c r="AJ293" s="4">
        <f t="shared" si="432"/>
        <v>9172800</v>
      </c>
      <c r="AK293" s="4">
        <f t="shared" si="433"/>
        <v>630630000</v>
      </c>
    </row>
    <row r="294" spans="1:37">
      <c r="A294" s="4">
        <f t="shared" si="434"/>
        <v>2740</v>
      </c>
      <c r="B294" s="4">
        <f t="shared" si="411"/>
        <v>38430</v>
      </c>
      <c r="C294" s="4">
        <f t="shared" si="412"/>
        <v>561096.2</v>
      </c>
      <c r="D294" s="4">
        <f t="shared" si="413"/>
        <v>92110.2</v>
      </c>
      <c r="E294" s="4">
        <f t="shared" si="414"/>
        <v>209955.2</v>
      </c>
      <c r="F294" s="4">
        <f t="shared" si="415"/>
        <v>34780.2</v>
      </c>
      <c r="G294" s="4">
        <f t="shared" si="416"/>
        <v>211866.2</v>
      </c>
      <c r="H294" s="4">
        <f t="shared" si="417"/>
        <v>536</v>
      </c>
      <c r="I294" s="4">
        <f t="shared" si="418"/>
        <v>34461.7</v>
      </c>
      <c r="J294" s="4">
        <f t="shared" si="419"/>
        <v>6370</v>
      </c>
      <c r="K294" s="4">
        <f t="shared" si="420"/>
        <v>6370</v>
      </c>
      <c r="L294" s="4">
        <f t="shared" si="421"/>
        <v>439530</v>
      </c>
      <c r="M294" s="5">
        <f t="shared" si="435"/>
        <v>5360</v>
      </c>
      <c r="N294" s="5">
        <f t="shared" si="436"/>
        <v>536</v>
      </c>
      <c r="O294" s="5">
        <f t="shared" ref="O294:S294" si="454">O293+2</f>
        <v>536</v>
      </c>
      <c r="P294" s="5">
        <f t="shared" si="454"/>
        <v>536</v>
      </c>
      <c r="Q294" s="5">
        <f t="shared" si="454"/>
        <v>536</v>
      </c>
      <c r="R294" s="5">
        <f t="shared" si="454"/>
        <v>536</v>
      </c>
      <c r="S294" s="5">
        <f t="shared" si="454"/>
        <v>536</v>
      </c>
      <c r="T294" s="5">
        <f t="shared" si="438"/>
        <v>441</v>
      </c>
      <c r="U294" s="5">
        <v>100</v>
      </c>
      <c r="V294" s="5">
        <v>100</v>
      </c>
      <c r="W294" s="5">
        <f t="shared" si="439"/>
        <v>1370</v>
      </c>
      <c r="X294" s="4">
        <v>7</v>
      </c>
      <c r="Y294" s="4">
        <f t="shared" si="386"/>
        <v>9.1</v>
      </c>
      <c r="Z294" s="4">
        <v>15</v>
      </c>
      <c r="AA294" s="4">
        <f t="shared" si="423"/>
        <v>55339200</v>
      </c>
      <c r="AB294" s="4">
        <f t="shared" si="424"/>
        <v>807978528</v>
      </c>
      <c r="AC294" s="4">
        <f t="shared" si="425"/>
        <v>132638688</v>
      </c>
      <c r="AD294" s="4">
        <f t="shared" si="426"/>
        <v>302335488</v>
      </c>
      <c r="AE294" s="4">
        <f t="shared" si="427"/>
        <v>50083488</v>
      </c>
      <c r="AF294" s="4">
        <f t="shared" si="428"/>
        <v>305087328</v>
      </c>
      <c r="AG294" s="4">
        <f t="shared" si="429"/>
        <v>536</v>
      </c>
      <c r="AH294" s="4">
        <f t="shared" si="430"/>
        <v>34461.7</v>
      </c>
      <c r="AI294" s="4">
        <f t="shared" si="431"/>
        <v>9172800</v>
      </c>
      <c r="AJ294" s="4">
        <f t="shared" si="432"/>
        <v>9172800</v>
      </c>
      <c r="AK294" s="4">
        <f t="shared" si="433"/>
        <v>632923200</v>
      </c>
    </row>
    <row r="295" spans="1:37">
      <c r="A295" s="4">
        <f t="shared" si="434"/>
        <v>2750</v>
      </c>
      <c r="B295" s="4">
        <f t="shared" si="411"/>
        <v>43920</v>
      </c>
      <c r="C295" s="4">
        <f t="shared" si="412"/>
        <v>643180.8</v>
      </c>
      <c r="D295" s="4">
        <f t="shared" si="413"/>
        <v>105268.8</v>
      </c>
      <c r="E295" s="4">
        <f t="shared" si="414"/>
        <v>240676.8</v>
      </c>
      <c r="F295" s="4">
        <f t="shared" si="415"/>
        <v>39748.8</v>
      </c>
      <c r="G295" s="4">
        <f t="shared" si="416"/>
        <v>242860.8</v>
      </c>
      <c r="H295" s="4">
        <f t="shared" si="417"/>
        <v>536</v>
      </c>
      <c r="I295" s="4">
        <f t="shared" si="418"/>
        <v>39530.4</v>
      </c>
      <c r="J295" s="4">
        <f t="shared" si="419"/>
        <v>7280</v>
      </c>
      <c r="K295" s="4">
        <f t="shared" si="420"/>
        <v>7280</v>
      </c>
      <c r="L295" s="4">
        <f t="shared" si="421"/>
        <v>504140</v>
      </c>
      <c r="M295" s="5">
        <v>5360</v>
      </c>
      <c r="N295" s="5">
        <v>536</v>
      </c>
      <c r="O295" s="5">
        <v>536</v>
      </c>
      <c r="P295" s="5">
        <v>536</v>
      </c>
      <c r="Q295" s="5">
        <v>536</v>
      </c>
      <c r="R295" s="5">
        <v>536</v>
      </c>
      <c r="S295" s="5">
        <v>536</v>
      </c>
      <c r="T295" s="5">
        <f t="shared" si="438"/>
        <v>443</v>
      </c>
      <c r="U295" s="5">
        <v>100</v>
      </c>
      <c r="V295" s="5">
        <v>100</v>
      </c>
      <c r="W295" s="5">
        <f t="shared" si="439"/>
        <v>1375</v>
      </c>
      <c r="X295" s="4">
        <v>8</v>
      </c>
      <c r="Y295" s="4">
        <f t="shared" si="386"/>
        <v>9.1</v>
      </c>
      <c r="Z295" s="4">
        <v>15</v>
      </c>
      <c r="AA295" s="4">
        <f t="shared" si="423"/>
        <v>63244800</v>
      </c>
      <c r="AB295" s="4">
        <f t="shared" si="424"/>
        <v>926180352</v>
      </c>
      <c r="AC295" s="4">
        <f t="shared" si="425"/>
        <v>151587072</v>
      </c>
      <c r="AD295" s="4">
        <f t="shared" si="426"/>
        <v>346574592</v>
      </c>
      <c r="AE295" s="4">
        <f t="shared" si="427"/>
        <v>57238272</v>
      </c>
      <c r="AF295" s="4">
        <f t="shared" si="428"/>
        <v>349719552</v>
      </c>
      <c r="AG295" s="4">
        <f t="shared" si="429"/>
        <v>536</v>
      </c>
      <c r="AH295" s="4">
        <f t="shared" si="430"/>
        <v>39530.4</v>
      </c>
      <c r="AI295" s="4">
        <f t="shared" si="431"/>
        <v>10483200</v>
      </c>
      <c r="AJ295" s="4">
        <f t="shared" si="432"/>
        <v>10483200</v>
      </c>
      <c r="AK295" s="4">
        <f t="shared" si="433"/>
        <v>725961600</v>
      </c>
    </row>
    <row r="296" spans="1:37">
      <c r="A296" s="4">
        <f t="shared" si="434"/>
        <v>2760</v>
      </c>
      <c r="B296" s="4">
        <f t="shared" si="411"/>
        <v>44080</v>
      </c>
      <c r="C296" s="4">
        <f t="shared" si="412"/>
        <v>650851.2</v>
      </c>
      <c r="D296" s="4">
        <f t="shared" si="413"/>
        <v>106531.2</v>
      </c>
      <c r="E296" s="4">
        <f t="shared" si="414"/>
        <v>246859.2</v>
      </c>
      <c r="F296" s="4">
        <f t="shared" si="415"/>
        <v>40771.2</v>
      </c>
      <c r="G296" s="4">
        <f t="shared" si="416"/>
        <v>249091.2</v>
      </c>
      <c r="H296" s="4">
        <f t="shared" si="417"/>
        <v>538</v>
      </c>
      <c r="I296" s="4">
        <f t="shared" si="418"/>
        <v>40548</v>
      </c>
      <c r="J296" s="4">
        <f t="shared" si="419"/>
        <v>7440</v>
      </c>
      <c r="K296" s="4">
        <f t="shared" si="420"/>
        <v>7440</v>
      </c>
      <c r="L296" s="4">
        <f t="shared" si="421"/>
        <v>517080</v>
      </c>
      <c r="M296" s="5">
        <f t="shared" si="435"/>
        <v>5380</v>
      </c>
      <c r="N296" s="5">
        <f t="shared" si="436"/>
        <v>538</v>
      </c>
      <c r="O296" s="5">
        <f t="shared" ref="O296:S296" si="455">O295+2</f>
        <v>538</v>
      </c>
      <c r="P296" s="5">
        <f t="shared" si="455"/>
        <v>538</v>
      </c>
      <c r="Q296" s="5">
        <f t="shared" si="455"/>
        <v>538</v>
      </c>
      <c r="R296" s="5">
        <f t="shared" si="455"/>
        <v>538</v>
      </c>
      <c r="S296" s="5">
        <f t="shared" si="455"/>
        <v>538</v>
      </c>
      <c r="T296" s="5">
        <f t="shared" si="438"/>
        <v>445</v>
      </c>
      <c r="U296" s="5">
        <v>100</v>
      </c>
      <c r="V296" s="5">
        <v>100</v>
      </c>
      <c r="W296" s="5">
        <f t="shared" si="439"/>
        <v>1380</v>
      </c>
      <c r="X296" s="4">
        <v>8</v>
      </c>
      <c r="Y296" s="4">
        <f t="shared" si="386"/>
        <v>9.3</v>
      </c>
      <c r="Z296" s="4">
        <v>15</v>
      </c>
      <c r="AA296" s="4">
        <f t="shared" si="423"/>
        <v>63475200</v>
      </c>
      <c r="AB296" s="4">
        <f t="shared" si="424"/>
        <v>937225728</v>
      </c>
      <c r="AC296" s="4">
        <f t="shared" si="425"/>
        <v>153404928</v>
      </c>
      <c r="AD296" s="4">
        <f t="shared" si="426"/>
        <v>355477248</v>
      </c>
      <c r="AE296" s="4">
        <f t="shared" si="427"/>
        <v>58710528</v>
      </c>
      <c r="AF296" s="4">
        <f t="shared" si="428"/>
        <v>358691328</v>
      </c>
      <c r="AG296" s="4">
        <f t="shared" si="429"/>
        <v>538</v>
      </c>
      <c r="AH296" s="4">
        <f t="shared" si="430"/>
        <v>40548</v>
      </c>
      <c r="AI296" s="4">
        <f t="shared" si="431"/>
        <v>10713600</v>
      </c>
      <c r="AJ296" s="4">
        <f t="shared" si="432"/>
        <v>10713600</v>
      </c>
      <c r="AK296" s="4">
        <f t="shared" si="433"/>
        <v>744595200</v>
      </c>
    </row>
    <row r="297" spans="1:37">
      <c r="A297" s="4">
        <f t="shared" si="434"/>
        <v>2770</v>
      </c>
      <c r="B297" s="4">
        <f t="shared" si="411"/>
        <v>44240</v>
      </c>
      <c r="C297" s="4">
        <f t="shared" si="412"/>
        <v>653184</v>
      </c>
      <c r="D297" s="4">
        <f t="shared" si="413"/>
        <v>106920</v>
      </c>
      <c r="E297" s="4">
        <f t="shared" si="414"/>
        <v>247752</v>
      </c>
      <c r="F297" s="4">
        <f t="shared" si="415"/>
        <v>40920</v>
      </c>
      <c r="G297" s="4">
        <f t="shared" si="416"/>
        <v>249984</v>
      </c>
      <c r="H297" s="4">
        <f t="shared" si="417"/>
        <v>540</v>
      </c>
      <c r="I297" s="4">
        <f t="shared" si="418"/>
        <v>40696.8</v>
      </c>
      <c r="J297" s="4">
        <f t="shared" si="419"/>
        <v>7440</v>
      </c>
      <c r="K297" s="4">
        <f t="shared" si="420"/>
        <v>7440</v>
      </c>
      <c r="L297" s="4">
        <f t="shared" si="421"/>
        <v>518940</v>
      </c>
      <c r="M297" s="5">
        <f t="shared" si="435"/>
        <v>5400</v>
      </c>
      <c r="N297" s="5">
        <f t="shared" si="436"/>
        <v>540</v>
      </c>
      <c r="O297" s="5">
        <f t="shared" ref="O297:S297" si="456">O296+2</f>
        <v>540</v>
      </c>
      <c r="P297" s="5">
        <f t="shared" si="456"/>
        <v>540</v>
      </c>
      <c r="Q297" s="5">
        <f t="shared" si="456"/>
        <v>540</v>
      </c>
      <c r="R297" s="5">
        <f t="shared" si="456"/>
        <v>540</v>
      </c>
      <c r="S297" s="5">
        <f t="shared" si="456"/>
        <v>540</v>
      </c>
      <c r="T297" s="5">
        <f t="shared" si="438"/>
        <v>447</v>
      </c>
      <c r="U297" s="5">
        <v>100</v>
      </c>
      <c r="V297" s="5">
        <v>100</v>
      </c>
      <c r="W297" s="5">
        <f t="shared" si="439"/>
        <v>1385</v>
      </c>
      <c r="X297" s="4">
        <v>8</v>
      </c>
      <c r="Y297" s="4">
        <f t="shared" si="386"/>
        <v>9.3</v>
      </c>
      <c r="Z297" s="4">
        <v>15</v>
      </c>
      <c r="AA297" s="4">
        <f t="shared" si="423"/>
        <v>63705600</v>
      </c>
      <c r="AB297" s="4">
        <f t="shared" si="424"/>
        <v>940584960</v>
      </c>
      <c r="AC297" s="4">
        <f t="shared" si="425"/>
        <v>153964800</v>
      </c>
      <c r="AD297" s="4">
        <f t="shared" si="426"/>
        <v>356762880</v>
      </c>
      <c r="AE297" s="4">
        <f t="shared" si="427"/>
        <v>58924800</v>
      </c>
      <c r="AF297" s="4">
        <f t="shared" si="428"/>
        <v>359976960</v>
      </c>
      <c r="AG297" s="4">
        <f t="shared" si="429"/>
        <v>540</v>
      </c>
      <c r="AH297" s="4">
        <f t="shared" si="430"/>
        <v>40696.8</v>
      </c>
      <c r="AI297" s="4">
        <f t="shared" si="431"/>
        <v>10713600</v>
      </c>
      <c r="AJ297" s="4">
        <f t="shared" si="432"/>
        <v>10713600</v>
      </c>
      <c r="AK297" s="4">
        <f t="shared" si="433"/>
        <v>747273600</v>
      </c>
    </row>
    <row r="298" spans="1:37">
      <c r="A298" s="4">
        <f t="shared" si="434"/>
        <v>2780</v>
      </c>
      <c r="B298" s="4">
        <f t="shared" si="411"/>
        <v>44400</v>
      </c>
      <c r="C298" s="4">
        <f t="shared" si="412"/>
        <v>655516.8</v>
      </c>
      <c r="D298" s="4">
        <f t="shared" si="413"/>
        <v>107308.8</v>
      </c>
      <c r="E298" s="4">
        <f t="shared" si="414"/>
        <v>248644.8</v>
      </c>
      <c r="F298" s="4">
        <f t="shared" si="415"/>
        <v>41068.8</v>
      </c>
      <c r="G298" s="4">
        <f t="shared" si="416"/>
        <v>250876.8</v>
      </c>
      <c r="H298" s="4">
        <f t="shared" si="417"/>
        <v>542</v>
      </c>
      <c r="I298" s="4">
        <f t="shared" si="418"/>
        <v>40845.6</v>
      </c>
      <c r="J298" s="4">
        <f t="shared" si="419"/>
        <v>7440</v>
      </c>
      <c r="K298" s="4">
        <f t="shared" si="420"/>
        <v>7440</v>
      </c>
      <c r="L298" s="4">
        <f t="shared" si="421"/>
        <v>520800</v>
      </c>
      <c r="M298" s="5">
        <f t="shared" si="435"/>
        <v>5420</v>
      </c>
      <c r="N298" s="5">
        <f t="shared" si="436"/>
        <v>542</v>
      </c>
      <c r="O298" s="5">
        <f t="shared" ref="O298:S298" si="457">O297+2</f>
        <v>542</v>
      </c>
      <c r="P298" s="5">
        <f t="shared" si="457"/>
        <v>542</v>
      </c>
      <c r="Q298" s="5">
        <f t="shared" si="457"/>
        <v>542</v>
      </c>
      <c r="R298" s="5">
        <f t="shared" si="457"/>
        <v>542</v>
      </c>
      <c r="S298" s="5">
        <f t="shared" si="457"/>
        <v>542</v>
      </c>
      <c r="T298" s="5">
        <f t="shared" si="438"/>
        <v>449</v>
      </c>
      <c r="U298" s="5">
        <v>100</v>
      </c>
      <c r="V298" s="5">
        <v>100</v>
      </c>
      <c r="W298" s="5">
        <f t="shared" si="439"/>
        <v>1390</v>
      </c>
      <c r="X298" s="4">
        <v>8</v>
      </c>
      <c r="Y298" s="4">
        <f t="shared" si="386"/>
        <v>9.3</v>
      </c>
      <c r="Z298" s="4">
        <v>15</v>
      </c>
      <c r="AA298" s="4">
        <f t="shared" si="423"/>
        <v>63936000</v>
      </c>
      <c r="AB298" s="4">
        <f t="shared" si="424"/>
        <v>943944192</v>
      </c>
      <c r="AC298" s="4">
        <f t="shared" si="425"/>
        <v>154524672</v>
      </c>
      <c r="AD298" s="4">
        <f t="shared" si="426"/>
        <v>358048512</v>
      </c>
      <c r="AE298" s="4">
        <f t="shared" si="427"/>
        <v>59139072</v>
      </c>
      <c r="AF298" s="4">
        <f t="shared" si="428"/>
        <v>361262592</v>
      </c>
      <c r="AG298" s="4">
        <f t="shared" si="429"/>
        <v>542</v>
      </c>
      <c r="AH298" s="4">
        <f t="shared" si="430"/>
        <v>40845.6</v>
      </c>
      <c r="AI298" s="4">
        <f t="shared" si="431"/>
        <v>10713600</v>
      </c>
      <c r="AJ298" s="4">
        <f t="shared" si="432"/>
        <v>10713600</v>
      </c>
      <c r="AK298" s="4">
        <f t="shared" si="433"/>
        <v>749952000</v>
      </c>
    </row>
    <row r="299" spans="1:37">
      <c r="A299" s="4">
        <f t="shared" si="434"/>
        <v>2790</v>
      </c>
      <c r="B299" s="4">
        <f t="shared" si="411"/>
        <v>44560</v>
      </c>
      <c r="C299" s="4">
        <f t="shared" si="412"/>
        <v>657849.6</v>
      </c>
      <c r="D299" s="4">
        <f t="shared" si="413"/>
        <v>107697.6</v>
      </c>
      <c r="E299" s="4">
        <f t="shared" si="414"/>
        <v>249537.6</v>
      </c>
      <c r="F299" s="4">
        <f t="shared" si="415"/>
        <v>41217.6</v>
      </c>
      <c r="G299" s="4">
        <f t="shared" si="416"/>
        <v>251769.6</v>
      </c>
      <c r="H299" s="4">
        <f t="shared" si="417"/>
        <v>544</v>
      </c>
      <c r="I299" s="4">
        <f t="shared" si="418"/>
        <v>40994.4</v>
      </c>
      <c r="J299" s="4">
        <f t="shared" si="419"/>
        <v>7440</v>
      </c>
      <c r="K299" s="4">
        <f t="shared" si="420"/>
        <v>7440</v>
      </c>
      <c r="L299" s="4">
        <f t="shared" si="421"/>
        <v>522660</v>
      </c>
      <c r="M299" s="5">
        <f t="shared" si="435"/>
        <v>5440</v>
      </c>
      <c r="N299" s="5">
        <f t="shared" si="436"/>
        <v>544</v>
      </c>
      <c r="O299" s="5">
        <f t="shared" ref="O299:S299" si="458">O298+2</f>
        <v>544</v>
      </c>
      <c r="P299" s="5">
        <f t="shared" si="458"/>
        <v>544</v>
      </c>
      <c r="Q299" s="5">
        <f t="shared" si="458"/>
        <v>544</v>
      </c>
      <c r="R299" s="5">
        <f t="shared" si="458"/>
        <v>544</v>
      </c>
      <c r="S299" s="5">
        <f t="shared" si="458"/>
        <v>544</v>
      </c>
      <c r="T299" s="5">
        <f t="shared" si="438"/>
        <v>451</v>
      </c>
      <c r="U299" s="5">
        <v>100</v>
      </c>
      <c r="V299" s="5">
        <v>100</v>
      </c>
      <c r="W299" s="5">
        <f t="shared" si="439"/>
        <v>1395</v>
      </c>
      <c r="X299" s="4">
        <v>8</v>
      </c>
      <c r="Y299" s="4">
        <f t="shared" si="386"/>
        <v>9.3</v>
      </c>
      <c r="Z299" s="4">
        <v>15</v>
      </c>
      <c r="AA299" s="4">
        <f t="shared" si="423"/>
        <v>64166400</v>
      </c>
      <c r="AB299" s="4">
        <f t="shared" si="424"/>
        <v>947303424</v>
      </c>
      <c r="AC299" s="4">
        <f t="shared" si="425"/>
        <v>155084544</v>
      </c>
      <c r="AD299" s="4">
        <f t="shared" si="426"/>
        <v>359334144</v>
      </c>
      <c r="AE299" s="4">
        <f t="shared" si="427"/>
        <v>59353344</v>
      </c>
      <c r="AF299" s="4">
        <f t="shared" si="428"/>
        <v>362548224</v>
      </c>
      <c r="AG299" s="4">
        <f t="shared" si="429"/>
        <v>544</v>
      </c>
      <c r="AH299" s="4">
        <f t="shared" si="430"/>
        <v>40994.4</v>
      </c>
      <c r="AI299" s="4">
        <f t="shared" si="431"/>
        <v>10713600</v>
      </c>
      <c r="AJ299" s="4">
        <f t="shared" si="432"/>
        <v>10713600</v>
      </c>
      <c r="AK299" s="4">
        <f t="shared" si="433"/>
        <v>752630400</v>
      </c>
    </row>
    <row r="300" spans="1:37">
      <c r="A300" s="4">
        <f t="shared" si="434"/>
        <v>2800</v>
      </c>
      <c r="B300" s="4">
        <f t="shared" si="411"/>
        <v>44720</v>
      </c>
      <c r="C300" s="4">
        <f t="shared" si="412"/>
        <v>660182.4</v>
      </c>
      <c r="D300" s="4">
        <f t="shared" si="413"/>
        <v>108086.4</v>
      </c>
      <c r="E300" s="4">
        <f t="shared" si="414"/>
        <v>250430.4</v>
      </c>
      <c r="F300" s="4">
        <f t="shared" si="415"/>
        <v>41366.4</v>
      </c>
      <c r="G300" s="4">
        <f t="shared" si="416"/>
        <v>252662.4</v>
      </c>
      <c r="H300" s="4">
        <f t="shared" si="417"/>
        <v>546</v>
      </c>
      <c r="I300" s="4">
        <f t="shared" si="418"/>
        <v>41143.2</v>
      </c>
      <c r="J300" s="4">
        <f t="shared" si="419"/>
        <v>7440</v>
      </c>
      <c r="K300" s="4">
        <f t="shared" si="420"/>
        <v>7440</v>
      </c>
      <c r="L300" s="4">
        <f t="shared" si="421"/>
        <v>524520</v>
      </c>
      <c r="M300" s="5">
        <f t="shared" si="435"/>
        <v>5460</v>
      </c>
      <c r="N300" s="5">
        <f t="shared" si="436"/>
        <v>546</v>
      </c>
      <c r="O300" s="5">
        <f t="shared" ref="O300:S300" si="459">O299+2</f>
        <v>546</v>
      </c>
      <c r="P300" s="5">
        <f t="shared" si="459"/>
        <v>546</v>
      </c>
      <c r="Q300" s="5">
        <f t="shared" si="459"/>
        <v>546</v>
      </c>
      <c r="R300" s="5">
        <f t="shared" si="459"/>
        <v>546</v>
      </c>
      <c r="S300" s="5">
        <f t="shared" si="459"/>
        <v>546</v>
      </c>
      <c r="T300" s="5">
        <f t="shared" si="438"/>
        <v>453</v>
      </c>
      <c r="U300" s="5">
        <v>100</v>
      </c>
      <c r="V300" s="5">
        <v>100</v>
      </c>
      <c r="W300" s="5">
        <f t="shared" si="439"/>
        <v>1400</v>
      </c>
      <c r="X300" s="4">
        <v>8</v>
      </c>
      <c r="Y300" s="4">
        <f t="shared" si="386"/>
        <v>9.3</v>
      </c>
      <c r="Z300" s="4">
        <v>15</v>
      </c>
      <c r="AA300" s="4">
        <f t="shared" si="423"/>
        <v>64396800</v>
      </c>
      <c r="AB300" s="4">
        <f t="shared" si="424"/>
        <v>950662656</v>
      </c>
      <c r="AC300" s="4">
        <f t="shared" si="425"/>
        <v>155644416</v>
      </c>
      <c r="AD300" s="4">
        <f t="shared" si="426"/>
        <v>360619776</v>
      </c>
      <c r="AE300" s="4">
        <f t="shared" si="427"/>
        <v>59567616</v>
      </c>
      <c r="AF300" s="4">
        <f t="shared" si="428"/>
        <v>363833856</v>
      </c>
      <c r="AG300" s="4">
        <f t="shared" si="429"/>
        <v>546</v>
      </c>
      <c r="AH300" s="4">
        <f t="shared" si="430"/>
        <v>41143.2</v>
      </c>
      <c r="AI300" s="4">
        <f t="shared" si="431"/>
        <v>10713600</v>
      </c>
      <c r="AJ300" s="4">
        <f t="shared" si="432"/>
        <v>10713600</v>
      </c>
      <c r="AK300" s="4">
        <f t="shared" si="433"/>
        <v>755308800</v>
      </c>
    </row>
    <row r="301" spans="1:37">
      <c r="A301" s="4">
        <f t="shared" si="434"/>
        <v>2810</v>
      </c>
      <c r="B301" s="4">
        <f t="shared" si="411"/>
        <v>44880</v>
      </c>
      <c r="C301" s="4">
        <f t="shared" si="412"/>
        <v>659788.8</v>
      </c>
      <c r="D301" s="4">
        <f t="shared" si="413"/>
        <v>108028.8</v>
      </c>
      <c r="E301" s="4">
        <f t="shared" si="414"/>
        <v>248620.8</v>
      </c>
      <c r="F301" s="4">
        <f t="shared" si="415"/>
        <v>41068.8</v>
      </c>
      <c r="G301" s="4">
        <f t="shared" si="416"/>
        <v>250828.8</v>
      </c>
      <c r="H301" s="4">
        <f t="shared" si="417"/>
        <v>548</v>
      </c>
      <c r="I301" s="4">
        <f t="shared" si="418"/>
        <v>40848</v>
      </c>
      <c r="J301" s="4">
        <f t="shared" si="419"/>
        <v>7360</v>
      </c>
      <c r="K301" s="4">
        <f t="shared" si="420"/>
        <v>7360</v>
      </c>
      <c r="L301" s="4">
        <f t="shared" si="421"/>
        <v>520720</v>
      </c>
      <c r="M301" s="5">
        <f t="shared" si="435"/>
        <v>5480</v>
      </c>
      <c r="N301" s="5">
        <f t="shared" si="436"/>
        <v>548</v>
      </c>
      <c r="O301" s="5">
        <f t="shared" ref="O301:S301" si="460">O300+2</f>
        <v>548</v>
      </c>
      <c r="P301" s="5">
        <f t="shared" si="460"/>
        <v>548</v>
      </c>
      <c r="Q301" s="5">
        <f t="shared" si="460"/>
        <v>548</v>
      </c>
      <c r="R301" s="5">
        <f t="shared" si="460"/>
        <v>548</v>
      </c>
      <c r="S301" s="5">
        <f t="shared" si="460"/>
        <v>548</v>
      </c>
      <c r="T301" s="5">
        <f t="shared" si="438"/>
        <v>455</v>
      </c>
      <c r="U301" s="5">
        <v>100</v>
      </c>
      <c r="V301" s="5">
        <v>100</v>
      </c>
      <c r="W301" s="5">
        <f t="shared" si="439"/>
        <v>1405</v>
      </c>
      <c r="X301" s="4">
        <v>8</v>
      </c>
      <c r="Y301" s="4">
        <f t="shared" si="386"/>
        <v>9.2</v>
      </c>
      <c r="Z301" s="4">
        <v>15</v>
      </c>
      <c r="AA301" s="4">
        <f t="shared" si="423"/>
        <v>64627200</v>
      </c>
      <c r="AB301" s="4">
        <f t="shared" si="424"/>
        <v>950095872</v>
      </c>
      <c r="AC301" s="4">
        <f t="shared" si="425"/>
        <v>155561472</v>
      </c>
      <c r="AD301" s="4">
        <f t="shared" si="426"/>
        <v>358013952</v>
      </c>
      <c r="AE301" s="4">
        <f t="shared" si="427"/>
        <v>59139072</v>
      </c>
      <c r="AF301" s="4">
        <f t="shared" si="428"/>
        <v>361193472</v>
      </c>
      <c r="AG301" s="4">
        <f t="shared" si="429"/>
        <v>548</v>
      </c>
      <c r="AH301" s="4">
        <f t="shared" si="430"/>
        <v>40848</v>
      </c>
      <c r="AI301" s="4">
        <f t="shared" si="431"/>
        <v>10598400</v>
      </c>
      <c r="AJ301" s="4">
        <f t="shared" si="432"/>
        <v>10598400</v>
      </c>
      <c r="AK301" s="4">
        <f t="shared" si="433"/>
        <v>749836800</v>
      </c>
    </row>
    <row r="302" spans="1:37">
      <c r="A302" s="4">
        <f t="shared" si="434"/>
        <v>2820</v>
      </c>
      <c r="B302" s="4">
        <f t="shared" si="411"/>
        <v>45040</v>
      </c>
      <c r="C302" s="4">
        <f t="shared" si="412"/>
        <v>662112</v>
      </c>
      <c r="D302" s="4">
        <f t="shared" si="413"/>
        <v>108416</v>
      </c>
      <c r="E302" s="4">
        <f t="shared" si="414"/>
        <v>249504</v>
      </c>
      <c r="F302" s="4">
        <f t="shared" si="415"/>
        <v>41216</v>
      </c>
      <c r="G302" s="4">
        <f t="shared" si="416"/>
        <v>251712</v>
      </c>
      <c r="H302" s="4">
        <f t="shared" si="417"/>
        <v>550</v>
      </c>
      <c r="I302" s="4">
        <f t="shared" si="418"/>
        <v>40995.2</v>
      </c>
      <c r="J302" s="4">
        <f t="shared" si="419"/>
        <v>7360</v>
      </c>
      <c r="K302" s="4">
        <f t="shared" si="420"/>
        <v>7360</v>
      </c>
      <c r="L302" s="4">
        <f t="shared" si="421"/>
        <v>522560</v>
      </c>
      <c r="M302" s="5">
        <f t="shared" si="435"/>
        <v>5500</v>
      </c>
      <c r="N302" s="5">
        <f t="shared" si="436"/>
        <v>550</v>
      </c>
      <c r="O302" s="5">
        <f t="shared" ref="O302:S302" si="461">O301+2</f>
        <v>550</v>
      </c>
      <c r="P302" s="5">
        <f t="shared" si="461"/>
        <v>550</v>
      </c>
      <c r="Q302" s="5">
        <f t="shared" si="461"/>
        <v>550</v>
      </c>
      <c r="R302" s="5">
        <f t="shared" si="461"/>
        <v>550</v>
      </c>
      <c r="S302" s="5">
        <f t="shared" si="461"/>
        <v>550</v>
      </c>
      <c r="T302" s="5">
        <f t="shared" si="438"/>
        <v>457</v>
      </c>
      <c r="U302" s="5">
        <v>100</v>
      </c>
      <c r="V302" s="5">
        <v>100</v>
      </c>
      <c r="W302" s="5">
        <f t="shared" si="439"/>
        <v>1410</v>
      </c>
      <c r="X302" s="4">
        <v>8</v>
      </c>
      <c r="Y302" s="4">
        <f t="shared" si="386"/>
        <v>9.2</v>
      </c>
      <c r="Z302" s="4">
        <v>15</v>
      </c>
      <c r="AA302" s="4">
        <f t="shared" si="423"/>
        <v>64857600</v>
      </c>
      <c r="AB302" s="4">
        <f t="shared" si="424"/>
        <v>953441280</v>
      </c>
      <c r="AC302" s="4">
        <f t="shared" si="425"/>
        <v>156119040</v>
      </c>
      <c r="AD302" s="4">
        <f t="shared" si="426"/>
        <v>359285760</v>
      </c>
      <c r="AE302" s="4">
        <f t="shared" si="427"/>
        <v>59351040</v>
      </c>
      <c r="AF302" s="4">
        <f t="shared" si="428"/>
        <v>362465280</v>
      </c>
      <c r="AG302" s="4">
        <f t="shared" si="429"/>
        <v>550</v>
      </c>
      <c r="AH302" s="4">
        <f t="shared" si="430"/>
        <v>40995.2</v>
      </c>
      <c r="AI302" s="4">
        <f t="shared" si="431"/>
        <v>10598400</v>
      </c>
      <c r="AJ302" s="4">
        <f t="shared" si="432"/>
        <v>10598400</v>
      </c>
      <c r="AK302" s="4">
        <f t="shared" si="433"/>
        <v>752486400</v>
      </c>
    </row>
    <row r="303" spans="1:37">
      <c r="A303" s="4">
        <f t="shared" si="434"/>
        <v>2830</v>
      </c>
      <c r="B303" s="4">
        <f t="shared" si="411"/>
        <v>45200</v>
      </c>
      <c r="C303" s="4">
        <f t="shared" si="412"/>
        <v>664435.2</v>
      </c>
      <c r="D303" s="4">
        <f t="shared" si="413"/>
        <v>108803.2</v>
      </c>
      <c r="E303" s="4">
        <f t="shared" si="414"/>
        <v>250387.2</v>
      </c>
      <c r="F303" s="4">
        <f t="shared" si="415"/>
        <v>41363.2</v>
      </c>
      <c r="G303" s="4">
        <f t="shared" si="416"/>
        <v>252595.2</v>
      </c>
      <c r="H303" s="4">
        <f t="shared" si="417"/>
        <v>552</v>
      </c>
      <c r="I303" s="4">
        <f t="shared" si="418"/>
        <v>41142.4</v>
      </c>
      <c r="J303" s="4">
        <f t="shared" si="419"/>
        <v>7360</v>
      </c>
      <c r="K303" s="4">
        <f t="shared" si="420"/>
        <v>7360</v>
      </c>
      <c r="L303" s="4">
        <f t="shared" si="421"/>
        <v>524400</v>
      </c>
      <c r="M303" s="5">
        <f t="shared" si="435"/>
        <v>5520</v>
      </c>
      <c r="N303" s="5">
        <f t="shared" si="436"/>
        <v>552</v>
      </c>
      <c r="O303" s="5">
        <f t="shared" ref="O303:S303" si="462">O302+2</f>
        <v>552</v>
      </c>
      <c r="P303" s="5">
        <f t="shared" si="462"/>
        <v>552</v>
      </c>
      <c r="Q303" s="5">
        <f t="shared" si="462"/>
        <v>552</v>
      </c>
      <c r="R303" s="5">
        <f t="shared" si="462"/>
        <v>552</v>
      </c>
      <c r="S303" s="5">
        <f t="shared" si="462"/>
        <v>552</v>
      </c>
      <c r="T303" s="5">
        <f t="shared" si="438"/>
        <v>459</v>
      </c>
      <c r="U303" s="5">
        <v>100</v>
      </c>
      <c r="V303" s="5">
        <v>100</v>
      </c>
      <c r="W303" s="5">
        <f t="shared" si="439"/>
        <v>1415</v>
      </c>
      <c r="X303" s="4">
        <v>8</v>
      </c>
      <c r="Y303" s="4">
        <f t="shared" si="386"/>
        <v>9.2</v>
      </c>
      <c r="Z303" s="4">
        <v>15</v>
      </c>
      <c r="AA303" s="4">
        <f t="shared" si="423"/>
        <v>65088000</v>
      </c>
      <c r="AB303" s="4">
        <f t="shared" si="424"/>
        <v>956786688</v>
      </c>
      <c r="AC303" s="4">
        <f t="shared" si="425"/>
        <v>156676608</v>
      </c>
      <c r="AD303" s="4">
        <f t="shared" si="426"/>
        <v>360557568</v>
      </c>
      <c r="AE303" s="4">
        <f t="shared" si="427"/>
        <v>59563008</v>
      </c>
      <c r="AF303" s="4">
        <f t="shared" si="428"/>
        <v>363737088</v>
      </c>
      <c r="AG303" s="4">
        <f t="shared" si="429"/>
        <v>552</v>
      </c>
      <c r="AH303" s="4">
        <f t="shared" si="430"/>
        <v>41142.4</v>
      </c>
      <c r="AI303" s="4">
        <f t="shared" si="431"/>
        <v>10598400</v>
      </c>
      <c r="AJ303" s="4">
        <f t="shared" si="432"/>
        <v>10598400</v>
      </c>
      <c r="AK303" s="4">
        <f t="shared" si="433"/>
        <v>755136000</v>
      </c>
    </row>
    <row r="304" spans="1:37">
      <c r="A304" s="4">
        <f t="shared" si="434"/>
        <v>2840</v>
      </c>
      <c r="B304" s="4">
        <f t="shared" si="411"/>
        <v>45360</v>
      </c>
      <c r="C304" s="4">
        <f t="shared" si="412"/>
        <v>666758.4</v>
      </c>
      <c r="D304" s="4">
        <f t="shared" si="413"/>
        <v>109190.4</v>
      </c>
      <c r="E304" s="4">
        <f t="shared" si="414"/>
        <v>251270.4</v>
      </c>
      <c r="F304" s="4">
        <f t="shared" si="415"/>
        <v>41510.4</v>
      </c>
      <c r="G304" s="4">
        <f t="shared" si="416"/>
        <v>253478.4</v>
      </c>
      <c r="H304" s="4">
        <f t="shared" si="417"/>
        <v>554</v>
      </c>
      <c r="I304" s="4">
        <f t="shared" si="418"/>
        <v>41289.6</v>
      </c>
      <c r="J304" s="4">
        <f t="shared" si="419"/>
        <v>7360</v>
      </c>
      <c r="K304" s="4">
        <f t="shared" si="420"/>
        <v>7360</v>
      </c>
      <c r="L304" s="4">
        <f t="shared" si="421"/>
        <v>526240</v>
      </c>
      <c r="M304" s="5">
        <f t="shared" si="435"/>
        <v>5540</v>
      </c>
      <c r="N304" s="5">
        <f t="shared" si="436"/>
        <v>554</v>
      </c>
      <c r="O304" s="5">
        <f t="shared" ref="O304:S304" si="463">O303+2</f>
        <v>554</v>
      </c>
      <c r="P304" s="5">
        <f t="shared" si="463"/>
        <v>554</v>
      </c>
      <c r="Q304" s="5">
        <f t="shared" si="463"/>
        <v>554</v>
      </c>
      <c r="R304" s="5">
        <f t="shared" si="463"/>
        <v>554</v>
      </c>
      <c r="S304" s="5">
        <f t="shared" si="463"/>
        <v>554</v>
      </c>
      <c r="T304" s="5">
        <f t="shared" si="438"/>
        <v>461</v>
      </c>
      <c r="U304" s="5">
        <v>100</v>
      </c>
      <c r="V304" s="5">
        <v>100</v>
      </c>
      <c r="W304" s="5">
        <f t="shared" si="439"/>
        <v>1420</v>
      </c>
      <c r="X304" s="4">
        <v>8</v>
      </c>
      <c r="Y304" s="4">
        <f t="shared" si="386"/>
        <v>9.2</v>
      </c>
      <c r="Z304" s="4">
        <v>15</v>
      </c>
      <c r="AA304" s="4">
        <f t="shared" si="423"/>
        <v>65318400</v>
      </c>
      <c r="AB304" s="4">
        <f t="shared" si="424"/>
        <v>960132096</v>
      </c>
      <c r="AC304" s="4">
        <f t="shared" si="425"/>
        <v>157234176</v>
      </c>
      <c r="AD304" s="4">
        <f t="shared" si="426"/>
        <v>361829376</v>
      </c>
      <c r="AE304" s="4">
        <f t="shared" si="427"/>
        <v>59774976</v>
      </c>
      <c r="AF304" s="4">
        <f t="shared" si="428"/>
        <v>365008896</v>
      </c>
      <c r="AG304" s="4">
        <f t="shared" si="429"/>
        <v>554</v>
      </c>
      <c r="AH304" s="4">
        <f t="shared" si="430"/>
        <v>41289.6</v>
      </c>
      <c r="AI304" s="4">
        <f t="shared" si="431"/>
        <v>10598400</v>
      </c>
      <c r="AJ304" s="4">
        <f t="shared" si="432"/>
        <v>10598400</v>
      </c>
      <c r="AK304" s="4">
        <f t="shared" si="433"/>
        <v>757785600</v>
      </c>
    </row>
    <row r="305" spans="1:37">
      <c r="A305" s="4">
        <f t="shared" si="434"/>
        <v>2850</v>
      </c>
      <c r="B305" s="4">
        <f t="shared" si="411"/>
        <v>45520</v>
      </c>
      <c r="C305" s="4">
        <f t="shared" si="412"/>
        <v>669081.6</v>
      </c>
      <c r="D305" s="4">
        <f t="shared" si="413"/>
        <v>109577.6</v>
      </c>
      <c r="E305" s="4">
        <f t="shared" si="414"/>
        <v>252153.6</v>
      </c>
      <c r="F305" s="4">
        <f t="shared" si="415"/>
        <v>41657.6</v>
      </c>
      <c r="G305" s="4">
        <f t="shared" si="416"/>
        <v>254361.6</v>
      </c>
      <c r="H305" s="4">
        <f t="shared" si="417"/>
        <v>556</v>
      </c>
      <c r="I305" s="4">
        <f t="shared" si="418"/>
        <v>41436.8</v>
      </c>
      <c r="J305" s="4">
        <f t="shared" si="419"/>
        <v>7360</v>
      </c>
      <c r="K305" s="4">
        <f t="shared" si="420"/>
        <v>7360</v>
      </c>
      <c r="L305" s="4">
        <f t="shared" si="421"/>
        <v>528080</v>
      </c>
      <c r="M305" s="5">
        <f t="shared" si="435"/>
        <v>5560</v>
      </c>
      <c r="N305" s="5">
        <f t="shared" si="436"/>
        <v>556</v>
      </c>
      <c r="O305" s="5">
        <f t="shared" ref="O305:S305" si="464">O304+2</f>
        <v>556</v>
      </c>
      <c r="P305" s="5">
        <f t="shared" si="464"/>
        <v>556</v>
      </c>
      <c r="Q305" s="5">
        <f t="shared" si="464"/>
        <v>556</v>
      </c>
      <c r="R305" s="5">
        <f t="shared" si="464"/>
        <v>556</v>
      </c>
      <c r="S305" s="5">
        <f t="shared" si="464"/>
        <v>556</v>
      </c>
      <c r="T305" s="5">
        <f t="shared" si="438"/>
        <v>463</v>
      </c>
      <c r="U305" s="5">
        <v>100</v>
      </c>
      <c r="V305" s="5">
        <v>100</v>
      </c>
      <c r="W305" s="5">
        <f t="shared" si="439"/>
        <v>1425</v>
      </c>
      <c r="X305" s="4">
        <v>8</v>
      </c>
      <c r="Y305" s="4">
        <f t="shared" si="386"/>
        <v>9.2</v>
      </c>
      <c r="Z305" s="4">
        <v>15</v>
      </c>
      <c r="AA305" s="4">
        <f t="shared" si="423"/>
        <v>65548800</v>
      </c>
      <c r="AB305" s="4">
        <f t="shared" si="424"/>
        <v>963477504</v>
      </c>
      <c r="AC305" s="4">
        <f t="shared" si="425"/>
        <v>157791744</v>
      </c>
      <c r="AD305" s="4">
        <f t="shared" si="426"/>
        <v>363101184</v>
      </c>
      <c r="AE305" s="4">
        <f t="shared" si="427"/>
        <v>59986944</v>
      </c>
      <c r="AF305" s="4">
        <f t="shared" si="428"/>
        <v>366280704</v>
      </c>
      <c r="AG305" s="4">
        <f t="shared" si="429"/>
        <v>556</v>
      </c>
      <c r="AH305" s="4">
        <f t="shared" si="430"/>
        <v>41436.8</v>
      </c>
      <c r="AI305" s="4">
        <f t="shared" si="431"/>
        <v>10598400</v>
      </c>
      <c r="AJ305" s="4">
        <f t="shared" si="432"/>
        <v>10598400</v>
      </c>
      <c r="AK305" s="4">
        <f t="shared" si="433"/>
        <v>760435200</v>
      </c>
    </row>
    <row r="306" spans="1:37">
      <c r="A306" s="4">
        <f t="shared" si="434"/>
        <v>2860</v>
      </c>
      <c r="B306" s="4">
        <f t="shared" si="411"/>
        <v>45680</v>
      </c>
      <c r="C306" s="4">
        <f t="shared" si="412"/>
        <v>676953.6</v>
      </c>
      <c r="D306" s="4">
        <f t="shared" si="413"/>
        <v>110873.6</v>
      </c>
      <c r="E306" s="4">
        <f t="shared" si="414"/>
        <v>258537.6</v>
      </c>
      <c r="F306" s="4">
        <f t="shared" si="415"/>
        <v>42713.6</v>
      </c>
      <c r="G306" s="4">
        <f t="shared" si="416"/>
        <v>260793.6</v>
      </c>
      <c r="H306" s="4">
        <f t="shared" si="417"/>
        <v>558</v>
      </c>
      <c r="I306" s="4">
        <f t="shared" si="418"/>
        <v>42488</v>
      </c>
      <c r="J306" s="4">
        <f t="shared" si="419"/>
        <v>7520</v>
      </c>
      <c r="K306" s="4">
        <f t="shared" si="420"/>
        <v>7520</v>
      </c>
      <c r="L306" s="4">
        <f t="shared" si="421"/>
        <v>541440</v>
      </c>
      <c r="M306" s="5">
        <f t="shared" si="435"/>
        <v>5580</v>
      </c>
      <c r="N306" s="5">
        <f t="shared" si="436"/>
        <v>558</v>
      </c>
      <c r="O306" s="5">
        <f t="shared" ref="O306:S306" si="465">O305+2</f>
        <v>558</v>
      </c>
      <c r="P306" s="5">
        <f t="shared" si="465"/>
        <v>558</v>
      </c>
      <c r="Q306" s="5">
        <f t="shared" si="465"/>
        <v>558</v>
      </c>
      <c r="R306" s="5">
        <f t="shared" si="465"/>
        <v>558</v>
      </c>
      <c r="S306" s="5">
        <f t="shared" si="465"/>
        <v>558</v>
      </c>
      <c r="T306" s="5">
        <f t="shared" si="438"/>
        <v>465</v>
      </c>
      <c r="U306" s="5">
        <v>100</v>
      </c>
      <c r="V306" s="5">
        <v>100</v>
      </c>
      <c r="W306" s="5">
        <f t="shared" si="439"/>
        <v>1430</v>
      </c>
      <c r="X306" s="4">
        <v>8</v>
      </c>
      <c r="Y306" s="4">
        <f t="shared" si="386"/>
        <v>9.4</v>
      </c>
      <c r="Z306" s="4">
        <v>15</v>
      </c>
      <c r="AA306" s="4">
        <f t="shared" si="423"/>
        <v>65779200</v>
      </c>
      <c r="AB306" s="4">
        <f t="shared" si="424"/>
        <v>974813184</v>
      </c>
      <c r="AC306" s="4">
        <f t="shared" si="425"/>
        <v>159657984</v>
      </c>
      <c r="AD306" s="4">
        <f t="shared" si="426"/>
        <v>372294144</v>
      </c>
      <c r="AE306" s="4">
        <f t="shared" si="427"/>
        <v>61507584</v>
      </c>
      <c r="AF306" s="4">
        <f t="shared" si="428"/>
        <v>375542784</v>
      </c>
      <c r="AG306" s="4">
        <f t="shared" si="429"/>
        <v>558</v>
      </c>
      <c r="AH306" s="4">
        <f t="shared" si="430"/>
        <v>42488</v>
      </c>
      <c r="AI306" s="4">
        <f t="shared" si="431"/>
        <v>10828800</v>
      </c>
      <c r="AJ306" s="4">
        <f t="shared" si="432"/>
        <v>10828800</v>
      </c>
      <c r="AK306" s="4">
        <f t="shared" si="433"/>
        <v>779673600</v>
      </c>
    </row>
    <row r="307" spans="1:37">
      <c r="A307" s="4">
        <f t="shared" si="434"/>
        <v>2870</v>
      </c>
      <c r="B307" s="4">
        <f t="shared" si="411"/>
        <v>45840</v>
      </c>
      <c r="C307" s="4">
        <f t="shared" si="412"/>
        <v>679296</v>
      </c>
      <c r="D307" s="4">
        <f t="shared" si="413"/>
        <v>111264</v>
      </c>
      <c r="E307" s="4">
        <f t="shared" si="414"/>
        <v>259440</v>
      </c>
      <c r="F307" s="4">
        <f t="shared" si="415"/>
        <v>42864</v>
      </c>
      <c r="G307" s="4">
        <f t="shared" si="416"/>
        <v>261696</v>
      </c>
      <c r="H307" s="4">
        <f t="shared" si="417"/>
        <v>560</v>
      </c>
      <c r="I307" s="4">
        <f t="shared" si="418"/>
        <v>42638.4</v>
      </c>
      <c r="J307" s="4">
        <f t="shared" si="419"/>
        <v>7520</v>
      </c>
      <c r="K307" s="4">
        <f t="shared" si="420"/>
        <v>7520</v>
      </c>
      <c r="L307" s="4">
        <f t="shared" si="421"/>
        <v>543320</v>
      </c>
      <c r="M307" s="5">
        <f t="shared" si="435"/>
        <v>5600</v>
      </c>
      <c r="N307" s="5">
        <f t="shared" si="436"/>
        <v>560</v>
      </c>
      <c r="O307" s="5">
        <f t="shared" ref="O307:S307" si="466">O306+2</f>
        <v>560</v>
      </c>
      <c r="P307" s="5">
        <f t="shared" si="466"/>
        <v>560</v>
      </c>
      <c r="Q307" s="5">
        <f t="shared" si="466"/>
        <v>560</v>
      </c>
      <c r="R307" s="5">
        <f t="shared" si="466"/>
        <v>560</v>
      </c>
      <c r="S307" s="5">
        <f t="shared" si="466"/>
        <v>560</v>
      </c>
      <c r="T307" s="5">
        <f t="shared" si="438"/>
        <v>467</v>
      </c>
      <c r="U307" s="5">
        <v>100</v>
      </c>
      <c r="V307" s="5">
        <v>100</v>
      </c>
      <c r="W307" s="5">
        <f t="shared" si="439"/>
        <v>1435</v>
      </c>
      <c r="X307" s="4">
        <v>8</v>
      </c>
      <c r="Y307" s="4">
        <f t="shared" si="386"/>
        <v>9.4</v>
      </c>
      <c r="Z307" s="4">
        <v>15</v>
      </c>
      <c r="AA307" s="4">
        <f t="shared" si="423"/>
        <v>66009600</v>
      </c>
      <c r="AB307" s="4">
        <f t="shared" si="424"/>
        <v>978186240</v>
      </c>
      <c r="AC307" s="4">
        <f t="shared" si="425"/>
        <v>160220160</v>
      </c>
      <c r="AD307" s="4">
        <f t="shared" si="426"/>
        <v>373593600</v>
      </c>
      <c r="AE307" s="4">
        <f t="shared" si="427"/>
        <v>61724160</v>
      </c>
      <c r="AF307" s="4">
        <f t="shared" si="428"/>
        <v>376842240</v>
      </c>
      <c r="AG307" s="4">
        <f t="shared" si="429"/>
        <v>560</v>
      </c>
      <c r="AH307" s="4">
        <f t="shared" si="430"/>
        <v>42638.4</v>
      </c>
      <c r="AI307" s="4">
        <f t="shared" si="431"/>
        <v>10828800</v>
      </c>
      <c r="AJ307" s="4">
        <f t="shared" si="432"/>
        <v>10828800</v>
      </c>
      <c r="AK307" s="4">
        <f t="shared" si="433"/>
        <v>782380800</v>
      </c>
    </row>
    <row r="308" spans="1:37">
      <c r="A308" s="4">
        <f t="shared" si="434"/>
        <v>2880</v>
      </c>
      <c r="B308" s="4">
        <f t="shared" si="411"/>
        <v>46000</v>
      </c>
      <c r="C308" s="4">
        <f t="shared" si="412"/>
        <v>681638.4</v>
      </c>
      <c r="D308" s="4">
        <f t="shared" si="413"/>
        <v>111654.4</v>
      </c>
      <c r="E308" s="4">
        <f t="shared" si="414"/>
        <v>260342.4</v>
      </c>
      <c r="F308" s="4">
        <f t="shared" si="415"/>
        <v>43014.4</v>
      </c>
      <c r="G308" s="4">
        <f t="shared" si="416"/>
        <v>262598.4</v>
      </c>
      <c r="H308" s="4">
        <f t="shared" si="417"/>
        <v>562</v>
      </c>
      <c r="I308" s="4">
        <f t="shared" si="418"/>
        <v>42788.8</v>
      </c>
      <c r="J308" s="4">
        <f t="shared" si="419"/>
        <v>7520</v>
      </c>
      <c r="K308" s="4">
        <f t="shared" si="420"/>
        <v>7520</v>
      </c>
      <c r="L308" s="4">
        <f t="shared" si="421"/>
        <v>545200</v>
      </c>
      <c r="M308" s="5">
        <f t="shared" si="435"/>
        <v>5620</v>
      </c>
      <c r="N308" s="5">
        <f t="shared" si="436"/>
        <v>562</v>
      </c>
      <c r="O308" s="5">
        <f t="shared" ref="O308:S308" si="467">O307+2</f>
        <v>562</v>
      </c>
      <c r="P308" s="5">
        <f t="shared" si="467"/>
        <v>562</v>
      </c>
      <c r="Q308" s="5">
        <f t="shared" si="467"/>
        <v>562</v>
      </c>
      <c r="R308" s="5">
        <f t="shared" si="467"/>
        <v>562</v>
      </c>
      <c r="S308" s="5">
        <f t="shared" si="467"/>
        <v>562</v>
      </c>
      <c r="T308" s="5">
        <f t="shared" si="438"/>
        <v>469</v>
      </c>
      <c r="U308" s="5">
        <v>100</v>
      </c>
      <c r="V308" s="5">
        <v>100</v>
      </c>
      <c r="W308" s="5">
        <f t="shared" si="439"/>
        <v>1440</v>
      </c>
      <c r="X308" s="4">
        <v>8</v>
      </c>
      <c r="Y308" s="4">
        <f t="shared" si="386"/>
        <v>9.4</v>
      </c>
      <c r="Z308" s="4">
        <v>15</v>
      </c>
      <c r="AA308" s="4">
        <f t="shared" si="423"/>
        <v>66240000</v>
      </c>
      <c r="AB308" s="4">
        <f t="shared" si="424"/>
        <v>981559296</v>
      </c>
      <c r="AC308" s="4">
        <f t="shared" si="425"/>
        <v>160782336</v>
      </c>
      <c r="AD308" s="4">
        <f t="shared" si="426"/>
        <v>374893056</v>
      </c>
      <c r="AE308" s="4">
        <f t="shared" si="427"/>
        <v>61940736</v>
      </c>
      <c r="AF308" s="4">
        <f t="shared" si="428"/>
        <v>378141696</v>
      </c>
      <c r="AG308" s="4">
        <f t="shared" si="429"/>
        <v>562</v>
      </c>
      <c r="AH308" s="4">
        <f t="shared" si="430"/>
        <v>42788.8</v>
      </c>
      <c r="AI308" s="4">
        <f t="shared" si="431"/>
        <v>10828800</v>
      </c>
      <c r="AJ308" s="4">
        <f t="shared" si="432"/>
        <v>10828800</v>
      </c>
      <c r="AK308" s="4">
        <f t="shared" si="433"/>
        <v>785088000</v>
      </c>
    </row>
    <row r="309" spans="1:37">
      <c r="A309" s="4">
        <f t="shared" si="434"/>
        <v>2890</v>
      </c>
      <c r="B309" s="4">
        <f t="shared" si="411"/>
        <v>46160</v>
      </c>
      <c r="C309" s="4">
        <f t="shared" si="412"/>
        <v>683980.8</v>
      </c>
      <c r="D309" s="4">
        <f t="shared" si="413"/>
        <v>112044.8</v>
      </c>
      <c r="E309" s="4">
        <f t="shared" si="414"/>
        <v>261244.8</v>
      </c>
      <c r="F309" s="4">
        <f t="shared" si="415"/>
        <v>43164.8</v>
      </c>
      <c r="G309" s="4">
        <f t="shared" si="416"/>
        <v>263500.8</v>
      </c>
      <c r="H309" s="4">
        <f t="shared" si="417"/>
        <v>564</v>
      </c>
      <c r="I309" s="4">
        <f t="shared" si="418"/>
        <v>42939.2</v>
      </c>
      <c r="J309" s="4">
        <f t="shared" si="419"/>
        <v>7520</v>
      </c>
      <c r="K309" s="4">
        <f t="shared" si="420"/>
        <v>7520</v>
      </c>
      <c r="L309" s="4">
        <f t="shared" si="421"/>
        <v>547080</v>
      </c>
      <c r="M309" s="5">
        <f t="shared" si="435"/>
        <v>5640</v>
      </c>
      <c r="N309" s="5">
        <f t="shared" si="436"/>
        <v>564</v>
      </c>
      <c r="O309" s="5">
        <f t="shared" ref="O309:S309" si="468">O308+2</f>
        <v>564</v>
      </c>
      <c r="P309" s="5">
        <f t="shared" si="468"/>
        <v>564</v>
      </c>
      <c r="Q309" s="5">
        <f t="shared" si="468"/>
        <v>564</v>
      </c>
      <c r="R309" s="5">
        <f t="shared" si="468"/>
        <v>564</v>
      </c>
      <c r="S309" s="5">
        <f t="shared" si="468"/>
        <v>564</v>
      </c>
      <c r="T309" s="5">
        <f t="shared" si="438"/>
        <v>471</v>
      </c>
      <c r="U309" s="5">
        <v>100</v>
      </c>
      <c r="V309" s="5">
        <v>100</v>
      </c>
      <c r="W309" s="5">
        <f t="shared" si="439"/>
        <v>1445</v>
      </c>
      <c r="X309" s="4">
        <v>8</v>
      </c>
      <c r="Y309" s="4">
        <f t="shared" si="386"/>
        <v>9.4</v>
      </c>
      <c r="Z309" s="4">
        <v>15</v>
      </c>
      <c r="AA309" s="4">
        <f t="shared" si="423"/>
        <v>66470400</v>
      </c>
      <c r="AB309" s="4">
        <f t="shared" si="424"/>
        <v>984932352</v>
      </c>
      <c r="AC309" s="4">
        <f t="shared" si="425"/>
        <v>161344512</v>
      </c>
      <c r="AD309" s="4">
        <f t="shared" si="426"/>
        <v>376192512</v>
      </c>
      <c r="AE309" s="4">
        <f t="shared" si="427"/>
        <v>62157312</v>
      </c>
      <c r="AF309" s="4">
        <f t="shared" si="428"/>
        <v>379441152</v>
      </c>
      <c r="AG309" s="4">
        <f t="shared" si="429"/>
        <v>564</v>
      </c>
      <c r="AH309" s="4">
        <f t="shared" si="430"/>
        <v>42939.2</v>
      </c>
      <c r="AI309" s="4">
        <f t="shared" si="431"/>
        <v>10828800</v>
      </c>
      <c r="AJ309" s="4">
        <f t="shared" si="432"/>
        <v>10828800</v>
      </c>
      <c r="AK309" s="4">
        <f t="shared" si="433"/>
        <v>787795200</v>
      </c>
    </row>
    <row r="310" spans="1:37">
      <c r="A310" s="4">
        <f t="shared" si="434"/>
        <v>2900</v>
      </c>
      <c r="B310" s="4">
        <f t="shared" si="411"/>
        <v>46320</v>
      </c>
      <c r="C310" s="4">
        <f t="shared" si="412"/>
        <v>686323.2</v>
      </c>
      <c r="D310" s="4">
        <f t="shared" si="413"/>
        <v>112435.2</v>
      </c>
      <c r="E310" s="4">
        <f t="shared" si="414"/>
        <v>262147.2</v>
      </c>
      <c r="F310" s="4">
        <f t="shared" si="415"/>
        <v>43315.2</v>
      </c>
      <c r="G310" s="4">
        <f t="shared" si="416"/>
        <v>264403.2</v>
      </c>
      <c r="H310" s="4">
        <f t="shared" si="417"/>
        <v>566</v>
      </c>
      <c r="I310" s="4">
        <f t="shared" si="418"/>
        <v>43089.6</v>
      </c>
      <c r="J310" s="4">
        <f t="shared" si="419"/>
        <v>7520</v>
      </c>
      <c r="K310" s="4">
        <f t="shared" si="420"/>
        <v>7520</v>
      </c>
      <c r="L310" s="4">
        <f t="shared" si="421"/>
        <v>548960</v>
      </c>
      <c r="M310" s="5">
        <f t="shared" si="435"/>
        <v>5660</v>
      </c>
      <c r="N310" s="5">
        <f t="shared" si="436"/>
        <v>566</v>
      </c>
      <c r="O310" s="5">
        <f t="shared" ref="O310:S310" si="469">O309+2</f>
        <v>566</v>
      </c>
      <c r="P310" s="5">
        <f t="shared" si="469"/>
        <v>566</v>
      </c>
      <c r="Q310" s="5">
        <f t="shared" si="469"/>
        <v>566</v>
      </c>
      <c r="R310" s="5">
        <f t="shared" si="469"/>
        <v>566</v>
      </c>
      <c r="S310" s="5">
        <f t="shared" si="469"/>
        <v>566</v>
      </c>
      <c r="T310" s="5">
        <f t="shared" si="438"/>
        <v>473</v>
      </c>
      <c r="U310" s="5">
        <v>100</v>
      </c>
      <c r="V310" s="5">
        <v>100</v>
      </c>
      <c r="W310" s="5">
        <f t="shared" si="439"/>
        <v>1450</v>
      </c>
      <c r="X310" s="4">
        <v>8</v>
      </c>
      <c r="Y310" s="4">
        <f t="shared" si="386"/>
        <v>9.4</v>
      </c>
      <c r="Z310" s="4">
        <v>15</v>
      </c>
      <c r="AA310" s="4">
        <f t="shared" si="423"/>
        <v>66700800</v>
      </c>
      <c r="AB310" s="4">
        <f t="shared" si="424"/>
        <v>988305408</v>
      </c>
      <c r="AC310" s="4">
        <f t="shared" si="425"/>
        <v>161906688</v>
      </c>
      <c r="AD310" s="4">
        <f t="shared" si="426"/>
        <v>377491968</v>
      </c>
      <c r="AE310" s="4">
        <f t="shared" si="427"/>
        <v>62373888</v>
      </c>
      <c r="AF310" s="4">
        <f t="shared" si="428"/>
        <v>380740608</v>
      </c>
      <c r="AG310" s="4">
        <f t="shared" si="429"/>
        <v>566</v>
      </c>
      <c r="AH310" s="4">
        <f t="shared" si="430"/>
        <v>43089.6</v>
      </c>
      <c r="AI310" s="4">
        <f t="shared" si="431"/>
        <v>10828800</v>
      </c>
      <c r="AJ310" s="4">
        <f t="shared" si="432"/>
        <v>10828800</v>
      </c>
      <c r="AK310" s="4">
        <f t="shared" si="433"/>
        <v>790502400</v>
      </c>
    </row>
    <row r="311" spans="1:37">
      <c r="A311" s="4">
        <f t="shared" si="434"/>
        <v>2910</v>
      </c>
      <c r="B311" s="4">
        <f t="shared" si="411"/>
        <v>46480</v>
      </c>
      <c r="C311" s="4">
        <f t="shared" si="412"/>
        <v>694310.4</v>
      </c>
      <c r="D311" s="4">
        <f t="shared" si="413"/>
        <v>113750.4</v>
      </c>
      <c r="E311" s="4">
        <f t="shared" si="414"/>
        <v>268646.4</v>
      </c>
      <c r="F311" s="4">
        <f t="shared" si="415"/>
        <v>44390.4</v>
      </c>
      <c r="G311" s="4">
        <f t="shared" si="416"/>
        <v>270950.4</v>
      </c>
      <c r="H311" s="4">
        <f t="shared" si="417"/>
        <v>568</v>
      </c>
      <c r="I311" s="4">
        <f t="shared" si="418"/>
        <v>44160</v>
      </c>
      <c r="J311" s="4">
        <f t="shared" si="419"/>
        <v>7680</v>
      </c>
      <c r="K311" s="4">
        <f t="shared" si="420"/>
        <v>7680</v>
      </c>
      <c r="L311" s="4">
        <f t="shared" si="421"/>
        <v>562560</v>
      </c>
      <c r="M311" s="5">
        <f t="shared" si="435"/>
        <v>5680</v>
      </c>
      <c r="N311" s="5">
        <f t="shared" si="436"/>
        <v>568</v>
      </c>
      <c r="O311" s="5">
        <f t="shared" ref="O311:S311" si="470">O310+2</f>
        <v>568</v>
      </c>
      <c r="P311" s="5">
        <f t="shared" si="470"/>
        <v>568</v>
      </c>
      <c r="Q311" s="5">
        <f t="shared" si="470"/>
        <v>568</v>
      </c>
      <c r="R311" s="5">
        <f t="shared" si="470"/>
        <v>568</v>
      </c>
      <c r="S311" s="5">
        <f t="shared" si="470"/>
        <v>568</v>
      </c>
      <c r="T311" s="5">
        <f t="shared" si="438"/>
        <v>475</v>
      </c>
      <c r="U311" s="5">
        <v>100</v>
      </c>
      <c r="V311" s="5">
        <v>100</v>
      </c>
      <c r="W311" s="5">
        <f t="shared" si="439"/>
        <v>1455</v>
      </c>
      <c r="X311" s="4">
        <v>8</v>
      </c>
      <c r="Y311" s="4">
        <f t="shared" si="386"/>
        <v>9.6</v>
      </c>
      <c r="Z311" s="4">
        <v>15</v>
      </c>
      <c r="AA311" s="4">
        <f t="shared" si="423"/>
        <v>66931200</v>
      </c>
      <c r="AB311" s="4">
        <f t="shared" si="424"/>
        <v>999806976</v>
      </c>
      <c r="AC311" s="4">
        <f t="shared" si="425"/>
        <v>163800576</v>
      </c>
      <c r="AD311" s="4">
        <f t="shared" si="426"/>
        <v>386850816</v>
      </c>
      <c r="AE311" s="4">
        <f t="shared" si="427"/>
        <v>63922176</v>
      </c>
      <c r="AF311" s="4">
        <f t="shared" si="428"/>
        <v>390168576</v>
      </c>
      <c r="AG311" s="4">
        <f t="shared" si="429"/>
        <v>568</v>
      </c>
      <c r="AH311" s="4">
        <f t="shared" si="430"/>
        <v>44160</v>
      </c>
      <c r="AI311" s="4">
        <f t="shared" si="431"/>
        <v>11059200</v>
      </c>
      <c r="AJ311" s="4">
        <f t="shared" si="432"/>
        <v>11059200</v>
      </c>
      <c r="AK311" s="4">
        <f t="shared" si="433"/>
        <v>810086400</v>
      </c>
    </row>
    <row r="312" spans="1:37">
      <c r="A312" s="4">
        <f t="shared" si="434"/>
        <v>2920</v>
      </c>
      <c r="B312" s="4">
        <f t="shared" si="411"/>
        <v>46640</v>
      </c>
      <c r="C312" s="4">
        <f t="shared" si="412"/>
        <v>696672</v>
      </c>
      <c r="D312" s="4">
        <f t="shared" si="413"/>
        <v>114144</v>
      </c>
      <c r="E312" s="4">
        <f t="shared" si="414"/>
        <v>269568</v>
      </c>
      <c r="F312" s="4">
        <f t="shared" si="415"/>
        <v>44544</v>
      </c>
      <c r="G312" s="4">
        <f t="shared" si="416"/>
        <v>271872</v>
      </c>
      <c r="H312" s="4">
        <f t="shared" si="417"/>
        <v>570</v>
      </c>
      <c r="I312" s="4">
        <f t="shared" si="418"/>
        <v>44313.6</v>
      </c>
      <c r="J312" s="4">
        <f t="shared" si="419"/>
        <v>7680</v>
      </c>
      <c r="K312" s="4">
        <f t="shared" si="420"/>
        <v>7680</v>
      </c>
      <c r="L312" s="4">
        <f t="shared" si="421"/>
        <v>564480</v>
      </c>
      <c r="M312" s="5">
        <f t="shared" si="435"/>
        <v>5700</v>
      </c>
      <c r="N312" s="5">
        <f t="shared" si="436"/>
        <v>570</v>
      </c>
      <c r="O312" s="5">
        <f t="shared" ref="O312:S312" si="471">O311+2</f>
        <v>570</v>
      </c>
      <c r="P312" s="5">
        <f t="shared" si="471"/>
        <v>570</v>
      </c>
      <c r="Q312" s="5">
        <f t="shared" si="471"/>
        <v>570</v>
      </c>
      <c r="R312" s="5">
        <f t="shared" si="471"/>
        <v>570</v>
      </c>
      <c r="S312" s="5">
        <f t="shared" si="471"/>
        <v>570</v>
      </c>
      <c r="T312" s="5">
        <f t="shared" si="438"/>
        <v>477</v>
      </c>
      <c r="U312" s="5">
        <v>100</v>
      </c>
      <c r="V312" s="5">
        <v>100</v>
      </c>
      <c r="W312" s="5">
        <f t="shared" si="439"/>
        <v>1460</v>
      </c>
      <c r="X312" s="4">
        <v>8</v>
      </c>
      <c r="Y312" s="4">
        <f t="shared" si="386"/>
        <v>9.6</v>
      </c>
      <c r="Z312" s="4">
        <v>15</v>
      </c>
      <c r="AA312" s="4">
        <f t="shared" si="423"/>
        <v>67161600</v>
      </c>
      <c r="AB312" s="4">
        <f t="shared" si="424"/>
        <v>1003207680</v>
      </c>
      <c r="AC312" s="4">
        <f t="shared" si="425"/>
        <v>164367360</v>
      </c>
      <c r="AD312" s="4">
        <f t="shared" si="426"/>
        <v>388177920</v>
      </c>
      <c r="AE312" s="4">
        <f t="shared" si="427"/>
        <v>64143360</v>
      </c>
      <c r="AF312" s="4">
        <f t="shared" si="428"/>
        <v>391495680</v>
      </c>
      <c r="AG312" s="4">
        <f t="shared" si="429"/>
        <v>570</v>
      </c>
      <c r="AH312" s="4">
        <f t="shared" si="430"/>
        <v>44313.6</v>
      </c>
      <c r="AI312" s="4">
        <f t="shared" si="431"/>
        <v>11059200</v>
      </c>
      <c r="AJ312" s="4">
        <f t="shared" si="432"/>
        <v>11059200</v>
      </c>
      <c r="AK312" s="4">
        <f t="shared" si="433"/>
        <v>812851200</v>
      </c>
    </row>
    <row r="313" spans="1:37">
      <c r="A313" s="4">
        <f t="shared" si="434"/>
        <v>2930</v>
      </c>
      <c r="B313" s="4">
        <f t="shared" si="411"/>
        <v>46800</v>
      </c>
      <c r="C313" s="4">
        <f t="shared" si="412"/>
        <v>699033.6</v>
      </c>
      <c r="D313" s="4">
        <f t="shared" si="413"/>
        <v>114537.6</v>
      </c>
      <c r="E313" s="4">
        <f t="shared" si="414"/>
        <v>270489.6</v>
      </c>
      <c r="F313" s="4">
        <f t="shared" si="415"/>
        <v>44697.6</v>
      </c>
      <c r="G313" s="4">
        <f t="shared" si="416"/>
        <v>272793.6</v>
      </c>
      <c r="H313" s="4">
        <f t="shared" si="417"/>
        <v>572</v>
      </c>
      <c r="I313" s="4">
        <f t="shared" si="418"/>
        <v>44467.2</v>
      </c>
      <c r="J313" s="4">
        <f t="shared" si="419"/>
        <v>7680</v>
      </c>
      <c r="K313" s="4">
        <f t="shared" si="420"/>
        <v>7680</v>
      </c>
      <c r="L313" s="4">
        <f t="shared" si="421"/>
        <v>566400</v>
      </c>
      <c r="M313" s="5">
        <f t="shared" si="435"/>
        <v>5720</v>
      </c>
      <c r="N313" s="5">
        <f t="shared" si="436"/>
        <v>572</v>
      </c>
      <c r="O313" s="5">
        <f t="shared" ref="O313:S313" si="472">O312+2</f>
        <v>572</v>
      </c>
      <c r="P313" s="5">
        <f t="shared" si="472"/>
        <v>572</v>
      </c>
      <c r="Q313" s="5">
        <f t="shared" si="472"/>
        <v>572</v>
      </c>
      <c r="R313" s="5">
        <f t="shared" si="472"/>
        <v>572</v>
      </c>
      <c r="S313" s="5">
        <f t="shared" si="472"/>
        <v>572</v>
      </c>
      <c r="T313" s="5">
        <f t="shared" si="438"/>
        <v>479</v>
      </c>
      <c r="U313" s="5">
        <v>100</v>
      </c>
      <c r="V313" s="5">
        <v>100</v>
      </c>
      <c r="W313" s="5">
        <f t="shared" si="439"/>
        <v>1465</v>
      </c>
      <c r="X313" s="4">
        <v>8</v>
      </c>
      <c r="Y313" s="4">
        <f t="shared" si="386"/>
        <v>9.6</v>
      </c>
      <c r="Z313" s="4">
        <v>15</v>
      </c>
      <c r="AA313" s="4">
        <f t="shared" si="423"/>
        <v>67392000</v>
      </c>
      <c r="AB313" s="4">
        <f t="shared" si="424"/>
        <v>1006608384</v>
      </c>
      <c r="AC313" s="4">
        <f t="shared" si="425"/>
        <v>164934144</v>
      </c>
      <c r="AD313" s="4">
        <f t="shared" si="426"/>
        <v>389505024</v>
      </c>
      <c r="AE313" s="4">
        <f t="shared" si="427"/>
        <v>64364544</v>
      </c>
      <c r="AF313" s="4">
        <f t="shared" si="428"/>
        <v>392822784</v>
      </c>
      <c r="AG313" s="4">
        <f t="shared" si="429"/>
        <v>572</v>
      </c>
      <c r="AH313" s="4">
        <f t="shared" si="430"/>
        <v>44467.2</v>
      </c>
      <c r="AI313" s="4">
        <f t="shared" si="431"/>
        <v>11059200</v>
      </c>
      <c r="AJ313" s="4">
        <f t="shared" si="432"/>
        <v>11059200</v>
      </c>
      <c r="AK313" s="4">
        <f t="shared" si="433"/>
        <v>815616000</v>
      </c>
    </row>
    <row r="314" spans="1:37">
      <c r="A314" s="4">
        <f t="shared" si="434"/>
        <v>2940</v>
      </c>
      <c r="B314" s="4">
        <f t="shared" si="411"/>
        <v>46960</v>
      </c>
      <c r="C314" s="4">
        <f t="shared" si="412"/>
        <v>701395.2</v>
      </c>
      <c r="D314" s="4">
        <f t="shared" si="413"/>
        <v>114931.2</v>
      </c>
      <c r="E314" s="4">
        <f t="shared" si="414"/>
        <v>271411.2</v>
      </c>
      <c r="F314" s="4">
        <f t="shared" si="415"/>
        <v>44851.2</v>
      </c>
      <c r="G314" s="4">
        <f t="shared" si="416"/>
        <v>273715.2</v>
      </c>
      <c r="H314" s="4">
        <f t="shared" si="417"/>
        <v>574</v>
      </c>
      <c r="I314" s="4">
        <f t="shared" si="418"/>
        <v>44620.8</v>
      </c>
      <c r="J314" s="4">
        <f t="shared" si="419"/>
        <v>7680</v>
      </c>
      <c r="K314" s="4">
        <f t="shared" si="420"/>
        <v>7680</v>
      </c>
      <c r="L314" s="4">
        <f t="shared" si="421"/>
        <v>568320</v>
      </c>
      <c r="M314" s="5">
        <f t="shared" si="435"/>
        <v>5740</v>
      </c>
      <c r="N314" s="5">
        <f t="shared" si="436"/>
        <v>574</v>
      </c>
      <c r="O314" s="5">
        <f t="shared" ref="O314:S314" si="473">O313+2</f>
        <v>574</v>
      </c>
      <c r="P314" s="5">
        <f t="shared" si="473"/>
        <v>574</v>
      </c>
      <c r="Q314" s="5">
        <f t="shared" si="473"/>
        <v>574</v>
      </c>
      <c r="R314" s="5">
        <f t="shared" si="473"/>
        <v>574</v>
      </c>
      <c r="S314" s="5">
        <f t="shared" si="473"/>
        <v>574</v>
      </c>
      <c r="T314" s="5">
        <f t="shared" si="438"/>
        <v>481</v>
      </c>
      <c r="U314" s="5">
        <v>100</v>
      </c>
      <c r="V314" s="5">
        <v>100</v>
      </c>
      <c r="W314" s="5">
        <f t="shared" si="439"/>
        <v>1470</v>
      </c>
      <c r="X314" s="4">
        <v>8</v>
      </c>
      <c r="Y314" s="4">
        <f t="shared" si="386"/>
        <v>9.6</v>
      </c>
      <c r="Z314" s="4">
        <v>15</v>
      </c>
      <c r="AA314" s="4">
        <f t="shared" si="423"/>
        <v>67622400</v>
      </c>
      <c r="AB314" s="4">
        <f t="shared" si="424"/>
        <v>1010009088</v>
      </c>
      <c r="AC314" s="4">
        <f t="shared" si="425"/>
        <v>165500928</v>
      </c>
      <c r="AD314" s="4">
        <f t="shared" si="426"/>
        <v>390832128</v>
      </c>
      <c r="AE314" s="4">
        <f t="shared" si="427"/>
        <v>64585728</v>
      </c>
      <c r="AF314" s="4">
        <f t="shared" si="428"/>
        <v>394149888</v>
      </c>
      <c r="AG314" s="4">
        <f t="shared" si="429"/>
        <v>574</v>
      </c>
      <c r="AH314" s="4">
        <f t="shared" si="430"/>
        <v>44620.8</v>
      </c>
      <c r="AI314" s="4">
        <f t="shared" si="431"/>
        <v>11059200</v>
      </c>
      <c r="AJ314" s="4">
        <f t="shared" si="432"/>
        <v>11059200</v>
      </c>
      <c r="AK314" s="4">
        <f t="shared" si="433"/>
        <v>818380800</v>
      </c>
    </row>
    <row r="315" spans="1:37">
      <c r="A315" s="4">
        <f t="shared" si="434"/>
        <v>2950</v>
      </c>
      <c r="B315" s="4">
        <f t="shared" si="411"/>
        <v>47120</v>
      </c>
      <c r="C315" s="4">
        <f t="shared" si="412"/>
        <v>703756.8</v>
      </c>
      <c r="D315" s="4">
        <f t="shared" si="413"/>
        <v>115324.8</v>
      </c>
      <c r="E315" s="4">
        <f t="shared" si="414"/>
        <v>272332.8</v>
      </c>
      <c r="F315" s="4">
        <f t="shared" si="415"/>
        <v>45004.8</v>
      </c>
      <c r="G315" s="4">
        <f t="shared" si="416"/>
        <v>274636.8</v>
      </c>
      <c r="H315" s="4">
        <f t="shared" si="417"/>
        <v>576</v>
      </c>
      <c r="I315" s="4">
        <f t="shared" si="418"/>
        <v>44774.4</v>
      </c>
      <c r="J315" s="4">
        <f t="shared" si="419"/>
        <v>7680</v>
      </c>
      <c r="K315" s="4">
        <f t="shared" si="420"/>
        <v>7680</v>
      </c>
      <c r="L315" s="4">
        <f t="shared" si="421"/>
        <v>570240</v>
      </c>
      <c r="M315" s="5">
        <f t="shared" si="435"/>
        <v>5760</v>
      </c>
      <c r="N315" s="5">
        <f t="shared" si="436"/>
        <v>576</v>
      </c>
      <c r="O315" s="5">
        <f t="shared" ref="O315:S315" si="474">O314+2</f>
        <v>576</v>
      </c>
      <c r="P315" s="5">
        <f t="shared" si="474"/>
        <v>576</v>
      </c>
      <c r="Q315" s="5">
        <f t="shared" si="474"/>
        <v>576</v>
      </c>
      <c r="R315" s="5">
        <f t="shared" si="474"/>
        <v>576</v>
      </c>
      <c r="S315" s="5">
        <f t="shared" si="474"/>
        <v>576</v>
      </c>
      <c r="T315" s="5">
        <f t="shared" si="438"/>
        <v>483</v>
      </c>
      <c r="U315" s="5">
        <v>100</v>
      </c>
      <c r="V315" s="5">
        <v>100</v>
      </c>
      <c r="W315" s="5">
        <f t="shared" si="439"/>
        <v>1475</v>
      </c>
      <c r="X315" s="4">
        <v>8</v>
      </c>
      <c r="Y315" s="4">
        <f t="shared" si="386"/>
        <v>9.6</v>
      </c>
      <c r="Z315" s="4">
        <v>15</v>
      </c>
      <c r="AA315" s="4">
        <f t="shared" si="423"/>
        <v>67852800</v>
      </c>
      <c r="AB315" s="4">
        <f t="shared" si="424"/>
        <v>1013409792</v>
      </c>
      <c r="AC315" s="4">
        <f t="shared" si="425"/>
        <v>166067712</v>
      </c>
      <c r="AD315" s="4">
        <f t="shared" si="426"/>
        <v>392159232</v>
      </c>
      <c r="AE315" s="4">
        <f t="shared" si="427"/>
        <v>64806912</v>
      </c>
      <c r="AF315" s="4">
        <f t="shared" si="428"/>
        <v>395476992</v>
      </c>
      <c r="AG315" s="4">
        <f t="shared" si="429"/>
        <v>576</v>
      </c>
      <c r="AH315" s="4">
        <f t="shared" si="430"/>
        <v>44774.4</v>
      </c>
      <c r="AI315" s="4">
        <f t="shared" si="431"/>
        <v>11059200</v>
      </c>
      <c r="AJ315" s="4">
        <f t="shared" si="432"/>
        <v>11059200</v>
      </c>
      <c r="AK315" s="4">
        <f t="shared" si="433"/>
        <v>821145600</v>
      </c>
    </row>
    <row r="316" spans="1:37">
      <c r="A316" s="4">
        <f t="shared" si="434"/>
        <v>2960</v>
      </c>
      <c r="B316" s="4">
        <f t="shared" si="411"/>
        <v>47280</v>
      </c>
      <c r="C316" s="4">
        <f t="shared" si="412"/>
        <v>711859.2</v>
      </c>
      <c r="D316" s="4">
        <f t="shared" si="413"/>
        <v>116659.2</v>
      </c>
      <c r="E316" s="4">
        <f t="shared" si="414"/>
        <v>278947.2</v>
      </c>
      <c r="F316" s="4">
        <f t="shared" si="415"/>
        <v>46099.2</v>
      </c>
      <c r="G316" s="4">
        <f t="shared" si="416"/>
        <v>281299.2</v>
      </c>
      <c r="H316" s="4">
        <f t="shared" si="417"/>
        <v>578</v>
      </c>
      <c r="I316" s="4">
        <f t="shared" si="418"/>
        <v>45864</v>
      </c>
      <c r="J316" s="4">
        <f t="shared" si="419"/>
        <v>7840</v>
      </c>
      <c r="K316" s="4">
        <f t="shared" si="420"/>
        <v>7840</v>
      </c>
      <c r="L316" s="4">
        <f t="shared" si="421"/>
        <v>584080</v>
      </c>
      <c r="M316" s="5">
        <f t="shared" si="435"/>
        <v>5780</v>
      </c>
      <c r="N316" s="5">
        <f t="shared" si="436"/>
        <v>578</v>
      </c>
      <c r="O316" s="5">
        <f t="shared" ref="O316:S316" si="475">O315+2</f>
        <v>578</v>
      </c>
      <c r="P316" s="5">
        <f t="shared" si="475"/>
        <v>578</v>
      </c>
      <c r="Q316" s="5">
        <f t="shared" si="475"/>
        <v>578</v>
      </c>
      <c r="R316" s="5">
        <f t="shared" si="475"/>
        <v>578</v>
      </c>
      <c r="S316" s="5">
        <f t="shared" si="475"/>
        <v>578</v>
      </c>
      <c r="T316" s="5">
        <f t="shared" si="438"/>
        <v>485</v>
      </c>
      <c r="U316" s="5">
        <v>100</v>
      </c>
      <c r="V316" s="5">
        <v>100</v>
      </c>
      <c r="W316" s="5">
        <f t="shared" si="439"/>
        <v>1480</v>
      </c>
      <c r="X316" s="4">
        <v>8</v>
      </c>
      <c r="Y316" s="4">
        <f t="shared" si="386"/>
        <v>9.8</v>
      </c>
      <c r="Z316" s="4">
        <v>15</v>
      </c>
      <c r="AA316" s="4">
        <f t="shared" si="423"/>
        <v>68083200</v>
      </c>
      <c r="AB316" s="4">
        <f t="shared" si="424"/>
        <v>1025077248</v>
      </c>
      <c r="AC316" s="4">
        <f t="shared" si="425"/>
        <v>167989248</v>
      </c>
      <c r="AD316" s="4">
        <f t="shared" si="426"/>
        <v>401683968</v>
      </c>
      <c r="AE316" s="4">
        <f t="shared" si="427"/>
        <v>66382848</v>
      </c>
      <c r="AF316" s="4">
        <f t="shared" si="428"/>
        <v>405070848</v>
      </c>
      <c r="AG316" s="4">
        <f t="shared" si="429"/>
        <v>578</v>
      </c>
      <c r="AH316" s="4">
        <f t="shared" si="430"/>
        <v>45864</v>
      </c>
      <c r="AI316" s="4">
        <f t="shared" si="431"/>
        <v>11289600</v>
      </c>
      <c r="AJ316" s="4">
        <f t="shared" si="432"/>
        <v>11289600</v>
      </c>
      <c r="AK316" s="4">
        <f t="shared" si="433"/>
        <v>841075200</v>
      </c>
    </row>
    <row r="317" spans="1:37">
      <c r="A317" s="4">
        <f t="shared" si="434"/>
        <v>2970</v>
      </c>
      <c r="B317" s="4">
        <f t="shared" si="411"/>
        <v>47440</v>
      </c>
      <c r="C317" s="4">
        <f t="shared" si="412"/>
        <v>714240</v>
      </c>
      <c r="D317" s="4">
        <f t="shared" si="413"/>
        <v>117056</v>
      </c>
      <c r="E317" s="4">
        <f t="shared" si="414"/>
        <v>279888</v>
      </c>
      <c r="F317" s="4">
        <f t="shared" si="415"/>
        <v>46256</v>
      </c>
      <c r="G317" s="4">
        <f t="shared" si="416"/>
        <v>282240</v>
      </c>
      <c r="H317" s="4">
        <f t="shared" si="417"/>
        <v>580</v>
      </c>
      <c r="I317" s="4">
        <f t="shared" si="418"/>
        <v>46020.8</v>
      </c>
      <c r="J317" s="4">
        <f t="shared" si="419"/>
        <v>7840</v>
      </c>
      <c r="K317" s="4">
        <f t="shared" si="420"/>
        <v>7840</v>
      </c>
      <c r="L317" s="4">
        <f t="shared" si="421"/>
        <v>586040</v>
      </c>
      <c r="M317" s="5">
        <f t="shared" si="435"/>
        <v>5800</v>
      </c>
      <c r="N317" s="5">
        <f t="shared" si="436"/>
        <v>580</v>
      </c>
      <c r="O317" s="5">
        <f t="shared" ref="O317:S317" si="476">O316+2</f>
        <v>580</v>
      </c>
      <c r="P317" s="5">
        <f t="shared" si="476"/>
        <v>580</v>
      </c>
      <c r="Q317" s="5">
        <f t="shared" si="476"/>
        <v>580</v>
      </c>
      <c r="R317" s="5">
        <f t="shared" si="476"/>
        <v>580</v>
      </c>
      <c r="S317" s="5">
        <f t="shared" si="476"/>
        <v>580</v>
      </c>
      <c r="T317" s="5">
        <f t="shared" si="438"/>
        <v>487</v>
      </c>
      <c r="U317" s="5">
        <v>100</v>
      </c>
      <c r="V317" s="5">
        <v>100</v>
      </c>
      <c r="W317" s="5">
        <f t="shared" si="439"/>
        <v>1485</v>
      </c>
      <c r="X317" s="4">
        <v>8</v>
      </c>
      <c r="Y317" s="4">
        <f t="shared" ref="Y317:Y380" si="477">Y297+0.5</f>
        <v>9.8</v>
      </c>
      <c r="Z317" s="4">
        <v>15</v>
      </c>
      <c r="AA317" s="4">
        <f t="shared" si="423"/>
        <v>68313600</v>
      </c>
      <c r="AB317" s="4">
        <f t="shared" si="424"/>
        <v>1028505600</v>
      </c>
      <c r="AC317" s="4">
        <f t="shared" si="425"/>
        <v>168560640</v>
      </c>
      <c r="AD317" s="4">
        <f t="shared" si="426"/>
        <v>403038720</v>
      </c>
      <c r="AE317" s="4">
        <f t="shared" si="427"/>
        <v>66608640</v>
      </c>
      <c r="AF317" s="4">
        <f t="shared" si="428"/>
        <v>406425600</v>
      </c>
      <c r="AG317" s="4">
        <f t="shared" si="429"/>
        <v>580</v>
      </c>
      <c r="AH317" s="4">
        <f t="shared" si="430"/>
        <v>46020.8</v>
      </c>
      <c r="AI317" s="4">
        <f t="shared" si="431"/>
        <v>11289600</v>
      </c>
      <c r="AJ317" s="4">
        <f t="shared" si="432"/>
        <v>11289600</v>
      </c>
      <c r="AK317" s="4">
        <f t="shared" si="433"/>
        <v>843897600</v>
      </c>
    </row>
    <row r="318" spans="1:37">
      <c r="A318" s="4">
        <f t="shared" si="434"/>
        <v>2980</v>
      </c>
      <c r="B318" s="4">
        <f t="shared" si="411"/>
        <v>47600</v>
      </c>
      <c r="C318" s="4">
        <f t="shared" si="412"/>
        <v>716620.8</v>
      </c>
      <c r="D318" s="4">
        <f t="shared" si="413"/>
        <v>117452.8</v>
      </c>
      <c r="E318" s="4">
        <f t="shared" si="414"/>
        <v>280828.8</v>
      </c>
      <c r="F318" s="4">
        <f t="shared" si="415"/>
        <v>46412.8</v>
      </c>
      <c r="G318" s="4">
        <f t="shared" si="416"/>
        <v>283180.8</v>
      </c>
      <c r="H318" s="4">
        <f t="shared" si="417"/>
        <v>582</v>
      </c>
      <c r="I318" s="4">
        <f t="shared" si="418"/>
        <v>46177.6</v>
      </c>
      <c r="J318" s="4">
        <f t="shared" si="419"/>
        <v>7840</v>
      </c>
      <c r="K318" s="4">
        <f t="shared" si="420"/>
        <v>7840</v>
      </c>
      <c r="L318" s="4">
        <f t="shared" si="421"/>
        <v>588000</v>
      </c>
      <c r="M318" s="5">
        <f t="shared" si="435"/>
        <v>5820</v>
      </c>
      <c r="N318" s="5">
        <f t="shared" si="436"/>
        <v>582</v>
      </c>
      <c r="O318" s="5">
        <f t="shared" ref="O318:S318" si="478">O317+2</f>
        <v>582</v>
      </c>
      <c r="P318" s="5">
        <f t="shared" si="478"/>
        <v>582</v>
      </c>
      <c r="Q318" s="5">
        <f t="shared" si="478"/>
        <v>582</v>
      </c>
      <c r="R318" s="5">
        <f t="shared" si="478"/>
        <v>582</v>
      </c>
      <c r="S318" s="5">
        <f t="shared" si="478"/>
        <v>582</v>
      </c>
      <c r="T318" s="5">
        <f t="shared" si="438"/>
        <v>489</v>
      </c>
      <c r="U318" s="5">
        <v>100</v>
      </c>
      <c r="V318" s="5">
        <v>100</v>
      </c>
      <c r="W318" s="5">
        <f t="shared" si="439"/>
        <v>1490</v>
      </c>
      <c r="X318" s="4">
        <v>8</v>
      </c>
      <c r="Y318" s="4">
        <f t="shared" si="477"/>
        <v>9.8</v>
      </c>
      <c r="Z318" s="4">
        <v>15</v>
      </c>
      <c r="AA318" s="4">
        <f t="shared" si="423"/>
        <v>68544000</v>
      </c>
      <c r="AB318" s="4">
        <f t="shared" si="424"/>
        <v>1031933952</v>
      </c>
      <c r="AC318" s="4">
        <f t="shared" si="425"/>
        <v>169132032</v>
      </c>
      <c r="AD318" s="4">
        <f t="shared" si="426"/>
        <v>404393472</v>
      </c>
      <c r="AE318" s="4">
        <f t="shared" si="427"/>
        <v>66834432</v>
      </c>
      <c r="AF318" s="4">
        <f t="shared" si="428"/>
        <v>407780352</v>
      </c>
      <c r="AG318" s="4">
        <f t="shared" si="429"/>
        <v>582</v>
      </c>
      <c r="AH318" s="4">
        <f t="shared" si="430"/>
        <v>46177.6</v>
      </c>
      <c r="AI318" s="4">
        <f t="shared" si="431"/>
        <v>11289600</v>
      </c>
      <c r="AJ318" s="4">
        <f t="shared" si="432"/>
        <v>11289600</v>
      </c>
      <c r="AK318" s="4">
        <f t="shared" si="433"/>
        <v>846720000</v>
      </c>
    </row>
    <row r="319" spans="1:37">
      <c r="A319" s="4">
        <f t="shared" si="434"/>
        <v>2990</v>
      </c>
      <c r="B319" s="4">
        <f t="shared" si="411"/>
        <v>47760</v>
      </c>
      <c r="C319" s="4">
        <f t="shared" si="412"/>
        <v>719001.6</v>
      </c>
      <c r="D319" s="4">
        <f t="shared" si="413"/>
        <v>117849.6</v>
      </c>
      <c r="E319" s="4">
        <f t="shared" si="414"/>
        <v>281769.6</v>
      </c>
      <c r="F319" s="4">
        <f t="shared" si="415"/>
        <v>46569.6</v>
      </c>
      <c r="G319" s="4">
        <f t="shared" si="416"/>
        <v>284121.6</v>
      </c>
      <c r="H319" s="4">
        <f t="shared" si="417"/>
        <v>584</v>
      </c>
      <c r="I319" s="4">
        <f t="shared" si="418"/>
        <v>46334.4</v>
      </c>
      <c r="J319" s="4">
        <f t="shared" si="419"/>
        <v>7840</v>
      </c>
      <c r="K319" s="4">
        <f t="shared" si="420"/>
        <v>7840</v>
      </c>
      <c r="L319" s="4">
        <f t="shared" si="421"/>
        <v>589960</v>
      </c>
      <c r="M319" s="5">
        <f t="shared" si="435"/>
        <v>5840</v>
      </c>
      <c r="N319" s="5">
        <f t="shared" si="436"/>
        <v>584</v>
      </c>
      <c r="O319" s="5">
        <f t="shared" ref="O319:S319" si="479">O318+2</f>
        <v>584</v>
      </c>
      <c r="P319" s="5">
        <f t="shared" si="479"/>
        <v>584</v>
      </c>
      <c r="Q319" s="5">
        <f t="shared" si="479"/>
        <v>584</v>
      </c>
      <c r="R319" s="5">
        <f t="shared" si="479"/>
        <v>584</v>
      </c>
      <c r="S319" s="5">
        <f t="shared" si="479"/>
        <v>584</v>
      </c>
      <c r="T319" s="5">
        <f t="shared" si="438"/>
        <v>491</v>
      </c>
      <c r="U319" s="5">
        <v>100</v>
      </c>
      <c r="V319" s="5">
        <v>100</v>
      </c>
      <c r="W319" s="5">
        <f t="shared" si="439"/>
        <v>1495</v>
      </c>
      <c r="X319" s="4">
        <v>8</v>
      </c>
      <c r="Y319" s="4">
        <f t="shared" si="477"/>
        <v>9.8</v>
      </c>
      <c r="Z319" s="4">
        <v>15</v>
      </c>
      <c r="AA319" s="4">
        <f t="shared" si="423"/>
        <v>68774400</v>
      </c>
      <c r="AB319" s="4">
        <f t="shared" si="424"/>
        <v>1035362304</v>
      </c>
      <c r="AC319" s="4">
        <f t="shared" si="425"/>
        <v>169703424</v>
      </c>
      <c r="AD319" s="4">
        <f t="shared" si="426"/>
        <v>405748224</v>
      </c>
      <c r="AE319" s="4">
        <f t="shared" si="427"/>
        <v>67060224</v>
      </c>
      <c r="AF319" s="4">
        <f t="shared" si="428"/>
        <v>409135104</v>
      </c>
      <c r="AG319" s="4">
        <f t="shared" si="429"/>
        <v>584</v>
      </c>
      <c r="AH319" s="4">
        <f t="shared" si="430"/>
        <v>46334.4</v>
      </c>
      <c r="AI319" s="4">
        <f t="shared" si="431"/>
        <v>11289600</v>
      </c>
      <c r="AJ319" s="4">
        <f t="shared" si="432"/>
        <v>11289600</v>
      </c>
      <c r="AK319" s="4">
        <f t="shared" si="433"/>
        <v>849542400</v>
      </c>
    </row>
    <row r="320" spans="1:37">
      <c r="A320" s="4">
        <f t="shared" si="434"/>
        <v>3000</v>
      </c>
      <c r="B320" s="4">
        <f t="shared" si="411"/>
        <v>47920</v>
      </c>
      <c r="C320" s="4">
        <f t="shared" si="412"/>
        <v>721382.4</v>
      </c>
      <c r="D320" s="4">
        <f t="shared" si="413"/>
        <v>118246.4</v>
      </c>
      <c r="E320" s="4">
        <f t="shared" si="414"/>
        <v>282710.4</v>
      </c>
      <c r="F320" s="4">
        <f t="shared" si="415"/>
        <v>46726.4</v>
      </c>
      <c r="G320" s="4">
        <f t="shared" si="416"/>
        <v>285062.4</v>
      </c>
      <c r="H320" s="4">
        <f t="shared" si="417"/>
        <v>586</v>
      </c>
      <c r="I320" s="4">
        <f t="shared" si="418"/>
        <v>46491.2</v>
      </c>
      <c r="J320" s="4">
        <f t="shared" si="419"/>
        <v>7840</v>
      </c>
      <c r="K320" s="4">
        <f t="shared" si="420"/>
        <v>7840</v>
      </c>
      <c r="L320" s="4">
        <f t="shared" si="421"/>
        <v>591920</v>
      </c>
      <c r="M320" s="5">
        <f t="shared" si="435"/>
        <v>5860</v>
      </c>
      <c r="N320" s="5">
        <f t="shared" si="436"/>
        <v>586</v>
      </c>
      <c r="O320" s="5">
        <f t="shared" ref="O320:S320" si="480">O319+2</f>
        <v>586</v>
      </c>
      <c r="P320" s="5">
        <f t="shared" si="480"/>
        <v>586</v>
      </c>
      <c r="Q320" s="5">
        <f t="shared" si="480"/>
        <v>586</v>
      </c>
      <c r="R320" s="5">
        <f t="shared" si="480"/>
        <v>586</v>
      </c>
      <c r="S320" s="5">
        <f t="shared" si="480"/>
        <v>586</v>
      </c>
      <c r="T320" s="5">
        <f t="shared" si="438"/>
        <v>493</v>
      </c>
      <c r="U320" s="5">
        <v>100</v>
      </c>
      <c r="V320" s="5">
        <v>100</v>
      </c>
      <c r="W320" s="5">
        <f t="shared" si="439"/>
        <v>1500</v>
      </c>
      <c r="X320" s="4">
        <v>8</v>
      </c>
      <c r="Y320" s="4">
        <f t="shared" si="477"/>
        <v>9.8</v>
      </c>
      <c r="Z320" s="4">
        <v>15</v>
      </c>
      <c r="AA320" s="4">
        <f t="shared" si="423"/>
        <v>69004800</v>
      </c>
      <c r="AB320" s="4">
        <f t="shared" si="424"/>
        <v>1038790656</v>
      </c>
      <c r="AC320" s="4">
        <f t="shared" si="425"/>
        <v>170274816</v>
      </c>
      <c r="AD320" s="4">
        <f t="shared" si="426"/>
        <v>407102976</v>
      </c>
      <c r="AE320" s="4">
        <f t="shared" si="427"/>
        <v>67286016</v>
      </c>
      <c r="AF320" s="4">
        <f t="shared" si="428"/>
        <v>410489856</v>
      </c>
      <c r="AG320" s="4">
        <f t="shared" si="429"/>
        <v>586</v>
      </c>
      <c r="AH320" s="4">
        <f t="shared" si="430"/>
        <v>46491.2</v>
      </c>
      <c r="AI320" s="4">
        <f t="shared" si="431"/>
        <v>11289600</v>
      </c>
      <c r="AJ320" s="4">
        <f t="shared" si="432"/>
        <v>11289600</v>
      </c>
      <c r="AK320" s="4">
        <f t="shared" si="433"/>
        <v>852364800</v>
      </c>
    </row>
    <row r="321" spans="1:37">
      <c r="A321" s="4">
        <f t="shared" si="434"/>
        <v>3010</v>
      </c>
      <c r="B321" s="4">
        <f t="shared" si="411"/>
        <v>48080</v>
      </c>
      <c r="C321" s="4">
        <f t="shared" si="412"/>
        <v>720844.8</v>
      </c>
      <c r="D321" s="4">
        <f t="shared" si="413"/>
        <v>118164.8</v>
      </c>
      <c r="E321" s="4">
        <f t="shared" si="414"/>
        <v>280756.8</v>
      </c>
      <c r="F321" s="4">
        <f t="shared" si="415"/>
        <v>46404.8</v>
      </c>
      <c r="G321" s="4">
        <f t="shared" si="416"/>
        <v>283084.8</v>
      </c>
      <c r="H321" s="4">
        <f t="shared" si="417"/>
        <v>588</v>
      </c>
      <c r="I321" s="4">
        <f t="shared" si="418"/>
        <v>46172</v>
      </c>
      <c r="J321" s="4">
        <f t="shared" si="419"/>
        <v>7760</v>
      </c>
      <c r="K321" s="4">
        <f t="shared" si="420"/>
        <v>7760</v>
      </c>
      <c r="L321" s="4">
        <f t="shared" si="421"/>
        <v>587820</v>
      </c>
      <c r="M321" s="5">
        <f t="shared" si="435"/>
        <v>5880</v>
      </c>
      <c r="N321" s="5">
        <f t="shared" si="436"/>
        <v>588</v>
      </c>
      <c r="O321" s="5">
        <f t="shared" ref="O321:S321" si="481">O320+2</f>
        <v>588</v>
      </c>
      <c r="P321" s="5">
        <f t="shared" si="481"/>
        <v>588</v>
      </c>
      <c r="Q321" s="5">
        <f t="shared" si="481"/>
        <v>588</v>
      </c>
      <c r="R321" s="5">
        <f t="shared" si="481"/>
        <v>588</v>
      </c>
      <c r="S321" s="5">
        <f t="shared" si="481"/>
        <v>588</v>
      </c>
      <c r="T321" s="5">
        <f t="shared" si="438"/>
        <v>495</v>
      </c>
      <c r="U321" s="5">
        <v>100</v>
      </c>
      <c r="V321" s="5">
        <v>100</v>
      </c>
      <c r="W321" s="5">
        <f t="shared" si="439"/>
        <v>1505</v>
      </c>
      <c r="X321" s="4">
        <v>8</v>
      </c>
      <c r="Y321" s="4">
        <f t="shared" si="477"/>
        <v>9.7</v>
      </c>
      <c r="Z321" s="4">
        <v>15</v>
      </c>
      <c r="AA321" s="4">
        <f t="shared" si="423"/>
        <v>69235200</v>
      </c>
      <c r="AB321" s="4">
        <f t="shared" si="424"/>
        <v>1038016512</v>
      </c>
      <c r="AC321" s="4">
        <f t="shared" si="425"/>
        <v>170157312</v>
      </c>
      <c r="AD321" s="4">
        <f t="shared" si="426"/>
        <v>404289792</v>
      </c>
      <c r="AE321" s="4">
        <f t="shared" si="427"/>
        <v>66822912</v>
      </c>
      <c r="AF321" s="4">
        <f t="shared" si="428"/>
        <v>407642112</v>
      </c>
      <c r="AG321" s="4">
        <f t="shared" si="429"/>
        <v>588</v>
      </c>
      <c r="AH321" s="4">
        <f t="shared" si="430"/>
        <v>46172</v>
      </c>
      <c r="AI321" s="4">
        <f t="shared" si="431"/>
        <v>11174400</v>
      </c>
      <c r="AJ321" s="4">
        <f t="shared" si="432"/>
        <v>11174400</v>
      </c>
      <c r="AK321" s="4">
        <f t="shared" si="433"/>
        <v>846460800</v>
      </c>
    </row>
    <row r="322" spans="1:37">
      <c r="A322" s="4">
        <f t="shared" si="434"/>
        <v>3020</v>
      </c>
      <c r="B322" s="4">
        <f t="shared" si="411"/>
        <v>48240</v>
      </c>
      <c r="C322" s="4">
        <f t="shared" si="412"/>
        <v>723216</v>
      </c>
      <c r="D322" s="4">
        <f t="shared" si="413"/>
        <v>118560</v>
      </c>
      <c r="E322" s="4">
        <f t="shared" si="414"/>
        <v>281688</v>
      </c>
      <c r="F322" s="4">
        <f t="shared" si="415"/>
        <v>46560</v>
      </c>
      <c r="G322" s="4">
        <f t="shared" si="416"/>
        <v>284016</v>
      </c>
      <c r="H322" s="4">
        <f t="shared" si="417"/>
        <v>590</v>
      </c>
      <c r="I322" s="4">
        <f t="shared" si="418"/>
        <v>46327.2</v>
      </c>
      <c r="J322" s="4">
        <f t="shared" si="419"/>
        <v>7760</v>
      </c>
      <c r="K322" s="4">
        <f t="shared" si="420"/>
        <v>7760</v>
      </c>
      <c r="L322" s="4">
        <f t="shared" si="421"/>
        <v>589760</v>
      </c>
      <c r="M322" s="5">
        <f t="shared" si="435"/>
        <v>5900</v>
      </c>
      <c r="N322" s="5">
        <f t="shared" si="436"/>
        <v>590</v>
      </c>
      <c r="O322" s="5">
        <f t="shared" ref="O322:S322" si="482">O321+2</f>
        <v>590</v>
      </c>
      <c r="P322" s="5">
        <f t="shared" si="482"/>
        <v>590</v>
      </c>
      <c r="Q322" s="5">
        <f t="shared" si="482"/>
        <v>590</v>
      </c>
      <c r="R322" s="5">
        <f t="shared" si="482"/>
        <v>590</v>
      </c>
      <c r="S322" s="5">
        <f t="shared" si="482"/>
        <v>590</v>
      </c>
      <c r="T322" s="5">
        <f t="shared" si="438"/>
        <v>497</v>
      </c>
      <c r="U322" s="5">
        <v>100</v>
      </c>
      <c r="V322" s="5">
        <v>100</v>
      </c>
      <c r="W322" s="5">
        <f t="shared" si="439"/>
        <v>1510</v>
      </c>
      <c r="X322" s="4">
        <v>8</v>
      </c>
      <c r="Y322" s="4">
        <f t="shared" si="477"/>
        <v>9.7</v>
      </c>
      <c r="Z322" s="4">
        <v>15</v>
      </c>
      <c r="AA322" s="4">
        <f t="shared" si="423"/>
        <v>69465600</v>
      </c>
      <c r="AB322" s="4">
        <f t="shared" si="424"/>
        <v>1041431040</v>
      </c>
      <c r="AC322" s="4">
        <f t="shared" si="425"/>
        <v>170726400</v>
      </c>
      <c r="AD322" s="4">
        <f t="shared" si="426"/>
        <v>405630720</v>
      </c>
      <c r="AE322" s="4">
        <f t="shared" si="427"/>
        <v>67046400</v>
      </c>
      <c r="AF322" s="4">
        <f t="shared" si="428"/>
        <v>408983040</v>
      </c>
      <c r="AG322" s="4">
        <f t="shared" si="429"/>
        <v>590</v>
      </c>
      <c r="AH322" s="4">
        <f t="shared" si="430"/>
        <v>46327.2</v>
      </c>
      <c r="AI322" s="4">
        <f t="shared" si="431"/>
        <v>11174400</v>
      </c>
      <c r="AJ322" s="4">
        <f t="shared" si="432"/>
        <v>11174400</v>
      </c>
      <c r="AK322" s="4">
        <f t="shared" si="433"/>
        <v>849254400</v>
      </c>
    </row>
    <row r="323" spans="1:37">
      <c r="A323" s="4">
        <f t="shared" si="434"/>
        <v>3030</v>
      </c>
      <c r="B323" s="4">
        <f t="shared" si="411"/>
        <v>48400</v>
      </c>
      <c r="C323" s="4">
        <f t="shared" si="412"/>
        <v>725587.2</v>
      </c>
      <c r="D323" s="4">
        <f t="shared" si="413"/>
        <v>118955.2</v>
      </c>
      <c r="E323" s="4">
        <f t="shared" si="414"/>
        <v>282619.2</v>
      </c>
      <c r="F323" s="4">
        <f t="shared" si="415"/>
        <v>46715.2</v>
      </c>
      <c r="G323" s="4">
        <f t="shared" si="416"/>
        <v>284947.2</v>
      </c>
      <c r="H323" s="4">
        <f t="shared" si="417"/>
        <v>592</v>
      </c>
      <c r="I323" s="4">
        <f t="shared" si="418"/>
        <v>46482.4</v>
      </c>
      <c r="J323" s="4">
        <f t="shared" si="419"/>
        <v>7760</v>
      </c>
      <c r="K323" s="4">
        <f t="shared" si="420"/>
        <v>7760</v>
      </c>
      <c r="L323" s="4">
        <f t="shared" si="421"/>
        <v>591700</v>
      </c>
      <c r="M323" s="5">
        <f t="shared" si="435"/>
        <v>5920</v>
      </c>
      <c r="N323" s="5">
        <f t="shared" si="436"/>
        <v>592</v>
      </c>
      <c r="O323" s="5">
        <f t="shared" ref="O323:S323" si="483">O322+2</f>
        <v>592</v>
      </c>
      <c r="P323" s="5">
        <f t="shared" si="483"/>
        <v>592</v>
      </c>
      <c r="Q323" s="5">
        <f t="shared" si="483"/>
        <v>592</v>
      </c>
      <c r="R323" s="5">
        <f t="shared" si="483"/>
        <v>592</v>
      </c>
      <c r="S323" s="5">
        <f t="shared" si="483"/>
        <v>592</v>
      </c>
      <c r="T323" s="5">
        <f t="shared" si="438"/>
        <v>499</v>
      </c>
      <c r="U323" s="5">
        <v>100</v>
      </c>
      <c r="V323" s="5">
        <v>100</v>
      </c>
      <c r="W323" s="5">
        <f t="shared" si="439"/>
        <v>1515</v>
      </c>
      <c r="X323" s="4">
        <v>8</v>
      </c>
      <c r="Y323" s="4">
        <f t="shared" si="477"/>
        <v>9.7</v>
      </c>
      <c r="Z323" s="4">
        <v>15</v>
      </c>
      <c r="AA323" s="4">
        <f t="shared" si="423"/>
        <v>69696000</v>
      </c>
      <c r="AB323" s="4">
        <f t="shared" si="424"/>
        <v>1044845568</v>
      </c>
      <c r="AC323" s="4">
        <f t="shared" si="425"/>
        <v>171295488</v>
      </c>
      <c r="AD323" s="4">
        <f t="shared" si="426"/>
        <v>406971648</v>
      </c>
      <c r="AE323" s="4">
        <f t="shared" si="427"/>
        <v>67269888</v>
      </c>
      <c r="AF323" s="4">
        <f t="shared" si="428"/>
        <v>410323968</v>
      </c>
      <c r="AG323" s="4">
        <f t="shared" si="429"/>
        <v>592</v>
      </c>
      <c r="AH323" s="4">
        <f t="shared" si="430"/>
        <v>46482.4</v>
      </c>
      <c r="AI323" s="4">
        <f t="shared" si="431"/>
        <v>11174400</v>
      </c>
      <c r="AJ323" s="4">
        <f t="shared" si="432"/>
        <v>11174400</v>
      </c>
      <c r="AK323" s="4">
        <f t="shared" si="433"/>
        <v>852048000</v>
      </c>
    </row>
    <row r="324" spans="1:37">
      <c r="A324" s="4">
        <f t="shared" si="434"/>
        <v>3040</v>
      </c>
      <c r="B324" s="4">
        <f t="shared" si="411"/>
        <v>48560</v>
      </c>
      <c r="C324" s="4">
        <f t="shared" si="412"/>
        <v>727958.4</v>
      </c>
      <c r="D324" s="4">
        <f t="shared" si="413"/>
        <v>119350.4</v>
      </c>
      <c r="E324" s="4">
        <f t="shared" si="414"/>
        <v>283550.4</v>
      </c>
      <c r="F324" s="4">
        <f t="shared" si="415"/>
        <v>46870.4</v>
      </c>
      <c r="G324" s="4">
        <f t="shared" si="416"/>
        <v>285878.4</v>
      </c>
      <c r="H324" s="4">
        <f t="shared" si="417"/>
        <v>594</v>
      </c>
      <c r="I324" s="4">
        <f t="shared" si="418"/>
        <v>46637.6</v>
      </c>
      <c r="J324" s="4">
        <f t="shared" si="419"/>
        <v>7760</v>
      </c>
      <c r="K324" s="4">
        <f t="shared" si="420"/>
        <v>7760</v>
      </c>
      <c r="L324" s="4">
        <f t="shared" si="421"/>
        <v>593640</v>
      </c>
      <c r="M324" s="5">
        <f t="shared" si="435"/>
        <v>5940</v>
      </c>
      <c r="N324" s="5">
        <f t="shared" si="436"/>
        <v>594</v>
      </c>
      <c r="O324" s="5">
        <f t="shared" ref="O324:S324" si="484">O323+2</f>
        <v>594</v>
      </c>
      <c r="P324" s="5">
        <f t="shared" si="484"/>
        <v>594</v>
      </c>
      <c r="Q324" s="5">
        <f t="shared" si="484"/>
        <v>594</v>
      </c>
      <c r="R324" s="5">
        <f t="shared" si="484"/>
        <v>594</v>
      </c>
      <c r="S324" s="5">
        <f t="shared" si="484"/>
        <v>594</v>
      </c>
      <c r="T324" s="5">
        <f t="shared" si="438"/>
        <v>501</v>
      </c>
      <c r="U324" s="5">
        <v>100</v>
      </c>
      <c r="V324" s="5">
        <v>100</v>
      </c>
      <c r="W324" s="5">
        <f t="shared" si="439"/>
        <v>1520</v>
      </c>
      <c r="X324" s="4">
        <v>8</v>
      </c>
      <c r="Y324" s="4">
        <f t="shared" si="477"/>
        <v>9.7</v>
      </c>
      <c r="Z324" s="4">
        <v>15</v>
      </c>
      <c r="AA324" s="4">
        <f t="shared" si="423"/>
        <v>69926400</v>
      </c>
      <c r="AB324" s="4">
        <f t="shared" si="424"/>
        <v>1048260096</v>
      </c>
      <c r="AC324" s="4">
        <f t="shared" si="425"/>
        <v>171864576</v>
      </c>
      <c r="AD324" s="4">
        <f t="shared" si="426"/>
        <v>408312576</v>
      </c>
      <c r="AE324" s="4">
        <f t="shared" si="427"/>
        <v>67493376</v>
      </c>
      <c r="AF324" s="4">
        <f t="shared" si="428"/>
        <v>411664896</v>
      </c>
      <c r="AG324" s="4">
        <f t="shared" si="429"/>
        <v>594</v>
      </c>
      <c r="AH324" s="4">
        <f t="shared" si="430"/>
        <v>46637.6</v>
      </c>
      <c r="AI324" s="4">
        <f t="shared" si="431"/>
        <v>11174400</v>
      </c>
      <c r="AJ324" s="4">
        <f t="shared" si="432"/>
        <v>11174400</v>
      </c>
      <c r="AK324" s="4">
        <f t="shared" si="433"/>
        <v>854841600</v>
      </c>
    </row>
    <row r="325" spans="1:37">
      <c r="A325" s="4">
        <f t="shared" si="434"/>
        <v>3050</v>
      </c>
      <c r="B325" s="4">
        <f t="shared" si="411"/>
        <v>48720</v>
      </c>
      <c r="C325" s="4">
        <f t="shared" si="412"/>
        <v>730329.6</v>
      </c>
      <c r="D325" s="4">
        <f t="shared" si="413"/>
        <v>119745.6</v>
      </c>
      <c r="E325" s="4">
        <f t="shared" si="414"/>
        <v>284481.6</v>
      </c>
      <c r="F325" s="4">
        <f t="shared" si="415"/>
        <v>47025.6</v>
      </c>
      <c r="G325" s="4">
        <f t="shared" si="416"/>
        <v>286809.6</v>
      </c>
      <c r="H325" s="4">
        <f t="shared" si="417"/>
        <v>596</v>
      </c>
      <c r="I325" s="4">
        <f t="shared" si="418"/>
        <v>46792.8</v>
      </c>
      <c r="J325" s="4">
        <f t="shared" si="419"/>
        <v>7760</v>
      </c>
      <c r="K325" s="4">
        <f t="shared" si="420"/>
        <v>7760</v>
      </c>
      <c r="L325" s="4">
        <f t="shared" si="421"/>
        <v>595580</v>
      </c>
      <c r="M325" s="5">
        <f t="shared" si="435"/>
        <v>5960</v>
      </c>
      <c r="N325" s="5">
        <f t="shared" si="436"/>
        <v>596</v>
      </c>
      <c r="O325" s="5">
        <f t="shared" ref="O325:S325" si="485">O324+2</f>
        <v>596</v>
      </c>
      <c r="P325" s="5">
        <f t="shared" si="485"/>
        <v>596</v>
      </c>
      <c r="Q325" s="5">
        <f t="shared" si="485"/>
        <v>596</v>
      </c>
      <c r="R325" s="5">
        <f t="shared" si="485"/>
        <v>596</v>
      </c>
      <c r="S325" s="5">
        <f t="shared" si="485"/>
        <v>596</v>
      </c>
      <c r="T325" s="5">
        <f t="shared" si="438"/>
        <v>503</v>
      </c>
      <c r="U325" s="5">
        <v>100</v>
      </c>
      <c r="V325" s="5">
        <v>100</v>
      </c>
      <c r="W325" s="5">
        <f t="shared" si="439"/>
        <v>1525</v>
      </c>
      <c r="X325" s="4">
        <v>8</v>
      </c>
      <c r="Y325" s="4">
        <f t="shared" si="477"/>
        <v>9.7</v>
      </c>
      <c r="Z325" s="4">
        <v>15</v>
      </c>
      <c r="AA325" s="4">
        <f t="shared" si="423"/>
        <v>70156800</v>
      </c>
      <c r="AB325" s="4">
        <f t="shared" si="424"/>
        <v>1051674624</v>
      </c>
      <c r="AC325" s="4">
        <f t="shared" si="425"/>
        <v>172433664</v>
      </c>
      <c r="AD325" s="4">
        <f t="shared" si="426"/>
        <v>409653504</v>
      </c>
      <c r="AE325" s="4">
        <f t="shared" si="427"/>
        <v>67716864</v>
      </c>
      <c r="AF325" s="4">
        <f t="shared" si="428"/>
        <v>413005824</v>
      </c>
      <c r="AG325" s="4">
        <f t="shared" si="429"/>
        <v>596</v>
      </c>
      <c r="AH325" s="4">
        <f t="shared" si="430"/>
        <v>46792.8</v>
      </c>
      <c r="AI325" s="4">
        <f t="shared" si="431"/>
        <v>11174400</v>
      </c>
      <c r="AJ325" s="4">
        <f t="shared" si="432"/>
        <v>11174400</v>
      </c>
      <c r="AK325" s="4">
        <f t="shared" si="433"/>
        <v>857635200</v>
      </c>
    </row>
    <row r="326" spans="1:37">
      <c r="A326" s="4">
        <f t="shared" si="434"/>
        <v>3060</v>
      </c>
      <c r="B326" s="4">
        <f t="shared" si="411"/>
        <v>48880</v>
      </c>
      <c r="C326" s="4">
        <f t="shared" si="412"/>
        <v>738633.6</v>
      </c>
      <c r="D326" s="4">
        <f t="shared" si="413"/>
        <v>121113.6</v>
      </c>
      <c r="E326" s="4">
        <f t="shared" si="414"/>
        <v>291297.6</v>
      </c>
      <c r="F326" s="4">
        <f t="shared" si="415"/>
        <v>48153.6</v>
      </c>
      <c r="G326" s="4">
        <f t="shared" si="416"/>
        <v>293673.6</v>
      </c>
      <c r="H326" s="4">
        <f t="shared" si="417"/>
        <v>598</v>
      </c>
      <c r="I326" s="4">
        <f t="shared" si="418"/>
        <v>47916</v>
      </c>
      <c r="J326" s="4">
        <f t="shared" si="419"/>
        <v>7920</v>
      </c>
      <c r="K326" s="4">
        <f t="shared" si="420"/>
        <v>7920</v>
      </c>
      <c r="L326" s="4">
        <f t="shared" si="421"/>
        <v>609840</v>
      </c>
      <c r="M326" s="5">
        <f t="shared" si="435"/>
        <v>5980</v>
      </c>
      <c r="N326" s="5">
        <f t="shared" si="436"/>
        <v>598</v>
      </c>
      <c r="O326" s="5">
        <f t="shared" ref="O326:S326" si="486">O325+2</f>
        <v>598</v>
      </c>
      <c r="P326" s="5">
        <f t="shared" si="486"/>
        <v>598</v>
      </c>
      <c r="Q326" s="5">
        <f t="shared" si="486"/>
        <v>598</v>
      </c>
      <c r="R326" s="5">
        <f t="shared" si="486"/>
        <v>598</v>
      </c>
      <c r="S326" s="5">
        <f t="shared" si="486"/>
        <v>598</v>
      </c>
      <c r="T326" s="5">
        <f t="shared" si="438"/>
        <v>505</v>
      </c>
      <c r="U326" s="5">
        <v>100</v>
      </c>
      <c r="V326" s="5">
        <v>100</v>
      </c>
      <c r="W326" s="5">
        <f t="shared" si="439"/>
        <v>1530</v>
      </c>
      <c r="X326" s="4">
        <v>8</v>
      </c>
      <c r="Y326" s="4">
        <f t="shared" si="477"/>
        <v>9.9</v>
      </c>
      <c r="Z326" s="4">
        <v>15</v>
      </c>
      <c r="AA326" s="4">
        <f t="shared" si="423"/>
        <v>70387200</v>
      </c>
      <c r="AB326" s="4">
        <f t="shared" si="424"/>
        <v>1063632384</v>
      </c>
      <c r="AC326" s="4">
        <f t="shared" si="425"/>
        <v>174403584</v>
      </c>
      <c r="AD326" s="4">
        <f t="shared" si="426"/>
        <v>419468544</v>
      </c>
      <c r="AE326" s="4">
        <f t="shared" si="427"/>
        <v>69341184</v>
      </c>
      <c r="AF326" s="4">
        <f t="shared" si="428"/>
        <v>422889984</v>
      </c>
      <c r="AG326" s="4">
        <f t="shared" si="429"/>
        <v>598</v>
      </c>
      <c r="AH326" s="4">
        <f t="shared" si="430"/>
        <v>47916</v>
      </c>
      <c r="AI326" s="4">
        <f t="shared" si="431"/>
        <v>11404800</v>
      </c>
      <c r="AJ326" s="4">
        <f t="shared" si="432"/>
        <v>11404800</v>
      </c>
      <c r="AK326" s="4">
        <f t="shared" si="433"/>
        <v>878169600</v>
      </c>
    </row>
    <row r="327" spans="1:37">
      <c r="A327" s="4">
        <f t="shared" si="434"/>
        <v>3070</v>
      </c>
      <c r="B327" s="4">
        <f t="shared" si="411"/>
        <v>49040</v>
      </c>
      <c r="C327" s="4">
        <f t="shared" si="412"/>
        <v>741024</v>
      </c>
      <c r="D327" s="4">
        <f t="shared" si="413"/>
        <v>121512</v>
      </c>
      <c r="E327" s="4">
        <f t="shared" si="414"/>
        <v>292248</v>
      </c>
      <c r="F327" s="4">
        <f t="shared" si="415"/>
        <v>48312</v>
      </c>
      <c r="G327" s="4">
        <f t="shared" si="416"/>
        <v>294624</v>
      </c>
      <c r="H327" s="4">
        <f t="shared" si="417"/>
        <v>600</v>
      </c>
      <c r="I327" s="4">
        <f t="shared" si="418"/>
        <v>48074.4</v>
      </c>
      <c r="J327" s="4">
        <f t="shared" si="419"/>
        <v>7920</v>
      </c>
      <c r="K327" s="4">
        <f t="shared" si="420"/>
        <v>7920</v>
      </c>
      <c r="L327" s="4">
        <f t="shared" si="421"/>
        <v>611820</v>
      </c>
      <c r="M327" s="5">
        <f t="shared" si="435"/>
        <v>6000</v>
      </c>
      <c r="N327" s="5">
        <f t="shared" si="436"/>
        <v>600</v>
      </c>
      <c r="O327" s="5">
        <f t="shared" ref="O327:S327" si="487">O326+2</f>
        <v>600</v>
      </c>
      <c r="P327" s="5">
        <f t="shared" si="487"/>
        <v>600</v>
      </c>
      <c r="Q327" s="5">
        <f t="shared" si="487"/>
        <v>600</v>
      </c>
      <c r="R327" s="5">
        <f t="shared" si="487"/>
        <v>600</v>
      </c>
      <c r="S327" s="5">
        <f t="shared" si="487"/>
        <v>600</v>
      </c>
      <c r="T327" s="5">
        <f t="shared" si="438"/>
        <v>507</v>
      </c>
      <c r="U327" s="5">
        <v>100</v>
      </c>
      <c r="V327" s="5">
        <v>100</v>
      </c>
      <c r="W327" s="5">
        <f t="shared" si="439"/>
        <v>1535</v>
      </c>
      <c r="X327" s="4">
        <v>8</v>
      </c>
      <c r="Y327" s="4">
        <f t="shared" si="477"/>
        <v>9.9</v>
      </c>
      <c r="Z327" s="4">
        <v>15</v>
      </c>
      <c r="AA327" s="4">
        <f t="shared" si="423"/>
        <v>70617600</v>
      </c>
      <c r="AB327" s="4">
        <f t="shared" si="424"/>
        <v>1067074560</v>
      </c>
      <c r="AC327" s="4">
        <f t="shared" si="425"/>
        <v>174977280</v>
      </c>
      <c r="AD327" s="4">
        <f t="shared" si="426"/>
        <v>420837120</v>
      </c>
      <c r="AE327" s="4">
        <f t="shared" si="427"/>
        <v>69569280</v>
      </c>
      <c r="AF327" s="4">
        <f t="shared" si="428"/>
        <v>424258560</v>
      </c>
      <c r="AG327" s="4">
        <f t="shared" si="429"/>
        <v>600</v>
      </c>
      <c r="AH327" s="4">
        <f t="shared" si="430"/>
        <v>48074.4</v>
      </c>
      <c r="AI327" s="4">
        <f t="shared" si="431"/>
        <v>11404800</v>
      </c>
      <c r="AJ327" s="4">
        <f t="shared" si="432"/>
        <v>11404800</v>
      </c>
      <c r="AK327" s="4">
        <f t="shared" si="433"/>
        <v>881020800</v>
      </c>
    </row>
    <row r="328" spans="1:37">
      <c r="A328" s="4">
        <f t="shared" si="434"/>
        <v>3080</v>
      </c>
      <c r="B328" s="4">
        <f t="shared" si="411"/>
        <v>49200</v>
      </c>
      <c r="C328" s="4">
        <f t="shared" si="412"/>
        <v>743414.4</v>
      </c>
      <c r="D328" s="4">
        <f t="shared" si="413"/>
        <v>121910.4</v>
      </c>
      <c r="E328" s="4">
        <f t="shared" si="414"/>
        <v>293198.4</v>
      </c>
      <c r="F328" s="4">
        <f t="shared" si="415"/>
        <v>48470.4</v>
      </c>
      <c r="G328" s="4">
        <f t="shared" si="416"/>
        <v>295574.4</v>
      </c>
      <c r="H328" s="4">
        <f t="shared" si="417"/>
        <v>602</v>
      </c>
      <c r="I328" s="4">
        <f t="shared" si="418"/>
        <v>48232.8</v>
      </c>
      <c r="J328" s="4">
        <f t="shared" si="419"/>
        <v>7920</v>
      </c>
      <c r="K328" s="4">
        <f t="shared" si="420"/>
        <v>7920</v>
      </c>
      <c r="L328" s="4">
        <f t="shared" si="421"/>
        <v>613800</v>
      </c>
      <c r="M328" s="5">
        <f t="shared" si="435"/>
        <v>6020</v>
      </c>
      <c r="N328" s="5">
        <f t="shared" si="436"/>
        <v>602</v>
      </c>
      <c r="O328" s="5">
        <f t="shared" ref="O328:S328" si="488">O327+2</f>
        <v>602</v>
      </c>
      <c r="P328" s="5">
        <f t="shared" si="488"/>
        <v>602</v>
      </c>
      <c r="Q328" s="5">
        <f t="shared" si="488"/>
        <v>602</v>
      </c>
      <c r="R328" s="5">
        <f t="shared" si="488"/>
        <v>602</v>
      </c>
      <c r="S328" s="5">
        <f t="shared" si="488"/>
        <v>602</v>
      </c>
      <c r="T328" s="5">
        <f t="shared" si="438"/>
        <v>509</v>
      </c>
      <c r="U328" s="5">
        <v>100</v>
      </c>
      <c r="V328" s="5">
        <v>100</v>
      </c>
      <c r="W328" s="5">
        <f t="shared" si="439"/>
        <v>1540</v>
      </c>
      <c r="X328" s="4">
        <v>8</v>
      </c>
      <c r="Y328" s="4">
        <f t="shared" si="477"/>
        <v>9.9</v>
      </c>
      <c r="Z328" s="4">
        <v>15</v>
      </c>
      <c r="AA328" s="4">
        <f t="shared" si="423"/>
        <v>70848000</v>
      </c>
      <c r="AB328" s="4">
        <f t="shared" si="424"/>
        <v>1070516736</v>
      </c>
      <c r="AC328" s="4">
        <f t="shared" si="425"/>
        <v>175550976</v>
      </c>
      <c r="AD328" s="4">
        <f t="shared" si="426"/>
        <v>422205696</v>
      </c>
      <c r="AE328" s="4">
        <f t="shared" si="427"/>
        <v>69797376</v>
      </c>
      <c r="AF328" s="4">
        <f t="shared" si="428"/>
        <v>425627136</v>
      </c>
      <c r="AG328" s="4">
        <f t="shared" si="429"/>
        <v>602</v>
      </c>
      <c r="AH328" s="4">
        <f t="shared" si="430"/>
        <v>48232.8</v>
      </c>
      <c r="AI328" s="4">
        <f t="shared" si="431"/>
        <v>11404800</v>
      </c>
      <c r="AJ328" s="4">
        <f t="shared" si="432"/>
        <v>11404800</v>
      </c>
      <c r="AK328" s="4">
        <f t="shared" si="433"/>
        <v>883872000</v>
      </c>
    </row>
    <row r="329" spans="1:37">
      <c r="A329" s="4">
        <f t="shared" si="434"/>
        <v>3090</v>
      </c>
      <c r="B329" s="4">
        <f t="shared" si="411"/>
        <v>49360</v>
      </c>
      <c r="C329" s="4">
        <f t="shared" si="412"/>
        <v>745804.8</v>
      </c>
      <c r="D329" s="4">
        <f t="shared" si="413"/>
        <v>122308.8</v>
      </c>
      <c r="E329" s="4">
        <f t="shared" si="414"/>
        <v>294148.8</v>
      </c>
      <c r="F329" s="4">
        <f t="shared" si="415"/>
        <v>48628.8</v>
      </c>
      <c r="G329" s="4">
        <f t="shared" si="416"/>
        <v>296524.8</v>
      </c>
      <c r="H329" s="4">
        <f t="shared" si="417"/>
        <v>604</v>
      </c>
      <c r="I329" s="4">
        <f t="shared" si="418"/>
        <v>48391.2</v>
      </c>
      <c r="J329" s="4">
        <f t="shared" si="419"/>
        <v>7920</v>
      </c>
      <c r="K329" s="4">
        <f t="shared" si="420"/>
        <v>7920</v>
      </c>
      <c r="L329" s="4">
        <f t="shared" si="421"/>
        <v>615780</v>
      </c>
      <c r="M329" s="5">
        <f t="shared" si="435"/>
        <v>6040</v>
      </c>
      <c r="N329" s="5">
        <f t="shared" si="436"/>
        <v>604</v>
      </c>
      <c r="O329" s="5">
        <f t="shared" ref="O329:S329" si="489">O328+2</f>
        <v>604</v>
      </c>
      <c r="P329" s="5">
        <f t="shared" si="489"/>
        <v>604</v>
      </c>
      <c r="Q329" s="5">
        <f t="shared" si="489"/>
        <v>604</v>
      </c>
      <c r="R329" s="5">
        <f t="shared" si="489"/>
        <v>604</v>
      </c>
      <c r="S329" s="5">
        <f t="shared" si="489"/>
        <v>604</v>
      </c>
      <c r="T329" s="5">
        <f t="shared" si="438"/>
        <v>511</v>
      </c>
      <c r="U329" s="5">
        <v>100</v>
      </c>
      <c r="V329" s="5">
        <v>100</v>
      </c>
      <c r="W329" s="5">
        <f t="shared" si="439"/>
        <v>1545</v>
      </c>
      <c r="X329" s="4">
        <v>8</v>
      </c>
      <c r="Y329" s="4">
        <f t="shared" si="477"/>
        <v>9.9</v>
      </c>
      <c r="Z329" s="4">
        <v>15</v>
      </c>
      <c r="AA329" s="4">
        <f t="shared" si="423"/>
        <v>71078400</v>
      </c>
      <c r="AB329" s="4">
        <f t="shared" si="424"/>
        <v>1073958912</v>
      </c>
      <c r="AC329" s="4">
        <f t="shared" si="425"/>
        <v>176124672</v>
      </c>
      <c r="AD329" s="4">
        <f t="shared" si="426"/>
        <v>423574272</v>
      </c>
      <c r="AE329" s="4">
        <f t="shared" si="427"/>
        <v>70025472</v>
      </c>
      <c r="AF329" s="4">
        <f t="shared" si="428"/>
        <v>426995712</v>
      </c>
      <c r="AG329" s="4">
        <f t="shared" si="429"/>
        <v>604</v>
      </c>
      <c r="AH329" s="4">
        <f t="shared" si="430"/>
        <v>48391.2</v>
      </c>
      <c r="AI329" s="4">
        <f t="shared" si="431"/>
        <v>11404800</v>
      </c>
      <c r="AJ329" s="4">
        <f t="shared" si="432"/>
        <v>11404800</v>
      </c>
      <c r="AK329" s="4">
        <f t="shared" si="433"/>
        <v>886723200</v>
      </c>
    </row>
    <row r="330" spans="1:37">
      <c r="A330" s="4">
        <f t="shared" si="434"/>
        <v>3100</v>
      </c>
      <c r="B330" s="4">
        <f t="shared" si="411"/>
        <v>49520</v>
      </c>
      <c r="C330" s="4">
        <f t="shared" si="412"/>
        <v>748195.2</v>
      </c>
      <c r="D330" s="4">
        <f t="shared" si="413"/>
        <v>122707.2</v>
      </c>
      <c r="E330" s="4">
        <f t="shared" si="414"/>
        <v>295099.2</v>
      </c>
      <c r="F330" s="4">
        <f t="shared" si="415"/>
        <v>48787.2</v>
      </c>
      <c r="G330" s="4">
        <f t="shared" si="416"/>
        <v>297475.2</v>
      </c>
      <c r="H330" s="4">
        <f t="shared" si="417"/>
        <v>606</v>
      </c>
      <c r="I330" s="4">
        <f t="shared" si="418"/>
        <v>48549.6</v>
      </c>
      <c r="J330" s="4">
        <f t="shared" si="419"/>
        <v>7920</v>
      </c>
      <c r="K330" s="4">
        <f t="shared" si="420"/>
        <v>7920</v>
      </c>
      <c r="L330" s="4">
        <f t="shared" si="421"/>
        <v>617760</v>
      </c>
      <c r="M330" s="5">
        <f t="shared" si="435"/>
        <v>6060</v>
      </c>
      <c r="N330" s="5">
        <f t="shared" si="436"/>
        <v>606</v>
      </c>
      <c r="O330" s="5">
        <f t="shared" ref="O330:S330" si="490">O329+2</f>
        <v>606</v>
      </c>
      <c r="P330" s="5">
        <f t="shared" si="490"/>
        <v>606</v>
      </c>
      <c r="Q330" s="5">
        <f t="shared" si="490"/>
        <v>606</v>
      </c>
      <c r="R330" s="5">
        <f t="shared" si="490"/>
        <v>606</v>
      </c>
      <c r="S330" s="5">
        <f t="shared" si="490"/>
        <v>606</v>
      </c>
      <c r="T330" s="5">
        <f t="shared" si="438"/>
        <v>513</v>
      </c>
      <c r="U330" s="5">
        <v>100</v>
      </c>
      <c r="V330" s="5">
        <v>100</v>
      </c>
      <c r="W330" s="5">
        <f t="shared" si="439"/>
        <v>1550</v>
      </c>
      <c r="X330" s="4">
        <v>8</v>
      </c>
      <c r="Y330" s="4">
        <f t="shared" si="477"/>
        <v>9.9</v>
      </c>
      <c r="Z330" s="4">
        <v>15</v>
      </c>
      <c r="AA330" s="4">
        <f t="shared" si="423"/>
        <v>71308800</v>
      </c>
      <c r="AB330" s="4">
        <f t="shared" si="424"/>
        <v>1077401088</v>
      </c>
      <c r="AC330" s="4">
        <f t="shared" si="425"/>
        <v>176698368</v>
      </c>
      <c r="AD330" s="4">
        <f t="shared" si="426"/>
        <v>424942848</v>
      </c>
      <c r="AE330" s="4">
        <f t="shared" si="427"/>
        <v>70253568</v>
      </c>
      <c r="AF330" s="4">
        <f t="shared" si="428"/>
        <v>428364288</v>
      </c>
      <c r="AG330" s="4">
        <f t="shared" si="429"/>
        <v>606</v>
      </c>
      <c r="AH330" s="4">
        <f t="shared" si="430"/>
        <v>48549.6</v>
      </c>
      <c r="AI330" s="4">
        <f t="shared" si="431"/>
        <v>11404800</v>
      </c>
      <c r="AJ330" s="4">
        <f t="shared" si="432"/>
        <v>11404800</v>
      </c>
      <c r="AK330" s="4">
        <f t="shared" si="433"/>
        <v>889574400</v>
      </c>
    </row>
    <row r="331" spans="1:37">
      <c r="A331" s="4">
        <f t="shared" si="434"/>
        <v>3110</v>
      </c>
      <c r="B331" s="4">
        <f t="shared" si="411"/>
        <v>49680</v>
      </c>
      <c r="C331" s="4">
        <f t="shared" si="412"/>
        <v>756614.4</v>
      </c>
      <c r="D331" s="4">
        <f t="shared" si="413"/>
        <v>124094.4</v>
      </c>
      <c r="E331" s="4">
        <f t="shared" si="414"/>
        <v>302030.4</v>
      </c>
      <c r="F331" s="4">
        <f t="shared" si="415"/>
        <v>49934.4</v>
      </c>
      <c r="G331" s="4">
        <f t="shared" si="416"/>
        <v>304454.4</v>
      </c>
      <c r="H331" s="4">
        <f t="shared" si="417"/>
        <v>608</v>
      </c>
      <c r="I331" s="4">
        <f t="shared" si="418"/>
        <v>49692</v>
      </c>
      <c r="J331" s="4">
        <f t="shared" si="419"/>
        <v>8080</v>
      </c>
      <c r="K331" s="4">
        <f t="shared" si="420"/>
        <v>8080</v>
      </c>
      <c r="L331" s="4">
        <f t="shared" si="421"/>
        <v>632260</v>
      </c>
      <c r="M331" s="5">
        <f t="shared" si="435"/>
        <v>6080</v>
      </c>
      <c r="N331" s="5">
        <f t="shared" si="436"/>
        <v>608</v>
      </c>
      <c r="O331" s="5">
        <f t="shared" ref="O331:S331" si="491">O330+2</f>
        <v>608</v>
      </c>
      <c r="P331" s="5">
        <f t="shared" si="491"/>
        <v>608</v>
      </c>
      <c r="Q331" s="5">
        <f t="shared" si="491"/>
        <v>608</v>
      </c>
      <c r="R331" s="5">
        <f t="shared" si="491"/>
        <v>608</v>
      </c>
      <c r="S331" s="5">
        <f t="shared" si="491"/>
        <v>608</v>
      </c>
      <c r="T331" s="5">
        <f t="shared" si="438"/>
        <v>515</v>
      </c>
      <c r="U331" s="5">
        <v>100</v>
      </c>
      <c r="V331" s="5">
        <v>100</v>
      </c>
      <c r="W331" s="5">
        <f t="shared" si="439"/>
        <v>1555</v>
      </c>
      <c r="X331" s="4">
        <v>8</v>
      </c>
      <c r="Y331" s="4">
        <f t="shared" si="477"/>
        <v>10.1</v>
      </c>
      <c r="Z331" s="4">
        <v>15</v>
      </c>
      <c r="AA331" s="4">
        <f t="shared" si="423"/>
        <v>71539200</v>
      </c>
      <c r="AB331" s="4">
        <f t="shared" si="424"/>
        <v>1089524736</v>
      </c>
      <c r="AC331" s="4">
        <f t="shared" si="425"/>
        <v>178695936</v>
      </c>
      <c r="AD331" s="4">
        <f t="shared" si="426"/>
        <v>434923776</v>
      </c>
      <c r="AE331" s="4">
        <f t="shared" si="427"/>
        <v>71905536</v>
      </c>
      <c r="AF331" s="4">
        <f t="shared" si="428"/>
        <v>438414336</v>
      </c>
      <c r="AG331" s="4">
        <f t="shared" si="429"/>
        <v>608</v>
      </c>
      <c r="AH331" s="4">
        <f t="shared" si="430"/>
        <v>49692</v>
      </c>
      <c r="AI331" s="4">
        <f t="shared" si="431"/>
        <v>11635200</v>
      </c>
      <c r="AJ331" s="4">
        <f t="shared" si="432"/>
        <v>11635200</v>
      </c>
      <c r="AK331" s="4">
        <f t="shared" si="433"/>
        <v>910454400</v>
      </c>
    </row>
    <row r="332" spans="1:37">
      <c r="A332" s="4">
        <f t="shared" si="434"/>
        <v>3120</v>
      </c>
      <c r="B332" s="4">
        <f t="shared" si="411"/>
        <v>49840</v>
      </c>
      <c r="C332" s="4">
        <f t="shared" si="412"/>
        <v>759024</v>
      </c>
      <c r="D332" s="4">
        <f t="shared" si="413"/>
        <v>124496</v>
      </c>
      <c r="E332" s="4">
        <f t="shared" si="414"/>
        <v>303000</v>
      </c>
      <c r="F332" s="4">
        <f t="shared" si="415"/>
        <v>50096</v>
      </c>
      <c r="G332" s="4">
        <f t="shared" si="416"/>
        <v>305424</v>
      </c>
      <c r="H332" s="4">
        <f t="shared" si="417"/>
        <v>610</v>
      </c>
      <c r="I332" s="4">
        <f t="shared" si="418"/>
        <v>49853.6</v>
      </c>
      <c r="J332" s="4">
        <f t="shared" si="419"/>
        <v>8080</v>
      </c>
      <c r="K332" s="4">
        <f t="shared" si="420"/>
        <v>8080</v>
      </c>
      <c r="L332" s="4">
        <f t="shared" si="421"/>
        <v>634280</v>
      </c>
      <c r="M332" s="5">
        <f t="shared" si="435"/>
        <v>6100</v>
      </c>
      <c r="N332" s="5">
        <f t="shared" si="436"/>
        <v>610</v>
      </c>
      <c r="O332" s="5">
        <f t="shared" ref="O332:S332" si="492">O331+2</f>
        <v>610</v>
      </c>
      <c r="P332" s="5">
        <f t="shared" si="492"/>
        <v>610</v>
      </c>
      <c r="Q332" s="5">
        <f t="shared" si="492"/>
        <v>610</v>
      </c>
      <c r="R332" s="5">
        <f t="shared" si="492"/>
        <v>610</v>
      </c>
      <c r="S332" s="5">
        <f t="shared" si="492"/>
        <v>610</v>
      </c>
      <c r="T332" s="5">
        <f t="shared" si="438"/>
        <v>517</v>
      </c>
      <c r="U332" s="5">
        <v>100</v>
      </c>
      <c r="V332" s="5">
        <v>100</v>
      </c>
      <c r="W332" s="5">
        <f t="shared" si="439"/>
        <v>1560</v>
      </c>
      <c r="X332" s="4">
        <v>8</v>
      </c>
      <c r="Y332" s="4">
        <f t="shared" si="477"/>
        <v>10.1</v>
      </c>
      <c r="Z332" s="4">
        <v>15</v>
      </c>
      <c r="AA332" s="4">
        <f t="shared" si="423"/>
        <v>71769600</v>
      </c>
      <c r="AB332" s="4">
        <f t="shared" si="424"/>
        <v>1092994560</v>
      </c>
      <c r="AC332" s="4">
        <f t="shared" si="425"/>
        <v>179274240</v>
      </c>
      <c r="AD332" s="4">
        <f t="shared" si="426"/>
        <v>436320000</v>
      </c>
      <c r="AE332" s="4">
        <f t="shared" si="427"/>
        <v>72138240</v>
      </c>
      <c r="AF332" s="4">
        <f t="shared" si="428"/>
        <v>439810560</v>
      </c>
      <c r="AG332" s="4">
        <f t="shared" si="429"/>
        <v>610</v>
      </c>
      <c r="AH332" s="4">
        <f t="shared" si="430"/>
        <v>49853.6</v>
      </c>
      <c r="AI332" s="4">
        <f t="shared" si="431"/>
        <v>11635200</v>
      </c>
      <c r="AJ332" s="4">
        <f t="shared" si="432"/>
        <v>11635200</v>
      </c>
      <c r="AK332" s="4">
        <f t="shared" si="433"/>
        <v>913363200</v>
      </c>
    </row>
    <row r="333" spans="1:37">
      <c r="A333" s="4">
        <f t="shared" si="434"/>
        <v>3130</v>
      </c>
      <c r="B333" s="4">
        <f t="shared" si="411"/>
        <v>50000</v>
      </c>
      <c r="C333" s="4">
        <f t="shared" si="412"/>
        <v>761433.6</v>
      </c>
      <c r="D333" s="4">
        <f t="shared" si="413"/>
        <v>124897.6</v>
      </c>
      <c r="E333" s="4">
        <f t="shared" si="414"/>
        <v>303969.6</v>
      </c>
      <c r="F333" s="4">
        <f t="shared" si="415"/>
        <v>50257.6</v>
      </c>
      <c r="G333" s="4">
        <f t="shared" si="416"/>
        <v>306393.6</v>
      </c>
      <c r="H333" s="4">
        <f t="shared" si="417"/>
        <v>612</v>
      </c>
      <c r="I333" s="4">
        <f t="shared" si="418"/>
        <v>50015.2</v>
      </c>
      <c r="J333" s="4">
        <f t="shared" si="419"/>
        <v>8080</v>
      </c>
      <c r="K333" s="4">
        <f t="shared" si="420"/>
        <v>8080</v>
      </c>
      <c r="L333" s="4">
        <f t="shared" si="421"/>
        <v>636300</v>
      </c>
      <c r="M333" s="5">
        <f t="shared" si="435"/>
        <v>6120</v>
      </c>
      <c r="N333" s="5">
        <f t="shared" si="436"/>
        <v>612</v>
      </c>
      <c r="O333" s="5">
        <f t="shared" ref="O333:S333" si="493">O332+2</f>
        <v>612</v>
      </c>
      <c r="P333" s="5">
        <f t="shared" si="493"/>
        <v>612</v>
      </c>
      <c r="Q333" s="5">
        <f t="shared" si="493"/>
        <v>612</v>
      </c>
      <c r="R333" s="5">
        <f t="shared" si="493"/>
        <v>612</v>
      </c>
      <c r="S333" s="5">
        <f t="shared" si="493"/>
        <v>612</v>
      </c>
      <c r="T333" s="5">
        <f t="shared" si="438"/>
        <v>519</v>
      </c>
      <c r="U333" s="5">
        <v>100</v>
      </c>
      <c r="V333" s="5">
        <v>100</v>
      </c>
      <c r="W333" s="5">
        <f t="shared" si="439"/>
        <v>1565</v>
      </c>
      <c r="X333" s="4">
        <v>8</v>
      </c>
      <c r="Y333" s="4">
        <f t="shared" si="477"/>
        <v>10.1</v>
      </c>
      <c r="Z333" s="4">
        <v>15</v>
      </c>
      <c r="AA333" s="4">
        <f t="shared" si="423"/>
        <v>72000000</v>
      </c>
      <c r="AB333" s="4">
        <f t="shared" si="424"/>
        <v>1096464384</v>
      </c>
      <c r="AC333" s="4">
        <f t="shared" si="425"/>
        <v>179852544</v>
      </c>
      <c r="AD333" s="4">
        <f t="shared" si="426"/>
        <v>437716224</v>
      </c>
      <c r="AE333" s="4">
        <f t="shared" si="427"/>
        <v>72370944</v>
      </c>
      <c r="AF333" s="4">
        <f t="shared" si="428"/>
        <v>441206784</v>
      </c>
      <c r="AG333" s="4">
        <f t="shared" si="429"/>
        <v>612</v>
      </c>
      <c r="AH333" s="4">
        <f t="shared" si="430"/>
        <v>50015.2</v>
      </c>
      <c r="AI333" s="4">
        <f t="shared" si="431"/>
        <v>11635200</v>
      </c>
      <c r="AJ333" s="4">
        <f t="shared" si="432"/>
        <v>11635200</v>
      </c>
      <c r="AK333" s="4">
        <f t="shared" si="433"/>
        <v>916272000</v>
      </c>
    </row>
    <row r="334" spans="1:37">
      <c r="A334" s="4">
        <f t="shared" si="434"/>
        <v>3140</v>
      </c>
      <c r="B334" s="4">
        <f t="shared" si="411"/>
        <v>50160</v>
      </c>
      <c r="C334" s="4">
        <f t="shared" si="412"/>
        <v>763843.2</v>
      </c>
      <c r="D334" s="4">
        <f t="shared" si="413"/>
        <v>125299.2</v>
      </c>
      <c r="E334" s="4">
        <f t="shared" si="414"/>
        <v>304939.2</v>
      </c>
      <c r="F334" s="4">
        <f t="shared" si="415"/>
        <v>50419.2</v>
      </c>
      <c r="G334" s="4">
        <f t="shared" si="416"/>
        <v>307363.2</v>
      </c>
      <c r="H334" s="4">
        <f t="shared" si="417"/>
        <v>614</v>
      </c>
      <c r="I334" s="4">
        <f t="shared" si="418"/>
        <v>50176.8</v>
      </c>
      <c r="J334" s="4">
        <f t="shared" si="419"/>
        <v>8080</v>
      </c>
      <c r="K334" s="4">
        <f t="shared" si="420"/>
        <v>8080</v>
      </c>
      <c r="L334" s="4">
        <f t="shared" si="421"/>
        <v>638320</v>
      </c>
      <c r="M334" s="5">
        <f t="shared" si="435"/>
        <v>6140</v>
      </c>
      <c r="N334" s="5">
        <f t="shared" si="436"/>
        <v>614</v>
      </c>
      <c r="O334" s="5">
        <f t="shared" ref="O334:S334" si="494">O333+2</f>
        <v>614</v>
      </c>
      <c r="P334" s="5">
        <f t="shared" si="494"/>
        <v>614</v>
      </c>
      <c r="Q334" s="5">
        <f t="shared" si="494"/>
        <v>614</v>
      </c>
      <c r="R334" s="5">
        <f t="shared" si="494"/>
        <v>614</v>
      </c>
      <c r="S334" s="5">
        <f t="shared" si="494"/>
        <v>614</v>
      </c>
      <c r="T334" s="5">
        <f t="shared" si="438"/>
        <v>521</v>
      </c>
      <c r="U334" s="5">
        <v>100</v>
      </c>
      <c r="V334" s="5">
        <v>100</v>
      </c>
      <c r="W334" s="5">
        <f t="shared" si="439"/>
        <v>1570</v>
      </c>
      <c r="X334" s="4">
        <v>8</v>
      </c>
      <c r="Y334" s="4">
        <f t="shared" si="477"/>
        <v>10.1</v>
      </c>
      <c r="Z334" s="4">
        <v>15</v>
      </c>
      <c r="AA334" s="4">
        <f t="shared" si="423"/>
        <v>72230400</v>
      </c>
      <c r="AB334" s="4">
        <f t="shared" si="424"/>
        <v>1099934208</v>
      </c>
      <c r="AC334" s="4">
        <f t="shared" si="425"/>
        <v>180430848</v>
      </c>
      <c r="AD334" s="4">
        <f t="shared" si="426"/>
        <v>439112448</v>
      </c>
      <c r="AE334" s="4">
        <f t="shared" si="427"/>
        <v>72603648</v>
      </c>
      <c r="AF334" s="4">
        <f t="shared" si="428"/>
        <v>442603008</v>
      </c>
      <c r="AG334" s="4">
        <f t="shared" si="429"/>
        <v>614</v>
      </c>
      <c r="AH334" s="4">
        <f t="shared" si="430"/>
        <v>50176.8</v>
      </c>
      <c r="AI334" s="4">
        <f t="shared" si="431"/>
        <v>11635200</v>
      </c>
      <c r="AJ334" s="4">
        <f t="shared" si="432"/>
        <v>11635200</v>
      </c>
      <c r="AK334" s="4">
        <f t="shared" si="433"/>
        <v>919180800</v>
      </c>
    </row>
    <row r="335" spans="1:37">
      <c r="A335" s="4">
        <f t="shared" si="434"/>
        <v>3150</v>
      </c>
      <c r="B335" s="4">
        <f t="shared" si="411"/>
        <v>50320</v>
      </c>
      <c r="C335" s="4">
        <f t="shared" si="412"/>
        <v>766252.8</v>
      </c>
      <c r="D335" s="4">
        <f t="shared" si="413"/>
        <v>125700.8</v>
      </c>
      <c r="E335" s="4">
        <f t="shared" si="414"/>
        <v>305908.8</v>
      </c>
      <c r="F335" s="4">
        <f t="shared" si="415"/>
        <v>50580.8</v>
      </c>
      <c r="G335" s="4">
        <f t="shared" si="416"/>
        <v>308332.8</v>
      </c>
      <c r="H335" s="4">
        <f t="shared" si="417"/>
        <v>616</v>
      </c>
      <c r="I335" s="4">
        <f t="shared" si="418"/>
        <v>50338.4</v>
      </c>
      <c r="J335" s="4">
        <f t="shared" si="419"/>
        <v>8080</v>
      </c>
      <c r="K335" s="4">
        <f t="shared" si="420"/>
        <v>8080</v>
      </c>
      <c r="L335" s="4">
        <f t="shared" si="421"/>
        <v>640340</v>
      </c>
      <c r="M335" s="5">
        <f t="shared" si="435"/>
        <v>6160</v>
      </c>
      <c r="N335" s="5">
        <f t="shared" si="436"/>
        <v>616</v>
      </c>
      <c r="O335" s="5">
        <f t="shared" ref="O335:S335" si="495">O334+2</f>
        <v>616</v>
      </c>
      <c r="P335" s="5">
        <f t="shared" si="495"/>
        <v>616</v>
      </c>
      <c r="Q335" s="5">
        <f t="shared" si="495"/>
        <v>616</v>
      </c>
      <c r="R335" s="5">
        <f t="shared" si="495"/>
        <v>616</v>
      </c>
      <c r="S335" s="5">
        <f t="shared" si="495"/>
        <v>616</v>
      </c>
      <c r="T335" s="5">
        <f t="shared" si="438"/>
        <v>523</v>
      </c>
      <c r="U335" s="5">
        <v>100</v>
      </c>
      <c r="V335" s="5">
        <v>100</v>
      </c>
      <c r="W335" s="5">
        <f t="shared" si="439"/>
        <v>1575</v>
      </c>
      <c r="X335" s="4">
        <v>8</v>
      </c>
      <c r="Y335" s="4">
        <f t="shared" si="477"/>
        <v>10.1</v>
      </c>
      <c r="Z335" s="4">
        <v>15</v>
      </c>
      <c r="AA335" s="4">
        <f t="shared" si="423"/>
        <v>72460800</v>
      </c>
      <c r="AB335" s="4">
        <f t="shared" si="424"/>
        <v>1103404032</v>
      </c>
      <c r="AC335" s="4">
        <f t="shared" si="425"/>
        <v>181009152</v>
      </c>
      <c r="AD335" s="4">
        <f t="shared" si="426"/>
        <v>440508672</v>
      </c>
      <c r="AE335" s="4">
        <f t="shared" si="427"/>
        <v>72836352</v>
      </c>
      <c r="AF335" s="4">
        <f t="shared" si="428"/>
        <v>443999232</v>
      </c>
      <c r="AG335" s="4">
        <f t="shared" si="429"/>
        <v>616</v>
      </c>
      <c r="AH335" s="4">
        <f t="shared" si="430"/>
        <v>50338.4</v>
      </c>
      <c r="AI335" s="4">
        <f t="shared" si="431"/>
        <v>11635200</v>
      </c>
      <c r="AJ335" s="4">
        <f t="shared" si="432"/>
        <v>11635200</v>
      </c>
      <c r="AK335" s="4">
        <f t="shared" si="433"/>
        <v>922089600</v>
      </c>
    </row>
    <row r="336" spans="1:37">
      <c r="A336" s="4">
        <f t="shared" si="434"/>
        <v>3160</v>
      </c>
      <c r="B336" s="4">
        <f t="shared" si="411"/>
        <v>50480</v>
      </c>
      <c r="C336" s="4">
        <f t="shared" si="412"/>
        <v>774787.2</v>
      </c>
      <c r="D336" s="4">
        <f t="shared" si="413"/>
        <v>127107.2</v>
      </c>
      <c r="E336" s="4">
        <f t="shared" si="414"/>
        <v>312955.2</v>
      </c>
      <c r="F336" s="4">
        <f t="shared" si="415"/>
        <v>51747.2</v>
      </c>
      <c r="G336" s="4">
        <f t="shared" si="416"/>
        <v>315427.2</v>
      </c>
      <c r="H336" s="4">
        <f t="shared" si="417"/>
        <v>618</v>
      </c>
      <c r="I336" s="4">
        <f t="shared" si="418"/>
        <v>51500</v>
      </c>
      <c r="J336" s="4">
        <f t="shared" si="419"/>
        <v>8240</v>
      </c>
      <c r="K336" s="4">
        <f t="shared" si="420"/>
        <v>8240</v>
      </c>
      <c r="L336" s="4">
        <f t="shared" si="421"/>
        <v>655080</v>
      </c>
      <c r="M336" s="5">
        <f t="shared" si="435"/>
        <v>6180</v>
      </c>
      <c r="N336" s="5">
        <f t="shared" si="436"/>
        <v>618</v>
      </c>
      <c r="O336" s="5">
        <f t="shared" ref="O336:S336" si="496">O335+2</f>
        <v>618</v>
      </c>
      <c r="P336" s="5">
        <f t="shared" si="496"/>
        <v>618</v>
      </c>
      <c r="Q336" s="5">
        <f t="shared" si="496"/>
        <v>618</v>
      </c>
      <c r="R336" s="5">
        <f t="shared" si="496"/>
        <v>618</v>
      </c>
      <c r="S336" s="5">
        <f t="shared" si="496"/>
        <v>618</v>
      </c>
      <c r="T336" s="5">
        <f t="shared" si="438"/>
        <v>525</v>
      </c>
      <c r="U336" s="5">
        <v>100</v>
      </c>
      <c r="V336" s="5">
        <v>100</v>
      </c>
      <c r="W336" s="5">
        <f t="shared" si="439"/>
        <v>1580</v>
      </c>
      <c r="X336" s="4">
        <v>8</v>
      </c>
      <c r="Y336" s="4">
        <f t="shared" si="477"/>
        <v>10.3</v>
      </c>
      <c r="Z336" s="4">
        <v>15</v>
      </c>
      <c r="AA336" s="4">
        <f t="shared" si="423"/>
        <v>72691200</v>
      </c>
      <c r="AB336" s="4">
        <f t="shared" si="424"/>
        <v>1115693568</v>
      </c>
      <c r="AC336" s="4">
        <f t="shared" si="425"/>
        <v>183034368</v>
      </c>
      <c r="AD336" s="4">
        <f t="shared" si="426"/>
        <v>450655488</v>
      </c>
      <c r="AE336" s="4">
        <f t="shared" si="427"/>
        <v>74515968</v>
      </c>
      <c r="AF336" s="4">
        <f t="shared" si="428"/>
        <v>454215168</v>
      </c>
      <c r="AG336" s="4">
        <f t="shared" si="429"/>
        <v>618</v>
      </c>
      <c r="AH336" s="4">
        <f t="shared" si="430"/>
        <v>51500</v>
      </c>
      <c r="AI336" s="4">
        <f t="shared" si="431"/>
        <v>11865600</v>
      </c>
      <c r="AJ336" s="4">
        <f t="shared" si="432"/>
        <v>11865600</v>
      </c>
      <c r="AK336" s="4">
        <f t="shared" si="433"/>
        <v>943315200</v>
      </c>
    </row>
    <row r="337" spans="1:37">
      <c r="A337" s="4">
        <f t="shared" si="434"/>
        <v>3170</v>
      </c>
      <c r="B337" s="4">
        <f t="shared" si="411"/>
        <v>50640</v>
      </c>
      <c r="C337" s="4">
        <f t="shared" si="412"/>
        <v>777216</v>
      </c>
      <c r="D337" s="4">
        <f t="shared" si="413"/>
        <v>127512</v>
      </c>
      <c r="E337" s="4">
        <f t="shared" si="414"/>
        <v>313944</v>
      </c>
      <c r="F337" s="4">
        <f t="shared" si="415"/>
        <v>51912</v>
      </c>
      <c r="G337" s="4">
        <f t="shared" si="416"/>
        <v>316416</v>
      </c>
      <c r="H337" s="4">
        <f t="shared" si="417"/>
        <v>620</v>
      </c>
      <c r="I337" s="4">
        <f t="shared" si="418"/>
        <v>51664.8</v>
      </c>
      <c r="J337" s="4">
        <f t="shared" si="419"/>
        <v>8240</v>
      </c>
      <c r="K337" s="4">
        <f t="shared" si="420"/>
        <v>8240</v>
      </c>
      <c r="L337" s="4">
        <f t="shared" si="421"/>
        <v>657140</v>
      </c>
      <c r="M337" s="5">
        <f t="shared" si="435"/>
        <v>6200</v>
      </c>
      <c r="N337" s="5">
        <f t="shared" si="436"/>
        <v>620</v>
      </c>
      <c r="O337" s="5">
        <f t="shared" ref="O337:S337" si="497">O336+2</f>
        <v>620</v>
      </c>
      <c r="P337" s="5">
        <f t="shared" si="497"/>
        <v>620</v>
      </c>
      <c r="Q337" s="5">
        <f t="shared" si="497"/>
        <v>620</v>
      </c>
      <c r="R337" s="5">
        <f t="shared" si="497"/>
        <v>620</v>
      </c>
      <c r="S337" s="5">
        <f t="shared" si="497"/>
        <v>620</v>
      </c>
      <c r="T337" s="5">
        <f t="shared" si="438"/>
        <v>527</v>
      </c>
      <c r="U337" s="5">
        <v>100</v>
      </c>
      <c r="V337" s="5">
        <v>100</v>
      </c>
      <c r="W337" s="5">
        <f t="shared" si="439"/>
        <v>1585</v>
      </c>
      <c r="X337" s="4">
        <v>8</v>
      </c>
      <c r="Y337" s="4">
        <f t="shared" si="477"/>
        <v>10.3</v>
      </c>
      <c r="Z337" s="4">
        <v>15</v>
      </c>
      <c r="AA337" s="4">
        <f t="shared" si="423"/>
        <v>72921600</v>
      </c>
      <c r="AB337" s="4">
        <f t="shared" si="424"/>
        <v>1119191040</v>
      </c>
      <c r="AC337" s="4">
        <f t="shared" si="425"/>
        <v>183617280</v>
      </c>
      <c r="AD337" s="4">
        <f t="shared" si="426"/>
        <v>452079360</v>
      </c>
      <c r="AE337" s="4">
        <f t="shared" si="427"/>
        <v>74753280</v>
      </c>
      <c r="AF337" s="4">
        <f t="shared" si="428"/>
        <v>455639040</v>
      </c>
      <c r="AG337" s="4">
        <f t="shared" si="429"/>
        <v>620</v>
      </c>
      <c r="AH337" s="4">
        <f t="shared" si="430"/>
        <v>51664.8</v>
      </c>
      <c r="AI337" s="4">
        <f t="shared" si="431"/>
        <v>11865600</v>
      </c>
      <c r="AJ337" s="4">
        <f t="shared" si="432"/>
        <v>11865600</v>
      </c>
      <c r="AK337" s="4">
        <f t="shared" si="433"/>
        <v>946281600</v>
      </c>
    </row>
    <row r="338" spans="1:37">
      <c r="A338" s="4">
        <f t="shared" si="434"/>
        <v>3180</v>
      </c>
      <c r="B338" s="4">
        <f t="shared" si="411"/>
        <v>50800</v>
      </c>
      <c r="C338" s="4">
        <f t="shared" si="412"/>
        <v>779644.8</v>
      </c>
      <c r="D338" s="4">
        <f t="shared" si="413"/>
        <v>127916.8</v>
      </c>
      <c r="E338" s="4">
        <f t="shared" si="414"/>
        <v>314932.8</v>
      </c>
      <c r="F338" s="4">
        <f t="shared" si="415"/>
        <v>52076.8</v>
      </c>
      <c r="G338" s="4">
        <f t="shared" si="416"/>
        <v>317404.8</v>
      </c>
      <c r="H338" s="4">
        <f t="shared" si="417"/>
        <v>622</v>
      </c>
      <c r="I338" s="4">
        <f t="shared" si="418"/>
        <v>51829.6</v>
      </c>
      <c r="J338" s="4">
        <f t="shared" si="419"/>
        <v>8240</v>
      </c>
      <c r="K338" s="4">
        <f t="shared" si="420"/>
        <v>8240</v>
      </c>
      <c r="L338" s="4">
        <f t="shared" si="421"/>
        <v>659200</v>
      </c>
      <c r="M338" s="5">
        <f t="shared" si="435"/>
        <v>6220</v>
      </c>
      <c r="N338" s="5">
        <f t="shared" si="436"/>
        <v>622</v>
      </c>
      <c r="O338" s="5">
        <f t="shared" ref="O338:S338" si="498">O337+2</f>
        <v>622</v>
      </c>
      <c r="P338" s="5">
        <f t="shared" si="498"/>
        <v>622</v>
      </c>
      <c r="Q338" s="5">
        <f t="shared" si="498"/>
        <v>622</v>
      </c>
      <c r="R338" s="5">
        <f t="shared" si="498"/>
        <v>622</v>
      </c>
      <c r="S338" s="5">
        <f t="shared" si="498"/>
        <v>622</v>
      </c>
      <c r="T338" s="5">
        <f t="shared" si="438"/>
        <v>529</v>
      </c>
      <c r="U338" s="5">
        <v>100</v>
      </c>
      <c r="V338" s="5">
        <v>100</v>
      </c>
      <c r="W338" s="5">
        <f t="shared" si="439"/>
        <v>1590</v>
      </c>
      <c r="X338" s="4">
        <v>8</v>
      </c>
      <c r="Y338" s="4">
        <f t="shared" si="477"/>
        <v>10.3</v>
      </c>
      <c r="Z338" s="4">
        <v>15</v>
      </c>
      <c r="AA338" s="4">
        <f t="shared" si="423"/>
        <v>73152000</v>
      </c>
      <c r="AB338" s="4">
        <f t="shared" si="424"/>
        <v>1122688512</v>
      </c>
      <c r="AC338" s="4">
        <f t="shared" si="425"/>
        <v>184200192</v>
      </c>
      <c r="AD338" s="4">
        <f t="shared" si="426"/>
        <v>453503232</v>
      </c>
      <c r="AE338" s="4">
        <f t="shared" si="427"/>
        <v>74990592</v>
      </c>
      <c r="AF338" s="4">
        <f t="shared" si="428"/>
        <v>457062912</v>
      </c>
      <c r="AG338" s="4">
        <f t="shared" si="429"/>
        <v>622</v>
      </c>
      <c r="AH338" s="4">
        <f t="shared" si="430"/>
        <v>51829.6</v>
      </c>
      <c r="AI338" s="4">
        <f t="shared" si="431"/>
        <v>11865600</v>
      </c>
      <c r="AJ338" s="4">
        <f t="shared" si="432"/>
        <v>11865600</v>
      </c>
      <c r="AK338" s="4">
        <f t="shared" si="433"/>
        <v>949248000</v>
      </c>
    </row>
    <row r="339" spans="1:37">
      <c r="A339" s="4">
        <f t="shared" si="434"/>
        <v>3190</v>
      </c>
      <c r="B339" s="4">
        <f t="shared" si="411"/>
        <v>50960</v>
      </c>
      <c r="C339" s="4">
        <f t="shared" si="412"/>
        <v>782073.6</v>
      </c>
      <c r="D339" s="4">
        <f t="shared" si="413"/>
        <v>128321.6</v>
      </c>
      <c r="E339" s="4">
        <f t="shared" si="414"/>
        <v>315921.6</v>
      </c>
      <c r="F339" s="4">
        <f t="shared" si="415"/>
        <v>52241.6</v>
      </c>
      <c r="G339" s="4">
        <f t="shared" si="416"/>
        <v>318393.6</v>
      </c>
      <c r="H339" s="4">
        <f t="shared" si="417"/>
        <v>624</v>
      </c>
      <c r="I339" s="4">
        <f t="shared" si="418"/>
        <v>51994.4</v>
      </c>
      <c r="J339" s="4">
        <f t="shared" si="419"/>
        <v>8240</v>
      </c>
      <c r="K339" s="4">
        <f t="shared" si="420"/>
        <v>8240</v>
      </c>
      <c r="L339" s="4">
        <f t="shared" si="421"/>
        <v>661260</v>
      </c>
      <c r="M339" s="5">
        <f t="shared" si="435"/>
        <v>6240</v>
      </c>
      <c r="N339" s="5">
        <f t="shared" si="436"/>
        <v>624</v>
      </c>
      <c r="O339" s="5">
        <f t="shared" ref="O339:S339" si="499">O338+2</f>
        <v>624</v>
      </c>
      <c r="P339" s="5">
        <f t="shared" si="499"/>
        <v>624</v>
      </c>
      <c r="Q339" s="5">
        <f t="shared" si="499"/>
        <v>624</v>
      </c>
      <c r="R339" s="5">
        <f t="shared" si="499"/>
        <v>624</v>
      </c>
      <c r="S339" s="5">
        <f t="shared" si="499"/>
        <v>624</v>
      </c>
      <c r="T339" s="5">
        <f t="shared" si="438"/>
        <v>531</v>
      </c>
      <c r="U339" s="5">
        <v>100</v>
      </c>
      <c r="V339" s="5">
        <v>100</v>
      </c>
      <c r="W339" s="5">
        <f t="shared" si="439"/>
        <v>1595</v>
      </c>
      <c r="X339" s="4">
        <v>8</v>
      </c>
      <c r="Y339" s="4">
        <f t="shared" si="477"/>
        <v>10.3</v>
      </c>
      <c r="Z339" s="4">
        <v>15</v>
      </c>
      <c r="AA339" s="4">
        <f t="shared" si="423"/>
        <v>73382400</v>
      </c>
      <c r="AB339" s="4">
        <f t="shared" si="424"/>
        <v>1126185984</v>
      </c>
      <c r="AC339" s="4">
        <f t="shared" si="425"/>
        <v>184783104</v>
      </c>
      <c r="AD339" s="4">
        <f t="shared" si="426"/>
        <v>454927104</v>
      </c>
      <c r="AE339" s="4">
        <f t="shared" si="427"/>
        <v>75227904</v>
      </c>
      <c r="AF339" s="4">
        <f t="shared" si="428"/>
        <v>458486784</v>
      </c>
      <c r="AG339" s="4">
        <f t="shared" si="429"/>
        <v>624</v>
      </c>
      <c r="AH339" s="4">
        <f t="shared" si="430"/>
        <v>51994.4</v>
      </c>
      <c r="AI339" s="4">
        <f t="shared" si="431"/>
        <v>11865600</v>
      </c>
      <c r="AJ339" s="4">
        <f t="shared" si="432"/>
        <v>11865600</v>
      </c>
      <c r="AK339" s="4">
        <f t="shared" si="433"/>
        <v>952214400</v>
      </c>
    </row>
    <row r="340" spans="1:37">
      <c r="A340" s="4">
        <f t="shared" si="434"/>
        <v>3200</v>
      </c>
      <c r="B340" s="4">
        <f t="shared" si="411"/>
        <v>51120</v>
      </c>
      <c r="C340" s="4">
        <f t="shared" si="412"/>
        <v>784502.4</v>
      </c>
      <c r="D340" s="4">
        <f t="shared" si="413"/>
        <v>128726.4</v>
      </c>
      <c r="E340" s="4">
        <f t="shared" si="414"/>
        <v>316910.4</v>
      </c>
      <c r="F340" s="4">
        <f t="shared" si="415"/>
        <v>52406.4</v>
      </c>
      <c r="G340" s="4">
        <f t="shared" si="416"/>
        <v>319382.4</v>
      </c>
      <c r="H340" s="4">
        <f t="shared" si="417"/>
        <v>626</v>
      </c>
      <c r="I340" s="4">
        <f t="shared" si="418"/>
        <v>52159.2</v>
      </c>
      <c r="J340" s="4">
        <f t="shared" si="419"/>
        <v>8240</v>
      </c>
      <c r="K340" s="4">
        <f t="shared" si="420"/>
        <v>8240</v>
      </c>
      <c r="L340" s="4">
        <f t="shared" si="421"/>
        <v>663320</v>
      </c>
      <c r="M340" s="5">
        <f t="shared" si="435"/>
        <v>6260</v>
      </c>
      <c r="N340" s="5">
        <f t="shared" si="436"/>
        <v>626</v>
      </c>
      <c r="O340" s="5">
        <f t="shared" ref="O340:S340" si="500">O339+2</f>
        <v>626</v>
      </c>
      <c r="P340" s="5">
        <f t="shared" si="500"/>
        <v>626</v>
      </c>
      <c r="Q340" s="5">
        <f t="shared" si="500"/>
        <v>626</v>
      </c>
      <c r="R340" s="5">
        <f t="shared" si="500"/>
        <v>626</v>
      </c>
      <c r="S340" s="5">
        <f t="shared" si="500"/>
        <v>626</v>
      </c>
      <c r="T340" s="5">
        <f t="shared" si="438"/>
        <v>533</v>
      </c>
      <c r="U340" s="5">
        <v>100</v>
      </c>
      <c r="V340" s="5">
        <v>100</v>
      </c>
      <c r="W340" s="5">
        <f t="shared" si="439"/>
        <v>1600</v>
      </c>
      <c r="X340" s="4">
        <v>8</v>
      </c>
      <c r="Y340" s="4">
        <f t="shared" si="477"/>
        <v>10.3</v>
      </c>
      <c r="Z340" s="4">
        <v>15</v>
      </c>
      <c r="AA340" s="4">
        <f t="shared" si="423"/>
        <v>73612800</v>
      </c>
      <c r="AB340" s="4">
        <f t="shared" si="424"/>
        <v>1129683456</v>
      </c>
      <c r="AC340" s="4">
        <f t="shared" si="425"/>
        <v>185366016</v>
      </c>
      <c r="AD340" s="4">
        <f t="shared" si="426"/>
        <v>456350976</v>
      </c>
      <c r="AE340" s="4">
        <f t="shared" si="427"/>
        <v>75465216</v>
      </c>
      <c r="AF340" s="4">
        <f t="shared" si="428"/>
        <v>459910656</v>
      </c>
      <c r="AG340" s="4">
        <f t="shared" si="429"/>
        <v>626</v>
      </c>
      <c r="AH340" s="4">
        <f t="shared" si="430"/>
        <v>52159.2</v>
      </c>
      <c r="AI340" s="4">
        <f t="shared" si="431"/>
        <v>11865600</v>
      </c>
      <c r="AJ340" s="4">
        <f t="shared" si="432"/>
        <v>11865600</v>
      </c>
      <c r="AK340" s="4">
        <f t="shared" si="433"/>
        <v>955180800</v>
      </c>
    </row>
    <row r="341" spans="1:37">
      <c r="A341" s="4">
        <f t="shared" si="434"/>
        <v>3210</v>
      </c>
      <c r="B341" s="4">
        <f t="shared" si="411"/>
        <v>51280</v>
      </c>
      <c r="C341" s="4">
        <f t="shared" si="412"/>
        <v>783820.8</v>
      </c>
      <c r="D341" s="4">
        <f t="shared" si="413"/>
        <v>128620.8</v>
      </c>
      <c r="E341" s="4">
        <f t="shared" si="414"/>
        <v>314812.8</v>
      </c>
      <c r="F341" s="4">
        <f t="shared" si="415"/>
        <v>52060.8</v>
      </c>
      <c r="G341" s="4">
        <f t="shared" si="416"/>
        <v>317260.8</v>
      </c>
      <c r="H341" s="4">
        <f t="shared" si="417"/>
        <v>628</v>
      </c>
      <c r="I341" s="4">
        <f t="shared" si="418"/>
        <v>51816</v>
      </c>
      <c r="J341" s="4">
        <f t="shared" si="419"/>
        <v>8160</v>
      </c>
      <c r="K341" s="4">
        <f t="shared" si="420"/>
        <v>8160</v>
      </c>
      <c r="L341" s="4">
        <f t="shared" si="421"/>
        <v>658920</v>
      </c>
      <c r="M341" s="5">
        <f t="shared" si="435"/>
        <v>6280</v>
      </c>
      <c r="N341" s="5">
        <f t="shared" si="436"/>
        <v>628</v>
      </c>
      <c r="O341" s="5">
        <f t="shared" ref="O341:S341" si="501">O340+2</f>
        <v>628</v>
      </c>
      <c r="P341" s="5">
        <f t="shared" si="501"/>
        <v>628</v>
      </c>
      <c r="Q341" s="5">
        <f t="shared" si="501"/>
        <v>628</v>
      </c>
      <c r="R341" s="5">
        <f t="shared" si="501"/>
        <v>628</v>
      </c>
      <c r="S341" s="5">
        <f t="shared" si="501"/>
        <v>628</v>
      </c>
      <c r="T341" s="5">
        <f t="shared" si="438"/>
        <v>535</v>
      </c>
      <c r="U341" s="5">
        <v>100</v>
      </c>
      <c r="V341" s="5">
        <v>100</v>
      </c>
      <c r="W341" s="5">
        <f t="shared" si="439"/>
        <v>1605</v>
      </c>
      <c r="X341" s="4">
        <v>8</v>
      </c>
      <c r="Y341" s="4">
        <f t="shared" si="477"/>
        <v>10.2</v>
      </c>
      <c r="Z341" s="4">
        <v>15</v>
      </c>
      <c r="AA341" s="4">
        <f t="shared" si="423"/>
        <v>73843200</v>
      </c>
      <c r="AB341" s="4">
        <f t="shared" si="424"/>
        <v>1128701952</v>
      </c>
      <c r="AC341" s="4">
        <f t="shared" si="425"/>
        <v>185213952</v>
      </c>
      <c r="AD341" s="4">
        <f t="shared" si="426"/>
        <v>453330432</v>
      </c>
      <c r="AE341" s="4">
        <f t="shared" si="427"/>
        <v>74967552</v>
      </c>
      <c r="AF341" s="4">
        <f t="shared" si="428"/>
        <v>456855552</v>
      </c>
      <c r="AG341" s="4">
        <f t="shared" si="429"/>
        <v>628</v>
      </c>
      <c r="AH341" s="4">
        <f t="shared" si="430"/>
        <v>51816</v>
      </c>
      <c r="AI341" s="4">
        <f t="shared" si="431"/>
        <v>11750400</v>
      </c>
      <c r="AJ341" s="4">
        <f t="shared" si="432"/>
        <v>11750400</v>
      </c>
      <c r="AK341" s="4">
        <f t="shared" si="433"/>
        <v>948844800</v>
      </c>
    </row>
    <row r="342" spans="1:37">
      <c r="A342" s="4">
        <f t="shared" si="434"/>
        <v>3220</v>
      </c>
      <c r="B342" s="4">
        <f t="shared" ref="B342:B405" si="502">(B$3+B$4*$A342+$M342+Z351*2)*$X342</f>
        <v>51440</v>
      </c>
      <c r="C342" s="4">
        <f t="shared" ref="C342:C405" si="503">(C$3+C$4*$A342+$N342)*$X342*($Y342+$Z342)</f>
        <v>786240</v>
      </c>
      <c r="D342" s="4">
        <f t="shared" ref="D342:D405" si="504">(D$3+D$4*$A342+O342)*$X342*($Y342+$Z342)</f>
        <v>129024</v>
      </c>
      <c r="E342" s="4">
        <f t="shared" ref="E342:E405" si="505">(E$3+E$4*$A342+P342)*$X342*$Y342</f>
        <v>315792</v>
      </c>
      <c r="F342" s="4">
        <f t="shared" ref="F342:F405" si="506">(F$3+F$4*$A342+Q342)*$X342*$Y342</f>
        <v>52224</v>
      </c>
      <c r="G342" s="4">
        <f t="shared" ref="G342:G405" si="507">(G$3+G$4*$A342+$R342)*$X342*$Y342</f>
        <v>318240</v>
      </c>
      <c r="H342" s="4">
        <f t="shared" ref="H342:H405" si="508">(H$3+H$4*$A342+S342)</f>
        <v>630</v>
      </c>
      <c r="I342" s="4">
        <f t="shared" ref="I342:I405" si="509">(I$3+I$4*$A342+T342)*$X342*$Y342</f>
        <v>51979.2</v>
      </c>
      <c r="J342" s="4">
        <f t="shared" ref="J342:J405" si="510">(J$3+J$4*$A342+U342)*$X342*$Y342</f>
        <v>8160</v>
      </c>
      <c r="K342" s="4">
        <f t="shared" ref="K342:K405" si="511">(K$3+K$4*$A342+V342)*$X342*$Y342</f>
        <v>8160</v>
      </c>
      <c r="L342" s="4">
        <f t="shared" ref="L342:L405" si="512">(L$3+L$4*$A342+W342)*$X342*$Y342</f>
        <v>660960</v>
      </c>
      <c r="M342" s="5">
        <f t="shared" si="435"/>
        <v>6300</v>
      </c>
      <c r="N342" s="5">
        <f t="shared" si="436"/>
        <v>630</v>
      </c>
      <c r="O342" s="5">
        <f t="shared" ref="O342:S342" si="513">O341+2</f>
        <v>630</v>
      </c>
      <c r="P342" s="5">
        <f t="shared" si="513"/>
        <v>630</v>
      </c>
      <c r="Q342" s="5">
        <f t="shared" si="513"/>
        <v>630</v>
      </c>
      <c r="R342" s="5">
        <f t="shared" si="513"/>
        <v>630</v>
      </c>
      <c r="S342" s="5">
        <f t="shared" si="513"/>
        <v>630</v>
      </c>
      <c r="T342" s="5">
        <f t="shared" si="438"/>
        <v>537</v>
      </c>
      <c r="U342" s="5">
        <v>100</v>
      </c>
      <c r="V342" s="5">
        <v>100</v>
      </c>
      <c r="W342" s="5">
        <f t="shared" si="439"/>
        <v>1610</v>
      </c>
      <c r="X342" s="4">
        <v>8</v>
      </c>
      <c r="Y342" s="4">
        <f t="shared" si="477"/>
        <v>10.2</v>
      </c>
      <c r="Z342" s="4">
        <v>15</v>
      </c>
      <c r="AA342" s="4">
        <f t="shared" ref="AA342:AA405" si="514">B342*120*12</f>
        <v>74073600</v>
      </c>
      <c r="AB342" s="4">
        <f t="shared" ref="AB342:AB405" si="515">C342*120*12</f>
        <v>1132185600</v>
      </c>
      <c r="AC342" s="4">
        <f t="shared" ref="AC342:AC405" si="516">D342*120*12</f>
        <v>185794560</v>
      </c>
      <c r="AD342" s="4">
        <f t="shared" ref="AD342:AD405" si="517">E342*120*12</f>
        <v>454740480</v>
      </c>
      <c r="AE342" s="4">
        <f t="shared" ref="AE342:AE405" si="518">F342*120*12</f>
        <v>75202560</v>
      </c>
      <c r="AF342" s="4">
        <f t="shared" ref="AF342:AF405" si="519">G342*120*12</f>
        <v>458265600</v>
      </c>
      <c r="AG342" s="4">
        <f t="shared" ref="AG342:AG405" si="520">H342</f>
        <v>630</v>
      </c>
      <c r="AH342" s="4">
        <f t="shared" ref="AH342:AH405" si="521">I342</f>
        <v>51979.2</v>
      </c>
      <c r="AI342" s="4">
        <f t="shared" ref="AI342:AI405" si="522">J342*120*12</f>
        <v>11750400</v>
      </c>
      <c r="AJ342" s="4">
        <f t="shared" ref="AJ342:AJ405" si="523">K342*120*12</f>
        <v>11750400</v>
      </c>
      <c r="AK342" s="4">
        <f t="shared" ref="AK342:AK405" si="524">L342*120*12</f>
        <v>951782400</v>
      </c>
    </row>
    <row r="343" spans="1:37">
      <c r="A343" s="4">
        <f t="shared" ref="A343:A406" si="525">A342+10</f>
        <v>3230</v>
      </c>
      <c r="B343" s="4">
        <f t="shared" si="502"/>
        <v>51600</v>
      </c>
      <c r="C343" s="4">
        <f t="shared" si="503"/>
        <v>788659.2</v>
      </c>
      <c r="D343" s="4">
        <f t="shared" si="504"/>
        <v>129427.2</v>
      </c>
      <c r="E343" s="4">
        <f t="shared" si="505"/>
        <v>316771.2</v>
      </c>
      <c r="F343" s="4">
        <f t="shared" si="506"/>
        <v>52387.2</v>
      </c>
      <c r="G343" s="4">
        <f t="shared" si="507"/>
        <v>319219.2</v>
      </c>
      <c r="H343" s="4">
        <f t="shared" si="508"/>
        <v>632</v>
      </c>
      <c r="I343" s="4">
        <f t="shared" si="509"/>
        <v>52142.4</v>
      </c>
      <c r="J343" s="4">
        <f t="shared" si="510"/>
        <v>8160</v>
      </c>
      <c r="K343" s="4">
        <f t="shared" si="511"/>
        <v>8160</v>
      </c>
      <c r="L343" s="4">
        <f t="shared" si="512"/>
        <v>663000</v>
      </c>
      <c r="M343" s="5">
        <f t="shared" ref="M343:M406" si="526">M342+20</f>
        <v>6320</v>
      </c>
      <c r="N343" s="5">
        <f t="shared" ref="N343:N406" si="527">N342+2</f>
        <v>632</v>
      </c>
      <c r="O343" s="5">
        <f t="shared" ref="O343:S343" si="528">O342+2</f>
        <v>632</v>
      </c>
      <c r="P343" s="5">
        <f t="shared" si="528"/>
        <v>632</v>
      </c>
      <c r="Q343" s="5">
        <f t="shared" si="528"/>
        <v>632</v>
      </c>
      <c r="R343" s="5">
        <f t="shared" si="528"/>
        <v>632</v>
      </c>
      <c r="S343" s="5">
        <f t="shared" si="528"/>
        <v>632</v>
      </c>
      <c r="T343" s="5">
        <f t="shared" ref="T343:T406" si="529">T342+2</f>
        <v>539</v>
      </c>
      <c r="U343" s="5">
        <v>100</v>
      </c>
      <c r="V343" s="5">
        <v>100</v>
      </c>
      <c r="W343" s="5">
        <f t="shared" ref="W343:W406" si="530">W342+5</f>
        <v>1615</v>
      </c>
      <c r="X343" s="4">
        <v>8</v>
      </c>
      <c r="Y343" s="4">
        <f t="shared" si="477"/>
        <v>10.2</v>
      </c>
      <c r="Z343" s="4">
        <v>15</v>
      </c>
      <c r="AA343" s="4">
        <f t="shared" si="514"/>
        <v>74304000</v>
      </c>
      <c r="AB343" s="4">
        <f t="shared" si="515"/>
        <v>1135669248</v>
      </c>
      <c r="AC343" s="4">
        <f t="shared" si="516"/>
        <v>186375168</v>
      </c>
      <c r="AD343" s="4">
        <f t="shared" si="517"/>
        <v>456150528</v>
      </c>
      <c r="AE343" s="4">
        <f t="shared" si="518"/>
        <v>75437568</v>
      </c>
      <c r="AF343" s="4">
        <f t="shared" si="519"/>
        <v>459675648</v>
      </c>
      <c r="AG343" s="4">
        <f t="shared" si="520"/>
        <v>632</v>
      </c>
      <c r="AH343" s="4">
        <f t="shared" si="521"/>
        <v>52142.4</v>
      </c>
      <c r="AI343" s="4">
        <f t="shared" si="522"/>
        <v>11750400</v>
      </c>
      <c r="AJ343" s="4">
        <f t="shared" si="523"/>
        <v>11750400</v>
      </c>
      <c r="AK343" s="4">
        <f t="shared" si="524"/>
        <v>954720000</v>
      </c>
    </row>
    <row r="344" spans="1:37">
      <c r="A344" s="4">
        <f t="shared" si="525"/>
        <v>3240</v>
      </c>
      <c r="B344" s="4">
        <f t="shared" si="502"/>
        <v>51760</v>
      </c>
      <c r="C344" s="4">
        <f t="shared" si="503"/>
        <v>791078.4</v>
      </c>
      <c r="D344" s="4">
        <f t="shared" si="504"/>
        <v>129830.4</v>
      </c>
      <c r="E344" s="4">
        <f t="shared" si="505"/>
        <v>317750.4</v>
      </c>
      <c r="F344" s="4">
        <f t="shared" si="506"/>
        <v>52550.4</v>
      </c>
      <c r="G344" s="4">
        <f t="shared" si="507"/>
        <v>320198.4</v>
      </c>
      <c r="H344" s="4">
        <f t="shared" si="508"/>
        <v>634</v>
      </c>
      <c r="I344" s="4">
        <f t="shared" si="509"/>
        <v>52305.6</v>
      </c>
      <c r="J344" s="4">
        <f t="shared" si="510"/>
        <v>8160</v>
      </c>
      <c r="K344" s="4">
        <f t="shared" si="511"/>
        <v>8160</v>
      </c>
      <c r="L344" s="4">
        <f t="shared" si="512"/>
        <v>665040</v>
      </c>
      <c r="M344" s="5">
        <f t="shared" si="526"/>
        <v>6340</v>
      </c>
      <c r="N344" s="5">
        <f t="shared" si="527"/>
        <v>634</v>
      </c>
      <c r="O344" s="5">
        <f t="shared" ref="O344:S344" si="531">O343+2</f>
        <v>634</v>
      </c>
      <c r="P344" s="5">
        <f t="shared" si="531"/>
        <v>634</v>
      </c>
      <c r="Q344" s="5">
        <f t="shared" si="531"/>
        <v>634</v>
      </c>
      <c r="R344" s="5">
        <f t="shared" si="531"/>
        <v>634</v>
      </c>
      <c r="S344" s="5">
        <f t="shared" si="531"/>
        <v>634</v>
      </c>
      <c r="T344" s="5">
        <f t="shared" si="529"/>
        <v>541</v>
      </c>
      <c r="U344" s="5">
        <v>100</v>
      </c>
      <c r="V344" s="5">
        <v>100</v>
      </c>
      <c r="W344" s="5">
        <f t="shared" si="530"/>
        <v>1620</v>
      </c>
      <c r="X344" s="4">
        <v>8</v>
      </c>
      <c r="Y344" s="4">
        <f t="shared" si="477"/>
        <v>10.2</v>
      </c>
      <c r="Z344" s="4">
        <v>15</v>
      </c>
      <c r="AA344" s="4">
        <f t="shared" si="514"/>
        <v>74534400</v>
      </c>
      <c r="AB344" s="4">
        <f t="shared" si="515"/>
        <v>1139152896</v>
      </c>
      <c r="AC344" s="4">
        <f t="shared" si="516"/>
        <v>186955776</v>
      </c>
      <c r="AD344" s="4">
        <f t="shared" si="517"/>
        <v>457560576</v>
      </c>
      <c r="AE344" s="4">
        <f t="shared" si="518"/>
        <v>75672576</v>
      </c>
      <c r="AF344" s="4">
        <f t="shared" si="519"/>
        <v>461085696</v>
      </c>
      <c r="AG344" s="4">
        <f t="shared" si="520"/>
        <v>634</v>
      </c>
      <c r="AH344" s="4">
        <f t="shared" si="521"/>
        <v>52305.6</v>
      </c>
      <c r="AI344" s="4">
        <f t="shared" si="522"/>
        <v>11750400</v>
      </c>
      <c r="AJ344" s="4">
        <f t="shared" si="523"/>
        <v>11750400</v>
      </c>
      <c r="AK344" s="4">
        <f t="shared" si="524"/>
        <v>957657600</v>
      </c>
    </row>
    <row r="345" spans="1:37">
      <c r="A345" s="4">
        <f t="shared" si="525"/>
        <v>3250</v>
      </c>
      <c r="B345" s="4">
        <f t="shared" si="502"/>
        <v>51920</v>
      </c>
      <c r="C345" s="4">
        <f t="shared" si="503"/>
        <v>793497.6</v>
      </c>
      <c r="D345" s="4">
        <f t="shared" si="504"/>
        <v>130233.6</v>
      </c>
      <c r="E345" s="4">
        <f t="shared" si="505"/>
        <v>318729.6</v>
      </c>
      <c r="F345" s="4">
        <f t="shared" si="506"/>
        <v>52713.6</v>
      </c>
      <c r="G345" s="4">
        <f t="shared" si="507"/>
        <v>321177.6</v>
      </c>
      <c r="H345" s="4">
        <f t="shared" si="508"/>
        <v>636</v>
      </c>
      <c r="I345" s="4">
        <f t="shared" si="509"/>
        <v>52468.8</v>
      </c>
      <c r="J345" s="4">
        <f t="shared" si="510"/>
        <v>8160</v>
      </c>
      <c r="K345" s="4">
        <f t="shared" si="511"/>
        <v>8160</v>
      </c>
      <c r="L345" s="4">
        <f t="shared" si="512"/>
        <v>667080</v>
      </c>
      <c r="M345" s="5">
        <f t="shared" si="526"/>
        <v>6360</v>
      </c>
      <c r="N345" s="5">
        <f t="shared" si="527"/>
        <v>636</v>
      </c>
      <c r="O345" s="5">
        <f t="shared" ref="O345:S345" si="532">O344+2</f>
        <v>636</v>
      </c>
      <c r="P345" s="5">
        <f t="shared" si="532"/>
        <v>636</v>
      </c>
      <c r="Q345" s="5">
        <f t="shared" si="532"/>
        <v>636</v>
      </c>
      <c r="R345" s="5">
        <f t="shared" si="532"/>
        <v>636</v>
      </c>
      <c r="S345" s="5">
        <f t="shared" si="532"/>
        <v>636</v>
      </c>
      <c r="T345" s="5">
        <f t="shared" si="529"/>
        <v>543</v>
      </c>
      <c r="U345" s="5">
        <v>100</v>
      </c>
      <c r="V345" s="5">
        <v>100</v>
      </c>
      <c r="W345" s="5">
        <f t="shared" si="530"/>
        <v>1625</v>
      </c>
      <c r="X345" s="4">
        <v>8</v>
      </c>
      <c r="Y345" s="4">
        <f t="shared" si="477"/>
        <v>10.2</v>
      </c>
      <c r="Z345" s="4">
        <v>15</v>
      </c>
      <c r="AA345" s="4">
        <f t="shared" si="514"/>
        <v>74764800</v>
      </c>
      <c r="AB345" s="4">
        <f t="shared" si="515"/>
        <v>1142636544</v>
      </c>
      <c r="AC345" s="4">
        <f t="shared" si="516"/>
        <v>187536384</v>
      </c>
      <c r="AD345" s="4">
        <f t="shared" si="517"/>
        <v>458970624</v>
      </c>
      <c r="AE345" s="4">
        <f t="shared" si="518"/>
        <v>75907584</v>
      </c>
      <c r="AF345" s="4">
        <f t="shared" si="519"/>
        <v>462495744</v>
      </c>
      <c r="AG345" s="4">
        <f t="shared" si="520"/>
        <v>636</v>
      </c>
      <c r="AH345" s="4">
        <f t="shared" si="521"/>
        <v>52468.8</v>
      </c>
      <c r="AI345" s="4">
        <f t="shared" si="522"/>
        <v>11750400</v>
      </c>
      <c r="AJ345" s="4">
        <f t="shared" si="523"/>
        <v>11750400</v>
      </c>
      <c r="AK345" s="4">
        <f t="shared" si="524"/>
        <v>960595200</v>
      </c>
    </row>
    <row r="346" spans="1:37">
      <c r="A346" s="4">
        <f t="shared" si="525"/>
        <v>3260</v>
      </c>
      <c r="B346" s="4">
        <f t="shared" si="502"/>
        <v>52080</v>
      </c>
      <c r="C346" s="4">
        <f t="shared" si="503"/>
        <v>802233.6</v>
      </c>
      <c r="D346" s="4">
        <f t="shared" si="504"/>
        <v>131673.6</v>
      </c>
      <c r="E346" s="4">
        <f t="shared" si="505"/>
        <v>325977.6</v>
      </c>
      <c r="F346" s="4">
        <f t="shared" si="506"/>
        <v>53913.6</v>
      </c>
      <c r="G346" s="4">
        <f t="shared" si="507"/>
        <v>328473.6</v>
      </c>
      <c r="H346" s="4">
        <f t="shared" si="508"/>
        <v>638</v>
      </c>
      <c r="I346" s="4">
        <f t="shared" si="509"/>
        <v>53664</v>
      </c>
      <c r="J346" s="4">
        <f t="shared" si="510"/>
        <v>8320</v>
      </c>
      <c r="K346" s="4">
        <f t="shared" si="511"/>
        <v>8320</v>
      </c>
      <c r="L346" s="4">
        <f t="shared" si="512"/>
        <v>682240</v>
      </c>
      <c r="M346" s="5">
        <f t="shared" si="526"/>
        <v>6380</v>
      </c>
      <c r="N346" s="5">
        <f t="shared" si="527"/>
        <v>638</v>
      </c>
      <c r="O346" s="5">
        <f t="shared" ref="O346:S346" si="533">O345+2</f>
        <v>638</v>
      </c>
      <c r="P346" s="5">
        <f t="shared" si="533"/>
        <v>638</v>
      </c>
      <c r="Q346" s="5">
        <f t="shared" si="533"/>
        <v>638</v>
      </c>
      <c r="R346" s="5">
        <f t="shared" si="533"/>
        <v>638</v>
      </c>
      <c r="S346" s="5">
        <f t="shared" si="533"/>
        <v>638</v>
      </c>
      <c r="T346" s="5">
        <f t="shared" si="529"/>
        <v>545</v>
      </c>
      <c r="U346" s="5">
        <v>100</v>
      </c>
      <c r="V346" s="5">
        <v>100</v>
      </c>
      <c r="W346" s="5">
        <f t="shared" si="530"/>
        <v>1630</v>
      </c>
      <c r="X346" s="4">
        <v>8</v>
      </c>
      <c r="Y346" s="4">
        <f t="shared" si="477"/>
        <v>10.4</v>
      </c>
      <c r="Z346" s="4">
        <v>15</v>
      </c>
      <c r="AA346" s="4">
        <f t="shared" si="514"/>
        <v>74995200</v>
      </c>
      <c r="AB346" s="4">
        <f t="shared" si="515"/>
        <v>1155216384</v>
      </c>
      <c r="AC346" s="4">
        <f t="shared" si="516"/>
        <v>189609984</v>
      </c>
      <c r="AD346" s="4">
        <f t="shared" si="517"/>
        <v>469407744</v>
      </c>
      <c r="AE346" s="4">
        <f t="shared" si="518"/>
        <v>77635584</v>
      </c>
      <c r="AF346" s="4">
        <f t="shared" si="519"/>
        <v>473001984</v>
      </c>
      <c r="AG346" s="4">
        <f t="shared" si="520"/>
        <v>638</v>
      </c>
      <c r="AH346" s="4">
        <f t="shared" si="521"/>
        <v>53664</v>
      </c>
      <c r="AI346" s="4">
        <f t="shared" si="522"/>
        <v>11980800</v>
      </c>
      <c r="AJ346" s="4">
        <f t="shared" si="523"/>
        <v>11980800</v>
      </c>
      <c r="AK346" s="4">
        <f t="shared" si="524"/>
        <v>982425600</v>
      </c>
    </row>
    <row r="347" spans="1:37">
      <c r="A347" s="4">
        <f t="shared" si="525"/>
        <v>3270</v>
      </c>
      <c r="B347" s="4">
        <f t="shared" si="502"/>
        <v>52240</v>
      </c>
      <c r="C347" s="4">
        <f t="shared" si="503"/>
        <v>804672</v>
      </c>
      <c r="D347" s="4">
        <f t="shared" si="504"/>
        <v>132080</v>
      </c>
      <c r="E347" s="4">
        <f t="shared" si="505"/>
        <v>326976</v>
      </c>
      <c r="F347" s="4">
        <f t="shared" si="506"/>
        <v>54080</v>
      </c>
      <c r="G347" s="4">
        <f t="shared" si="507"/>
        <v>329472</v>
      </c>
      <c r="H347" s="4">
        <f t="shared" si="508"/>
        <v>640</v>
      </c>
      <c r="I347" s="4">
        <f t="shared" si="509"/>
        <v>53830.4</v>
      </c>
      <c r="J347" s="4">
        <f t="shared" si="510"/>
        <v>8320</v>
      </c>
      <c r="K347" s="4">
        <f t="shared" si="511"/>
        <v>8320</v>
      </c>
      <c r="L347" s="4">
        <f t="shared" si="512"/>
        <v>684320</v>
      </c>
      <c r="M347" s="5">
        <f t="shared" si="526"/>
        <v>6400</v>
      </c>
      <c r="N347" s="5">
        <f t="shared" si="527"/>
        <v>640</v>
      </c>
      <c r="O347" s="5">
        <f t="shared" ref="O347:S347" si="534">O346+2</f>
        <v>640</v>
      </c>
      <c r="P347" s="5">
        <f t="shared" si="534"/>
        <v>640</v>
      </c>
      <c r="Q347" s="5">
        <f t="shared" si="534"/>
        <v>640</v>
      </c>
      <c r="R347" s="5">
        <f t="shared" si="534"/>
        <v>640</v>
      </c>
      <c r="S347" s="5">
        <f t="shared" si="534"/>
        <v>640</v>
      </c>
      <c r="T347" s="5">
        <f t="shared" si="529"/>
        <v>547</v>
      </c>
      <c r="U347" s="5">
        <v>100</v>
      </c>
      <c r="V347" s="5">
        <v>100</v>
      </c>
      <c r="W347" s="5">
        <f t="shared" si="530"/>
        <v>1635</v>
      </c>
      <c r="X347" s="4">
        <v>8</v>
      </c>
      <c r="Y347" s="4">
        <f t="shared" si="477"/>
        <v>10.4</v>
      </c>
      <c r="Z347" s="4">
        <v>15</v>
      </c>
      <c r="AA347" s="4">
        <f t="shared" si="514"/>
        <v>75225600</v>
      </c>
      <c r="AB347" s="4">
        <f t="shared" si="515"/>
        <v>1158727680</v>
      </c>
      <c r="AC347" s="4">
        <f t="shared" si="516"/>
        <v>190195200</v>
      </c>
      <c r="AD347" s="4">
        <f t="shared" si="517"/>
        <v>470845440</v>
      </c>
      <c r="AE347" s="4">
        <f t="shared" si="518"/>
        <v>77875200</v>
      </c>
      <c r="AF347" s="4">
        <f t="shared" si="519"/>
        <v>474439680</v>
      </c>
      <c r="AG347" s="4">
        <f t="shared" si="520"/>
        <v>640</v>
      </c>
      <c r="AH347" s="4">
        <f t="shared" si="521"/>
        <v>53830.4</v>
      </c>
      <c r="AI347" s="4">
        <f t="shared" si="522"/>
        <v>11980800</v>
      </c>
      <c r="AJ347" s="4">
        <f t="shared" si="523"/>
        <v>11980800</v>
      </c>
      <c r="AK347" s="4">
        <f t="shared" si="524"/>
        <v>985420800</v>
      </c>
    </row>
    <row r="348" spans="1:37">
      <c r="A348" s="4">
        <f t="shared" si="525"/>
        <v>3280</v>
      </c>
      <c r="B348" s="4">
        <f t="shared" si="502"/>
        <v>52400</v>
      </c>
      <c r="C348" s="4">
        <f t="shared" si="503"/>
        <v>807110.4</v>
      </c>
      <c r="D348" s="4">
        <f t="shared" si="504"/>
        <v>132486.4</v>
      </c>
      <c r="E348" s="4">
        <f t="shared" si="505"/>
        <v>327974.4</v>
      </c>
      <c r="F348" s="4">
        <f t="shared" si="506"/>
        <v>54246.4</v>
      </c>
      <c r="G348" s="4">
        <f t="shared" si="507"/>
        <v>330470.4</v>
      </c>
      <c r="H348" s="4">
        <f t="shared" si="508"/>
        <v>642</v>
      </c>
      <c r="I348" s="4">
        <f t="shared" si="509"/>
        <v>53996.8</v>
      </c>
      <c r="J348" s="4">
        <f t="shared" si="510"/>
        <v>8320</v>
      </c>
      <c r="K348" s="4">
        <f t="shared" si="511"/>
        <v>8320</v>
      </c>
      <c r="L348" s="4">
        <f t="shared" si="512"/>
        <v>686400</v>
      </c>
      <c r="M348" s="5">
        <f t="shared" si="526"/>
        <v>6420</v>
      </c>
      <c r="N348" s="5">
        <f t="shared" si="527"/>
        <v>642</v>
      </c>
      <c r="O348" s="5">
        <f t="shared" ref="O348:S348" si="535">O347+2</f>
        <v>642</v>
      </c>
      <c r="P348" s="5">
        <f t="shared" si="535"/>
        <v>642</v>
      </c>
      <c r="Q348" s="5">
        <f t="shared" si="535"/>
        <v>642</v>
      </c>
      <c r="R348" s="5">
        <f t="shared" si="535"/>
        <v>642</v>
      </c>
      <c r="S348" s="5">
        <f t="shared" si="535"/>
        <v>642</v>
      </c>
      <c r="T348" s="5">
        <f t="shared" si="529"/>
        <v>549</v>
      </c>
      <c r="U348" s="5">
        <v>100</v>
      </c>
      <c r="V348" s="5">
        <v>100</v>
      </c>
      <c r="W348" s="5">
        <f t="shared" si="530"/>
        <v>1640</v>
      </c>
      <c r="X348" s="4">
        <v>8</v>
      </c>
      <c r="Y348" s="4">
        <f t="shared" si="477"/>
        <v>10.4</v>
      </c>
      <c r="Z348" s="4">
        <v>15</v>
      </c>
      <c r="AA348" s="4">
        <f t="shared" si="514"/>
        <v>75456000</v>
      </c>
      <c r="AB348" s="4">
        <f t="shared" si="515"/>
        <v>1162238976</v>
      </c>
      <c r="AC348" s="4">
        <f t="shared" si="516"/>
        <v>190780416</v>
      </c>
      <c r="AD348" s="4">
        <f t="shared" si="517"/>
        <v>472283136</v>
      </c>
      <c r="AE348" s="4">
        <f t="shared" si="518"/>
        <v>78114816</v>
      </c>
      <c r="AF348" s="4">
        <f t="shared" si="519"/>
        <v>475877376</v>
      </c>
      <c r="AG348" s="4">
        <f t="shared" si="520"/>
        <v>642</v>
      </c>
      <c r="AH348" s="4">
        <f t="shared" si="521"/>
        <v>53996.8</v>
      </c>
      <c r="AI348" s="4">
        <f t="shared" si="522"/>
        <v>11980800</v>
      </c>
      <c r="AJ348" s="4">
        <f t="shared" si="523"/>
        <v>11980800</v>
      </c>
      <c r="AK348" s="4">
        <f t="shared" si="524"/>
        <v>988416000</v>
      </c>
    </row>
    <row r="349" spans="1:37">
      <c r="A349" s="4">
        <f t="shared" si="525"/>
        <v>3290</v>
      </c>
      <c r="B349" s="4">
        <f t="shared" si="502"/>
        <v>52560</v>
      </c>
      <c r="C349" s="4">
        <f t="shared" si="503"/>
        <v>809548.8</v>
      </c>
      <c r="D349" s="4">
        <f t="shared" si="504"/>
        <v>132892.8</v>
      </c>
      <c r="E349" s="4">
        <f t="shared" si="505"/>
        <v>328972.8</v>
      </c>
      <c r="F349" s="4">
        <f t="shared" si="506"/>
        <v>54412.8</v>
      </c>
      <c r="G349" s="4">
        <f t="shared" si="507"/>
        <v>331468.8</v>
      </c>
      <c r="H349" s="4">
        <f t="shared" si="508"/>
        <v>644</v>
      </c>
      <c r="I349" s="4">
        <f t="shared" si="509"/>
        <v>54163.2</v>
      </c>
      <c r="J349" s="4">
        <f t="shared" si="510"/>
        <v>8320</v>
      </c>
      <c r="K349" s="4">
        <f t="shared" si="511"/>
        <v>8320</v>
      </c>
      <c r="L349" s="4">
        <f t="shared" si="512"/>
        <v>688480</v>
      </c>
      <c r="M349" s="5">
        <f t="shared" si="526"/>
        <v>6440</v>
      </c>
      <c r="N349" s="5">
        <f t="shared" si="527"/>
        <v>644</v>
      </c>
      <c r="O349" s="5">
        <f t="shared" ref="O349:S349" si="536">O348+2</f>
        <v>644</v>
      </c>
      <c r="P349" s="5">
        <f t="shared" si="536"/>
        <v>644</v>
      </c>
      <c r="Q349" s="5">
        <f t="shared" si="536"/>
        <v>644</v>
      </c>
      <c r="R349" s="5">
        <f t="shared" si="536"/>
        <v>644</v>
      </c>
      <c r="S349" s="5">
        <f t="shared" si="536"/>
        <v>644</v>
      </c>
      <c r="T349" s="5">
        <f t="shared" si="529"/>
        <v>551</v>
      </c>
      <c r="U349" s="5">
        <v>100</v>
      </c>
      <c r="V349" s="5">
        <v>100</v>
      </c>
      <c r="W349" s="5">
        <f t="shared" si="530"/>
        <v>1645</v>
      </c>
      <c r="X349" s="4">
        <v>8</v>
      </c>
      <c r="Y349" s="4">
        <f t="shared" si="477"/>
        <v>10.4</v>
      </c>
      <c r="Z349" s="4">
        <v>15</v>
      </c>
      <c r="AA349" s="4">
        <f t="shared" si="514"/>
        <v>75686400</v>
      </c>
      <c r="AB349" s="4">
        <f t="shared" si="515"/>
        <v>1165750272</v>
      </c>
      <c r="AC349" s="4">
        <f t="shared" si="516"/>
        <v>191365632</v>
      </c>
      <c r="AD349" s="4">
        <f t="shared" si="517"/>
        <v>473720832</v>
      </c>
      <c r="AE349" s="4">
        <f t="shared" si="518"/>
        <v>78354432</v>
      </c>
      <c r="AF349" s="4">
        <f t="shared" si="519"/>
        <v>477315072</v>
      </c>
      <c r="AG349" s="4">
        <f t="shared" si="520"/>
        <v>644</v>
      </c>
      <c r="AH349" s="4">
        <f t="shared" si="521"/>
        <v>54163.2</v>
      </c>
      <c r="AI349" s="4">
        <f t="shared" si="522"/>
        <v>11980800</v>
      </c>
      <c r="AJ349" s="4">
        <f t="shared" si="523"/>
        <v>11980800</v>
      </c>
      <c r="AK349" s="4">
        <f t="shared" si="524"/>
        <v>991411200</v>
      </c>
    </row>
    <row r="350" spans="1:37">
      <c r="A350" s="4">
        <f t="shared" si="525"/>
        <v>3300</v>
      </c>
      <c r="B350" s="4">
        <f t="shared" si="502"/>
        <v>52720</v>
      </c>
      <c r="C350" s="4">
        <f t="shared" si="503"/>
        <v>811987.2</v>
      </c>
      <c r="D350" s="4">
        <f t="shared" si="504"/>
        <v>133299.2</v>
      </c>
      <c r="E350" s="4">
        <f t="shared" si="505"/>
        <v>329971.2</v>
      </c>
      <c r="F350" s="4">
        <f t="shared" si="506"/>
        <v>54579.2</v>
      </c>
      <c r="G350" s="4">
        <f t="shared" si="507"/>
        <v>332467.2</v>
      </c>
      <c r="H350" s="4">
        <f t="shared" si="508"/>
        <v>646</v>
      </c>
      <c r="I350" s="4">
        <f t="shared" si="509"/>
        <v>54329.6</v>
      </c>
      <c r="J350" s="4">
        <f t="shared" si="510"/>
        <v>8320</v>
      </c>
      <c r="K350" s="4">
        <f t="shared" si="511"/>
        <v>8320</v>
      </c>
      <c r="L350" s="4">
        <f t="shared" si="512"/>
        <v>690560</v>
      </c>
      <c r="M350" s="5">
        <f t="shared" si="526"/>
        <v>6460</v>
      </c>
      <c r="N350" s="5">
        <f t="shared" si="527"/>
        <v>646</v>
      </c>
      <c r="O350" s="5">
        <f t="shared" ref="O350:S350" si="537">O349+2</f>
        <v>646</v>
      </c>
      <c r="P350" s="5">
        <f t="shared" si="537"/>
        <v>646</v>
      </c>
      <c r="Q350" s="5">
        <f t="shared" si="537"/>
        <v>646</v>
      </c>
      <c r="R350" s="5">
        <f t="shared" si="537"/>
        <v>646</v>
      </c>
      <c r="S350" s="5">
        <f t="shared" si="537"/>
        <v>646</v>
      </c>
      <c r="T350" s="5">
        <f t="shared" si="529"/>
        <v>553</v>
      </c>
      <c r="U350" s="5">
        <v>100</v>
      </c>
      <c r="V350" s="5">
        <v>100</v>
      </c>
      <c r="W350" s="5">
        <f t="shared" si="530"/>
        <v>1650</v>
      </c>
      <c r="X350" s="4">
        <v>8</v>
      </c>
      <c r="Y350" s="4">
        <f t="shared" si="477"/>
        <v>10.4</v>
      </c>
      <c r="Z350" s="4">
        <v>15</v>
      </c>
      <c r="AA350" s="4">
        <f t="shared" si="514"/>
        <v>75916800</v>
      </c>
      <c r="AB350" s="4">
        <f t="shared" si="515"/>
        <v>1169261568</v>
      </c>
      <c r="AC350" s="4">
        <f t="shared" si="516"/>
        <v>191950848</v>
      </c>
      <c r="AD350" s="4">
        <f t="shared" si="517"/>
        <v>475158528</v>
      </c>
      <c r="AE350" s="4">
        <f t="shared" si="518"/>
        <v>78594048</v>
      </c>
      <c r="AF350" s="4">
        <f t="shared" si="519"/>
        <v>478752768</v>
      </c>
      <c r="AG350" s="4">
        <f t="shared" si="520"/>
        <v>646</v>
      </c>
      <c r="AH350" s="4">
        <f t="shared" si="521"/>
        <v>54329.6</v>
      </c>
      <c r="AI350" s="4">
        <f t="shared" si="522"/>
        <v>11980800</v>
      </c>
      <c r="AJ350" s="4">
        <f t="shared" si="523"/>
        <v>11980800</v>
      </c>
      <c r="AK350" s="4">
        <f t="shared" si="524"/>
        <v>994406400</v>
      </c>
    </row>
    <row r="351" spans="1:37">
      <c r="A351" s="4">
        <f t="shared" si="525"/>
        <v>3310</v>
      </c>
      <c r="B351" s="4">
        <f t="shared" si="502"/>
        <v>52880</v>
      </c>
      <c r="C351" s="4">
        <f t="shared" si="503"/>
        <v>820838.4</v>
      </c>
      <c r="D351" s="4">
        <f t="shared" si="504"/>
        <v>134758.4</v>
      </c>
      <c r="E351" s="4">
        <f t="shared" si="505"/>
        <v>337334.4</v>
      </c>
      <c r="F351" s="4">
        <f t="shared" si="506"/>
        <v>55798.4</v>
      </c>
      <c r="G351" s="4">
        <f t="shared" si="507"/>
        <v>339878.4</v>
      </c>
      <c r="H351" s="4">
        <f t="shared" si="508"/>
        <v>648</v>
      </c>
      <c r="I351" s="4">
        <f t="shared" si="509"/>
        <v>55544</v>
      </c>
      <c r="J351" s="4">
        <f t="shared" si="510"/>
        <v>8480</v>
      </c>
      <c r="K351" s="4">
        <f t="shared" si="511"/>
        <v>8480</v>
      </c>
      <c r="L351" s="4">
        <f t="shared" si="512"/>
        <v>705960</v>
      </c>
      <c r="M351" s="5">
        <f t="shared" si="526"/>
        <v>6480</v>
      </c>
      <c r="N351" s="5">
        <f t="shared" si="527"/>
        <v>648</v>
      </c>
      <c r="O351" s="5">
        <f t="shared" ref="O351:S351" si="538">O350+2</f>
        <v>648</v>
      </c>
      <c r="P351" s="5">
        <f t="shared" si="538"/>
        <v>648</v>
      </c>
      <c r="Q351" s="5">
        <f t="shared" si="538"/>
        <v>648</v>
      </c>
      <c r="R351" s="5">
        <f t="shared" si="538"/>
        <v>648</v>
      </c>
      <c r="S351" s="5">
        <f t="shared" si="538"/>
        <v>648</v>
      </c>
      <c r="T351" s="5">
        <f t="shared" si="529"/>
        <v>555</v>
      </c>
      <c r="U351" s="5">
        <v>100</v>
      </c>
      <c r="V351" s="5">
        <v>100</v>
      </c>
      <c r="W351" s="5">
        <f t="shared" si="530"/>
        <v>1655</v>
      </c>
      <c r="X351" s="4">
        <v>8</v>
      </c>
      <c r="Y351" s="4">
        <f t="shared" si="477"/>
        <v>10.6</v>
      </c>
      <c r="Z351" s="4">
        <v>15</v>
      </c>
      <c r="AA351" s="4">
        <f t="shared" si="514"/>
        <v>76147200</v>
      </c>
      <c r="AB351" s="4">
        <f t="shared" si="515"/>
        <v>1182007296</v>
      </c>
      <c r="AC351" s="4">
        <f t="shared" si="516"/>
        <v>194052096</v>
      </c>
      <c r="AD351" s="4">
        <f t="shared" si="517"/>
        <v>485761536</v>
      </c>
      <c r="AE351" s="4">
        <f t="shared" si="518"/>
        <v>80349696</v>
      </c>
      <c r="AF351" s="4">
        <f t="shared" si="519"/>
        <v>489424896</v>
      </c>
      <c r="AG351" s="4">
        <f t="shared" si="520"/>
        <v>648</v>
      </c>
      <c r="AH351" s="4">
        <f t="shared" si="521"/>
        <v>55544</v>
      </c>
      <c r="AI351" s="4">
        <f t="shared" si="522"/>
        <v>12211200</v>
      </c>
      <c r="AJ351" s="4">
        <f t="shared" si="523"/>
        <v>12211200</v>
      </c>
      <c r="AK351" s="4">
        <f t="shared" si="524"/>
        <v>1016582400</v>
      </c>
    </row>
    <row r="352" spans="1:37">
      <c r="A352" s="4">
        <f t="shared" si="525"/>
        <v>3320</v>
      </c>
      <c r="B352" s="4">
        <f t="shared" si="502"/>
        <v>53040</v>
      </c>
      <c r="C352" s="4">
        <f t="shared" si="503"/>
        <v>823296</v>
      </c>
      <c r="D352" s="4">
        <f t="shared" si="504"/>
        <v>135168</v>
      </c>
      <c r="E352" s="4">
        <f t="shared" si="505"/>
        <v>338352</v>
      </c>
      <c r="F352" s="4">
        <f t="shared" si="506"/>
        <v>55968</v>
      </c>
      <c r="G352" s="4">
        <f t="shared" si="507"/>
        <v>340896</v>
      </c>
      <c r="H352" s="4">
        <f t="shared" si="508"/>
        <v>650</v>
      </c>
      <c r="I352" s="4">
        <f t="shared" si="509"/>
        <v>55713.6</v>
      </c>
      <c r="J352" s="4">
        <f t="shared" si="510"/>
        <v>8480</v>
      </c>
      <c r="K352" s="4">
        <f t="shared" si="511"/>
        <v>8480</v>
      </c>
      <c r="L352" s="4">
        <f t="shared" si="512"/>
        <v>708080</v>
      </c>
      <c r="M352" s="5">
        <f t="shared" si="526"/>
        <v>6500</v>
      </c>
      <c r="N352" s="5">
        <f t="shared" si="527"/>
        <v>650</v>
      </c>
      <c r="O352" s="5">
        <f t="shared" ref="O352:S352" si="539">O351+2</f>
        <v>650</v>
      </c>
      <c r="P352" s="5">
        <f t="shared" si="539"/>
        <v>650</v>
      </c>
      <c r="Q352" s="5">
        <f t="shared" si="539"/>
        <v>650</v>
      </c>
      <c r="R352" s="5">
        <f t="shared" si="539"/>
        <v>650</v>
      </c>
      <c r="S352" s="5">
        <f t="shared" si="539"/>
        <v>650</v>
      </c>
      <c r="T352" s="5">
        <f t="shared" si="529"/>
        <v>557</v>
      </c>
      <c r="U352" s="5">
        <v>100</v>
      </c>
      <c r="V352" s="5">
        <v>100</v>
      </c>
      <c r="W352" s="5">
        <f t="shared" si="530"/>
        <v>1660</v>
      </c>
      <c r="X352" s="4">
        <v>8</v>
      </c>
      <c r="Y352" s="4">
        <f t="shared" si="477"/>
        <v>10.6</v>
      </c>
      <c r="Z352" s="4">
        <v>15</v>
      </c>
      <c r="AA352" s="4">
        <f t="shared" si="514"/>
        <v>76377600</v>
      </c>
      <c r="AB352" s="4">
        <f t="shared" si="515"/>
        <v>1185546240</v>
      </c>
      <c r="AC352" s="4">
        <f t="shared" si="516"/>
        <v>194641920</v>
      </c>
      <c r="AD352" s="4">
        <f t="shared" si="517"/>
        <v>487226880</v>
      </c>
      <c r="AE352" s="4">
        <f t="shared" si="518"/>
        <v>80593920</v>
      </c>
      <c r="AF352" s="4">
        <f t="shared" si="519"/>
        <v>490890240</v>
      </c>
      <c r="AG352" s="4">
        <f t="shared" si="520"/>
        <v>650</v>
      </c>
      <c r="AH352" s="4">
        <f t="shared" si="521"/>
        <v>55713.6</v>
      </c>
      <c r="AI352" s="4">
        <f t="shared" si="522"/>
        <v>12211200</v>
      </c>
      <c r="AJ352" s="4">
        <f t="shared" si="523"/>
        <v>12211200</v>
      </c>
      <c r="AK352" s="4">
        <f t="shared" si="524"/>
        <v>1019635200</v>
      </c>
    </row>
    <row r="353" spans="1:37">
      <c r="A353" s="4">
        <f t="shared" si="525"/>
        <v>3330</v>
      </c>
      <c r="B353" s="4">
        <f t="shared" si="502"/>
        <v>53200</v>
      </c>
      <c r="C353" s="4">
        <f t="shared" si="503"/>
        <v>825753.6</v>
      </c>
      <c r="D353" s="4">
        <f t="shared" si="504"/>
        <v>135577.6</v>
      </c>
      <c r="E353" s="4">
        <f t="shared" si="505"/>
        <v>339369.6</v>
      </c>
      <c r="F353" s="4">
        <f t="shared" si="506"/>
        <v>56137.6</v>
      </c>
      <c r="G353" s="4">
        <f t="shared" si="507"/>
        <v>341913.6</v>
      </c>
      <c r="H353" s="4">
        <f t="shared" si="508"/>
        <v>652</v>
      </c>
      <c r="I353" s="4">
        <f t="shared" si="509"/>
        <v>55883.2</v>
      </c>
      <c r="J353" s="4">
        <f t="shared" si="510"/>
        <v>8480</v>
      </c>
      <c r="K353" s="4">
        <f t="shared" si="511"/>
        <v>8480</v>
      </c>
      <c r="L353" s="4">
        <f t="shared" si="512"/>
        <v>710200</v>
      </c>
      <c r="M353" s="5">
        <f t="shared" si="526"/>
        <v>6520</v>
      </c>
      <c r="N353" s="5">
        <f t="shared" si="527"/>
        <v>652</v>
      </c>
      <c r="O353" s="5">
        <f t="shared" ref="O353:S353" si="540">O352+2</f>
        <v>652</v>
      </c>
      <c r="P353" s="5">
        <f t="shared" si="540"/>
        <v>652</v>
      </c>
      <c r="Q353" s="5">
        <f t="shared" si="540"/>
        <v>652</v>
      </c>
      <c r="R353" s="5">
        <f t="shared" si="540"/>
        <v>652</v>
      </c>
      <c r="S353" s="5">
        <f t="shared" si="540"/>
        <v>652</v>
      </c>
      <c r="T353" s="5">
        <f t="shared" si="529"/>
        <v>559</v>
      </c>
      <c r="U353" s="5">
        <v>100</v>
      </c>
      <c r="V353" s="5">
        <v>100</v>
      </c>
      <c r="W353" s="5">
        <f t="shared" si="530"/>
        <v>1665</v>
      </c>
      <c r="X353" s="4">
        <v>8</v>
      </c>
      <c r="Y353" s="4">
        <f t="shared" si="477"/>
        <v>10.6</v>
      </c>
      <c r="Z353" s="4">
        <v>15</v>
      </c>
      <c r="AA353" s="4">
        <f t="shared" si="514"/>
        <v>76608000</v>
      </c>
      <c r="AB353" s="4">
        <f t="shared" si="515"/>
        <v>1189085184</v>
      </c>
      <c r="AC353" s="4">
        <f t="shared" si="516"/>
        <v>195231744</v>
      </c>
      <c r="AD353" s="4">
        <f t="shared" si="517"/>
        <v>488692224</v>
      </c>
      <c r="AE353" s="4">
        <f t="shared" si="518"/>
        <v>80838144</v>
      </c>
      <c r="AF353" s="4">
        <f t="shared" si="519"/>
        <v>492355584</v>
      </c>
      <c r="AG353" s="4">
        <f t="shared" si="520"/>
        <v>652</v>
      </c>
      <c r="AH353" s="4">
        <f t="shared" si="521"/>
        <v>55883.2</v>
      </c>
      <c r="AI353" s="4">
        <f t="shared" si="522"/>
        <v>12211200</v>
      </c>
      <c r="AJ353" s="4">
        <f t="shared" si="523"/>
        <v>12211200</v>
      </c>
      <c r="AK353" s="4">
        <f t="shared" si="524"/>
        <v>1022688000</v>
      </c>
    </row>
    <row r="354" spans="1:37">
      <c r="A354" s="4">
        <f t="shared" si="525"/>
        <v>3340</v>
      </c>
      <c r="B354" s="4">
        <f t="shared" si="502"/>
        <v>53360</v>
      </c>
      <c r="C354" s="4">
        <f t="shared" si="503"/>
        <v>828211.2</v>
      </c>
      <c r="D354" s="4">
        <f t="shared" si="504"/>
        <v>135987.2</v>
      </c>
      <c r="E354" s="4">
        <f t="shared" si="505"/>
        <v>340387.2</v>
      </c>
      <c r="F354" s="4">
        <f t="shared" si="506"/>
        <v>56307.2</v>
      </c>
      <c r="G354" s="4">
        <f t="shared" si="507"/>
        <v>342931.2</v>
      </c>
      <c r="H354" s="4">
        <f t="shared" si="508"/>
        <v>654</v>
      </c>
      <c r="I354" s="4">
        <f t="shared" si="509"/>
        <v>56052.8</v>
      </c>
      <c r="J354" s="4">
        <f t="shared" si="510"/>
        <v>8480</v>
      </c>
      <c r="K354" s="4">
        <f t="shared" si="511"/>
        <v>8480</v>
      </c>
      <c r="L354" s="4">
        <f t="shared" si="512"/>
        <v>712320</v>
      </c>
      <c r="M354" s="5">
        <f t="shared" si="526"/>
        <v>6540</v>
      </c>
      <c r="N354" s="5">
        <f t="shared" si="527"/>
        <v>654</v>
      </c>
      <c r="O354" s="5">
        <f t="shared" ref="O354:S354" si="541">O353+2</f>
        <v>654</v>
      </c>
      <c r="P354" s="5">
        <f t="shared" si="541"/>
        <v>654</v>
      </c>
      <c r="Q354" s="5">
        <f t="shared" si="541"/>
        <v>654</v>
      </c>
      <c r="R354" s="5">
        <f t="shared" si="541"/>
        <v>654</v>
      </c>
      <c r="S354" s="5">
        <f t="shared" si="541"/>
        <v>654</v>
      </c>
      <c r="T354" s="5">
        <f t="shared" si="529"/>
        <v>561</v>
      </c>
      <c r="U354" s="5">
        <v>100</v>
      </c>
      <c r="V354" s="5">
        <v>100</v>
      </c>
      <c r="W354" s="5">
        <f t="shared" si="530"/>
        <v>1670</v>
      </c>
      <c r="X354" s="4">
        <v>8</v>
      </c>
      <c r="Y354" s="4">
        <f t="shared" si="477"/>
        <v>10.6</v>
      </c>
      <c r="Z354" s="4">
        <v>15</v>
      </c>
      <c r="AA354" s="4">
        <f t="shared" si="514"/>
        <v>76838400</v>
      </c>
      <c r="AB354" s="4">
        <f t="shared" si="515"/>
        <v>1192624128</v>
      </c>
      <c r="AC354" s="4">
        <f t="shared" si="516"/>
        <v>195821568</v>
      </c>
      <c r="AD354" s="4">
        <f t="shared" si="517"/>
        <v>490157568</v>
      </c>
      <c r="AE354" s="4">
        <f t="shared" si="518"/>
        <v>81082368</v>
      </c>
      <c r="AF354" s="4">
        <f t="shared" si="519"/>
        <v>493820928</v>
      </c>
      <c r="AG354" s="4">
        <f t="shared" si="520"/>
        <v>654</v>
      </c>
      <c r="AH354" s="4">
        <f t="shared" si="521"/>
        <v>56052.8</v>
      </c>
      <c r="AI354" s="4">
        <f t="shared" si="522"/>
        <v>12211200</v>
      </c>
      <c r="AJ354" s="4">
        <f t="shared" si="523"/>
        <v>12211200</v>
      </c>
      <c r="AK354" s="4">
        <f t="shared" si="524"/>
        <v>1025740800</v>
      </c>
    </row>
    <row r="355" spans="1:37">
      <c r="A355" s="4">
        <f t="shared" si="525"/>
        <v>3350</v>
      </c>
      <c r="B355" s="4">
        <f t="shared" si="502"/>
        <v>53520</v>
      </c>
      <c r="C355" s="4">
        <f t="shared" si="503"/>
        <v>830668.8</v>
      </c>
      <c r="D355" s="4">
        <f t="shared" si="504"/>
        <v>136396.8</v>
      </c>
      <c r="E355" s="4">
        <f t="shared" si="505"/>
        <v>341404.8</v>
      </c>
      <c r="F355" s="4">
        <f t="shared" si="506"/>
        <v>56476.8</v>
      </c>
      <c r="G355" s="4">
        <f t="shared" si="507"/>
        <v>343948.8</v>
      </c>
      <c r="H355" s="4">
        <f t="shared" si="508"/>
        <v>656</v>
      </c>
      <c r="I355" s="4">
        <f t="shared" si="509"/>
        <v>56222.4</v>
      </c>
      <c r="J355" s="4">
        <f t="shared" si="510"/>
        <v>8480</v>
      </c>
      <c r="K355" s="4">
        <f t="shared" si="511"/>
        <v>8480</v>
      </c>
      <c r="L355" s="4">
        <f t="shared" si="512"/>
        <v>714440</v>
      </c>
      <c r="M355" s="5">
        <f t="shared" si="526"/>
        <v>6560</v>
      </c>
      <c r="N355" s="5">
        <f t="shared" si="527"/>
        <v>656</v>
      </c>
      <c r="O355" s="5">
        <f t="shared" ref="O355:S355" si="542">O354+2</f>
        <v>656</v>
      </c>
      <c r="P355" s="5">
        <f t="shared" si="542"/>
        <v>656</v>
      </c>
      <c r="Q355" s="5">
        <f t="shared" si="542"/>
        <v>656</v>
      </c>
      <c r="R355" s="5">
        <f t="shared" si="542"/>
        <v>656</v>
      </c>
      <c r="S355" s="5">
        <f t="shared" si="542"/>
        <v>656</v>
      </c>
      <c r="T355" s="5">
        <f t="shared" si="529"/>
        <v>563</v>
      </c>
      <c r="U355" s="5">
        <v>100</v>
      </c>
      <c r="V355" s="5">
        <v>100</v>
      </c>
      <c r="W355" s="5">
        <f t="shared" si="530"/>
        <v>1675</v>
      </c>
      <c r="X355" s="4">
        <v>8</v>
      </c>
      <c r="Y355" s="4">
        <f t="shared" si="477"/>
        <v>10.6</v>
      </c>
      <c r="Z355" s="4">
        <v>15</v>
      </c>
      <c r="AA355" s="4">
        <f t="shared" si="514"/>
        <v>77068800</v>
      </c>
      <c r="AB355" s="4">
        <f t="shared" si="515"/>
        <v>1196163072</v>
      </c>
      <c r="AC355" s="4">
        <f t="shared" si="516"/>
        <v>196411392</v>
      </c>
      <c r="AD355" s="4">
        <f t="shared" si="517"/>
        <v>491622912</v>
      </c>
      <c r="AE355" s="4">
        <f t="shared" si="518"/>
        <v>81326592</v>
      </c>
      <c r="AF355" s="4">
        <f t="shared" si="519"/>
        <v>495286272</v>
      </c>
      <c r="AG355" s="4">
        <f t="shared" si="520"/>
        <v>656</v>
      </c>
      <c r="AH355" s="4">
        <f t="shared" si="521"/>
        <v>56222.4</v>
      </c>
      <c r="AI355" s="4">
        <f t="shared" si="522"/>
        <v>12211200</v>
      </c>
      <c r="AJ355" s="4">
        <f t="shared" si="523"/>
        <v>12211200</v>
      </c>
      <c r="AK355" s="4">
        <f t="shared" si="524"/>
        <v>1028793600</v>
      </c>
    </row>
    <row r="356" spans="1:37">
      <c r="A356" s="4">
        <f t="shared" si="525"/>
        <v>3360</v>
      </c>
      <c r="B356" s="4">
        <f t="shared" si="502"/>
        <v>53680</v>
      </c>
      <c r="C356" s="4">
        <f t="shared" si="503"/>
        <v>839635.2</v>
      </c>
      <c r="D356" s="4">
        <f t="shared" si="504"/>
        <v>137875.2</v>
      </c>
      <c r="E356" s="4">
        <f t="shared" si="505"/>
        <v>348883.2</v>
      </c>
      <c r="F356" s="4">
        <f t="shared" si="506"/>
        <v>57715.2</v>
      </c>
      <c r="G356" s="4">
        <f t="shared" si="507"/>
        <v>351475.2</v>
      </c>
      <c r="H356" s="4">
        <f t="shared" si="508"/>
        <v>658</v>
      </c>
      <c r="I356" s="4">
        <f t="shared" si="509"/>
        <v>57456</v>
      </c>
      <c r="J356" s="4">
        <f t="shared" si="510"/>
        <v>8640</v>
      </c>
      <c r="K356" s="4">
        <f t="shared" si="511"/>
        <v>8640</v>
      </c>
      <c r="L356" s="4">
        <f t="shared" si="512"/>
        <v>730080</v>
      </c>
      <c r="M356" s="5">
        <f t="shared" si="526"/>
        <v>6580</v>
      </c>
      <c r="N356" s="5">
        <f t="shared" si="527"/>
        <v>658</v>
      </c>
      <c r="O356" s="5">
        <f t="shared" ref="O356:S356" si="543">O355+2</f>
        <v>658</v>
      </c>
      <c r="P356" s="5">
        <f t="shared" si="543"/>
        <v>658</v>
      </c>
      <c r="Q356" s="5">
        <f t="shared" si="543"/>
        <v>658</v>
      </c>
      <c r="R356" s="5">
        <f t="shared" si="543"/>
        <v>658</v>
      </c>
      <c r="S356" s="5">
        <f t="shared" si="543"/>
        <v>658</v>
      </c>
      <c r="T356" s="5">
        <f t="shared" si="529"/>
        <v>565</v>
      </c>
      <c r="U356" s="5">
        <v>100</v>
      </c>
      <c r="V356" s="5">
        <v>100</v>
      </c>
      <c r="W356" s="5">
        <f t="shared" si="530"/>
        <v>1680</v>
      </c>
      <c r="X356" s="4">
        <v>8</v>
      </c>
      <c r="Y356" s="4">
        <f t="shared" si="477"/>
        <v>10.8</v>
      </c>
      <c r="Z356" s="4">
        <v>15</v>
      </c>
      <c r="AA356" s="4">
        <f t="shared" si="514"/>
        <v>77299200</v>
      </c>
      <c r="AB356" s="4">
        <f t="shared" si="515"/>
        <v>1209074688</v>
      </c>
      <c r="AC356" s="4">
        <f t="shared" si="516"/>
        <v>198540288</v>
      </c>
      <c r="AD356" s="4">
        <f t="shared" si="517"/>
        <v>502391808</v>
      </c>
      <c r="AE356" s="4">
        <f t="shared" si="518"/>
        <v>83109888</v>
      </c>
      <c r="AF356" s="4">
        <f t="shared" si="519"/>
        <v>506124288</v>
      </c>
      <c r="AG356" s="4">
        <f t="shared" si="520"/>
        <v>658</v>
      </c>
      <c r="AH356" s="4">
        <f t="shared" si="521"/>
        <v>57456</v>
      </c>
      <c r="AI356" s="4">
        <f t="shared" si="522"/>
        <v>12441600</v>
      </c>
      <c r="AJ356" s="4">
        <f t="shared" si="523"/>
        <v>12441600</v>
      </c>
      <c r="AK356" s="4">
        <f t="shared" si="524"/>
        <v>1051315200</v>
      </c>
    </row>
    <row r="357" spans="1:37">
      <c r="A357" s="4">
        <f t="shared" si="525"/>
        <v>3370</v>
      </c>
      <c r="B357" s="4">
        <f t="shared" si="502"/>
        <v>53840</v>
      </c>
      <c r="C357" s="4">
        <f t="shared" si="503"/>
        <v>842112</v>
      </c>
      <c r="D357" s="4">
        <f t="shared" si="504"/>
        <v>138288</v>
      </c>
      <c r="E357" s="4">
        <f t="shared" si="505"/>
        <v>349920</v>
      </c>
      <c r="F357" s="4">
        <f t="shared" si="506"/>
        <v>57888</v>
      </c>
      <c r="G357" s="4">
        <f t="shared" si="507"/>
        <v>352512</v>
      </c>
      <c r="H357" s="4">
        <f t="shared" si="508"/>
        <v>660</v>
      </c>
      <c r="I357" s="4">
        <f t="shared" si="509"/>
        <v>57628.8</v>
      </c>
      <c r="J357" s="4">
        <f t="shared" si="510"/>
        <v>8640</v>
      </c>
      <c r="K357" s="4">
        <f t="shared" si="511"/>
        <v>8640</v>
      </c>
      <c r="L357" s="4">
        <f t="shared" si="512"/>
        <v>732240</v>
      </c>
      <c r="M357" s="5">
        <f t="shared" si="526"/>
        <v>6600</v>
      </c>
      <c r="N357" s="5">
        <f t="shared" si="527"/>
        <v>660</v>
      </c>
      <c r="O357" s="5">
        <f t="shared" ref="O357:S357" si="544">O356+2</f>
        <v>660</v>
      </c>
      <c r="P357" s="5">
        <f t="shared" si="544"/>
        <v>660</v>
      </c>
      <c r="Q357" s="5">
        <f t="shared" si="544"/>
        <v>660</v>
      </c>
      <c r="R357" s="5">
        <f t="shared" si="544"/>
        <v>660</v>
      </c>
      <c r="S357" s="5">
        <f t="shared" si="544"/>
        <v>660</v>
      </c>
      <c r="T357" s="5">
        <f t="shared" si="529"/>
        <v>567</v>
      </c>
      <c r="U357" s="5">
        <v>100</v>
      </c>
      <c r="V357" s="5">
        <v>100</v>
      </c>
      <c r="W357" s="5">
        <f t="shared" si="530"/>
        <v>1685</v>
      </c>
      <c r="X357" s="4">
        <v>8</v>
      </c>
      <c r="Y357" s="4">
        <f t="shared" si="477"/>
        <v>10.8</v>
      </c>
      <c r="Z357" s="4">
        <v>15</v>
      </c>
      <c r="AA357" s="4">
        <f t="shared" si="514"/>
        <v>77529600</v>
      </c>
      <c r="AB357" s="4">
        <f t="shared" si="515"/>
        <v>1212641280</v>
      </c>
      <c r="AC357" s="4">
        <f t="shared" si="516"/>
        <v>199134720</v>
      </c>
      <c r="AD357" s="4">
        <f t="shared" si="517"/>
        <v>503884800</v>
      </c>
      <c r="AE357" s="4">
        <f t="shared" si="518"/>
        <v>83358720</v>
      </c>
      <c r="AF357" s="4">
        <f t="shared" si="519"/>
        <v>507617280</v>
      </c>
      <c r="AG357" s="4">
        <f t="shared" si="520"/>
        <v>660</v>
      </c>
      <c r="AH357" s="4">
        <f t="shared" si="521"/>
        <v>57628.8</v>
      </c>
      <c r="AI357" s="4">
        <f t="shared" si="522"/>
        <v>12441600</v>
      </c>
      <c r="AJ357" s="4">
        <f t="shared" si="523"/>
        <v>12441600</v>
      </c>
      <c r="AK357" s="4">
        <f t="shared" si="524"/>
        <v>1054425600</v>
      </c>
    </row>
    <row r="358" spans="1:37">
      <c r="A358" s="4">
        <f t="shared" si="525"/>
        <v>3380</v>
      </c>
      <c r="B358" s="4">
        <f t="shared" si="502"/>
        <v>54000</v>
      </c>
      <c r="C358" s="4">
        <f t="shared" si="503"/>
        <v>844588.8</v>
      </c>
      <c r="D358" s="4">
        <f t="shared" si="504"/>
        <v>138700.8</v>
      </c>
      <c r="E358" s="4">
        <f t="shared" si="505"/>
        <v>350956.8</v>
      </c>
      <c r="F358" s="4">
        <f t="shared" si="506"/>
        <v>58060.8</v>
      </c>
      <c r="G358" s="4">
        <f t="shared" si="507"/>
        <v>353548.8</v>
      </c>
      <c r="H358" s="4">
        <f t="shared" si="508"/>
        <v>662</v>
      </c>
      <c r="I358" s="4">
        <f t="shared" si="509"/>
        <v>57801.6</v>
      </c>
      <c r="J358" s="4">
        <f t="shared" si="510"/>
        <v>8640</v>
      </c>
      <c r="K358" s="4">
        <f t="shared" si="511"/>
        <v>8640</v>
      </c>
      <c r="L358" s="4">
        <f t="shared" si="512"/>
        <v>734400</v>
      </c>
      <c r="M358" s="5">
        <f t="shared" si="526"/>
        <v>6620</v>
      </c>
      <c r="N358" s="5">
        <f t="shared" si="527"/>
        <v>662</v>
      </c>
      <c r="O358" s="5">
        <f t="shared" ref="O358:S358" si="545">O357+2</f>
        <v>662</v>
      </c>
      <c r="P358" s="5">
        <f t="shared" si="545"/>
        <v>662</v>
      </c>
      <c r="Q358" s="5">
        <f t="shared" si="545"/>
        <v>662</v>
      </c>
      <c r="R358" s="5">
        <f t="shared" si="545"/>
        <v>662</v>
      </c>
      <c r="S358" s="5">
        <f t="shared" si="545"/>
        <v>662</v>
      </c>
      <c r="T358" s="5">
        <f t="shared" si="529"/>
        <v>569</v>
      </c>
      <c r="U358" s="5">
        <v>100</v>
      </c>
      <c r="V358" s="5">
        <v>100</v>
      </c>
      <c r="W358" s="5">
        <f t="shared" si="530"/>
        <v>1690</v>
      </c>
      <c r="X358" s="4">
        <v>8</v>
      </c>
      <c r="Y358" s="4">
        <f t="shared" si="477"/>
        <v>10.8</v>
      </c>
      <c r="Z358" s="4">
        <v>15</v>
      </c>
      <c r="AA358" s="4">
        <f t="shared" si="514"/>
        <v>77760000</v>
      </c>
      <c r="AB358" s="4">
        <f t="shared" si="515"/>
        <v>1216207872</v>
      </c>
      <c r="AC358" s="4">
        <f t="shared" si="516"/>
        <v>199729152</v>
      </c>
      <c r="AD358" s="4">
        <f t="shared" si="517"/>
        <v>505377792</v>
      </c>
      <c r="AE358" s="4">
        <f t="shared" si="518"/>
        <v>83607552</v>
      </c>
      <c r="AF358" s="4">
        <f t="shared" si="519"/>
        <v>509110272</v>
      </c>
      <c r="AG358" s="4">
        <f t="shared" si="520"/>
        <v>662</v>
      </c>
      <c r="AH358" s="4">
        <f t="shared" si="521"/>
        <v>57801.6</v>
      </c>
      <c r="AI358" s="4">
        <f t="shared" si="522"/>
        <v>12441600</v>
      </c>
      <c r="AJ358" s="4">
        <f t="shared" si="523"/>
        <v>12441600</v>
      </c>
      <c r="AK358" s="4">
        <f t="shared" si="524"/>
        <v>1057536000</v>
      </c>
    </row>
    <row r="359" spans="1:37">
      <c r="A359" s="4">
        <f t="shared" si="525"/>
        <v>3390</v>
      </c>
      <c r="B359" s="4">
        <f t="shared" si="502"/>
        <v>54160</v>
      </c>
      <c r="C359" s="4">
        <f t="shared" si="503"/>
        <v>847065.6</v>
      </c>
      <c r="D359" s="4">
        <f t="shared" si="504"/>
        <v>139113.6</v>
      </c>
      <c r="E359" s="4">
        <f t="shared" si="505"/>
        <v>351993.6</v>
      </c>
      <c r="F359" s="4">
        <f t="shared" si="506"/>
        <v>58233.6</v>
      </c>
      <c r="G359" s="4">
        <f t="shared" si="507"/>
        <v>354585.6</v>
      </c>
      <c r="H359" s="4">
        <f t="shared" si="508"/>
        <v>664</v>
      </c>
      <c r="I359" s="4">
        <f t="shared" si="509"/>
        <v>57974.4</v>
      </c>
      <c r="J359" s="4">
        <f t="shared" si="510"/>
        <v>8640</v>
      </c>
      <c r="K359" s="4">
        <f t="shared" si="511"/>
        <v>8640</v>
      </c>
      <c r="L359" s="4">
        <f t="shared" si="512"/>
        <v>736560</v>
      </c>
      <c r="M359" s="5">
        <f t="shared" si="526"/>
        <v>6640</v>
      </c>
      <c r="N359" s="5">
        <f t="shared" si="527"/>
        <v>664</v>
      </c>
      <c r="O359" s="5">
        <f t="shared" ref="O359:S359" si="546">O358+2</f>
        <v>664</v>
      </c>
      <c r="P359" s="5">
        <f t="shared" si="546"/>
        <v>664</v>
      </c>
      <c r="Q359" s="5">
        <f t="shared" si="546"/>
        <v>664</v>
      </c>
      <c r="R359" s="5">
        <f t="shared" si="546"/>
        <v>664</v>
      </c>
      <c r="S359" s="5">
        <f t="shared" si="546"/>
        <v>664</v>
      </c>
      <c r="T359" s="5">
        <f t="shared" si="529"/>
        <v>571</v>
      </c>
      <c r="U359" s="5">
        <v>100</v>
      </c>
      <c r="V359" s="5">
        <v>100</v>
      </c>
      <c r="W359" s="5">
        <f t="shared" si="530"/>
        <v>1695</v>
      </c>
      <c r="X359" s="4">
        <v>8</v>
      </c>
      <c r="Y359" s="4">
        <f t="shared" si="477"/>
        <v>10.8</v>
      </c>
      <c r="Z359" s="4">
        <v>15</v>
      </c>
      <c r="AA359" s="4">
        <f t="shared" si="514"/>
        <v>77990400</v>
      </c>
      <c r="AB359" s="4">
        <f t="shared" si="515"/>
        <v>1219774464</v>
      </c>
      <c r="AC359" s="4">
        <f t="shared" si="516"/>
        <v>200323584</v>
      </c>
      <c r="AD359" s="4">
        <f t="shared" si="517"/>
        <v>506870784</v>
      </c>
      <c r="AE359" s="4">
        <f t="shared" si="518"/>
        <v>83856384</v>
      </c>
      <c r="AF359" s="4">
        <f t="shared" si="519"/>
        <v>510603264</v>
      </c>
      <c r="AG359" s="4">
        <f t="shared" si="520"/>
        <v>664</v>
      </c>
      <c r="AH359" s="4">
        <f t="shared" si="521"/>
        <v>57974.4</v>
      </c>
      <c r="AI359" s="4">
        <f t="shared" si="522"/>
        <v>12441600</v>
      </c>
      <c r="AJ359" s="4">
        <f t="shared" si="523"/>
        <v>12441600</v>
      </c>
      <c r="AK359" s="4">
        <f t="shared" si="524"/>
        <v>1060646400</v>
      </c>
    </row>
    <row r="360" spans="1:37">
      <c r="A360" s="4">
        <f t="shared" si="525"/>
        <v>3400</v>
      </c>
      <c r="B360" s="4">
        <f t="shared" si="502"/>
        <v>54320</v>
      </c>
      <c r="C360" s="4">
        <f t="shared" si="503"/>
        <v>849542.4</v>
      </c>
      <c r="D360" s="4">
        <f t="shared" si="504"/>
        <v>139526.4</v>
      </c>
      <c r="E360" s="4">
        <f t="shared" si="505"/>
        <v>353030.4</v>
      </c>
      <c r="F360" s="4">
        <f t="shared" si="506"/>
        <v>58406.4</v>
      </c>
      <c r="G360" s="4">
        <f t="shared" si="507"/>
        <v>355622.4</v>
      </c>
      <c r="H360" s="4">
        <f t="shared" si="508"/>
        <v>666</v>
      </c>
      <c r="I360" s="4">
        <f t="shared" si="509"/>
        <v>58147.2</v>
      </c>
      <c r="J360" s="4">
        <f t="shared" si="510"/>
        <v>8640</v>
      </c>
      <c r="K360" s="4">
        <f t="shared" si="511"/>
        <v>8640</v>
      </c>
      <c r="L360" s="4">
        <f t="shared" si="512"/>
        <v>738720</v>
      </c>
      <c r="M360" s="5">
        <f t="shared" si="526"/>
        <v>6660</v>
      </c>
      <c r="N360" s="5">
        <f t="shared" si="527"/>
        <v>666</v>
      </c>
      <c r="O360" s="5">
        <f t="shared" ref="O360:S360" si="547">O359+2</f>
        <v>666</v>
      </c>
      <c r="P360" s="5">
        <f t="shared" si="547"/>
        <v>666</v>
      </c>
      <c r="Q360" s="5">
        <f t="shared" si="547"/>
        <v>666</v>
      </c>
      <c r="R360" s="5">
        <f t="shared" si="547"/>
        <v>666</v>
      </c>
      <c r="S360" s="5">
        <f t="shared" si="547"/>
        <v>666</v>
      </c>
      <c r="T360" s="5">
        <f t="shared" si="529"/>
        <v>573</v>
      </c>
      <c r="U360" s="5">
        <v>100</v>
      </c>
      <c r="V360" s="5">
        <v>100</v>
      </c>
      <c r="W360" s="5">
        <f t="shared" si="530"/>
        <v>1700</v>
      </c>
      <c r="X360" s="4">
        <v>8</v>
      </c>
      <c r="Y360" s="4">
        <f t="shared" si="477"/>
        <v>10.8</v>
      </c>
      <c r="Z360" s="4">
        <v>15</v>
      </c>
      <c r="AA360" s="4">
        <f t="shared" si="514"/>
        <v>78220800</v>
      </c>
      <c r="AB360" s="4">
        <f t="shared" si="515"/>
        <v>1223341056</v>
      </c>
      <c r="AC360" s="4">
        <f t="shared" si="516"/>
        <v>200918016</v>
      </c>
      <c r="AD360" s="4">
        <f t="shared" si="517"/>
        <v>508363776</v>
      </c>
      <c r="AE360" s="4">
        <f t="shared" si="518"/>
        <v>84105216</v>
      </c>
      <c r="AF360" s="4">
        <f t="shared" si="519"/>
        <v>512096256</v>
      </c>
      <c r="AG360" s="4">
        <f t="shared" si="520"/>
        <v>666</v>
      </c>
      <c r="AH360" s="4">
        <f t="shared" si="521"/>
        <v>58147.2</v>
      </c>
      <c r="AI360" s="4">
        <f t="shared" si="522"/>
        <v>12441600</v>
      </c>
      <c r="AJ360" s="4">
        <f t="shared" si="523"/>
        <v>12441600</v>
      </c>
      <c r="AK360" s="4">
        <f t="shared" si="524"/>
        <v>1063756800</v>
      </c>
    </row>
    <row r="361" spans="1:37">
      <c r="A361" s="4">
        <f t="shared" si="525"/>
        <v>3410</v>
      </c>
      <c r="B361" s="4">
        <f t="shared" si="502"/>
        <v>54480</v>
      </c>
      <c r="C361" s="4">
        <f t="shared" si="503"/>
        <v>848716.8</v>
      </c>
      <c r="D361" s="4">
        <f t="shared" si="504"/>
        <v>139396.8</v>
      </c>
      <c r="E361" s="4">
        <f t="shared" si="505"/>
        <v>350788.8</v>
      </c>
      <c r="F361" s="4">
        <f t="shared" si="506"/>
        <v>58036.8</v>
      </c>
      <c r="G361" s="4">
        <f t="shared" si="507"/>
        <v>353356.8</v>
      </c>
      <c r="H361" s="4">
        <f t="shared" si="508"/>
        <v>668</v>
      </c>
      <c r="I361" s="4">
        <f t="shared" si="509"/>
        <v>57780</v>
      </c>
      <c r="J361" s="4">
        <f t="shared" si="510"/>
        <v>8560</v>
      </c>
      <c r="K361" s="4">
        <f t="shared" si="511"/>
        <v>8560</v>
      </c>
      <c r="L361" s="4">
        <f t="shared" si="512"/>
        <v>734020</v>
      </c>
      <c r="M361" s="5">
        <f t="shared" si="526"/>
        <v>6680</v>
      </c>
      <c r="N361" s="5">
        <f t="shared" si="527"/>
        <v>668</v>
      </c>
      <c r="O361" s="5">
        <f t="shared" ref="O361:S361" si="548">O360+2</f>
        <v>668</v>
      </c>
      <c r="P361" s="5">
        <f t="shared" si="548"/>
        <v>668</v>
      </c>
      <c r="Q361" s="5">
        <f t="shared" si="548"/>
        <v>668</v>
      </c>
      <c r="R361" s="5">
        <f t="shared" si="548"/>
        <v>668</v>
      </c>
      <c r="S361" s="5">
        <f t="shared" si="548"/>
        <v>668</v>
      </c>
      <c r="T361" s="5">
        <f t="shared" si="529"/>
        <v>575</v>
      </c>
      <c r="U361" s="5">
        <v>100</v>
      </c>
      <c r="V361" s="5">
        <v>100</v>
      </c>
      <c r="W361" s="5">
        <f t="shared" si="530"/>
        <v>1705</v>
      </c>
      <c r="X361" s="4">
        <v>8</v>
      </c>
      <c r="Y361" s="4">
        <f t="shared" si="477"/>
        <v>10.7</v>
      </c>
      <c r="Z361" s="4">
        <v>15</v>
      </c>
      <c r="AA361" s="4">
        <f t="shared" si="514"/>
        <v>78451200</v>
      </c>
      <c r="AB361" s="4">
        <f t="shared" si="515"/>
        <v>1222152192</v>
      </c>
      <c r="AC361" s="4">
        <f t="shared" si="516"/>
        <v>200731392</v>
      </c>
      <c r="AD361" s="4">
        <f t="shared" si="517"/>
        <v>505135872</v>
      </c>
      <c r="AE361" s="4">
        <f t="shared" si="518"/>
        <v>83572992</v>
      </c>
      <c r="AF361" s="4">
        <f t="shared" si="519"/>
        <v>508833792</v>
      </c>
      <c r="AG361" s="4">
        <f t="shared" si="520"/>
        <v>668</v>
      </c>
      <c r="AH361" s="4">
        <f t="shared" si="521"/>
        <v>57780</v>
      </c>
      <c r="AI361" s="4">
        <f t="shared" si="522"/>
        <v>12326400</v>
      </c>
      <c r="AJ361" s="4">
        <f t="shared" si="523"/>
        <v>12326400</v>
      </c>
      <c r="AK361" s="4">
        <f t="shared" si="524"/>
        <v>1056988800</v>
      </c>
    </row>
    <row r="362" spans="1:37">
      <c r="A362" s="4">
        <f t="shared" si="525"/>
        <v>3420</v>
      </c>
      <c r="B362" s="4">
        <f t="shared" si="502"/>
        <v>54720</v>
      </c>
      <c r="C362" s="4">
        <f t="shared" si="503"/>
        <v>851184</v>
      </c>
      <c r="D362" s="4">
        <f t="shared" si="504"/>
        <v>139808</v>
      </c>
      <c r="E362" s="4">
        <f t="shared" si="505"/>
        <v>351816</v>
      </c>
      <c r="F362" s="4">
        <f t="shared" si="506"/>
        <v>58208</v>
      </c>
      <c r="G362" s="4">
        <f t="shared" si="507"/>
        <v>354384</v>
      </c>
      <c r="H362" s="4">
        <f t="shared" si="508"/>
        <v>670</v>
      </c>
      <c r="I362" s="4">
        <f t="shared" si="509"/>
        <v>57951.2</v>
      </c>
      <c r="J362" s="4">
        <f t="shared" si="510"/>
        <v>8560</v>
      </c>
      <c r="K362" s="4">
        <f t="shared" si="511"/>
        <v>8560</v>
      </c>
      <c r="L362" s="4">
        <f t="shared" si="512"/>
        <v>736160</v>
      </c>
      <c r="M362" s="5">
        <f t="shared" si="526"/>
        <v>6700</v>
      </c>
      <c r="N362" s="5">
        <f t="shared" si="527"/>
        <v>670</v>
      </c>
      <c r="O362" s="5">
        <f t="shared" ref="O362:S362" si="549">O361+2</f>
        <v>670</v>
      </c>
      <c r="P362" s="5">
        <f t="shared" si="549"/>
        <v>670</v>
      </c>
      <c r="Q362" s="5">
        <f t="shared" si="549"/>
        <v>670</v>
      </c>
      <c r="R362" s="5">
        <f t="shared" si="549"/>
        <v>670</v>
      </c>
      <c r="S362" s="5">
        <f t="shared" si="549"/>
        <v>670</v>
      </c>
      <c r="T362" s="5">
        <f t="shared" si="529"/>
        <v>577</v>
      </c>
      <c r="U362" s="5">
        <v>100</v>
      </c>
      <c r="V362" s="5">
        <v>100</v>
      </c>
      <c r="W362" s="5">
        <f t="shared" si="530"/>
        <v>1710</v>
      </c>
      <c r="X362" s="4">
        <v>8</v>
      </c>
      <c r="Y362" s="4">
        <f t="shared" si="477"/>
        <v>10.7</v>
      </c>
      <c r="Z362" s="4">
        <v>15</v>
      </c>
      <c r="AA362" s="4">
        <f t="shared" si="514"/>
        <v>78796800</v>
      </c>
      <c r="AB362" s="4">
        <f t="shared" si="515"/>
        <v>1225704960</v>
      </c>
      <c r="AC362" s="4">
        <f t="shared" si="516"/>
        <v>201323520</v>
      </c>
      <c r="AD362" s="4">
        <f t="shared" si="517"/>
        <v>506615040</v>
      </c>
      <c r="AE362" s="4">
        <f t="shared" si="518"/>
        <v>83819520</v>
      </c>
      <c r="AF362" s="4">
        <f t="shared" si="519"/>
        <v>510312960</v>
      </c>
      <c r="AG362" s="4">
        <f t="shared" si="520"/>
        <v>670</v>
      </c>
      <c r="AH362" s="4">
        <f t="shared" si="521"/>
        <v>57951.2</v>
      </c>
      <c r="AI362" s="4">
        <f t="shared" si="522"/>
        <v>12326400</v>
      </c>
      <c r="AJ362" s="4">
        <f t="shared" si="523"/>
        <v>12326400</v>
      </c>
      <c r="AK362" s="4">
        <f t="shared" si="524"/>
        <v>1060070400</v>
      </c>
    </row>
    <row r="363" spans="1:37">
      <c r="A363" s="4">
        <f t="shared" si="525"/>
        <v>3430</v>
      </c>
      <c r="B363" s="4">
        <f t="shared" si="502"/>
        <v>54880</v>
      </c>
      <c r="C363" s="4">
        <f t="shared" si="503"/>
        <v>853651.2</v>
      </c>
      <c r="D363" s="4">
        <f t="shared" si="504"/>
        <v>140219.2</v>
      </c>
      <c r="E363" s="4">
        <f t="shared" si="505"/>
        <v>352843.2</v>
      </c>
      <c r="F363" s="4">
        <f t="shared" si="506"/>
        <v>58379.2</v>
      </c>
      <c r="G363" s="4">
        <f t="shared" si="507"/>
        <v>355411.2</v>
      </c>
      <c r="H363" s="4">
        <f t="shared" si="508"/>
        <v>672</v>
      </c>
      <c r="I363" s="4">
        <f t="shared" si="509"/>
        <v>58122.4</v>
      </c>
      <c r="J363" s="4">
        <f t="shared" si="510"/>
        <v>8560</v>
      </c>
      <c r="K363" s="4">
        <f t="shared" si="511"/>
        <v>8560</v>
      </c>
      <c r="L363" s="4">
        <f t="shared" si="512"/>
        <v>738300</v>
      </c>
      <c r="M363" s="5">
        <f t="shared" si="526"/>
        <v>6720</v>
      </c>
      <c r="N363" s="5">
        <f t="shared" si="527"/>
        <v>672</v>
      </c>
      <c r="O363" s="5">
        <f t="shared" ref="O363:S363" si="550">O362+2</f>
        <v>672</v>
      </c>
      <c r="P363" s="5">
        <f t="shared" si="550"/>
        <v>672</v>
      </c>
      <c r="Q363" s="5">
        <f t="shared" si="550"/>
        <v>672</v>
      </c>
      <c r="R363" s="5">
        <f t="shared" si="550"/>
        <v>672</v>
      </c>
      <c r="S363" s="5">
        <f t="shared" si="550"/>
        <v>672</v>
      </c>
      <c r="T363" s="5">
        <f t="shared" si="529"/>
        <v>579</v>
      </c>
      <c r="U363" s="5">
        <v>100</v>
      </c>
      <c r="V363" s="5">
        <v>100</v>
      </c>
      <c r="W363" s="5">
        <f t="shared" si="530"/>
        <v>1715</v>
      </c>
      <c r="X363" s="4">
        <v>8</v>
      </c>
      <c r="Y363" s="4">
        <f t="shared" si="477"/>
        <v>10.7</v>
      </c>
      <c r="Z363" s="4">
        <v>15</v>
      </c>
      <c r="AA363" s="4">
        <f t="shared" si="514"/>
        <v>79027200</v>
      </c>
      <c r="AB363" s="4">
        <f t="shared" si="515"/>
        <v>1229257728</v>
      </c>
      <c r="AC363" s="4">
        <f t="shared" si="516"/>
        <v>201915648</v>
      </c>
      <c r="AD363" s="4">
        <f t="shared" si="517"/>
        <v>508094208</v>
      </c>
      <c r="AE363" s="4">
        <f t="shared" si="518"/>
        <v>84066048</v>
      </c>
      <c r="AF363" s="4">
        <f t="shared" si="519"/>
        <v>511792128</v>
      </c>
      <c r="AG363" s="4">
        <f t="shared" si="520"/>
        <v>672</v>
      </c>
      <c r="AH363" s="4">
        <f t="shared" si="521"/>
        <v>58122.4</v>
      </c>
      <c r="AI363" s="4">
        <f t="shared" si="522"/>
        <v>12326400</v>
      </c>
      <c r="AJ363" s="4">
        <f t="shared" si="523"/>
        <v>12326400</v>
      </c>
      <c r="AK363" s="4">
        <f t="shared" si="524"/>
        <v>1063152000</v>
      </c>
    </row>
    <row r="364" spans="1:37">
      <c r="A364" s="4">
        <f t="shared" si="525"/>
        <v>3440</v>
      </c>
      <c r="B364" s="4">
        <f t="shared" si="502"/>
        <v>55040</v>
      </c>
      <c r="C364" s="4">
        <f t="shared" si="503"/>
        <v>856118.4</v>
      </c>
      <c r="D364" s="4">
        <f t="shared" si="504"/>
        <v>140630.4</v>
      </c>
      <c r="E364" s="4">
        <f t="shared" si="505"/>
        <v>353870.4</v>
      </c>
      <c r="F364" s="4">
        <f t="shared" si="506"/>
        <v>58550.4</v>
      </c>
      <c r="G364" s="4">
        <f t="shared" si="507"/>
        <v>356438.4</v>
      </c>
      <c r="H364" s="4">
        <f t="shared" si="508"/>
        <v>674</v>
      </c>
      <c r="I364" s="4">
        <f t="shared" si="509"/>
        <v>58293.6</v>
      </c>
      <c r="J364" s="4">
        <f t="shared" si="510"/>
        <v>8560</v>
      </c>
      <c r="K364" s="4">
        <f t="shared" si="511"/>
        <v>8560</v>
      </c>
      <c r="L364" s="4">
        <f t="shared" si="512"/>
        <v>740440</v>
      </c>
      <c r="M364" s="5">
        <f t="shared" si="526"/>
        <v>6740</v>
      </c>
      <c r="N364" s="5">
        <f t="shared" si="527"/>
        <v>674</v>
      </c>
      <c r="O364" s="5">
        <f t="shared" ref="O364:S364" si="551">O363+2</f>
        <v>674</v>
      </c>
      <c r="P364" s="5">
        <f t="shared" si="551"/>
        <v>674</v>
      </c>
      <c r="Q364" s="5">
        <f t="shared" si="551"/>
        <v>674</v>
      </c>
      <c r="R364" s="5">
        <f t="shared" si="551"/>
        <v>674</v>
      </c>
      <c r="S364" s="5">
        <f t="shared" si="551"/>
        <v>674</v>
      </c>
      <c r="T364" s="5">
        <f t="shared" si="529"/>
        <v>581</v>
      </c>
      <c r="U364" s="5">
        <v>100</v>
      </c>
      <c r="V364" s="5">
        <v>100</v>
      </c>
      <c r="W364" s="5">
        <f t="shared" si="530"/>
        <v>1720</v>
      </c>
      <c r="X364" s="4">
        <v>8</v>
      </c>
      <c r="Y364" s="4">
        <f t="shared" si="477"/>
        <v>10.7</v>
      </c>
      <c r="Z364" s="4">
        <v>15</v>
      </c>
      <c r="AA364" s="4">
        <f t="shared" si="514"/>
        <v>79257600</v>
      </c>
      <c r="AB364" s="4">
        <f t="shared" si="515"/>
        <v>1232810496</v>
      </c>
      <c r="AC364" s="4">
        <f t="shared" si="516"/>
        <v>202507776</v>
      </c>
      <c r="AD364" s="4">
        <f t="shared" si="517"/>
        <v>509573376</v>
      </c>
      <c r="AE364" s="4">
        <f t="shared" si="518"/>
        <v>84312576</v>
      </c>
      <c r="AF364" s="4">
        <f t="shared" si="519"/>
        <v>513271296</v>
      </c>
      <c r="AG364" s="4">
        <f t="shared" si="520"/>
        <v>674</v>
      </c>
      <c r="AH364" s="4">
        <f t="shared" si="521"/>
        <v>58293.6</v>
      </c>
      <c r="AI364" s="4">
        <f t="shared" si="522"/>
        <v>12326400</v>
      </c>
      <c r="AJ364" s="4">
        <f t="shared" si="523"/>
        <v>12326400</v>
      </c>
      <c r="AK364" s="4">
        <f t="shared" si="524"/>
        <v>1066233600</v>
      </c>
    </row>
    <row r="365" spans="1:37">
      <c r="A365" s="4">
        <f t="shared" si="525"/>
        <v>3450</v>
      </c>
      <c r="B365" s="4">
        <f t="shared" si="502"/>
        <v>55200</v>
      </c>
      <c r="C365" s="4">
        <f t="shared" si="503"/>
        <v>858585.6</v>
      </c>
      <c r="D365" s="4">
        <f t="shared" si="504"/>
        <v>141041.6</v>
      </c>
      <c r="E365" s="4">
        <f t="shared" si="505"/>
        <v>354897.6</v>
      </c>
      <c r="F365" s="4">
        <f t="shared" si="506"/>
        <v>58721.6</v>
      </c>
      <c r="G365" s="4">
        <f t="shared" si="507"/>
        <v>357465.6</v>
      </c>
      <c r="H365" s="4">
        <f t="shared" si="508"/>
        <v>676</v>
      </c>
      <c r="I365" s="4">
        <f t="shared" si="509"/>
        <v>58464.8</v>
      </c>
      <c r="J365" s="4">
        <f t="shared" si="510"/>
        <v>8560</v>
      </c>
      <c r="K365" s="4">
        <f t="shared" si="511"/>
        <v>8560</v>
      </c>
      <c r="L365" s="4">
        <f t="shared" si="512"/>
        <v>742580</v>
      </c>
      <c r="M365" s="5">
        <f t="shared" si="526"/>
        <v>6760</v>
      </c>
      <c r="N365" s="5">
        <f t="shared" si="527"/>
        <v>676</v>
      </c>
      <c r="O365" s="5">
        <f t="shared" ref="O365:S365" si="552">O364+2</f>
        <v>676</v>
      </c>
      <c r="P365" s="5">
        <f t="shared" si="552"/>
        <v>676</v>
      </c>
      <c r="Q365" s="5">
        <f t="shared" si="552"/>
        <v>676</v>
      </c>
      <c r="R365" s="5">
        <f t="shared" si="552"/>
        <v>676</v>
      </c>
      <c r="S365" s="5">
        <f t="shared" si="552"/>
        <v>676</v>
      </c>
      <c r="T365" s="5">
        <f t="shared" si="529"/>
        <v>583</v>
      </c>
      <c r="U365" s="5">
        <v>100</v>
      </c>
      <c r="V365" s="5">
        <v>100</v>
      </c>
      <c r="W365" s="5">
        <f t="shared" si="530"/>
        <v>1725</v>
      </c>
      <c r="X365" s="4">
        <v>8</v>
      </c>
      <c r="Y365" s="4">
        <f t="shared" si="477"/>
        <v>10.7</v>
      </c>
      <c r="Z365" s="4">
        <v>15</v>
      </c>
      <c r="AA365" s="4">
        <f t="shared" si="514"/>
        <v>79488000</v>
      </c>
      <c r="AB365" s="4">
        <f t="shared" si="515"/>
        <v>1236363264</v>
      </c>
      <c r="AC365" s="4">
        <f t="shared" si="516"/>
        <v>203099904</v>
      </c>
      <c r="AD365" s="4">
        <f t="shared" si="517"/>
        <v>511052544</v>
      </c>
      <c r="AE365" s="4">
        <f t="shared" si="518"/>
        <v>84559104</v>
      </c>
      <c r="AF365" s="4">
        <f t="shared" si="519"/>
        <v>514750464</v>
      </c>
      <c r="AG365" s="4">
        <f t="shared" si="520"/>
        <v>676</v>
      </c>
      <c r="AH365" s="4">
        <f t="shared" si="521"/>
        <v>58464.8</v>
      </c>
      <c r="AI365" s="4">
        <f t="shared" si="522"/>
        <v>12326400</v>
      </c>
      <c r="AJ365" s="4">
        <f t="shared" si="523"/>
        <v>12326400</v>
      </c>
      <c r="AK365" s="4">
        <f t="shared" si="524"/>
        <v>1069315200</v>
      </c>
    </row>
    <row r="366" spans="1:37">
      <c r="A366" s="4">
        <f t="shared" si="525"/>
        <v>3460</v>
      </c>
      <c r="B366" s="4">
        <f t="shared" si="502"/>
        <v>55360</v>
      </c>
      <c r="C366" s="4">
        <f t="shared" si="503"/>
        <v>867753.6</v>
      </c>
      <c r="D366" s="4">
        <f t="shared" si="504"/>
        <v>142553.6</v>
      </c>
      <c r="E366" s="4">
        <f t="shared" si="505"/>
        <v>362577.6</v>
      </c>
      <c r="F366" s="4">
        <f t="shared" si="506"/>
        <v>59993.6</v>
      </c>
      <c r="G366" s="4">
        <f t="shared" si="507"/>
        <v>365193.6</v>
      </c>
      <c r="H366" s="4">
        <f t="shared" si="508"/>
        <v>678</v>
      </c>
      <c r="I366" s="4">
        <f t="shared" si="509"/>
        <v>59732</v>
      </c>
      <c r="J366" s="4">
        <f t="shared" si="510"/>
        <v>8720</v>
      </c>
      <c r="K366" s="4">
        <f t="shared" si="511"/>
        <v>8720</v>
      </c>
      <c r="L366" s="4">
        <f t="shared" si="512"/>
        <v>758640</v>
      </c>
      <c r="M366" s="5">
        <f t="shared" si="526"/>
        <v>6780</v>
      </c>
      <c r="N366" s="5">
        <f t="shared" si="527"/>
        <v>678</v>
      </c>
      <c r="O366" s="5">
        <f t="shared" ref="O366:S366" si="553">O365+2</f>
        <v>678</v>
      </c>
      <c r="P366" s="5">
        <f t="shared" si="553"/>
        <v>678</v>
      </c>
      <c r="Q366" s="5">
        <f t="shared" si="553"/>
        <v>678</v>
      </c>
      <c r="R366" s="5">
        <f t="shared" si="553"/>
        <v>678</v>
      </c>
      <c r="S366" s="5">
        <f t="shared" si="553"/>
        <v>678</v>
      </c>
      <c r="T366" s="5">
        <f t="shared" si="529"/>
        <v>585</v>
      </c>
      <c r="U366" s="5">
        <v>100</v>
      </c>
      <c r="V366" s="5">
        <v>100</v>
      </c>
      <c r="W366" s="5">
        <f t="shared" si="530"/>
        <v>1730</v>
      </c>
      <c r="X366" s="4">
        <v>8</v>
      </c>
      <c r="Y366" s="4">
        <f t="shared" si="477"/>
        <v>10.9</v>
      </c>
      <c r="Z366" s="4">
        <v>15</v>
      </c>
      <c r="AA366" s="4">
        <f t="shared" si="514"/>
        <v>79718400</v>
      </c>
      <c r="AB366" s="4">
        <f t="shared" si="515"/>
        <v>1249565184</v>
      </c>
      <c r="AC366" s="4">
        <f t="shared" si="516"/>
        <v>205277184</v>
      </c>
      <c r="AD366" s="4">
        <f t="shared" si="517"/>
        <v>522111744</v>
      </c>
      <c r="AE366" s="4">
        <f t="shared" si="518"/>
        <v>86390784</v>
      </c>
      <c r="AF366" s="4">
        <f t="shared" si="519"/>
        <v>525878784</v>
      </c>
      <c r="AG366" s="4">
        <f t="shared" si="520"/>
        <v>678</v>
      </c>
      <c r="AH366" s="4">
        <f t="shared" si="521"/>
        <v>59732</v>
      </c>
      <c r="AI366" s="4">
        <f t="shared" si="522"/>
        <v>12556800</v>
      </c>
      <c r="AJ366" s="4">
        <f t="shared" si="523"/>
        <v>12556800</v>
      </c>
      <c r="AK366" s="4">
        <f t="shared" si="524"/>
        <v>1092441600</v>
      </c>
    </row>
    <row r="367" spans="1:37">
      <c r="A367" s="4">
        <f t="shared" si="525"/>
        <v>3470</v>
      </c>
      <c r="B367" s="4">
        <f t="shared" si="502"/>
        <v>55520</v>
      </c>
      <c r="C367" s="4">
        <f t="shared" si="503"/>
        <v>870240</v>
      </c>
      <c r="D367" s="4">
        <f t="shared" si="504"/>
        <v>142968</v>
      </c>
      <c r="E367" s="4">
        <f t="shared" si="505"/>
        <v>363624</v>
      </c>
      <c r="F367" s="4">
        <f t="shared" si="506"/>
        <v>60168</v>
      </c>
      <c r="G367" s="4">
        <f t="shared" si="507"/>
        <v>366240</v>
      </c>
      <c r="H367" s="4">
        <f t="shared" si="508"/>
        <v>680</v>
      </c>
      <c r="I367" s="4">
        <f t="shared" si="509"/>
        <v>59906.4</v>
      </c>
      <c r="J367" s="4">
        <f t="shared" si="510"/>
        <v>8720</v>
      </c>
      <c r="K367" s="4">
        <f t="shared" si="511"/>
        <v>8720</v>
      </c>
      <c r="L367" s="4">
        <f t="shared" si="512"/>
        <v>760820</v>
      </c>
      <c r="M367" s="5">
        <f t="shared" si="526"/>
        <v>6800</v>
      </c>
      <c r="N367" s="5">
        <f t="shared" si="527"/>
        <v>680</v>
      </c>
      <c r="O367" s="5">
        <f t="shared" ref="O367:S367" si="554">O366+2</f>
        <v>680</v>
      </c>
      <c r="P367" s="5">
        <f t="shared" si="554"/>
        <v>680</v>
      </c>
      <c r="Q367" s="5">
        <f t="shared" si="554"/>
        <v>680</v>
      </c>
      <c r="R367" s="5">
        <f t="shared" si="554"/>
        <v>680</v>
      </c>
      <c r="S367" s="5">
        <f t="shared" si="554"/>
        <v>680</v>
      </c>
      <c r="T367" s="5">
        <f t="shared" si="529"/>
        <v>587</v>
      </c>
      <c r="U367" s="5">
        <v>100</v>
      </c>
      <c r="V367" s="5">
        <v>100</v>
      </c>
      <c r="W367" s="5">
        <f t="shared" si="530"/>
        <v>1735</v>
      </c>
      <c r="X367" s="4">
        <v>8</v>
      </c>
      <c r="Y367" s="4">
        <f t="shared" si="477"/>
        <v>10.9</v>
      </c>
      <c r="Z367" s="4">
        <v>15</v>
      </c>
      <c r="AA367" s="4">
        <f t="shared" si="514"/>
        <v>79948800</v>
      </c>
      <c r="AB367" s="4">
        <f t="shared" si="515"/>
        <v>1253145600</v>
      </c>
      <c r="AC367" s="4">
        <f t="shared" si="516"/>
        <v>205873920</v>
      </c>
      <c r="AD367" s="4">
        <f t="shared" si="517"/>
        <v>523618560</v>
      </c>
      <c r="AE367" s="4">
        <f t="shared" si="518"/>
        <v>86641920</v>
      </c>
      <c r="AF367" s="4">
        <f t="shared" si="519"/>
        <v>527385600</v>
      </c>
      <c r="AG367" s="4">
        <f t="shared" si="520"/>
        <v>680</v>
      </c>
      <c r="AH367" s="4">
        <f t="shared" si="521"/>
        <v>59906.4</v>
      </c>
      <c r="AI367" s="4">
        <f t="shared" si="522"/>
        <v>12556800</v>
      </c>
      <c r="AJ367" s="4">
        <f t="shared" si="523"/>
        <v>12556800</v>
      </c>
      <c r="AK367" s="4">
        <f t="shared" si="524"/>
        <v>1095580800</v>
      </c>
    </row>
    <row r="368" spans="1:37">
      <c r="A368" s="4">
        <f t="shared" si="525"/>
        <v>3480</v>
      </c>
      <c r="B368" s="4">
        <f t="shared" si="502"/>
        <v>55680</v>
      </c>
      <c r="C368" s="4">
        <f t="shared" si="503"/>
        <v>872726.4</v>
      </c>
      <c r="D368" s="4">
        <f t="shared" si="504"/>
        <v>143382.4</v>
      </c>
      <c r="E368" s="4">
        <f t="shared" si="505"/>
        <v>364670.4</v>
      </c>
      <c r="F368" s="4">
        <f t="shared" si="506"/>
        <v>60342.4</v>
      </c>
      <c r="G368" s="4">
        <f t="shared" si="507"/>
        <v>367286.4</v>
      </c>
      <c r="H368" s="4">
        <f t="shared" si="508"/>
        <v>682</v>
      </c>
      <c r="I368" s="4">
        <f t="shared" si="509"/>
        <v>60080.8</v>
      </c>
      <c r="J368" s="4">
        <f t="shared" si="510"/>
        <v>8720</v>
      </c>
      <c r="K368" s="4">
        <f t="shared" si="511"/>
        <v>8720</v>
      </c>
      <c r="L368" s="4">
        <f t="shared" si="512"/>
        <v>763000</v>
      </c>
      <c r="M368" s="5">
        <f t="shared" si="526"/>
        <v>6820</v>
      </c>
      <c r="N368" s="5">
        <f t="shared" si="527"/>
        <v>682</v>
      </c>
      <c r="O368" s="5">
        <f t="shared" ref="O368:S368" si="555">O367+2</f>
        <v>682</v>
      </c>
      <c r="P368" s="5">
        <f t="shared" si="555"/>
        <v>682</v>
      </c>
      <c r="Q368" s="5">
        <f t="shared" si="555"/>
        <v>682</v>
      </c>
      <c r="R368" s="5">
        <f t="shared" si="555"/>
        <v>682</v>
      </c>
      <c r="S368" s="5">
        <f t="shared" si="555"/>
        <v>682</v>
      </c>
      <c r="T368" s="5">
        <f t="shared" si="529"/>
        <v>589</v>
      </c>
      <c r="U368" s="5">
        <v>100</v>
      </c>
      <c r="V368" s="5">
        <v>100</v>
      </c>
      <c r="W368" s="5">
        <f t="shared" si="530"/>
        <v>1740</v>
      </c>
      <c r="X368" s="4">
        <v>8</v>
      </c>
      <c r="Y368" s="4">
        <f t="shared" si="477"/>
        <v>10.9</v>
      </c>
      <c r="Z368" s="4">
        <v>15</v>
      </c>
      <c r="AA368" s="4">
        <f t="shared" si="514"/>
        <v>80179200</v>
      </c>
      <c r="AB368" s="4">
        <f t="shared" si="515"/>
        <v>1256726016</v>
      </c>
      <c r="AC368" s="4">
        <f t="shared" si="516"/>
        <v>206470656</v>
      </c>
      <c r="AD368" s="4">
        <f t="shared" si="517"/>
        <v>525125376</v>
      </c>
      <c r="AE368" s="4">
        <f t="shared" si="518"/>
        <v>86893056</v>
      </c>
      <c r="AF368" s="4">
        <f t="shared" si="519"/>
        <v>528892416</v>
      </c>
      <c r="AG368" s="4">
        <f t="shared" si="520"/>
        <v>682</v>
      </c>
      <c r="AH368" s="4">
        <f t="shared" si="521"/>
        <v>60080.8</v>
      </c>
      <c r="AI368" s="4">
        <f t="shared" si="522"/>
        <v>12556800</v>
      </c>
      <c r="AJ368" s="4">
        <f t="shared" si="523"/>
        <v>12556800</v>
      </c>
      <c r="AK368" s="4">
        <f t="shared" si="524"/>
        <v>1098720000</v>
      </c>
    </row>
    <row r="369" spans="1:37">
      <c r="A369" s="4">
        <f t="shared" si="525"/>
        <v>3490</v>
      </c>
      <c r="B369" s="4">
        <f t="shared" si="502"/>
        <v>55840</v>
      </c>
      <c r="C369" s="4">
        <f t="shared" si="503"/>
        <v>875212.8</v>
      </c>
      <c r="D369" s="4">
        <f t="shared" si="504"/>
        <v>143796.8</v>
      </c>
      <c r="E369" s="4">
        <f t="shared" si="505"/>
        <v>365716.8</v>
      </c>
      <c r="F369" s="4">
        <f t="shared" si="506"/>
        <v>60516.8</v>
      </c>
      <c r="G369" s="4">
        <f t="shared" si="507"/>
        <v>368332.8</v>
      </c>
      <c r="H369" s="4">
        <f t="shared" si="508"/>
        <v>684</v>
      </c>
      <c r="I369" s="4">
        <f t="shared" si="509"/>
        <v>60255.2</v>
      </c>
      <c r="J369" s="4">
        <f t="shared" si="510"/>
        <v>8720</v>
      </c>
      <c r="K369" s="4">
        <f t="shared" si="511"/>
        <v>8720</v>
      </c>
      <c r="L369" s="4">
        <f t="shared" si="512"/>
        <v>765180</v>
      </c>
      <c r="M369" s="5">
        <f t="shared" si="526"/>
        <v>6840</v>
      </c>
      <c r="N369" s="5">
        <f t="shared" si="527"/>
        <v>684</v>
      </c>
      <c r="O369" s="5">
        <f t="shared" ref="O369:S369" si="556">O368+2</f>
        <v>684</v>
      </c>
      <c r="P369" s="5">
        <f t="shared" si="556"/>
        <v>684</v>
      </c>
      <c r="Q369" s="5">
        <f t="shared" si="556"/>
        <v>684</v>
      </c>
      <c r="R369" s="5">
        <f t="shared" si="556"/>
        <v>684</v>
      </c>
      <c r="S369" s="5">
        <f t="shared" si="556"/>
        <v>684</v>
      </c>
      <c r="T369" s="5">
        <f t="shared" si="529"/>
        <v>591</v>
      </c>
      <c r="U369" s="5">
        <v>100</v>
      </c>
      <c r="V369" s="5">
        <v>100</v>
      </c>
      <c r="W369" s="5">
        <f t="shared" si="530"/>
        <v>1745</v>
      </c>
      <c r="X369" s="4">
        <v>8</v>
      </c>
      <c r="Y369" s="4">
        <f t="shared" si="477"/>
        <v>10.9</v>
      </c>
      <c r="Z369" s="4">
        <v>15</v>
      </c>
      <c r="AA369" s="4">
        <f t="shared" si="514"/>
        <v>80409600</v>
      </c>
      <c r="AB369" s="4">
        <f t="shared" si="515"/>
        <v>1260306432</v>
      </c>
      <c r="AC369" s="4">
        <f t="shared" si="516"/>
        <v>207067392</v>
      </c>
      <c r="AD369" s="4">
        <f t="shared" si="517"/>
        <v>526632192</v>
      </c>
      <c r="AE369" s="4">
        <f t="shared" si="518"/>
        <v>87144192</v>
      </c>
      <c r="AF369" s="4">
        <f t="shared" si="519"/>
        <v>530399232</v>
      </c>
      <c r="AG369" s="4">
        <f t="shared" si="520"/>
        <v>684</v>
      </c>
      <c r="AH369" s="4">
        <f t="shared" si="521"/>
        <v>60255.2</v>
      </c>
      <c r="AI369" s="4">
        <f t="shared" si="522"/>
        <v>12556800</v>
      </c>
      <c r="AJ369" s="4">
        <f t="shared" si="523"/>
        <v>12556800</v>
      </c>
      <c r="AK369" s="4">
        <f t="shared" si="524"/>
        <v>1101859200</v>
      </c>
    </row>
    <row r="370" spans="1:37">
      <c r="A370" s="4">
        <f t="shared" si="525"/>
        <v>3500</v>
      </c>
      <c r="B370" s="4">
        <f t="shared" si="502"/>
        <v>56000</v>
      </c>
      <c r="C370" s="4">
        <f t="shared" si="503"/>
        <v>877699.2</v>
      </c>
      <c r="D370" s="4">
        <f t="shared" si="504"/>
        <v>144211.2</v>
      </c>
      <c r="E370" s="4">
        <f t="shared" si="505"/>
        <v>366763.2</v>
      </c>
      <c r="F370" s="4">
        <f t="shared" si="506"/>
        <v>60691.2</v>
      </c>
      <c r="G370" s="4">
        <f t="shared" si="507"/>
        <v>369379.2</v>
      </c>
      <c r="H370" s="4">
        <f t="shared" si="508"/>
        <v>686</v>
      </c>
      <c r="I370" s="4">
        <f t="shared" si="509"/>
        <v>60429.6</v>
      </c>
      <c r="J370" s="4">
        <f t="shared" si="510"/>
        <v>8720</v>
      </c>
      <c r="K370" s="4">
        <f t="shared" si="511"/>
        <v>8720</v>
      </c>
      <c r="L370" s="4">
        <f t="shared" si="512"/>
        <v>767360</v>
      </c>
      <c r="M370" s="5">
        <f t="shared" si="526"/>
        <v>6860</v>
      </c>
      <c r="N370" s="5">
        <f t="shared" si="527"/>
        <v>686</v>
      </c>
      <c r="O370" s="5">
        <f t="shared" ref="O370:S370" si="557">O369+2</f>
        <v>686</v>
      </c>
      <c r="P370" s="5">
        <f t="shared" si="557"/>
        <v>686</v>
      </c>
      <c r="Q370" s="5">
        <f t="shared" si="557"/>
        <v>686</v>
      </c>
      <c r="R370" s="5">
        <f t="shared" si="557"/>
        <v>686</v>
      </c>
      <c r="S370" s="5">
        <f t="shared" si="557"/>
        <v>686</v>
      </c>
      <c r="T370" s="5">
        <f t="shared" si="529"/>
        <v>593</v>
      </c>
      <c r="U370" s="5">
        <v>100</v>
      </c>
      <c r="V370" s="5">
        <v>100</v>
      </c>
      <c r="W370" s="5">
        <f t="shared" si="530"/>
        <v>1750</v>
      </c>
      <c r="X370" s="4">
        <v>8</v>
      </c>
      <c r="Y370" s="4">
        <f t="shared" si="477"/>
        <v>10.9</v>
      </c>
      <c r="Z370" s="4">
        <v>15</v>
      </c>
      <c r="AA370" s="4">
        <f t="shared" si="514"/>
        <v>80640000</v>
      </c>
      <c r="AB370" s="4">
        <f t="shared" si="515"/>
        <v>1263886848</v>
      </c>
      <c r="AC370" s="4">
        <f t="shared" si="516"/>
        <v>207664128</v>
      </c>
      <c r="AD370" s="4">
        <f t="shared" si="517"/>
        <v>528139008</v>
      </c>
      <c r="AE370" s="4">
        <f t="shared" si="518"/>
        <v>87395328</v>
      </c>
      <c r="AF370" s="4">
        <f t="shared" si="519"/>
        <v>531906048</v>
      </c>
      <c r="AG370" s="4">
        <f t="shared" si="520"/>
        <v>686</v>
      </c>
      <c r="AH370" s="4">
        <f t="shared" si="521"/>
        <v>60429.6</v>
      </c>
      <c r="AI370" s="4">
        <f t="shared" si="522"/>
        <v>12556800</v>
      </c>
      <c r="AJ370" s="4">
        <f t="shared" si="523"/>
        <v>12556800</v>
      </c>
      <c r="AK370" s="4">
        <f t="shared" si="524"/>
        <v>1104998400</v>
      </c>
    </row>
    <row r="371" spans="1:37">
      <c r="A371" s="4">
        <f t="shared" si="525"/>
        <v>3510</v>
      </c>
      <c r="B371" s="4">
        <f t="shared" si="502"/>
        <v>56160</v>
      </c>
      <c r="C371" s="4">
        <f t="shared" si="503"/>
        <v>1056902.4</v>
      </c>
      <c r="D371" s="4">
        <f t="shared" si="504"/>
        <v>173662.4</v>
      </c>
      <c r="E371" s="4">
        <f t="shared" si="505"/>
        <v>374558.4</v>
      </c>
      <c r="F371" s="4">
        <f t="shared" si="506"/>
        <v>61982.4</v>
      </c>
      <c r="G371" s="4">
        <f t="shared" si="507"/>
        <v>377222.4</v>
      </c>
      <c r="H371" s="4">
        <f t="shared" si="508"/>
        <v>688</v>
      </c>
      <c r="I371" s="4">
        <f t="shared" si="509"/>
        <v>61716</v>
      </c>
      <c r="J371" s="4">
        <f t="shared" si="510"/>
        <v>8880</v>
      </c>
      <c r="K371" s="4">
        <f t="shared" si="511"/>
        <v>8880</v>
      </c>
      <c r="L371" s="4">
        <f t="shared" si="512"/>
        <v>783660</v>
      </c>
      <c r="M371" s="5">
        <f t="shared" si="526"/>
        <v>6880</v>
      </c>
      <c r="N371" s="5">
        <f t="shared" si="527"/>
        <v>688</v>
      </c>
      <c r="O371" s="5">
        <f t="shared" ref="O371:S371" si="558">O370+2</f>
        <v>688</v>
      </c>
      <c r="P371" s="5">
        <f t="shared" si="558"/>
        <v>688</v>
      </c>
      <c r="Q371" s="5">
        <f t="shared" si="558"/>
        <v>688</v>
      </c>
      <c r="R371" s="5">
        <f t="shared" si="558"/>
        <v>688</v>
      </c>
      <c r="S371" s="5">
        <f t="shared" si="558"/>
        <v>688</v>
      </c>
      <c r="T371" s="5">
        <f t="shared" si="529"/>
        <v>595</v>
      </c>
      <c r="U371" s="5">
        <v>100</v>
      </c>
      <c r="V371" s="5">
        <v>100</v>
      </c>
      <c r="W371" s="5">
        <f t="shared" si="530"/>
        <v>1755</v>
      </c>
      <c r="X371" s="4">
        <v>8</v>
      </c>
      <c r="Y371" s="4">
        <f t="shared" si="477"/>
        <v>11.1</v>
      </c>
      <c r="Z371" s="4">
        <v>20</v>
      </c>
      <c r="AA371" s="4">
        <f t="shared" si="514"/>
        <v>80870400</v>
      </c>
      <c r="AB371" s="4">
        <f t="shared" si="515"/>
        <v>1521939456</v>
      </c>
      <c r="AC371" s="4">
        <f t="shared" si="516"/>
        <v>250073856</v>
      </c>
      <c r="AD371" s="4">
        <f t="shared" si="517"/>
        <v>539364096</v>
      </c>
      <c r="AE371" s="4">
        <f t="shared" si="518"/>
        <v>89254656</v>
      </c>
      <c r="AF371" s="4">
        <f t="shared" si="519"/>
        <v>543200256</v>
      </c>
      <c r="AG371" s="4">
        <f t="shared" si="520"/>
        <v>688</v>
      </c>
      <c r="AH371" s="4">
        <f t="shared" si="521"/>
        <v>61716</v>
      </c>
      <c r="AI371" s="4">
        <f t="shared" si="522"/>
        <v>12787200</v>
      </c>
      <c r="AJ371" s="4">
        <f t="shared" si="523"/>
        <v>12787200</v>
      </c>
      <c r="AK371" s="4">
        <f t="shared" si="524"/>
        <v>1128470400</v>
      </c>
    </row>
    <row r="372" spans="1:37">
      <c r="A372" s="4">
        <f t="shared" si="525"/>
        <v>3520</v>
      </c>
      <c r="B372" s="4">
        <f t="shared" si="502"/>
        <v>56320</v>
      </c>
      <c r="C372" s="4">
        <f t="shared" si="503"/>
        <v>1059888</v>
      </c>
      <c r="D372" s="4">
        <f t="shared" si="504"/>
        <v>174160</v>
      </c>
      <c r="E372" s="4">
        <f t="shared" si="505"/>
        <v>375624</v>
      </c>
      <c r="F372" s="4">
        <f t="shared" si="506"/>
        <v>62160</v>
      </c>
      <c r="G372" s="4">
        <f t="shared" si="507"/>
        <v>378288</v>
      </c>
      <c r="H372" s="4">
        <f t="shared" si="508"/>
        <v>690</v>
      </c>
      <c r="I372" s="4">
        <f t="shared" si="509"/>
        <v>61893.6</v>
      </c>
      <c r="J372" s="4">
        <f t="shared" si="510"/>
        <v>8880</v>
      </c>
      <c r="K372" s="4">
        <f t="shared" si="511"/>
        <v>8880</v>
      </c>
      <c r="L372" s="4">
        <f t="shared" si="512"/>
        <v>785880</v>
      </c>
      <c r="M372" s="5">
        <f t="shared" si="526"/>
        <v>6900</v>
      </c>
      <c r="N372" s="5">
        <f t="shared" si="527"/>
        <v>690</v>
      </c>
      <c r="O372" s="5">
        <f t="shared" ref="O372:S372" si="559">O371+2</f>
        <v>690</v>
      </c>
      <c r="P372" s="5">
        <f t="shared" si="559"/>
        <v>690</v>
      </c>
      <c r="Q372" s="5">
        <f t="shared" si="559"/>
        <v>690</v>
      </c>
      <c r="R372" s="5">
        <f t="shared" si="559"/>
        <v>690</v>
      </c>
      <c r="S372" s="5">
        <f t="shared" si="559"/>
        <v>690</v>
      </c>
      <c r="T372" s="5">
        <f t="shared" si="529"/>
        <v>597</v>
      </c>
      <c r="U372" s="5">
        <v>100</v>
      </c>
      <c r="V372" s="5">
        <v>100</v>
      </c>
      <c r="W372" s="5">
        <f t="shared" si="530"/>
        <v>1760</v>
      </c>
      <c r="X372" s="4">
        <v>8</v>
      </c>
      <c r="Y372" s="4">
        <f t="shared" si="477"/>
        <v>11.1</v>
      </c>
      <c r="Z372" s="4">
        <v>20</v>
      </c>
      <c r="AA372" s="4">
        <f t="shared" si="514"/>
        <v>81100800</v>
      </c>
      <c r="AB372" s="4">
        <f t="shared" si="515"/>
        <v>1526238720</v>
      </c>
      <c r="AC372" s="4">
        <f t="shared" si="516"/>
        <v>250790400</v>
      </c>
      <c r="AD372" s="4">
        <f t="shared" si="517"/>
        <v>540898560</v>
      </c>
      <c r="AE372" s="4">
        <f t="shared" si="518"/>
        <v>89510400</v>
      </c>
      <c r="AF372" s="4">
        <f t="shared" si="519"/>
        <v>544734720</v>
      </c>
      <c r="AG372" s="4">
        <f t="shared" si="520"/>
        <v>690</v>
      </c>
      <c r="AH372" s="4">
        <f t="shared" si="521"/>
        <v>61893.6</v>
      </c>
      <c r="AI372" s="4">
        <f t="shared" si="522"/>
        <v>12787200</v>
      </c>
      <c r="AJ372" s="4">
        <f t="shared" si="523"/>
        <v>12787200</v>
      </c>
      <c r="AK372" s="4">
        <f t="shared" si="524"/>
        <v>1131667200</v>
      </c>
    </row>
    <row r="373" spans="1:37">
      <c r="A373" s="4">
        <f t="shared" si="525"/>
        <v>3530</v>
      </c>
      <c r="B373" s="4">
        <f t="shared" si="502"/>
        <v>56480</v>
      </c>
      <c r="C373" s="4">
        <f t="shared" si="503"/>
        <v>1062873.6</v>
      </c>
      <c r="D373" s="4">
        <f t="shared" si="504"/>
        <v>174657.6</v>
      </c>
      <c r="E373" s="4">
        <f t="shared" si="505"/>
        <v>376689.6</v>
      </c>
      <c r="F373" s="4">
        <f t="shared" si="506"/>
        <v>62337.6</v>
      </c>
      <c r="G373" s="4">
        <f t="shared" si="507"/>
        <v>379353.6</v>
      </c>
      <c r="H373" s="4">
        <f t="shared" si="508"/>
        <v>692</v>
      </c>
      <c r="I373" s="4">
        <f t="shared" si="509"/>
        <v>62071.2</v>
      </c>
      <c r="J373" s="4">
        <f t="shared" si="510"/>
        <v>8880</v>
      </c>
      <c r="K373" s="4">
        <f t="shared" si="511"/>
        <v>8880</v>
      </c>
      <c r="L373" s="4">
        <f t="shared" si="512"/>
        <v>788100</v>
      </c>
      <c r="M373" s="5">
        <f t="shared" si="526"/>
        <v>6920</v>
      </c>
      <c r="N373" s="5">
        <f t="shared" si="527"/>
        <v>692</v>
      </c>
      <c r="O373" s="5">
        <f t="shared" ref="O373:S373" si="560">O372+2</f>
        <v>692</v>
      </c>
      <c r="P373" s="5">
        <f t="shared" si="560"/>
        <v>692</v>
      </c>
      <c r="Q373" s="5">
        <f t="shared" si="560"/>
        <v>692</v>
      </c>
      <c r="R373" s="5">
        <f t="shared" si="560"/>
        <v>692</v>
      </c>
      <c r="S373" s="5">
        <f t="shared" si="560"/>
        <v>692</v>
      </c>
      <c r="T373" s="5">
        <f t="shared" si="529"/>
        <v>599</v>
      </c>
      <c r="U373" s="5">
        <v>100</v>
      </c>
      <c r="V373" s="5">
        <v>100</v>
      </c>
      <c r="W373" s="5">
        <f t="shared" si="530"/>
        <v>1765</v>
      </c>
      <c r="X373" s="4">
        <v>8</v>
      </c>
      <c r="Y373" s="4">
        <f t="shared" si="477"/>
        <v>11.1</v>
      </c>
      <c r="Z373" s="4">
        <v>20</v>
      </c>
      <c r="AA373" s="4">
        <f t="shared" si="514"/>
        <v>81331200</v>
      </c>
      <c r="AB373" s="4">
        <f t="shared" si="515"/>
        <v>1530537984</v>
      </c>
      <c r="AC373" s="4">
        <f t="shared" si="516"/>
        <v>251506944</v>
      </c>
      <c r="AD373" s="4">
        <f t="shared" si="517"/>
        <v>542433024</v>
      </c>
      <c r="AE373" s="4">
        <f t="shared" si="518"/>
        <v>89766144</v>
      </c>
      <c r="AF373" s="4">
        <f t="shared" si="519"/>
        <v>546269184</v>
      </c>
      <c r="AG373" s="4">
        <f t="shared" si="520"/>
        <v>692</v>
      </c>
      <c r="AH373" s="4">
        <f t="shared" si="521"/>
        <v>62071.2</v>
      </c>
      <c r="AI373" s="4">
        <f t="shared" si="522"/>
        <v>12787200</v>
      </c>
      <c r="AJ373" s="4">
        <f t="shared" si="523"/>
        <v>12787200</v>
      </c>
      <c r="AK373" s="4">
        <f t="shared" si="524"/>
        <v>1134864000</v>
      </c>
    </row>
    <row r="374" spans="1:37">
      <c r="A374" s="4">
        <f t="shared" si="525"/>
        <v>3540</v>
      </c>
      <c r="B374" s="4">
        <f t="shared" si="502"/>
        <v>56640</v>
      </c>
      <c r="C374" s="4">
        <f t="shared" si="503"/>
        <v>1065859.2</v>
      </c>
      <c r="D374" s="4">
        <f t="shared" si="504"/>
        <v>175155.2</v>
      </c>
      <c r="E374" s="4">
        <f t="shared" si="505"/>
        <v>377755.2</v>
      </c>
      <c r="F374" s="4">
        <f t="shared" si="506"/>
        <v>62515.2</v>
      </c>
      <c r="G374" s="4">
        <f t="shared" si="507"/>
        <v>380419.2</v>
      </c>
      <c r="H374" s="4">
        <f t="shared" si="508"/>
        <v>694</v>
      </c>
      <c r="I374" s="4">
        <f t="shared" si="509"/>
        <v>62248.8</v>
      </c>
      <c r="J374" s="4">
        <f t="shared" si="510"/>
        <v>8880</v>
      </c>
      <c r="K374" s="4">
        <f t="shared" si="511"/>
        <v>8880</v>
      </c>
      <c r="L374" s="4">
        <f t="shared" si="512"/>
        <v>790320</v>
      </c>
      <c r="M374" s="5">
        <f t="shared" si="526"/>
        <v>6940</v>
      </c>
      <c r="N374" s="5">
        <f t="shared" si="527"/>
        <v>694</v>
      </c>
      <c r="O374" s="5">
        <f t="shared" ref="O374:S374" si="561">O373+2</f>
        <v>694</v>
      </c>
      <c r="P374" s="5">
        <f t="shared" si="561"/>
        <v>694</v>
      </c>
      <c r="Q374" s="5">
        <f t="shared" si="561"/>
        <v>694</v>
      </c>
      <c r="R374" s="5">
        <f t="shared" si="561"/>
        <v>694</v>
      </c>
      <c r="S374" s="5">
        <f t="shared" si="561"/>
        <v>694</v>
      </c>
      <c r="T374" s="5">
        <f t="shared" si="529"/>
        <v>601</v>
      </c>
      <c r="U374" s="5">
        <v>100</v>
      </c>
      <c r="V374" s="5">
        <v>100</v>
      </c>
      <c r="W374" s="5">
        <f t="shared" si="530"/>
        <v>1770</v>
      </c>
      <c r="X374" s="4">
        <v>8</v>
      </c>
      <c r="Y374" s="4">
        <f t="shared" si="477"/>
        <v>11.1</v>
      </c>
      <c r="Z374" s="4">
        <v>20</v>
      </c>
      <c r="AA374" s="4">
        <f t="shared" si="514"/>
        <v>81561600</v>
      </c>
      <c r="AB374" s="4">
        <f t="shared" si="515"/>
        <v>1534837248</v>
      </c>
      <c r="AC374" s="4">
        <f t="shared" si="516"/>
        <v>252223488</v>
      </c>
      <c r="AD374" s="4">
        <f t="shared" si="517"/>
        <v>543967488</v>
      </c>
      <c r="AE374" s="4">
        <f t="shared" si="518"/>
        <v>90021888</v>
      </c>
      <c r="AF374" s="4">
        <f t="shared" si="519"/>
        <v>547803648</v>
      </c>
      <c r="AG374" s="4">
        <f t="shared" si="520"/>
        <v>694</v>
      </c>
      <c r="AH374" s="4">
        <f t="shared" si="521"/>
        <v>62248.8</v>
      </c>
      <c r="AI374" s="4">
        <f t="shared" si="522"/>
        <v>12787200</v>
      </c>
      <c r="AJ374" s="4">
        <f t="shared" si="523"/>
        <v>12787200</v>
      </c>
      <c r="AK374" s="4">
        <f t="shared" si="524"/>
        <v>1138060800</v>
      </c>
    </row>
    <row r="375" spans="1:37">
      <c r="A375" s="4">
        <f t="shared" si="525"/>
        <v>3550</v>
      </c>
      <c r="B375" s="4">
        <f t="shared" si="502"/>
        <v>56800</v>
      </c>
      <c r="C375" s="4">
        <f t="shared" si="503"/>
        <v>1068844.8</v>
      </c>
      <c r="D375" s="4">
        <f t="shared" si="504"/>
        <v>175652.8</v>
      </c>
      <c r="E375" s="4">
        <f t="shared" si="505"/>
        <v>378820.8</v>
      </c>
      <c r="F375" s="4">
        <f t="shared" si="506"/>
        <v>62692.8</v>
      </c>
      <c r="G375" s="4">
        <f t="shared" si="507"/>
        <v>381484.8</v>
      </c>
      <c r="H375" s="4">
        <f t="shared" si="508"/>
        <v>696</v>
      </c>
      <c r="I375" s="4">
        <f t="shared" si="509"/>
        <v>62426.4</v>
      </c>
      <c r="J375" s="4">
        <f t="shared" si="510"/>
        <v>8880</v>
      </c>
      <c r="K375" s="4">
        <f t="shared" si="511"/>
        <v>8880</v>
      </c>
      <c r="L375" s="4">
        <f t="shared" si="512"/>
        <v>792540</v>
      </c>
      <c r="M375" s="5">
        <f t="shared" si="526"/>
        <v>6960</v>
      </c>
      <c r="N375" s="5">
        <f t="shared" si="527"/>
        <v>696</v>
      </c>
      <c r="O375" s="5">
        <f t="shared" ref="O375:S375" si="562">O374+2</f>
        <v>696</v>
      </c>
      <c r="P375" s="5">
        <f t="shared" si="562"/>
        <v>696</v>
      </c>
      <c r="Q375" s="5">
        <f t="shared" si="562"/>
        <v>696</v>
      </c>
      <c r="R375" s="5">
        <f t="shared" si="562"/>
        <v>696</v>
      </c>
      <c r="S375" s="5">
        <f t="shared" si="562"/>
        <v>696</v>
      </c>
      <c r="T375" s="5">
        <f t="shared" si="529"/>
        <v>603</v>
      </c>
      <c r="U375" s="5">
        <v>100</v>
      </c>
      <c r="V375" s="5">
        <v>100</v>
      </c>
      <c r="W375" s="5">
        <f t="shared" si="530"/>
        <v>1775</v>
      </c>
      <c r="X375" s="4">
        <v>8</v>
      </c>
      <c r="Y375" s="4">
        <f t="shared" si="477"/>
        <v>11.1</v>
      </c>
      <c r="Z375" s="4">
        <v>20</v>
      </c>
      <c r="AA375" s="4">
        <f t="shared" si="514"/>
        <v>81792000</v>
      </c>
      <c r="AB375" s="4">
        <f t="shared" si="515"/>
        <v>1539136512</v>
      </c>
      <c r="AC375" s="4">
        <f t="shared" si="516"/>
        <v>252940032</v>
      </c>
      <c r="AD375" s="4">
        <f t="shared" si="517"/>
        <v>545501952</v>
      </c>
      <c r="AE375" s="4">
        <f t="shared" si="518"/>
        <v>90277632</v>
      </c>
      <c r="AF375" s="4">
        <f t="shared" si="519"/>
        <v>549338112</v>
      </c>
      <c r="AG375" s="4">
        <f t="shared" si="520"/>
        <v>696</v>
      </c>
      <c r="AH375" s="4">
        <f t="shared" si="521"/>
        <v>62426.4</v>
      </c>
      <c r="AI375" s="4">
        <f t="shared" si="522"/>
        <v>12787200</v>
      </c>
      <c r="AJ375" s="4">
        <f t="shared" si="523"/>
        <v>12787200</v>
      </c>
      <c r="AK375" s="4">
        <f t="shared" si="524"/>
        <v>1141257600</v>
      </c>
    </row>
    <row r="376" spans="1:37">
      <c r="A376" s="4">
        <f t="shared" si="525"/>
        <v>3560</v>
      </c>
      <c r="B376" s="4">
        <f t="shared" si="502"/>
        <v>56960</v>
      </c>
      <c r="C376" s="4">
        <f t="shared" si="503"/>
        <v>1078723.2</v>
      </c>
      <c r="D376" s="4">
        <f t="shared" si="504"/>
        <v>177283.2</v>
      </c>
      <c r="E376" s="4">
        <f t="shared" si="505"/>
        <v>386731.2</v>
      </c>
      <c r="F376" s="4">
        <f t="shared" si="506"/>
        <v>64003.2</v>
      </c>
      <c r="G376" s="4">
        <f t="shared" si="507"/>
        <v>389443.2</v>
      </c>
      <c r="H376" s="4">
        <f t="shared" si="508"/>
        <v>698</v>
      </c>
      <c r="I376" s="4">
        <f t="shared" si="509"/>
        <v>63732</v>
      </c>
      <c r="J376" s="4">
        <f t="shared" si="510"/>
        <v>9040</v>
      </c>
      <c r="K376" s="4">
        <f t="shared" si="511"/>
        <v>9040</v>
      </c>
      <c r="L376" s="4">
        <f t="shared" si="512"/>
        <v>809080</v>
      </c>
      <c r="M376" s="5">
        <f t="shared" si="526"/>
        <v>6980</v>
      </c>
      <c r="N376" s="5">
        <f t="shared" si="527"/>
        <v>698</v>
      </c>
      <c r="O376" s="5">
        <f t="shared" ref="O376:S376" si="563">O375+2</f>
        <v>698</v>
      </c>
      <c r="P376" s="5">
        <f t="shared" si="563"/>
        <v>698</v>
      </c>
      <c r="Q376" s="5">
        <f t="shared" si="563"/>
        <v>698</v>
      </c>
      <c r="R376" s="5">
        <f t="shared" si="563"/>
        <v>698</v>
      </c>
      <c r="S376" s="5">
        <f t="shared" si="563"/>
        <v>698</v>
      </c>
      <c r="T376" s="5">
        <f t="shared" si="529"/>
        <v>605</v>
      </c>
      <c r="U376" s="5">
        <v>100</v>
      </c>
      <c r="V376" s="5">
        <v>100</v>
      </c>
      <c r="W376" s="5">
        <f t="shared" si="530"/>
        <v>1780</v>
      </c>
      <c r="X376" s="4">
        <v>8</v>
      </c>
      <c r="Y376" s="4">
        <f t="shared" si="477"/>
        <v>11.3</v>
      </c>
      <c r="Z376" s="4">
        <v>20</v>
      </c>
      <c r="AA376" s="4">
        <f t="shared" si="514"/>
        <v>82022400</v>
      </c>
      <c r="AB376" s="4">
        <f t="shared" si="515"/>
        <v>1553361408</v>
      </c>
      <c r="AC376" s="4">
        <f t="shared" si="516"/>
        <v>255287808</v>
      </c>
      <c r="AD376" s="4">
        <f t="shared" si="517"/>
        <v>556892928</v>
      </c>
      <c r="AE376" s="4">
        <f t="shared" si="518"/>
        <v>92164608</v>
      </c>
      <c r="AF376" s="4">
        <f t="shared" si="519"/>
        <v>560798208</v>
      </c>
      <c r="AG376" s="4">
        <f t="shared" si="520"/>
        <v>698</v>
      </c>
      <c r="AH376" s="4">
        <f t="shared" si="521"/>
        <v>63732</v>
      </c>
      <c r="AI376" s="4">
        <f t="shared" si="522"/>
        <v>13017600</v>
      </c>
      <c r="AJ376" s="4">
        <f t="shared" si="523"/>
        <v>13017600</v>
      </c>
      <c r="AK376" s="4">
        <f t="shared" si="524"/>
        <v>1165075200</v>
      </c>
    </row>
    <row r="377" spans="1:37">
      <c r="A377" s="4">
        <f t="shared" si="525"/>
        <v>3570</v>
      </c>
      <c r="B377" s="4">
        <f t="shared" si="502"/>
        <v>57120</v>
      </c>
      <c r="C377" s="4">
        <f t="shared" si="503"/>
        <v>1081728</v>
      </c>
      <c r="D377" s="4">
        <f t="shared" si="504"/>
        <v>177784</v>
      </c>
      <c r="E377" s="4">
        <f t="shared" si="505"/>
        <v>387816</v>
      </c>
      <c r="F377" s="4">
        <f t="shared" si="506"/>
        <v>64184</v>
      </c>
      <c r="G377" s="4">
        <f t="shared" si="507"/>
        <v>390528</v>
      </c>
      <c r="H377" s="4">
        <f t="shared" si="508"/>
        <v>700</v>
      </c>
      <c r="I377" s="4">
        <f t="shared" si="509"/>
        <v>63912.8</v>
      </c>
      <c r="J377" s="4">
        <f t="shared" si="510"/>
        <v>9040</v>
      </c>
      <c r="K377" s="4">
        <f t="shared" si="511"/>
        <v>9040</v>
      </c>
      <c r="L377" s="4">
        <f t="shared" si="512"/>
        <v>811340</v>
      </c>
      <c r="M377" s="5">
        <f t="shared" si="526"/>
        <v>7000</v>
      </c>
      <c r="N377" s="5">
        <f t="shared" si="527"/>
        <v>700</v>
      </c>
      <c r="O377" s="5">
        <f t="shared" ref="O377:S377" si="564">O376+2</f>
        <v>700</v>
      </c>
      <c r="P377" s="5">
        <f t="shared" si="564"/>
        <v>700</v>
      </c>
      <c r="Q377" s="5">
        <f t="shared" si="564"/>
        <v>700</v>
      </c>
      <c r="R377" s="5">
        <f t="shared" si="564"/>
        <v>700</v>
      </c>
      <c r="S377" s="5">
        <f t="shared" si="564"/>
        <v>700</v>
      </c>
      <c r="T377" s="5">
        <f t="shared" si="529"/>
        <v>607</v>
      </c>
      <c r="U377" s="5">
        <v>100</v>
      </c>
      <c r="V377" s="5">
        <v>100</v>
      </c>
      <c r="W377" s="5">
        <f t="shared" si="530"/>
        <v>1785</v>
      </c>
      <c r="X377" s="4">
        <v>8</v>
      </c>
      <c r="Y377" s="4">
        <f t="shared" si="477"/>
        <v>11.3</v>
      </c>
      <c r="Z377" s="4">
        <v>20</v>
      </c>
      <c r="AA377" s="4">
        <f t="shared" si="514"/>
        <v>82252800</v>
      </c>
      <c r="AB377" s="4">
        <f t="shared" si="515"/>
        <v>1557688320</v>
      </c>
      <c r="AC377" s="4">
        <f t="shared" si="516"/>
        <v>256008960</v>
      </c>
      <c r="AD377" s="4">
        <f t="shared" si="517"/>
        <v>558455040</v>
      </c>
      <c r="AE377" s="4">
        <f t="shared" si="518"/>
        <v>92424960</v>
      </c>
      <c r="AF377" s="4">
        <f t="shared" si="519"/>
        <v>562360320</v>
      </c>
      <c r="AG377" s="4">
        <f t="shared" si="520"/>
        <v>700</v>
      </c>
      <c r="AH377" s="4">
        <f t="shared" si="521"/>
        <v>63912.8</v>
      </c>
      <c r="AI377" s="4">
        <f t="shared" si="522"/>
        <v>13017600</v>
      </c>
      <c r="AJ377" s="4">
        <f t="shared" si="523"/>
        <v>13017600</v>
      </c>
      <c r="AK377" s="4">
        <f t="shared" si="524"/>
        <v>1168329600</v>
      </c>
    </row>
    <row r="378" spans="1:37">
      <c r="A378" s="4">
        <f t="shared" si="525"/>
        <v>3580</v>
      </c>
      <c r="B378" s="4">
        <f t="shared" si="502"/>
        <v>57280</v>
      </c>
      <c r="C378" s="4">
        <f t="shared" si="503"/>
        <v>1084732.8</v>
      </c>
      <c r="D378" s="4">
        <f t="shared" si="504"/>
        <v>178284.8</v>
      </c>
      <c r="E378" s="4">
        <f t="shared" si="505"/>
        <v>388900.8</v>
      </c>
      <c r="F378" s="4">
        <f t="shared" si="506"/>
        <v>64364.8</v>
      </c>
      <c r="G378" s="4">
        <f t="shared" si="507"/>
        <v>391612.8</v>
      </c>
      <c r="H378" s="4">
        <f t="shared" si="508"/>
        <v>702</v>
      </c>
      <c r="I378" s="4">
        <f t="shared" si="509"/>
        <v>64093.6</v>
      </c>
      <c r="J378" s="4">
        <f t="shared" si="510"/>
        <v>9040</v>
      </c>
      <c r="K378" s="4">
        <f t="shared" si="511"/>
        <v>9040</v>
      </c>
      <c r="L378" s="4">
        <f t="shared" si="512"/>
        <v>813600</v>
      </c>
      <c r="M378" s="5">
        <f t="shared" si="526"/>
        <v>7020</v>
      </c>
      <c r="N378" s="5">
        <f t="shared" si="527"/>
        <v>702</v>
      </c>
      <c r="O378" s="5">
        <f t="shared" ref="O378:S378" si="565">O377+2</f>
        <v>702</v>
      </c>
      <c r="P378" s="5">
        <f t="shared" si="565"/>
        <v>702</v>
      </c>
      <c r="Q378" s="5">
        <f t="shared" si="565"/>
        <v>702</v>
      </c>
      <c r="R378" s="5">
        <f t="shared" si="565"/>
        <v>702</v>
      </c>
      <c r="S378" s="5">
        <f t="shared" si="565"/>
        <v>702</v>
      </c>
      <c r="T378" s="5">
        <f t="shared" si="529"/>
        <v>609</v>
      </c>
      <c r="U378" s="5">
        <v>100</v>
      </c>
      <c r="V378" s="5">
        <v>100</v>
      </c>
      <c r="W378" s="5">
        <f t="shared" si="530"/>
        <v>1790</v>
      </c>
      <c r="X378" s="4">
        <v>8</v>
      </c>
      <c r="Y378" s="4">
        <f t="shared" si="477"/>
        <v>11.3</v>
      </c>
      <c r="Z378" s="4">
        <v>20</v>
      </c>
      <c r="AA378" s="4">
        <f t="shared" si="514"/>
        <v>82483200</v>
      </c>
      <c r="AB378" s="4">
        <f t="shared" si="515"/>
        <v>1562015232</v>
      </c>
      <c r="AC378" s="4">
        <f t="shared" si="516"/>
        <v>256730112</v>
      </c>
      <c r="AD378" s="4">
        <f t="shared" si="517"/>
        <v>560017152</v>
      </c>
      <c r="AE378" s="4">
        <f t="shared" si="518"/>
        <v>92685312</v>
      </c>
      <c r="AF378" s="4">
        <f t="shared" si="519"/>
        <v>563922432</v>
      </c>
      <c r="AG378" s="4">
        <f t="shared" si="520"/>
        <v>702</v>
      </c>
      <c r="AH378" s="4">
        <f t="shared" si="521"/>
        <v>64093.6</v>
      </c>
      <c r="AI378" s="4">
        <f t="shared" si="522"/>
        <v>13017600</v>
      </c>
      <c r="AJ378" s="4">
        <f t="shared" si="523"/>
        <v>13017600</v>
      </c>
      <c r="AK378" s="4">
        <f t="shared" si="524"/>
        <v>1171584000</v>
      </c>
    </row>
    <row r="379" spans="1:37">
      <c r="A379" s="4">
        <f t="shared" si="525"/>
        <v>3590</v>
      </c>
      <c r="B379" s="4">
        <f t="shared" si="502"/>
        <v>57440</v>
      </c>
      <c r="C379" s="4">
        <f t="shared" si="503"/>
        <v>1087737.6</v>
      </c>
      <c r="D379" s="4">
        <f t="shared" si="504"/>
        <v>178785.6</v>
      </c>
      <c r="E379" s="4">
        <f t="shared" si="505"/>
        <v>389985.6</v>
      </c>
      <c r="F379" s="4">
        <f t="shared" si="506"/>
        <v>64545.6</v>
      </c>
      <c r="G379" s="4">
        <f t="shared" si="507"/>
        <v>392697.6</v>
      </c>
      <c r="H379" s="4">
        <f t="shared" si="508"/>
        <v>704</v>
      </c>
      <c r="I379" s="4">
        <f t="shared" si="509"/>
        <v>64274.4</v>
      </c>
      <c r="J379" s="4">
        <f t="shared" si="510"/>
        <v>9040</v>
      </c>
      <c r="K379" s="4">
        <f t="shared" si="511"/>
        <v>9040</v>
      </c>
      <c r="L379" s="4">
        <f t="shared" si="512"/>
        <v>815860</v>
      </c>
      <c r="M379" s="5">
        <f t="shared" si="526"/>
        <v>7040</v>
      </c>
      <c r="N379" s="5">
        <f t="shared" si="527"/>
        <v>704</v>
      </c>
      <c r="O379" s="5">
        <f t="shared" ref="O379:S379" si="566">O378+2</f>
        <v>704</v>
      </c>
      <c r="P379" s="5">
        <f t="shared" si="566"/>
        <v>704</v>
      </c>
      <c r="Q379" s="5">
        <f t="shared" si="566"/>
        <v>704</v>
      </c>
      <c r="R379" s="5">
        <f t="shared" si="566"/>
        <v>704</v>
      </c>
      <c r="S379" s="5">
        <f t="shared" si="566"/>
        <v>704</v>
      </c>
      <c r="T379" s="5">
        <f t="shared" si="529"/>
        <v>611</v>
      </c>
      <c r="U379" s="5">
        <v>100</v>
      </c>
      <c r="V379" s="5">
        <v>100</v>
      </c>
      <c r="W379" s="5">
        <f t="shared" si="530"/>
        <v>1795</v>
      </c>
      <c r="X379" s="4">
        <v>8</v>
      </c>
      <c r="Y379" s="4">
        <f t="shared" si="477"/>
        <v>11.3</v>
      </c>
      <c r="Z379" s="4">
        <v>20</v>
      </c>
      <c r="AA379" s="4">
        <f t="shared" si="514"/>
        <v>82713600</v>
      </c>
      <c r="AB379" s="4">
        <f t="shared" si="515"/>
        <v>1566342144</v>
      </c>
      <c r="AC379" s="4">
        <f t="shared" si="516"/>
        <v>257451264</v>
      </c>
      <c r="AD379" s="4">
        <f t="shared" si="517"/>
        <v>561579264</v>
      </c>
      <c r="AE379" s="4">
        <f t="shared" si="518"/>
        <v>92945664</v>
      </c>
      <c r="AF379" s="4">
        <f t="shared" si="519"/>
        <v>565484544</v>
      </c>
      <c r="AG379" s="4">
        <f t="shared" si="520"/>
        <v>704</v>
      </c>
      <c r="AH379" s="4">
        <f t="shared" si="521"/>
        <v>64274.4</v>
      </c>
      <c r="AI379" s="4">
        <f t="shared" si="522"/>
        <v>13017600</v>
      </c>
      <c r="AJ379" s="4">
        <f t="shared" si="523"/>
        <v>13017600</v>
      </c>
      <c r="AK379" s="4">
        <f t="shared" si="524"/>
        <v>1174838400</v>
      </c>
    </row>
    <row r="380" spans="1:37">
      <c r="A380" s="4">
        <f t="shared" si="525"/>
        <v>3600</v>
      </c>
      <c r="B380" s="4">
        <f t="shared" si="502"/>
        <v>57600</v>
      </c>
      <c r="C380" s="4">
        <f t="shared" si="503"/>
        <v>1090742.4</v>
      </c>
      <c r="D380" s="4">
        <f t="shared" si="504"/>
        <v>179286.4</v>
      </c>
      <c r="E380" s="4">
        <f t="shared" si="505"/>
        <v>391070.4</v>
      </c>
      <c r="F380" s="4">
        <f t="shared" si="506"/>
        <v>64726.4</v>
      </c>
      <c r="G380" s="4">
        <f t="shared" si="507"/>
        <v>393782.4</v>
      </c>
      <c r="H380" s="4">
        <f t="shared" si="508"/>
        <v>706</v>
      </c>
      <c r="I380" s="4">
        <f t="shared" si="509"/>
        <v>64455.2</v>
      </c>
      <c r="J380" s="4">
        <f t="shared" si="510"/>
        <v>9040</v>
      </c>
      <c r="K380" s="4">
        <f t="shared" si="511"/>
        <v>9040</v>
      </c>
      <c r="L380" s="4">
        <f t="shared" si="512"/>
        <v>818120</v>
      </c>
      <c r="M380" s="5">
        <f t="shared" si="526"/>
        <v>7060</v>
      </c>
      <c r="N380" s="5">
        <f t="shared" si="527"/>
        <v>706</v>
      </c>
      <c r="O380" s="5">
        <f t="shared" ref="O380:S380" si="567">O379+2</f>
        <v>706</v>
      </c>
      <c r="P380" s="5">
        <f t="shared" si="567"/>
        <v>706</v>
      </c>
      <c r="Q380" s="5">
        <f t="shared" si="567"/>
        <v>706</v>
      </c>
      <c r="R380" s="5">
        <f t="shared" si="567"/>
        <v>706</v>
      </c>
      <c r="S380" s="5">
        <f t="shared" si="567"/>
        <v>706</v>
      </c>
      <c r="T380" s="5">
        <f t="shared" si="529"/>
        <v>613</v>
      </c>
      <c r="U380" s="5">
        <v>100</v>
      </c>
      <c r="V380" s="5">
        <v>100</v>
      </c>
      <c r="W380" s="5">
        <f t="shared" si="530"/>
        <v>1800</v>
      </c>
      <c r="X380" s="4">
        <v>8</v>
      </c>
      <c r="Y380" s="4">
        <f t="shared" si="477"/>
        <v>11.3</v>
      </c>
      <c r="Z380" s="4">
        <v>20</v>
      </c>
      <c r="AA380" s="4">
        <f t="shared" si="514"/>
        <v>82944000</v>
      </c>
      <c r="AB380" s="4">
        <f t="shared" si="515"/>
        <v>1570669056</v>
      </c>
      <c r="AC380" s="4">
        <f t="shared" si="516"/>
        <v>258172416</v>
      </c>
      <c r="AD380" s="4">
        <f t="shared" si="517"/>
        <v>563141376</v>
      </c>
      <c r="AE380" s="4">
        <f t="shared" si="518"/>
        <v>93206016</v>
      </c>
      <c r="AF380" s="4">
        <f t="shared" si="519"/>
        <v>567046656</v>
      </c>
      <c r="AG380" s="4">
        <f t="shared" si="520"/>
        <v>706</v>
      </c>
      <c r="AH380" s="4">
        <f t="shared" si="521"/>
        <v>64455.2</v>
      </c>
      <c r="AI380" s="4">
        <f t="shared" si="522"/>
        <v>13017600</v>
      </c>
      <c r="AJ380" s="4">
        <f t="shared" si="523"/>
        <v>13017600</v>
      </c>
      <c r="AK380" s="4">
        <f t="shared" si="524"/>
        <v>1178092800</v>
      </c>
    </row>
    <row r="381" spans="1:37">
      <c r="A381" s="4">
        <f t="shared" si="525"/>
        <v>3610</v>
      </c>
      <c r="B381" s="4">
        <f t="shared" si="502"/>
        <v>57760</v>
      </c>
      <c r="C381" s="4">
        <f t="shared" si="503"/>
        <v>1090252.8</v>
      </c>
      <c r="D381" s="4">
        <f t="shared" si="504"/>
        <v>179212.8</v>
      </c>
      <c r="E381" s="4">
        <f t="shared" si="505"/>
        <v>388684.8</v>
      </c>
      <c r="F381" s="4">
        <f t="shared" si="506"/>
        <v>64332.8</v>
      </c>
      <c r="G381" s="4">
        <f t="shared" si="507"/>
        <v>391372.8</v>
      </c>
      <c r="H381" s="4">
        <f t="shared" si="508"/>
        <v>708</v>
      </c>
      <c r="I381" s="4">
        <f t="shared" si="509"/>
        <v>64064</v>
      </c>
      <c r="J381" s="4">
        <f t="shared" si="510"/>
        <v>8960</v>
      </c>
      <c r="K381" s="4">
        <f t="shared" si="511"/>
        <v>8960</v>
      </c>
      <c r="L381" s="4">
        <f t="shared" si="512"/>
        <v>813120</v>
      </c>
      <c r="M381" s="5">
        <f t="shared" si="526"/>
        <v>7080</v>
      </c>
      <c r="N381" s="5">
        <f t="shared" si="527"/>
        <v>708</v>
      </c>
      <c r="O381" s="5">
        <f t="shared" ref="O381:S381" si="568">O380+2</f>
        <v>708</v>
      </c>
      <c r="P381" s="5">
        <f t="shared" si="568"/>
        <v>708</v>
      </c>
      <c r="Q381" s="5">
        <f t="shared" si="568"/>
        <v>708</v>
      </c>
      <c r="R381" s="5">
        <f t="shared" si="568"/>
        <v>708</v>
      </c>
      <c r="S381" s="5">
        <f t="shared" si="568"/>
        <v>708</v>
      </c>
      <c r="T381" s="5">
        <f t="shared" si="529"/>
        <v>615</v>
      </c>
      <c r="U381" s="5">
        <v>100</v>
      </c>
      <c r="V381" s="5">
        <v>100</v>
      </c>
      <c r="W381" s="5">
        <f t="shared" si="530"/>
        <v>1805</v>
      </c>
      <c r="X381" s="4">
        <v>8</v>
      </c>
      <c r="Y381" s="4">
        <f t="shared" ref="Y381:Y420" si="569">Y361+0.5</f>
        <v>11.2</v>
      </c>
      <c r="Z381" s="4">
        <v>20</v>
      </c>
      <c r="AA381" s="4">
        <f t="shared" si="514"/>
        <v>83174400</v>
      </c>
      <c r="AB381" s="4">
        <f t="shared" si="515"/>
        <v>1569964032</v>
      </c>
      <c r="AC381" s="4">
        <f t="shared" si="516"/>
        <v>258066432</v>
      </c>
      <c r="AD381" s="4">
        <f t="shared" si="517"/>
        <v>559706112</v>
      </c>
      <c r="AE381" s="4">
        <f t="shared" si="518"/>
        <v>92639232</v>
      </c>
      <c r="AF381" s="4">
        <f t="shared" si="519"/>
        <v>563576832</v>
      </c>
      <c r="AG381" s="4">
        <f t="shared" si="520"/>
        <v>708</v>
      </c>
      <c r="AH381" s="4">
        <f t="shared" si="521"/>
        <v>64064</v>
      </c>
      <c r="AI381" s="4">
        <f t="shared" si="522"/>
        <v>12902400</v>
      </c>
      <c r="AJ381" s="4">
        <f t="shared" si="523"/>
        <v>12902400</v>
      </c>
      <c r="AK381" s="4">
        <f t="shared" si="524"/>
        <v>1170892800</v>
      </c>
    </row>
    <row r="382" spans="1:37">
      <c r="A382" s="4">
        <f t="shared" si="525"/>
        <v>3620</v>
      </c>
      <c r="B382" s="4">
        <f t="shared" si="502"/>
        <v>57920</v>
      </c>
      <c r="C382" s="4">
        <f t="shared" si="503"/>
        <v>1093248</v>
      </c>
      <c r="D382" s="4">
        <f t="shared" si="504"/>
        <v>179712</v>
      </c>
      <c r="E382" s="4">
        <f t="shared" si="505"/>
        <v>389760</v>
      </c>
      <c r="F382" s="4">
        <f t="shared" si="506"/>
        <v>64512</v>
      </c>
      <c r="G382" s="4">
        <f t="shared" si="507"/>
        <v>392448</v>
      </c>
      <c r="H382" s="4">
        <f t="shared" si="508"/>
        <v>710</v>
      </c>
      <c r="I382" s="4">
        <f t="shared" si="509"/>
        <v>64243.2</v>
      </c>
      <c r="J382" s="4">
        <f t="shared" si="510"/>
        <v>8960</v>
      </c>
      <c r="K382" s="4">
        <f t="shared" si="511"/>
        <v>8960</v>
      </c>
      <c r="L382" s="4">
        <f t="shared" si="512"/>
        <v>815360</v>
      </c>
      <c r="M382" s="5">
        <f t="shared" si="526"/>
        <v>7100</v>
      </c>
      <c r="N382" s="5">
        <f t="shared" si="527"/>
        <v>710</v>
      </c>
      <c r="O382" s="5">
        <f t="shared" ref="O382:S382" si="570">O381+2</f>
        <v>710</v>
      </c>
      <c r="P382" s="5">
        <f t="shared" si="570"/>
        <v>710</v>
      </c>
      <c r="Q382" s="5">
        <f t="shared" si="570"/>
        <v>710</v>
      </c>
      <c r="R382" s="5">
        <f t="shared" si="570"/>
        <v>710</v>
      </c>
      <c r="S382" s="5">
        <f t="shared" si="570"/>
        <v>710</v>
      </c>
      <c r="T382" s="5">
        <f t="shared" si="529"/>
        <v>617</v>
      </c>
      <c r="U382" s="5">
        <v>100</v>
      </c>
      <c r="V382" s="5">
        <v>100</v>
      </c>
      <c r="W382" s="5">
        <f t="shared" si="530"/>
        <v>1810</v>
      </c>
      <c r="X382" s="4">
        <v>8</v>
      </c>
      <c r="Y382" s="4">
        <f t="shared" si="569"/>
        <v>11.2</v>
      </c>
      <c r="Z382" s="4">
        <v>20</v>
      </c>
      <c r="AA382" s="4">
        <f t="shared" si="514"/>
        <v>83404800</v>
      </c>
      <c r="AB382" s="4">
        <f t="shared" si="515"/>
        <v>1574277120</v>
      </c>
      <c r="AC382" s="4">
        <f t="shared" si="516"/>
        <v>258785280</v>
      </c>
      <c r="AD382" s="4">
        <f t="shared" si="517"/>
        <v>561254400</v>
      </c>
      <c r="AE382" s="4">
        <f t="shared" si="518"/>
        <v>92897280</v>
      </c>
      <c r="AF382" s="4">
        <f t="shared" si="519"/>
        <v>565125120</v>
      </c>
      <c r="AG382" s="4">
        <f t="shared" si="520"/>
        <v>710</v>
      </c>
      <c r="AH382" s="4">
        <f t="shared" si="521"/>
        <v>64243.2</v>
      </c>
      <c r="AI382" s="4">
        <f t="shared" si="522"/>
        <v>12902400</v>
      </c>
      <c r="AJ382" s="4">
        <f t="shared" si="523"/>
        <v>12902400</v>
      </c>
      <c r="AK382" s="4">
        <f t="shared" si="524"/>
        <v>1174118400</v>
      </c>
    </row>
    <row r="383" spans="1:37">
      <c r="A383" s="4">
        <f t="shared" si="525"/>
        <v>3630</v>
      </c>
      <c r="B383" s="4">
        <f t="shared" si="502"/>
        <v>58080</v>
      </c>
      <c r="C383" s="4">
        <f t="shared" si="503"/>
        <v>1096243.2</v>
      </c>
      <c r="D383" s="4">
        <f t="shared" si="504"/>
        <v>180211.2</v>
      </c>
      <c r="E383" s="4">
        <f t="shared" si="505"/>
        <v>390835.2</v>
      </c>
      <c r="F383" s="4">
        <f t="shared" si="506"/>
        <v>64691.2</v>
      </c>
      <c r="G383" s="4">
        <f t="shared" si="507"/>
        <v>393523.2</v>
      </c>
      <c r="H383" s="4">
        <f t="shared" si="508"/>
        <v>712</v>
      </c>
      <c r="I383" s="4">
        <f t="shared" si="509"/>
        <v>64422.4</v>
      </c>
      <c r="J383" s="4">
        <f t="shared" si="510"/>
        <v>8960</v>
      </c>
      <c r="K383" s="4">
        <f t="shared" si="511"/>
        <v>8960</v>
      </c>
      <c r="L383" s="4">
        <f t="shared" si="512"/>
        <v>817600</v>
      </c>
      <c r="M383" s="5">
        <f t="shared" si="526"/>
        <v>7120</v>
      </c>
      <c r="N383" s="5">
        <f t="shared" si="527"/>
        <v>712</v>
      </c>
      <c r="O383" s="5">
        <f t="shared" ref="O383:S383" si="571">O382+2</f>
        <v>712</v>
      </c>
      <c r="P383" s="5">
        <f t="shared" si="571"/>
        <v>712</v>
      </c>
      <c r="Q383" s="5">
        <f t="shared" si="571"/>
        <v>712</v>
      </c>
      <c r="R383" s="5">
        <f t="shared" si="571"/>
        <v>712</v>
      </c>
      <c r="S383" s="5">
        <f t="shared" si="571"/>
        <v>712</v>
      </c>
      <c r="T383" s="5">
        <f t="shared" si="529"/>
        <v>619</v>
      </c>
      <c r="U383" s="5">
        <v>100</v>
      </c>
      <c r="V383" s="5">
        <v>100</v>
      </c>
      <c r="W383" s="5">
        <f t="shared" si="530"/>
        <v>1815</v>
      </c>
      <c r="X383" s="4">
        <v>8</v>
      </c>
      <c r="Y383" s="4">
        <f t="shared" si="569"/>
        <v>11.2</v>
      </c>
      <c r="Z383" s="4">
        <v>20</v>
      </c>
      <c r="AA383" s="4">
        <f t="shared" si="514"/>
        <v>83635200</v>
      </c>
      <c r="AB383" s="4">
        <f t="shared" si="515"/>
        <v>1578590208</v>
      </c>
      <c r="AC383" s="4">
        <f t="shared" si="516"/>
        <v>259504128</v>
      </c>
      <c r="AD383" s="4">
        <f t="shared" si="517"/>
        <v>562802688</v>
      </c>
      <c r="AE383" s="4">
        <f t="shared" si="518"/>
        <v>93155328</v>
      </c>
      <c r="AF383" s="4">
        <f t="shared" si="519"/>
        <v>566673408</v>
      </c>
      <c r="AG383" s="4">
        <f t="shared" si="520"/>
        <v>712</v>
      </c>
      <c r="AH383" s="4">
        <f t="shared" si="521"/>
        <v>64422.4</v>
      </c>
      <c r="AI383" s="4">
        <f t="shared" si="522"/>
        <v>12902400</v>
      </c>
      <c r="AJ383" s="4">
        <f t="shared" si="523"/>
        <v>12902400</v>
      </c>
      <c r="AK383" s="4">
        <f t="shared" si="524"/>
        <v>1177344000</v>
      </c>
    </row>
    <row r="384" spans="1:37">
      <c r="A384" s="4">
        <f t="shared" si="525"/>
        <v>3640</v>
      </c>
      <c r="B384" s="4">
        <f t="shared" si="502"/>
        <v>58240</v>
      </c>
      <c r="C384" s="4">
        <f t="shared" si="503"/>
        <v>1099238.4</v>
      </c>
      <c r="D384" s="4">
        <f t="shared" si="504"/>
        <v>180710.4</v>
      </c>
      <c r="E384" s="4">
        <f t="shared" si="505"/>
        <v>391910.4</v>
      </c>
      <c r="F384" s="4">
        <f t="shared" si="506"/>
        <v>64870.4</v>
      </c>
      <c r="G384" s="4">
        <f t="shared" si="507"/>
        <v>394598.4</v>
      </c>
      <c r="H384" s="4">
        <f t="shared" si="508"/>
        <v>714</v>
      </c>
      <c r="I384" s="4">
        <f t="shared" si="509"/>
        <v>64601.6</v>
      </c>
      <c r="J384" s="4">
        <f t="shared" si="510"/>
        <v>8960</v>
      </c>
      <c r="K384" s="4">
        <f t="shared" si="511"/>
        <v>8960</v>
      </c>
      <c r="L384" s="4">
        <f t="shared" si="512"/>
        <v>819840</v>
      </c>
      <c r="M384" s="5">
        <f t="shared" si="526"/>
        <v>7140</v>
      </c>
      <c r="N384" s="5">
        <f t="shared" si="527"/>
        <v>714</v>
      </c>
      <c r="O384" s="5">
        <f t="shared" ref="O384:S384" si="572">O383+2</f>
        <v>714</v>
      </c>
      <c r="P384" s="5">
        <f t="shared" si="572"/>
        <v>714</v>
      </c>
      <c r="Q384" s="5">
        <f t="shared" si="572"/>
        <v>714</v>
      </c>
      <c r="R384" s="5">
        <f t="shared" si="572"/>
        <v>714</v>
      </c>
      <c r="S384" s="5">
        <f t="shared" si="572"/>
        <v>714</v>
      </c>
      <c r="T384" s="5">
        <f t="shared" si="529"/>
        <v>621</v>
      </c>
      <c r="U384" s="5">
        <v>100</v>
      </c>
      <c r="V384" s="5">
        <v>100</v>
      </c>
      <c r="W384" s="5">
        <f t="shared" si="530"/>
        <v>1820</v>
      </c>
      <c r="X384" s="4">
        <v>8</v>
      </c>
      <c r="Y384" s="4">
        <f t="shared" si="569"/>
        <v>11.2</v>
      </c>
      <c r="Z384" s="4">
        <v>20</v>
      </c>
      <c r="AA384" s="4">
        <f t="shared" si="514"/>
        <v>83865600</v>
      </c>
      <c r="AB384" s="4">
        <f t="shared" si="515"/>
        <v>1582903296</v>
      </c>
      <c r="AC384" s="4">
        <f t="shared" si="516"/>
        <v>260222976</v>
      </c>
      <c r="AD384" s="4">
        <f t="shared" si="517"/>
        <v>564350976</v>
      </c>
      <c r="AE384" s="4">
        <f t="shared" si="518"/>
        <v>93413376</v>
      </c>
      <c r="AF384" s="4">
        <f t="shared" si="519"/>
        <v>568221696</v>
      </c>
      <c r="AG384" s="4">
        <f t="shared" si="520"/>
        <v>714</v>
      </c>
      <c r="AH384" s="4">
        <f t="shared" si="521"/>
        <v>64601.6</v>
      </c>
      <c r="AI384" s="4">
        <f t="shared" si="522"/>
        <v>12902400</v>
      </c>
      <c r="AJ384" s="4">
        <f t="shared" si="523"/>
        <v>12902400</v>
      </c>
      <c r="AK384" s="4">
        <f t="shared" si="524"/>
        <v>1180569600</v>
      </c>
    </row>
    <row r="385" spans="1:37">
      <c r="A385" s="4">
        <f t="shared" si="525"/>
        <v>3650</v>
      </c>
      <c r="B385" s="4">
        <f t="shared" si="502"/>
        <v>58400</v>
      </c>
      <c r="C385" s="4">
        <f t="shared" si="503"/>
        <v>1102233.6</v>
      </c>
      <c r="D385" s="4">
        <f t="shared" si="504"/>
        <v>181209.6</v>
      </c>
      <c r="E385" s="4">
        <f t="shared" si="505"/>
        <v>392985.6</v>
      </c>
      <c r="F385" s="4">
        <f t="shared" si="506"/>
        <v>65049.6</v>
      </c>
      <c r="G385" s="4">
        <f t="shared" si="507"/>
        <v>395673.6</v>
      </c>
      <c r="H385" s="4">
        <f t="shared" si="508"/>
        <v>716</v>
      </c>
      <c r="I385" s="4">
        <f t="shared" si="509"/>
        <v>64780.8</v>
      </c>
      <c r="J385" s="4">
        <f t="shared" si="510"/>
        <v>8960</v>
      </c>
      <c r="K385" s="4">
        <f t="shared" si="511"/>
        <v>8960</v>
      </c>
      <c r="L385" s="4">
        <f t="shared" si="512"/>
        <v>822080</v>
      </c>
      <c r="M385" s="5">
        <f t="shared" si="526"/>
        <v>7160</v>
      </c>
      <c r="N385" s="5">
        <f t="shared" si="527"/>
        <v>716</v>
      </c>
      <c r="O385" s="5">
        <f t="shared" ref="O385:S385" si="573">O384+2</f>
        <v>716</v>
      </c>
      <c r="P385" s="5">
        <f t="shared" si="573"/>
        <v>716</v>
      </c>
      <c r="Q385" s="5">
        <f t="shared" si="573"/>
        <v>716</v>
      </c>
      <c r="R385" s="5">
        <f t="shared" si="573"/>
        <v>716</v>
      </c>
      <c r="S385" s="5">
        <f t="shared" si="573"/>
        <v>716</v>
      </c>
      <c r="T385" s="5">
        <f t="shared" si="529"/>
        <v>623</v>
      </c>
      <c r="U385" s="5">
        <v>100</v>
      </c>
      <c r="V385" s="5">
        <v>100</v>
      </c>
      <c r="W385" s="5">
        <f t="shared" si="530"/>
        <v>1825</v>
      </c>
      <c r="X385" s="4">
        <v>8</v>
      </c>
      <c r="Y385" s="4">
        <f t="shared" si="569"/>
        <v>11.2</v>
      </c>
      <c r="Z385" s="4">
        <v>20</v>
      </c>
      <c r="AA385" s="4">
        <f t="shared" si="514"/>
        <v>84096000</v>
      </c>
      <c r="AB385" s="4">
        <f t="shared" si="515"/>
        <v>1587216384</v>
      </c>
      <c r="AC385" s="4">
        <f t="shared" si="516"/>
        <v>260941824</v>
      </c>
      <c r="AD385" s="4">
        <f t="shared" si="517"/>
        <v>565899264</v>
      </c>
      <c r="AE385" s="4">
        <f t="shared" si="518"/>
        <v>93671424</v>
      </c>
      <c r="AF385" s="4">
        <f t="shared" si="519"/>
        <v>569769984</v>
      </c>
      <c r="AG385" s="4">
        <f t="shared" si="520"/>
        <v>716</v>
      </c>
      <c r="AH385" s="4">
        <f t="shared" si="521"/>
        <v>64780.8</v>
      </c>
      <c r="AI385" s="4">
        <f t="shared" si="522"/>
        <v>12902400</v>
      </c>
      <c r="AJ385" s="4">
        <f t="shared" si="523"/>
        <v>12902400</v>
      </c>
      <c r="AK385" s="4">
        <f t="shared" si="524"/>
        <v>1183795200</v>
      </c>
    </row>
    <row r="386" spans="1:37">
      <c r="A386" s="4">
        <f t="shared" si="525"/>
        <v>3660</v>
      </c>
      <c r="B386" s="4">
        <f t="shared" si="502"/>
        <v>58560</v>
      </c>
      <c r="C386" s="4">
        <f t="shared" si="503"/>
        <v>1112313.6</v>
      </c>
      <c r="D386" s="4">
        <f t="shared" si="504"/>
        <v>182873.6</v>
      </c>
      <c r="E386" s="4">
        <f t="shared" si="505"/>
        <v>401097.6</v>
      </c>
      <c r="F386" s="4">
        <f t="shared" si="506"/>
        <v>66393.6</v>
      </c>
      <c r="G386" s="4">
        <f t="shared" si="507"/>
        <v>403833.6</v>
      </c>
      <c r="H386" s="4">
        <f t="shared" si="508"/>
        <v>718</v>
      </c>
      <c r="I386" s="4">
        <f t="shared" si="509"/>
        <v>66120</v>
      </c>
      <c r="J386" s="4">
        <f t="shared" si="510"/>
        <v>9120</v>
      </c>
      <c r="K386" s="4">
        <f t="shared" si="511"/>
        <v>9120</v>
      </c>
      <c r="L386" s="4">
        <f t="shared" si="512"/>
        <v>839040</v>
      </c>
      <c r="M386" s="5">
        <f t="shared" si="526"/>
        <v>7180</v>
      </c>
      <c r="N386" s="5">
        <f t="shared" si="527"/>
        <v>718</v>
      </c>
      <c r="O386" s="5">
        <f t="shared" ref="O386:S386" si="574">O385+2</f>
        <v>718</v>
      </c>
      <c r="P386" s="5">
        <f t="shared" si="574"/>
        <v>718</v>
      </c>
      <c r="Q386" s="5">
        <f t="shared" si="574"/>
        <v>718</v>
      </c>
      <c r="R386" s="5">
        <f t="shared" si="574"/>
        <v>718</v>
      </c>
      <c r="S386" s="5">
        <f t="shared" si="574"/>
        <v>718</v>
      </c>
      <c r="T386" s="5">
        <f t="shared" si="529"/>
        <v>625</v>
      </c>
      <c r="U386" s="5">
        <v>100</v>
      </c>
      <c r="V386" s="5">
        <v>100</v>
      </c>
      <c r="W386" s="5">
        <f t="shared" si="530"/>
        <v>1830</v>
      </c>
      <c r="X386" s="4">
        <v>8</v>
      </c>
      <c r="Y386" s="4">
        <f t="shared" si="569"/>
        <v>11.4</v>
      </c>
      <c r="Z386" s="4">
        <v>20</v>
      </c>
      <c r="AA386" s="4">
        <f t="shared" si="514"/>
        <v>84326400</v>
      </c>
      <c r="AB386" s="4">
        <f t="shared" si="515"/>
        <v>1601731584</v>
      </c>
      <c r="AC386" s="4">
        <f t="shared" si="516"/>
        <v>263337984</v>
      </c>
      <c r="AD386" s="4">
        <f t="shared" si="517"/>
        <v>577580544</v>
      </c>
      <c r="AE386" s="4">
        <f t="shared" si="518"/>
        <v>95606784</v>
      </c>
      <c r="AF386" s="4">
        <f t="shared" si="519"/>
        <v>581520384</v>
      </c>
      <c r="AG386" s="4">
        <f t="shared" si="520"/>
        <v>718</v>
      </c>
      <c r="AH386" s="4">
        <f t="shared" si="521"/>
        <v>66120</v>
      </c>
      <c r="AI386" s="4">
        <f t="shared" si="522"/>
        <v>13132800</v>
      </c>
      <c r="AJ386" s="4">
        <f t="shared" si="523"/>
        <v>13132800</v>
      </c>
      <c r="AK386" s="4">
        <f t="shared" si="524"/>
        <v>1208217600</v>
      </c>
    </row>
    <row r="387" spans="1:37">
      <c r="A387" s="4">
        <f t="shared" si="525"/>
        <v>3670</v>
      </c>
      <c r="B387" s="4">
        <f t="shared" si="502"/>
        <v>58720</v>
      </c>
      <c r="C387" s="4">
        <f t="shared" si="503"/>
        <v>1115328</v>
      </c>
      <c r="D387" s="4">
        <f t="shared" si="504"/>
        <v>183376</v>
      </c>
      <c r="E387" s="4">
        <f t="shared" si="505"/>
        <v>402192</v>
      </c>
      <c r="F387" s="4">
        <f t="shared" si="506"/>
        <v>66576</v>
      </c>
      <c r="G387" s="4">
        <f t="shared" si="507"/>
        <v>404928</v>
      </c>
      <c r="H387" s="4">
        <f t="shared" si="508"/>
        <v>720</v>
      </c>
      <c r="I387" s="4">
        <f t="shared" si="509"/>
        <v>66302.4</v>
      </c>
      <c r="J387" s="4">
        <f t="shared" si="510"/>
        <v>9120</v>
      </c>
      <c r="K387" s="4">
        <f t="shared" si="511"/>
        <v>9120</v>
      </c>
      <c r="L387" s="4">
        <f t="shared" si="512"/>
        <v>841320</v>
      </c>
      <c r="M387" s="5">
        <f t="shared" si="526"/>
        <v>7200</v>
      </c>
      <c r="N387" s="5">
        <f t="shared" si="527"/>
        <v>720</v>
      </c>
      <c r="O387" s="5">
        <f t="shared" ref="O387:S387" si="575">O386+2</f>
        <v>720</v>
      </c>
      <c r="P387" s="5">
        <f t="shared" si="575"/>
        <v>720</v>
      </c>
      <c r="Q387" s="5">
        <f t="shared" si="575"/>
        <v>720</v>
      </c>
      <c r="R387" s="5">
        <f t="shared" si="575"/>
        <v>720</v>
      </c>
      <c r="S387" s="5">
        <f t="shared" si="575"/>
        <v>720</v>
      </c>
      <c r="T387" s="5">
        <f t="shared" si="529"/>
        <v>627</v>
      </c>
      <c r="U387" s="5">
        <v>100</v>
      </c>
      <c r="V387" s="5">
        <v>100</v>
      </c>
      <c r="W387" s="5">
        <f t="shared" si="530"/>
        <v>1835</v>
      </c>
      <c r="X387" s="4">
        <v>8</v>
      </c>
      <c r="Y387" s="4">
        <f t="shared" si="569"/>
        <v>11.4</v>
      </c>
      <c r="Z387" s="4">
        <v>20</v>
      </c>
      <c r="AA387" s="4">
        <f t="shared" si="514"/>
        <v>84556800</v>
      </c>
      <c r="AB387" s="4">
        <f t="shared" si="515"/>
        <v>1606072320</v>
      </c>
      <c r="AC387" s="4">
        <f t="shared" si="516"/>
        <v>264061440</v>
      </c>
      <c r="AD387" s="4">
        <f t="shared" si="517"/>
        <v>579156480</v>
      </c>
      <c r="AE387" s="4">
        <f t="shared" si="518"/>
        <v>95869440</v>
      </c>
      <c r="AF387" s="4">
        <f t="shared" si="519"/>
        <v>583096320</v>
      </c>
      <c r="AG387" s="4">
        <f t="shared" si="520"/>
        <v>720</v>
      </c>
      <c r="AH387" s="4">
        <f t="shared" si="521"/>
        <v>66302.4</v>
      </c>
      <c r="AI387" s="4">
        <f t="shared" si="522"/>
        <v>13132800</v>
      </c>
      <c r="AJ387" s="4">
        <f t="shared" si="523"/>
        <v>13132800</v>
      </c>
      <c r="AK387" s="4">
        <f t="shared" si="524"/>
        <v>1211500800</v>
      </c>
    </row>
    <row r="388" spans="1:37">
      <c r="A388" s="4">
        <f t="shared" si="525"/>
        <v>3680</v>
      </c>
      <c r="B388" s="4">
        <f t="shared" si="502"/>
        <v>58880</v>
      </c>
      <c r="C388" s="4">
        <f t="shared" si="503"/>
        <v>1118342.4</v>
      </c>
      <c r="D388" s="4">
        <f t="shared" si="504"/>
        <v>183878.4</v>
      </c>
      <c r="E388" s="4">
        <f t="shared" si="505"/>
        <v>403286.4</v>
      </c>
      <c r="F388" s="4">
        <f t="shared" si="506"/>
        <v>66758.4</v>
      </c>
      <c r="G388" s="4">
        <f t="shared" si="507"/>
        <v>406022.4</v>
      </c>
      <c r="H388" s="4">
        <f t="shared" si="508"/>
        <v>722</v>
      </c>
      <c r="I388" s="4">
        <f t="shared" si="509"/>
        <v>66484.8</v>
      </c>
      <c r="J388" s="4">
        <f t="shared" si="510"/>
        <v>9120</v>
      </c>
      <c r="K388" s="4">
        <f t="shared" si="511"/>
        <v>9120</v>
      </c>
      <c r="L388" s="4">
        <f t="shared" si="512"/>
        <v>843600</v>
      </c>
      <c r="M388" s="5">
        <f t="shared" si="526"/>
        <v>7220</v>
      </c>
      <c r="N388" s="5">
        <f t="shared" si="527"/>
        <v>722</v>
      </c>
      <c r="O388" s="5">
        <f t="shared" ref="O388:S388" si="576">O387+2</f>
        <v>722</v>
      </c>
      <c r="P388" s="5">
        <f t="shared" si="576"/>
        <v>722</v>
      </c>
      <c r="Q388" s="5">
        <f t="shared" si="576"/>
        <v>722</v>
      </c>
      <c r="R388" s="5">
        <f t="shared" si="576"/>
        <v>722</v>
      </c>
      <c r="S388" s="5">
        <f t="shared" si="576"/>
        <v>722</v>
      </c>
      <c r="T388" s="5">
        <f t="shared" si="529"/>
        <v>629</v>
      </c>
      <c r="U388" s="5">
        <v>100</v>
      </c>
      <c r="V388" s="5">
        <v>100</v>
      </c>
      <c r="W388" s="5">
        <f t="shared" si="530"/>
        <v>1840</v>
      </c>
      <c r="X388" s="4">
        <v>8</v>
      </c>
      <c r="Y388" s="4">
        <f t="shared" si="569"/>
        <v>11.4</v>
      </c>
      <c r="Z388" s="4">
        <v>20</v>
      </c>
      <c r="AA388" s="4">
        <f t="shared" si="514"/>
        <v>84787200</v>
      </c>
      <c r="AB388" s="4">
        <f t="shared" si="515"/>
        <v>1610413056</v>
      </c>
      <c r="AC388" s="4">
        <f t="shared" si="516"/>
        <v>264784896</v>
      </c>
      <c r="AD388" s="4">
        <f t="shared" si="517"/>
        <v>580732416</v>
      </c>
      <c r="AE388" s="4">
        <f t="shared" si="518"/>
        <v>96132096</v>
      </c>
      <c r="AF388" s="4">
        <f t="shared" si="519"/>
        <v>584672256</v>
      </c>
      <c r="AG388" s="4">
        <f t="shared" si="520"/>
        <v>722</v>
      </c>
      <c r="AH388" s="4">
        <f t="shared" si="521"/>
        <v>66484.8</v>
      </c>
      <c r="AI388" s="4">
        <f t="shared" si="522"/>
        <v>13132800</v>
      </c>
      <c r="AJ388" s="4">
        <f t="shared" si="523"/>
        <v>13132800</v>
      </c>
      <c r="AK388" s="4">
        <f t="shared" si="524"/>
        <v>1214784000</v>
      </c>
    </row>
    <row r="389" spans="1:37">
      <c r="A389" s="4">
        <f t="shared" si="525"/>
        <v>3690</v>
      </c>
      <c r="B389" s="4">
        <f t="shared" si="502"/>
        <v>59040</v>
      </c>
      <c r="C389" s="4">
        <f t="shared" si="503"/>
        <v>1121356.8</v>
      </c>
      <c r="D389" s="4">
        <f t="shared" si="504"/>
        <v>184380.8</v>
      </c>
      <c r="E389" s="4">
        <f t="shared" si="505"/>
        <v>404380.8</v>
      </c>
      <c r="F389" s="4">
        <f t="shared" si="506"/>
        <v>66940.8</v>
      </c>
      <c r="G389" s="4">
        <f t="shared" si="507"/>
        <v>407116.8</v>
      </c>
      <c r="H389" s="4">
        <f t="shared" si="508"/>
        <v>724</v>
      </c>
      <c r="I389" s="4">
        <f t="shared" si="509"/>
        <v>66667.2</v>
      </c>
      <c r="J389" s="4">
        <f t="shared" si="510"/>
        <v>9120</v>
      </c>
      <c r="K389" s="4">
        <f t="shared" si="511"/>
        <v>9120</v>
      </c>
      <c r="L389" s="4">
        <f t="shared" si="512"/>
        <v>845880</v>
      </c>
      <c r="M389" s="5">
        <f t="shared" si="526"/>
        <v>7240</v>
      </c>
      <c r="N389" s="5">
        <f t="shared" si="527"/>
        <v>724</v>
      </c>
      <c r="O389" s="5">
        <f t="shared" ref="O389:S389" si="577">O388+2</f>
        <v>724</v>
      </c>
      <c r="P389" s="5">
        <f t="shared" si="577"/>
        <v>724</v>
      </c>
      <c r="Q389" s="5">
        <f t="shared" si="577"/>
        <v>724</v>
      </c>
      <c r="R389" s="5">
        <f t="shared" si="577"/>
        <v>724</v>
      </c>
      <c r="S389" s="5">
        <f t="shared" si="577"/>
        <v>724</v>
      </c>
      <c r="T389" s="5">
        <f t="shared" si="529"/>
        <v>631</v>
      </c>
      <c r="U389" s="5">
        <v>100</v>
      </c>
      <c r="V389" s="5">
        <v>100</v>
      </c>
      <c r="W389" s="5">
        <f t="shared" si="530"/>
        <v>1845</v>
      </c>
      <c r="X389" s="4">
        <v>8</v>
      </c>
      <c r="Y389" s="4">
        <f t="shared" si="569"/>
        <v>11.4</v>
      </c>
      <c r="Z389" s="4">
        <v>20</v>
      </c>
      <c r="AA389" s="4">
        <f t="shared" si="514"/>
        <v>85017600</v>
      </c>
      <c r="AB389" s="4">
        <f t="shared" si="515"/>
        <v>1614753792</v>
      </c>
      <c r="AC389" s="4">
        <f t="shared" si="516"/>
        <v>265508352</v>
      </c>
      <c r="AD389" s="4">
        <f t="shared" si="517"/>
        <v>582308352</v>
      </c>
      <c r="AE389" s="4">
        <f t="shared" si="518"/>
        <v>96394752</v>
      </c>
      <c r="AF389" s="4">
        <f t="shared" si="519"/>
        <v>586248192</v>
      </c>
      <c r="AG389" s="4">
        <f t="shared" si="520"/>
        <v>724</v>
      </c>
      <c r="AH389" s="4">
        <f t="shared" si="521"/>
        <v>66667.2</v>
      </c>
      <c r="AI389" s="4">
        <f t="shared" si="522"/>
        <v>13132800</v>
      </c>
      <c r="AJ389" s="4">
        <f t="shared" si="523"/>
        <v>13132800</v>
      </c>
      <c r="AK389" s="4">
        <f t="shared" si="524"/>
        <v>1218067200</v>
      </c>
    </row>
    <row r="390" spans="1:37">
      <c r="A390" s="4">
        <f t="shared" si="525"/>
        <v>3700</v>
      </c>
      <c r="B390" s="4">
        <f t="shared" si="502"/>
        <v>59200</v>
      </c>
      <c r="C390" s="4">
        <f t="shared" si="503"/>
        <v>1124371.2</v>
      </c>
      <c r="D390" s="4">
        <f t="shared" si="504"/>
        <v>184883.2</v>
      </c>
      <c r="E390" s="4">
        <f t="shared" si="505"/>
        <v>405475.2</v>
      </c>
      <c r="F390" s="4">
        <f t="shared" si="506"/>
        <v>67123.2</v>
      </c>
      <c r="G390" s="4">
        <f t="shared" si="507"/>
        <v>408211.2</v>
      </c>
      <c r="H390" s="4">
        <f t="shared" si="508"/>
        <v>726</v>
      </c>
      <c r="I390" s="4">
        <f t="shared" si="509"/>
        <v>66849.6</v>
      </c>
      <c r="J390" s="4">
        <f t="shared" si="510"/>
        <v>9120</v>
      </c>
      <c r="K390" s="4">
        <f t="shared" si="511"/>
        <v>9120</v>
      </c>
      <c r="L390" s="4">
        <f t="shared" si="512"/>
        <v>848160</v>
      </c>
      <c r="M390" s="5">
        <f t="shared" si="526"/>
        <v>7260</v>
      </c>
      <c r="N390" s="5">
        <f t="shared" si="527"/>
        <v>726</v>
      </c>
      <c r="O390" s="5">
        <f t="shared" ref="O390:S390" si="578">O389+2</f>
        <v>726</v>
      </c>
      <c r="P390" s="5">
        <f t="shared" si="578"/>
        <v>726</v>
      </c>
      <c r="Q390" s="5">
        <f t="shared" si="578"/>
        <v>726</v>
      </c>
      <c r="R390" s="5">
        <f t="shared" si="578"/>
        <v>726</v>
      </c>
      <c r="S390" s="5">
        <f t="shared" si="578"/>
        <v>726</v>
      </c>
      <c r="T390" s="5">
        <f t="shared" si="529"/>
        <v>633</v>
      </c>
      <c r="U390" s="5">
        <v>100</v>
      </c>
      <c r="V390" s="5">
        <v>100</v>
      </c>
      <c r="W390" s="5">
        <f t="shared" si="530"/>
        <v>1850</v>
      </c>
      <c r="X390" s="4">
        <v>8</v>
      </c>
      <c r="Y390" s="4">
        <f t="shared" si="569"/>
        <v>11.4</v>
      </c>
      <c r="Z390" s="4">
        <v>20</v>
      </c>
      <c r="AA390" s="4">
        <f t="shared" si="514"/>
        <v>85248000</v>
      </c>
      <c r="AB390" s="4">
        <f t="shared" si="515"/>
        <v>1619094528</v>
      </c>
      <c r="AC390" s="4">
        <f t="shared" si="516"/>
        <v>266231808</v>
      </c>
      <c r="AD390" s="4">
        <f t="shared" si="517"/>
        <v>583884288</v>
      </c>
      <c r="AE390" s="4">
        <f t="shared" si="518"/>
        <v>96657408</v>
      </c>
      <c r="AF390" s="4">
        <f t="shared" si="519"/>
        <v>587824128</v>
      </c>
      <c r="AG390" s="4">
        <f t="shared" si="520"/>
        <v>726</v>
      </c>
      <c r="AH390" s="4">
        <f t="shared" si="521"/>
        <v>66849.6</v>
      </c>
      <c r="AI390" s="4">
        <f t="shared" si="522"/>
        <v>13132800</v>
      </c>
      <c r="AJ390" s="4">
        <f t="shared" si="523"/>
        <v>13132800</v>
      </c>
      <c r="AK390" s="4">
        <f t="shared" si="524"/>
        <v>1221350400</v>
      </c>
    </row>
    <row r="391" spans="1:37">
      <c r="A391" s="4">
        <f t="shared" si="525"/>
        <v>3710</v>
      </c>
      <c r="B391" s="4">
        <f t="shared" si="502"/>
        <v>59360</v>
      </c>
      <c r="C391" s="4">
        <f t="shared" si="503"/>
        <v>1134566.4</v>
      </c>
      <c r="D391" s="4">
        <f t="shared" si="504"/>
        <v>186566.4</v>
      </c>
      <c r="E391" s="4">
        <f t="shared" si="505"/>
        <v>413702.4</v>
      </c>
      <c r="F391" s="4">
        <f t="shared" si="506"/>
        <v>68486.4</v>
      </c>
      <c r="G391" s="4">
        <f t="shared" si="507"/>
        <v>416486.4</v>
      </c>
      <c r="H391" s="4">
        <f t="shared" si="508"/>
        <v>728</v>
      </c>
      <c r="I391" s="4">
        <f t="shared" si="509"/>
        <v>68208</v>
      </c>
      <c r="J391" s="4">
        <f t="shared" si="510"/>
        <v>9280</v>
      </c>
      <c r="K391" s="4">
        <f t="shared" si="511"/>
        <v>9280</v>
      </c>
      <c r="L391" s="4">
        <f t="shared" si="512"/>
        <v>865360</v>
      </c>
      <c r="M391" s="5">
        <f t="shared" si="526"/>
        <v>7280</v>
      </c>
      <c r="N391" s="5">
        <f t="shared" si="527"/>
        <v>728</v>
      </c>
      <c r="O391" s="5">
        <f t="shared" ref="O391:S391" si="579">O390+2</f>
        <v>728</v>
      </c>
      <c r="P391" s="5">
        <f t="shared" si="579"/>
        <v>728</v>
      </c>
      <c r="Q391" s="5">
        <f t="shared" si="579"/>
        <v>728</v>
      </c>
      <c r="R391" s="5">
        <f t="shared" si="579"/>
        <v>728</v>
      </c>
      <c r="S391" s="5">
        <f t="shared" si="579"/>
        <v>728</v>
      </c>
      <c r="T391" s="5">
        <f t="shared" si="529"/>
        <v>635</v>
      </c>
      <c r="U391" s="5">
        <v>100</v>
      </c>
      <c r="V391" s="5">
        <v>100</v>
      </c>
      <c r="W391" s="5">
        <f t="shared" si="530"/>
        <v>1855</v>
      </c>
      <c r="X391" s="4">
        <v>8</v>
      </c>
      <c r="Y391" s="4">
        <f t="shared" si="569"/>
        <v>11.6</v>
      </c>
      <c r="Z391" s="4">
        <v>20</v>
      </c>
      <c r="AA391" s="4">
        <f t="shared" si="514"/>
        <v>85478400</v>
      </c>
      <c r="AB391" s="4">
        <f t="shared" si="515"/>
        <v>1633775616</v>
      </c>
      <c r="AC391" s="4">
        <f t="shared" si="516"/>
        <v>268655616</v>
      </c>
      <c r="AD391" s="4">
        <f t="shared" si="517"/>
        <v>595731456</v>
      </c>
      <c r="AE391" s="4">
        <f t="shared" si="518"/>
        <v>98620416</v>
      </c>
      <c r="AF391" s="4">
        <f t="shared" si="519"/>
        <v>599740416</v>
      </c>
      <c r="AG391" s="4">
        <f t="shared" si="520"/>
        <v>728</v>
      </c>
      <c r="AH391" s="4">
        <f t="shared" si="521"/>
        <v>68208</v>
      </c>
      <c r="AI391" s="4">
        <f t="shared" si="522"/>
        <v>13363200</v>
      </c>
      <c r="AJ391" s="4">
        <f t="shared" si="523"/>
        <v>13363200</v>
      </c>
      <c r="AK391" s="4">
        <f t="shared" si="524"/>
        <v>1246118400</v>
      </c>
    </row>
    <row r="392" spans="1:37">
      <c r="A392" s="4">
        <f t="shared" si="525"/>
        <v>3720</v>
      </c>
      <c r="B392" s="4">
        <f t="shared" si="502"/>
        <v>59520</v>
      </c>
      <c r="C392" s="4">
        <f t="shared" si="503"/>
        <v>1137600</v>
      </c>
      <c r="D392" s="4">
        <f t="shared" si="504"/>
        <v>187072</v>
      </c>
      <c r="E392" s="4">
        <f t="shared" si="505"/>
        <v>414816</v>
      </c>
      <c r="F392" s="4">
        <f t="shared" si="506"/>
        <v>68672</v>
      </c>
      <c r="G392" s="4">
        <f t="shared" si="507"/>
        <v>417600</v>
      </c>
      <c r="H392" s="4">
        <f t="shared" si="508"/>
        <v>730</v>
      </c>
      <c r="I392" s="4">
        <f t="shared" si="509"/>
        <v>68393.6</v>
      </c>
      <c r="J392" s="4">
        <f t="shared" si="510"/>
        <v>9280</v>
      </c>
      <c r="K392" s="4">
        <f t="shared" si="511"/>
        <v>9280</v>
      </c>
      <c r="L392" s="4">
        <f t="shared" si="512"/>
        <v>867680</v>
      </c>
      <c r="M392" s="5">
        <f t="shared" si="526"/>
        <v>7300</v>
      </c>
      <c r="N392" s="5">
        <f t="shared" si="527"/>
        <v>730</v>
      </c>
      <c r="O392" s="5">
        <f t="shared" ref="O392:S392" si="580">O391+2</f>
        <v>730</v>
      </c>
      <c r="P392" s="5">
        <f t="shared" si="580"/>
        <v>730</v>
      </c>
      <c r="Q392" s="5">
        <f t="shared" si="580"/>
        <v>730</v>
      </c>
      <c r="R392" s="5">
        <f t="shared" si="580"/>
        <v>730</v>
      </c>
      <c r="S392" s="5">
        <f t="shared" si="580"/>
        <v>730</v>
      </c>
      <c r="T392" s="5">
        <f t="shared" si="529"/>
        <v>637</v>
      </c>
      <c r="U392" s="5">
        <v>100</v>
      </c>
      <c r="V392" s="5">
        <v>100</v>
      </c>
      <c r="W392" s="5">
        <f t="shared" si="530"/>
        <v>1860</v>
      </c>
      <c r="X392" s="4">
        <v>8</v>
      </c>
      <c r="Y392" s="4">
        <f t="shared" si="569"/>
        <v>11.6</v>
      </c>
      <c r="Z392" s="4">
        <v>20</v>
      </c>
      <c r="AA392" s="4">
        <f t="shared" si="514"/>
        <v>85708800</v>
      </c>
      <c r="AB392" s="4">
        <f t="shared" si="515"/>
        <v>1638144000</v>
      </c>
      <c r="AC392" s="4">
        <f t="shared" si="516"/>
        <v>269383680</v>
      </c>
      <c r="AD392" s="4">
        <f t="shared" si="517"/>
        <v>597335040</v>
      </c>
      <c r="AE392" s="4">
        <f t="shared" si="518"/>
        <v>98887680</v>
      </c>
      <c r="AF392" s="4">
        <f t="shared" si="519"/>
        <v>601344000</v>
      </c>
      <c r="AG392" s="4">
        <f t="shared" si="520"/>
        <v>730</v>
      </c>
      <c r="AH392" s="4">
        <f t="shared" si="521"/>
        <v>68393.6</v>
      </c>
      <c r="AI392" s="4">
        <f t="shared" si="522"/>
        <v>13363200</v>
      </c>
      <c r="AJ392" s="4">
        <f t="shared" si="523"/>
        <v>13363200</v>
      </c>
      <c r="AK392" s="4">
        <f t="shared" si="524"/>
        <v>1249459200</v>
      </c>
    </row>
    <row r="393" spans="1:37">
      <c r="A393" s="4">
        <f t="shared" si="525"/>
        <v>3730</v>
      </c>
      <c r="B393" s="4">
        <f t="shared" si="502"/>
        <v>59680</v>
      </c>
      <c r="C393" s="4">
        <f t="shared" si="503"/>
        <v>1140633.6</v>
      </c>
      <c r="D393" s="4">
        <f t="shared" si="504"/>
        <v>187577.6</v>
      </c>
      <c r="E393" s="4">
        <f t="shared" si="505"/>
        <v>415929.6</v>
      </c>
      <c r="F393" s="4">
        <f t="shared" si="506"/>
        <v>68857.6</v>
      </c>
      <c r="G393" s="4">
        <f t="shared" si="507"/>
        <v>418713.6</v>
      </c>
      <c r="H393" s="4">
        <f t="shared" si="508"/>
        <v>732</v>
      </c>
      <c r="I393" s="4">
        <f t="shared" si="509"/>
        <v>68579.2</v>
      </c>
      <c r="J393" s="4">
        <f t="shared" si="510"/>
        <v>9280</v>
      </c>
      <c r="K393" s="4">
        <f t="shared" si="511"/>
        <v>9280</v>
      </c>
      <c r="L393" s="4">
        <f t="shared" si="512"/>
        <v>870000</v>
      </c>
      <c r="M393" s="5">
        <f t="shared" si="526"/>
        <v>7320</v>
      </c>
      <c r="N393" s="5">
        <f t="shared" si="527"/>
        <v>732</v>
      </c>
      <c r="O393" s="5">
        <f t="shared" ref="O393:S393" si="581">O392+2</f>
        <v>732</v>
      </c>
      <c r="P393" s="5">
        <f t="shared" si="581"/>
        <v>732</v>
      </c>
      <c r="Q393" s="5">
        <f t="shared" si="581"/>
        <v>732</v>
      </c>
      <c r="R393" s="5">
        <f t="shared" si="581"/>
        <v>732</v>
      </c>
      <c r="S393" s="5">
        <f t="shared" si="581"/>
        <v>732</v>
      </c>
      <c r="T393" s="5">
        <f t="shared" si="529"/>
        <v>639</v>
      </c>
      <c r="U393" s="5">
        <v>100</v>
      </c>
      <c r="V393" s="5">
        <v>100</v>
      </c>
      <c r="W393" s="5">
        <f t="shared" si="530"/>
        <v>1865</v>
      </c>
      <c r="X393" s="4">
        <v>8</v>
      </c>
      <c r="Y393" s="4">
        <f t="shared" si="569"/>
        <v>11.6</v>
      </c>
      <c r="Z393" s="4">
        <v>20</v>
      </c>
      <c r="AA393" s="4">
        <f t="shared" si="514"/>
        <v>85939200</v>
      </c>
      <c r="AB393" s="4">
        <f t="shared" si="515"/>
        <v>1642512384</v>
      </c>
      <c r="AC393" s="4">
        <f t="shared" si="516"/>
        <v>270111744</v>
      </c>
      <c r="AD393" s="4">
        <f t="shared" si="517"/>
        <v>598938624</v>
      </c>
      <c r="AE393" s="4">
        <f t="shared" si="518"/>
        <v>99154944</v>
      </c>
      <c r="AF393" s="4">
        <f t="shared" si="519"/>
        <v>602947584</v>
      </c>
      <c r="AG393" s="4">
        <f t="shared" si="520"/>
        <v>732</v>
      </c>
      <c r="AH393" s="4">
        <f t="shared" si="521"/>
        <v>68579.2</v>
      </c>
      <c r="AI393" s="4">
        <f t="shared" si="522"/>
        <v>13363200</v>
      </c>
      <c r="AJ393" s="4">
        <f t="shared" si="523"/>
        <v>13363200</v>
      </c>
      <c r="AK393" s="4">
        <f t="shared" si="524"/>
        <v>1252800000</v>
      </c>
    </row>
    <row r="394" spans="1:37">
      <c r="A394" s="4">
        <f t="shared" si="525"/>
        <v>3740</v>
      </c>
      <c r="B394" s="4">
        <f t="shared" si="502"/>
        <v>59840</v>
      </c>
      <c r="C394" s="4">
        <f t="shared" si="503"/>
        <v>1143667.2</v>
      </c>
      <c r="D394" s="4">
        <f t="shared" si="504"/>
        <v>188083.2</v>
      </c>
      <c r="E394" s="4">
        <f t="shared" si="505"/>
        <v>417043.2</v>
      </c>
      <c r="F394" s="4">
        <f t="shared" si="506"/>
        <v>69043.2</v>
      </c>
      <c r="G394" s="4">
        <f t="shared" si="507"/>
        <v>419827.2</v>
      </c>
      <c r="H394" s="4">
        <f t="shared" si="508"/>
        <v>734</v>
      </c>
      <c r="I394" s="4">
        <f t="shared" si="509"/>
        <v>68764.8</v>
      </c>
      <c r="J394" s="4">
        <f t="shared" si="510"/>
        <v>9280</v>
      </c>
      <c r="K394" s="4">
        <f t="shared" si="511"/>
        <v>9280</v>
      </c>
      <c r="L394" s="4">
        <f t="shared" si="512"/>
        <v>872320</v>
      </c>
      <c r="M394" s="5">
        <f t="shared" si="526"/>
        <v>7340</v>
      </c>
      <c r="N394" s="5">
        <f t="shared" si="527"/>
        <v>734</v>
      </c>
      <c r="O394" s="5">
        <f t="shared" ref="O394:S394" si="582">O393+2</f>
        <v>734</v>
      </c>
      <c r="P394" s="5">
        <f t="shared" si="582"/>
        <v>734</v>
      </c>
      <c r="Q394" s="5">
        <f t="shared" si="582"/>
        <v>734</v>
      </c>
      <c r="R394" s="5">
        <f t="shared" si="582"/>
        <v>734</v>
      </c>
      <c r="S394" s="5">
        <f t="shared" si="582"/>
        <v>734</v>
      </c>
      <c r="T394" s="5">
        <f t="shared" si="529"/>
        <v>641</v>
      </c>
      <c r="U394" s="5">
        <v>100</v>
      </c>
      <c r="V394" s="5">
        <v>100</v>
      </c>
      <c r="W394" s="5">
        <f t="shared" si="530"/>
        <v>1870</v>
      </c>
      <c r="X394" s="4">
        <v>8</v>
      </c>
      <c r="Y394" s="4">
        <f t="shared" si="569"/>
        <v>11.6</v>
      </c>
      <c r="Z394" s="4">
        <v>20</v>
      </c>
      <c r="AA394" s="4">
        <f t="shared" si="514"/>
        <v>86169600</v>
      </c>
      <c r="AB394" s="4">
        <f t="shared" si="515"/>
        <v>1646880768</v>
      </c>
      <c r="AC394" s="4">
        <f t="shared" si="516"/>
        <v>270839808</v>
      </c>
      <c r="AD394" s="4">
        <f t="shared" si="517"/>
        <v>600542208</v>
      </c>
      <c r="AE394" s="4">
        <f t="shared" si="518"/>
        <v>99422208</v>
      </c>
      <c r="AF394" s="4">
        <f t="shared" si="519"/>
        <v>604551168</v>
      </c>
      <c r="AG394" s="4">
        <f t="shared" si="520"/>
        <v>734</v>
      </c>
      <c r="AH394" s="4">
        <f t="shared" si="521"/>
        <v>68764.8</v>
      </c>
      <c r="AI394" s="4">
        <f t="shared" si="522"/>
        <v>13363200</v>
      </c>
      <c r="AJ394" s="4">
        <f t="shared" si="523"/>
        <v>13363200</v>
      </c>
      <c r="AK394" s="4">
        <f t="shared" si="524"/>
        <v>1256140800</v>
      </c>
    </row>
    <row r="395" spans="1:37">
      <c r="A395" s="4">
        <f t="shared" si="525"/>
        <v>3750</v>
      </c>
      <c r="B395" s="4">
        <f t="shared" si="502"/>
        <v>60000</v>
      </c>
      <c r="C395" s="4">
        <f t="shared" si="503"/>
        <v>1146700.8</v>
      </c>
      <c r="D395" s="4">
        <f t="shared" si="504"/>
        <v>188588.8</v>
      </c>
      <c r="E395" s="4">
        <f t="shared" si="505"/>
        <v>418156.8</v>
      </c>
      <c r="F395" s="4">
        <f t="shared" si="506"/>
        <v>69228.8</v>
      </c>
      <c r="G395" s="4">
        <f t="shared" si="507"/>
        <v>420940.8</v>
      </c>
      <c r="H395" s="4">
        <f t="shared" si="508"/>
        <v>736</v>
      </c>
      <c r="I395" s="4">
        <f t="shared" si="509"/>
        <v>68950.4</v>
      </c>
      <c r="J395" s="4">
        <f t="shared" si="510"/>
        <v>9280</v>
      </c>
      <c r="K395" s="4">
        <f t="shared" si="511"/>
        <v>9280</v>
      </c>
      <c r="L395" s="4">
        <f t="shared" si="512"/>
        <v>874640</v>
      </c>
      <c r="M395" s="5">
        <f t="shared" si="526"/>
        <v>7360</v>
      </c>
      <c r="N395" s="5">
        <f t="shared" si="527"/>
        <v>736</v>
      </c>
      <c r="O395" s="5">
        <f t="shared" ref="O395:S395" si="583">O394+2</f>
        <v>736</v>
      </c>
      <c r="P395" s="5">
        <f t="shared" si="583"/>
        <v>736</v>
      </c>
      <c r="Q395" s="5">
        <f t="shared" si="583"/>
        <v>736</v>
      </c>
      <c r="R395" s="5">
        <f t="shared" si="583"/>
        <v>736</v>
      </c>
      <c r="S395" s="5">
        <f t="shared" si="583"/>
        <v>736</v>
      </c>
      <c r="T395" s="5">
        <f t="shared" si="529"/>
        <v>643</v>
      </c>
      <c r="U395" s="5">
        <v>100</v>
      </c>
      <c r="V395" s="5">
        <v>100</v>
      </c>
      <c r="W395" s="5">
        <f t="shared" si="530"/>
        <v>1875</v>
      </c>
      <c r="X395" s="4">
        <v>8</v>
      </c>
      <c r="Y395" s="4">
        <f t="shared" si="569"/>
        <v>11.6</v>
      </c>
      <c r="Z395" s="4">
        <v>20</v>
      </c>
      <c r="AA395" s="4">
        <f t="shared" si="514"/>
        <v>86400000</v>
      </c>
      <c r="AB395" s="4">
        <f t="shared" si="515"/>
        <v>1651249152</v>
      </c>
      <c r="AC395" s="4">
        <f t="shared" si="516"/>
        <v>271567872</v>
      </c>
      <c r="AD395" s="4">
        <f t="shared" si="517"/>
        <v>602145792</v>
      </c>
      <c r="AE395" s="4">
        <f t="shared" si="518"/>
        <v>99689472</v>
      </c>
      <c r="AF395" s="4">
        <f t="shared" si="519"/>
        <v>606154752</v>
      </c>
      <c r="AG395" s="4">
        <f t="shared" si="520"/>
        <v>736</v>
      </c>
      <c r="AH395" s="4">
        <f t="shared" si="521"/>
        <v>68950.4</v>
      </c>
      <c r="AI395" s="4">
        <f t="shared" si="522"/>
        <v>13363200</v>
      </c>
      <c r="AJ395" s="4">
        <f t="shared" si="523"/>
        <v>13363200</v>
      </c>
      <c r="AK395" s="4">
        <f t="shared" si="524"/>
        <v>1259481600</v>
      </c>
    </row>
    <row r="396" spans="1:37">
      <c r="A396" s="4">
        <f t="shared" si="525"/>
        <v>3760</v>
      </c>
      <c r="B396" s="4">
        <f t="shared" si="502"/>
        <v>60160</v>
      </c>
      <c r="C396" s="4">
        <f t="shared" si="503"/>
        <v>1157011.2</v>
      </c>
      <c r="D396" s="4">
        <f t="shared" si="504"/>
        <v>190291.2</v>
      </c>
      <c r="E396" s="4">
        <f t="shared" si="505"/>
        <v>426499.2</v>
      </c>
      <c r="F396" s="4">
        <f t="shared" si="506"/>
        <v>70611.2</v>
      </c>
      <c r="G396" s="4">
        <f t="shared" si="507"/>
        <v>429331.2</v>
      </c>
      <c r="H396" s="4">
        <f t="shared" si="508"/>
        <v>738</v>
      </c>
      <c r="I396" s="4">
        <f t="shared" si="509"/>
        <v>70328</v>
      </c>
      <c r="J396" s="4">
        <f t="shared" si="510"/>
        <v>9440</v>
      </c>
      <c r="K396" s="4">
        <f t="shared" si="511"/>
        <v>9440</v>
      </c>
      <c r="L396" s="4">
        <f t="shared" si="512"/>
        <v>892080</v>
      </c>
      <c r="M396" s="5">
        <f t="shared" si="526"/>
        <v>7380</v>
      </c>
      <c r="N396" s="5">
        <f t="shared" si="527"/>
        <v>738</v>
      </c>
      <c r="O396" s="5">
        <f t="shared" ref="O396:S396" si="584">O395+2</f>
        <v>738</v>
      </c>
      <c r="P396" s="5">
        <f t="shared" si="584"/>
        <v>738</v>
      </c>
      <c r="Q396" s="5">
        <f t="shared" si="584"/>
        <v>738</v>
      </c>
      <c r="R396" s="5">
        <f t="shared" si="584"/>
        <v>738</v>
      </c>
      <c r="S396" s="5">
        <f t="shared" si="584"/>
        <v>738</v>
      </c>
      <c r="T396" s="5">
        <f t="shared" si="529"/>
        <v>645</v>
      </c>
      <c r="U396" s="5">
        <v>100</v>
      </c>
      <c r="V396" s="5">
        <v>100</v>
      </c>
      <c r="W396" s="5">
        <f t="shared" si="530"/>
        <v>1880</v>
      </c>
      <c r="X396" s="4">
        <v>8</v>
      </c>
      <c r="Y396" s="4">
        <f t="shared" si="569"/>
        <v>11.8</v>
      </c>
      <c r="Z396" s="4">
        <v>20</v>
      </c>
      <c r="AA396" s="4">
        <f t="shared" si="514"/>
        <v>86630400</v>
      </c>
      <c r="AB396" s="4">
        <f t="shared" si="515"/>
        <v>1666096128</v>
      </c>
      <c r="AC396" s="4">
        <f t="shared" si="516"/>
        <v>274019328</v>
      </c>
      <c r="AD396" s="4">
        <f t="shared" si="517"/>
        <v>614158848</v>
      </c>
      <c r="AE396" s="4">
        <f t="shared" si="518"/>
        <v>101680128</v>
      </c>
      <c r="AF396" s="4">
        <f t="shared" si="519"/>
        <v>618236928</v>
      </c>
      <c r="AG396" s="4">
        <f t="shared" si="520"/>
        <v>738</v>
      </c>
      <c r="AH396" s="4">
        <f t="shared" si="521"/>
        <v>70328</v>
      </c>
      <c r="AI396" s="4">
        <f t="shared" si="522"/>
        <v>13593600</v>
      </c>
      <c r="AJ396" s="4">
        <f t="shared" si="523"/>
        <v>13593600</v>
      </c>
      <c r="AK396" s="4">
        <f t="shared" si="524"/>
        <v>1284595200</v>
      </c>
    </row>
    <row r="397" spans="1:37">
      <c r="A397" s="4">
        <f t="shared" si="525"/>
        <v>3770</v>
      </c>
      <c r="B397" s="4">
        <f t="shared" si="502"/>
        <v>60320</v>
      </c>
      <c r="C397" s="4">
        <f t="shared" si="503"/>
        <v>1160064</v>
      </c>
      <c r="D397" s="4">
        <f t="shared" si="504"/>
        <v>190800</v>
      </c>
      <c r="E397" s="4">
        <f t="shared" si="505"/>
        <v>427632</v>
      </c>
      <c r="F397" s="4">
        <f t="shared" si="506"/>
        <v>70800</v>
      </c>
      <c r="G397" s="4">
        <f t="shared" si="507"/>
        <v>430464</v>
      </c>
      <c r="H397" s="4">
        <f t="shared" si="508"/>
        <v>740</v>
      </c>
      <c r="I397" s="4">
        <f t="shared" si="509"/>
        <v>70516.8</v>
      </c>
      <c r="J397" s="4">
        <f t="shared" si="510"/>
        <v>9440</v>
      </c>
      <c r="K397" s="4">
        <f t="shared" si="511"/>
        <v>9440</v>
      </c>
      <c r="L397" s="4">
        <f t="shared" si="512"/>
        <v>894440</v>
      </c>
      <c r="M397" s="5">
        <f t="shared" si="526"/>
        <v>7400</v>
      </c>
      <c r="N397" s="5">
        <f t="shared" si="527"/>
        <v>740</v>
      </c>
      <c r="O397" s="5">
        <f t="shared" ref="O397:S397" si="585">O396+2</f>
        <v>740</v>
      </c>
      <c r="P397" s="5">
        <f t="shared" si="585"/>
        <v>740</v>
      </c>
      <c r="Q397" s="5">
        <f t="shared" si="585"/>
        <v>740</v>
      </c>
      <c r="R397" s="5">
        <f t="shared" si="585"/>
        <v>740</v>
      </c>
      <c r="S397" s="5">
        <f t="shared" si="585"/>
        <v>740</v>
      </c>
      <c r="T397" s="5">
        <f t="shared" si="529"/>
        <v>647</v>
      </c>
      <c r="U397" s="5">
        <v>100</v>
      </c>
      <c r="V397" s="5">
        <v>100</v>
      </c>
      <c r="W397" s="5">
        <f t="shared" si="530"/>
        <v>1885</v>
      </c>
      <c r="X397" s="4">
        <v>8</v>
      </c>
      <c r="Y397" s="4">
        <f t="shared" si="569"/>
        <v>11.8</v>
      </c>
      <c r="Z397" s="4">
        <v>20</v>
      </c>
      <c r="AA397" s="4">
        <f t="shared" si="514"/>
        <v>86860800</v>
      </c>
      <c r="AB397" s="4">
        <f t="shared" si="515"/>
        <v>1670492160</v>
      </c>
      <c r="AC397" s="4">
        <f t="shared" si="516"/>
        <v>274752000</v>
      </c>
      <c r="AD397" s="4">
        <f t="shared" si="517"/>
        <v>615790080</v>
      </c>
      <c r="AE397" s="4">
        <f t="shared" si="518"/>
        <v>101952000</v>
      </c>
      <c r="AF397" s="4">
        <f t="shared" si="519"/>
        <v>619868160</v>
      </c>
      <c r="AG397" s="4">
        <f t="shared" si="520"/>
        <v>740</v>
      </c>
      <c r="AH397" s="4">
        <f t="shared" si="521"/>
        <v>70516.8</v>
      </c>
      <c r="AI397" s="4">
        <f t="shared" si="522"/>
        <v>13593600</v>
      </c>
      <c r="AJ397" s="4">
        <f t="shared" si="523"/>
        <v>13593600</v>
      </c>
      <c r="AK397" s="4">
        <f t="shared" si="524"/>
        <v>1287993600</v>
      </c>
    </row>
    <row r="398" spans="1:37">
      <c r="A398" s="4">
        <f t="shared" si="525"/>
        <v>3780</v>
      </c>
      <c r="B398" s="4">
        <f t="shared" si="502"/>
        <v>60480</v>
      </c>
      <c r="C398" s="4">
        <f t="shared" si="503"/>
        <v>1163116.8</v>
      </c>
      <c r="D398" s="4">
        <f t="shared" si="504"/>
        <v>191308.8</v>
      </c>
      <c r="E398" s="4">
        <f t="shared" si="505"/>
        <v>428764.8</v>
      </c>
      <c r="F398" s="4">
        <f t="shared" si="506"/>
        <v>70988.8</v>
      </c>
      <c r="G398" s="4">
        <f t="shared" si="507"/>
        <v>431596.8</v>
      </c>
      <c r="H398" s="4">
        <f t="shared" si="508"/>
        <v>742</v>
      </c>
      <c r="I398" s="4">
        <f t="shared" si="509"/>
        <v>70705.6</v>
      </c>
      <c r="J398" s="4">
        <f t="shared" si="510"/>
        <v>9440</v>
      </c>
      <c r="K398" s="4">
        <f t="shared" si="511"/>
        <v>9440</v>
      </c>
      <c r="L398" s="4">
        <f t="shared" si="512"/>
        <v>896800</v>
      </c>
      <c r="M398" s="5">
        <f t="shared" si="526"/>
        <v>7420</v>
      </c>
      <c r="N398" s="5">
        <f t="shared" si="527"/>
        <v>742</v>
      </c>
      <c r="O398" s="5">
        <f t="shared" ref="O398:S398" si="586">O397+2</f>
        <v>742</v>
      </c>
      <c r="P398" s="5">
        <f t="shared" si="586"/>
        <v>742</v>
      </c>
      <c r="Q398" s="5">
        <f t="shared" si="586"/>
        <v>742</v>
      </c>
      <c r="R398" s="5">
        <f t="shared" si="586"/>
        <v>742</v>
      </c>
      <c r="S398" s="5">
        <f t="shared" si="586"/>
        <v>742</v>
      </c>
      <c r="T398" s="5">
        <f t="shared" si="529"/>
        <v>649</v>
      </c>
      <c r="U398" s="5">
        <v>100</v>
      </c>
      <c r="V398" s="5">
        <v>100</v>
      </c>
      <c r="W398" s="5">
        <f t="shared" si="530"/>
        <v>1890</v>
      </c>
      <c r="X398" s="4">
        <v>8</v>
      </c>
      <c r="Y398" s="4">
        <f t="shared" si="569"/>
        <v>11.8</v>
      </c>
      <c r="Z398" s="4">
        <v>20</v>
      </c>
      <c r="AA398" s="4">
        <f t="shared" si="514"/>
        <v>87091200</v>
      </c>
      <c r="AB398" s="4">
        <f t="shared" si="515"/>
        <v>1674888192</v>
      </c>
      <c r="AC398" s="4">
        <f t="shared" si="516"/>
        <v>275484672</v>
      </c>
      <c r="AD398" s="4">
        <f t="shared" si="517"/>
        <v>617421312</v>
      </c>
      <c r="AE398" s="4">
        <f t="shared" si="518"/>
        <v>102223872</v>
      </c>
      <c r="AF398" s="4">
        <f t="shared" si="519"/>
        <v>621499392</v>
      </c>
      <c r="AG398" s="4">
        <f t="shared" si="520"/>
        <v>742</v>
      </c>
      <c r="AH398" s="4">
        <f t="shared" si="521"/>
        <v>70705.6</v>
      </c>
      <c r="AI398" s="4">
        <f t="shared" si="522"/>
        <v>13593600</v>
      </c>
      <c r="AJ398" s="4">
        <f t="shared" si="523"/>
        <v>13593600</v>
      </c>
      <c r="AK398" s="4">
        <f t="shared" si="524"/>
        <v>1291392000</v>
      </c>
    </row>
    <row r="399" spans="1:37">
      <c r="A399" s="4">
        <f t="shared" si="525"/>
        <v>3790</v>
      </c>
      <c r="B399" s="4">
        <f t="shared" si="502"/>
        <v>60640</v>
      </c>
      <c r="C399" s="4">
        <f t="shared" si="503"/>
        <v>1166169.6</v>
      </c>
      <c r="D399" s="4">
        <f t="shared" si="504"/>
        <v>191817.6</v>
      </c>
      <c r="E399" s="4">
        <f t="shared" si="505"/>
        <v>429897.6</v>
      </c>
      <c r="F399" s="4">
        <f t="shared" si="506"/>
        <v>71177.6</v>
      </c>
      <c r="G399" s="4">
        <f t="shared" si="507"/>
        <v>432729.6</v>
      </c>
      <c r="H399" s="4">
        <f t="shared" si="508"/>
        <v>744</v>
      </c>
      <c r="I399" s="4">
        <f t="shared" si="509"/>
        <v>70894.4</v>
      </c>
      <c r="J399" s="4">
        <f t="shared" si="510"/>
        <v>9440</v>
      </c>
      <c r="K399" s="4">
        <f t="shared" si="511"/>
        <v>9440</v>
      </c>
      <c r="L399" s="4">
        <f t="shared" si="512"/>
        <v>899160</v>
      </c>
      <c r="M399" s="5">
        <f t="shared" si="526"/>
        <v>7440</v>
      </c>
      <c r="N399" s="5">
        <f t="shared" si="527"/>
        <v>744</v>
      </c>
      <c r="O399" s="5">
        <f t="shared" ref="O399:S399" si="587">O398+2</f>
        <v>744</v>
      </c>
      <c r="P399" s="5">
        <f t="shared" si="587"/>
        <v>744</v>
      </c>
      <c r="Q399" s="5">
        <f t="shared" si="587"/>
        <v>744</v>
      </c>
      <c r="R399" s="5">
        <f t="shared" si="587"/>
        <v>744</v>
      </c>
      <c r="S399" s="5">
        <f t="shared" si="587"/>
        <v>744</v>
      </c>
      <c r="T399" s="5">
        <f t="shared" si="529"/>
        <v>651</v>
      </c>
      <c r="U399" s="5">
        <v>100</v>
      </c>
      <c r="V399" s="5">
        <v>100</v>
      </c>
      <c r="W399" s="5">
        <f t="shared" si="530"/>
        <v>1895</v>
      </c>
      <c r="X399" s="4">
        <v>8</v>
      </c>
      <c r="Y399" s="4">
        <f t="shared" si="569"/>
        <v>11.8</v>
      </c>
      <c r="Z399" s="4">
        <v>20</v>
      </c>
      <c r="AA399" s="4">
        <f t="shared" si="514"/>
        <v>87321600</v>
      </c>
      <c r="AB399" s="4">
        <f t="shared" si="515"/>
        <v>1679284224</v>
      </c>
      <c r="AC399" s="4">
        <f t="shared" si="516"/>
        <v>276217344</v>
      </c>
      <c r="AD399" s="4">
        <f t="shared" si="517"/>
        <v>619052544</v>
      </c>
      <c r="AE399" s="4">
        <f t="shared" si="518"/>
        <v>102495744</v>
      </c>
      <c r="AF399" s="4">
        <f t="shared" si="519"/>
        <v>623130624</v>
      </c>
      <c r="AG399" s="4">
        <f t="shared" si="520"/>
        <v>744</v>
      </c>
      <c r="AH399" s="4">
        <f t="shared" si="521"/>
        <v>70894.4</v>
      </c>
      <c r="AI399" s="4">
        <f t="shared" si="522"/>
        <v>13593600</v>
      </c>
      <c r="AJ399" s="4">
        <f t="shared" si="523"/>
        <v>13593600</v>
      </c>
      <c r="AK399" s="4">
        <f t="shared" si="524"/>
        <v>1294790400</v>
      </c>
    </row>
    <row r="400" spans="1:37">
      <c r="A400" s="4">
        <f t="shared" si="525"/>
        <v>3800</v>
      </c>
      <c r="B400" s="4">
        <f t="shared" si="502"/>
        <v>60800</v>
      </c>
      <c r="C400" s="4">
        <f t="shared" si="503"/>
        <v>1169222.4</v>
      </c>
      <c r="D400" s="4">
        <f t="shared" si="504"/>
        <v>192326.4</v>
      </c>
      <c r="E400" s="4">
        <f t="shared" si="505"/>
        <v>431030.4</v>
      </c>
      <c r="F400" s="4">
        <f t="shared" si="506"/>
        <v>71366.4</v>
      </c>
      <c r="G400" s="4">
        <f t="shared" si="507"/>
        <v>433862.4</v>
      </c>
      <c r="H400" s="4">
        <f t="shared" si="508"/>
        <v>746</v>
      </c>
      <c r="I400" s="4">
        <f t="shared" si="509"/>
        <v>71083.2</v>
      </c>
      <c r="J400" s="4">
        <f t="shared" si="510"/>
        <v>9440</v>
      </c>
      <c r="K400" s="4">
        <f t="shared" si="511"/>
        <v>9440</v>
      </c>
      <c r="L400" s="4">
        <f t="shared" si="512"/>
        <v>901520</v>
      </c>
      <c r="M400" s="5">
        <f t="shared" si="526"/>
        <v>7460</v>
      </c>
      <c r="N400" s="5">
        <f t="shared" si="527"/>
        <v>746</v>
      </c>
      <c r="O400" s="5">
        <f t="shared" ref="O400:S400" si="588">O399+2</f>
        <v>746</v>
      </c>
      <c r="P400" s="5">
        <f t="shared" si="588"/>
        <v>746</v>
      </c>
      <c r="Q400" s="5">
        <f t="shared" si="588"/>
        <v>746</v>
      </c>
      <c r="R400" s="5">
        <f t="shared" si="588"/>
        <v>746</v>
      </c>
      <c r="S400" s="5">
        <f t="shared" si="588"/>
        <v>746</v>
      </c>
      <c r="T400" s="5">
        <f t="shared" si="529"/>
        <v>653</v>
      </c>
      <c r="U400" s="5">
        <v>100</v>
      </c>
      <c r="V400" s="5">
        <v>100</v>
      </c>
      <c r="W400" s="5">
        <f t="shared" si="530"/>
        <v>1900</v>
      </c>
      <c r="X400" s="4">
        <v>8</v>
      </c>
      <c r="Y400" s="4">
        <f t="shared" si="569"/>
        <v>11.8</v>
      </c>
      <c r="Z400" s="4">
        <v>20</v>
      </c>
      <c r="AA400" s="4">
        <f t="shared" si="514"/>
        <v>87552000</v>
      </c>
      <c r="AB400" s="4">
        <f t="shared" si="515"/>
        <v>1683680256</v>
      </c>
      <c r="AC400" s="4">
        <f t="shared" si="516"/>
        <v>276950016</v>
      </c>
      <c r="AD400" s="4">
        <f t="shared" si="517"/>
        <v>620683776</v>
      </c>
      <c r="AE400" s="4">
        <f t="shared" si="518"/>
        <v>102767616</v>
      </c>
      <c r="AF400" s="4">
        <f t="shared" si="519"/>
        <v>624761856</v>
      </c>
      <c r="AG400" s="4">
        <f t="shared" si="520"/>
        <v>746</v>
      </c>
      <c r="AH400" s="4">
        <f t="shared" si="521"/>
        <v>71083.2</v>
      </c>
      <c r="AI400" s="4">
        <f t="shared" si="522"/>
        <v>13593600</v>
      </c>
      <c r="AJ400" s="4">
        <f t="shared" si="523"/>
        <v>13593600</v>
      </c>
      <c r="AK400" s="4">
        <f t="shared" si="524"/>
        <v>1298188800</v>
      </c>
    </row>
    <row r="401" spans="1:37">
      <c r="A401" s="4">
        <f t="shared" si="525"/>
        <v>3810</v>
      </c>
      <c r="B401" s="4">
        <f t="shared" si="502"/>
        <v>60960</v>
      </c>
      <c r="C401" s="4">
        <f t="shared" si="503"/>
        <v>1168588.8</v>
      </c>
      <c r="D401" s="4">
        <f t="shared" si="504"/>
        <v>192228.8</v>
      </c>
      <c r="E401" s="4">
        <f t="shared" si="505"/>
        <v>428500.8</v>
      </c>
      <c r="F401" s="4">
        <f t="shared" si="506"/>
        <v>70948.8</v>
      </c>
      <c r="G401" s="4">
        <f t="shared" si="507"/>
        <v>431308.8</v>
      </c>
      <c r="H401" s="4">
        <f t="shared" si="508"/>
        <v>748</v>
      </c>
      <c r="I401" s="4">
        <f t="shared" si="509"/>
        <v>70668</v>
      </c>
      <c r="J401" s="4">
        <f t="shared" si="510"/>
        <v>9360</v>
      </c>
      <c r="K401" s="4">
        <f t="shared" si="511"/>
        <v>9360</v>
      </c>
      <c r="L401" s="4">
        <f t="shared" si="512"/>
        <v>896220</v>
      </c>
      <c r="M401" s="5">
        <f t="shared" si="526"/>
        <v>7480</v>
      </c>
      <c r="N401" s="5">
        <f t="shared" si="527"/>
        <v>748</v>
      </c>
      <c r="O401" s="5">
        <f t="shared" ref="O401:S401" si="589">O400+2</f>
        <v>748</v>
      </c>
      <c r="P401" s="5">
        <f t="shared" si="589"/>
        <v>748</v>
      </c>
      <c r="Q401" s="5">
        <f t="shared" si="589"/>
        <v>748</v>
      </c>
      <c r="R401" s="5">
        <f t="shared" si="589"/>
        <v>748</v>
      </c>
      <c r="S401" s="5">
        <f t="shared" si="589"/>
        <v>748</v>
      </c>
      <c r="T401" s="5">
        <f t="shared" si="529"/>
        <v>655</v>
      </c>
      <c r="U401" s="5">
        <v>100</v>
      </c>
      <c r="V401" s="5">
        <v>100</v>
      </c>
      <c r="W401" s="5">
        <f t="shared" si="530"/>
        <v>1905</v>
      </c>
      <c r="X401" s="4">
        <v>8</v>
      </c>
      <c r="Y401" s="4">
        <f t="shared" si="569"/>
        <v>11.7</v>
      </c>
      <c r="Z401" s="4">
        <v>20</v>
      </c>
      <c r="AA401" s="4">
        <f t="shared" si="514"/>
        <v>87782400</v>
      </c>
      <c r="AB401" s="4">
        <f t="shared" si="515"/>
        <v>1682767872</v>
      </c>
      <c r="AC401" s="4">
        <f t="shared" si="516"/>
        <v>276809472</v>
      </c>
      <c r="AD401" s="4">
        <f t="shared" si="517"/>
        <v>617041152</v>
      </c>
      <c r="AE401" s="4">
        <f t="shared" si="518"/>
        <v>102166272</v>
      </c>
      <c r="AF401" s="4">
        <f t="shared" si="519"/>
        <v>621084672</v>
      </c>
      <c r="AG401" s="4">
        <f t="shared" si="520"/>
        <v>748</v>
      </c>
      <c r="AH401" s="4">
        <f t="shared" si="521"/>
        <v>70668</v>
      </c>
      <c r="AI401" s="4">
        <f t="shared" si="522"/>
        <v>13478400</v>
      </c>
      <c r="AJ401" s="4">
        <f t="shared" si="523"/>
        <v>13478400</v>
      </c>
      <c r="AK401" s="4">
        <f t="shared" si="524"/>
        <v>1290556800</v>
      </c>
    </row>
    <row r="402" spans="1:37">
      <c r="A402" s="4">
        <f t="shared" si="525"/>
        <v>3820</v>
      </c>
      <c r="B402" s="4">
        <f t="shared" si="502"/>
        <v>61120</v>
      </c>
      <c r="C402" s="4">
        <f t="shared" si="503"/>
        <v>1171632</v>
      </c>
      <c r="D402" s="4">
        <f t="shared" si="504"/>
        <v>192736</v>
      </c>
      <c r="E402" s="4">
        <f t="shared" si="505"/>
        <v>429624</v>
      </c>
      <c r="F402" s="4">
        <f t="shared" si="506"/>
        <v>71136</v>
      </c>
      <c r="G402" s="4">
        <f t="shared" si="507"/>
        <v>432432</v>
      </c>
      <c r="H402" s="4">
        <f t="shared" si="508"/>
        <v>750</v>
      </c>
      <c r="I402" s="4">
        <f t="shared" si="509"/>
        <v>70855.2</v>
      </c>
      <c r="J402" s="4">
        <f t="shared" si="510"/>
        <v>9360</v>
      </c>
      <c r="K402" s="4">
        <f t="shared" si="511"/>
        <v>9360</v>
      </c>
      <c r="L402" s="4">
        <f t="shared" si="512"/>
        <v>898560</v>
      </c>
      <c r="M402" s="5">
        <f t="shared" si="526"/>
        <v>7500</v>
      </c>
      <c r="N402" s="5">
        <f t="shared" si="527"/>
        <v>750</v>
      </c>
      <c r="O402" s="5">
        <f t="shared" ref="O402:S402" si="590">O401+2</f>
        <v>750</v>
      </c>
      <c r="P402" s="5">
        <f t="shared" si="590"/>
        <v>750</v>
      </c>
      <c r="Q402" s="5">
        <f t="shared" si="590"/>
        <v>750</v>
      </c>
      <c r="R402" s="5">
        <f t="shared" si="590"/>
        <v>750</v>
      </c>
      <c r="S402" s="5">
        <f t="shared" si="590"/>
        <v>750</v>
      </c>
      <c r="T402" s="5">
        <f t="shared" si="529"/>
        <v>657</v>
      </c>
      <c r="U402" s="5">
        <v>100</v>
      </c>
      <c r="V402" s="5">
        <v>100</v>
      </c>
      <c r="W402" s="5">
        <f t="shared" si="530"/>
        <v>1910</v>
      </c>
      <c r="X402" s="4">
        <v>8</v>
      </c>
      <c r="Y402" s="4">
        <f t="shared" si="569"/>
        <v>11.7</v>
      </c>
      <c r="Z402" s="4">
        <v>20</v>
      </c>
      <c r="AA402" s="4">
        <f t="shared" si="514"/>
        <v>88012800</v>
      </c>
      <c r="AB402" s="4">
        <f t="shared" si="515"/>
        <v>1687150080</v>
      </c>
      <c r="AC402" s="4">
        <f t="shared" si="516"/>
        <v>277539840</v>
      </c>
      <c r="AD402" s="4">
        <f t="shared" si="517"/>
        <v>618658560</v>
      </c>
      <c r="AE402" s="4">
        <f t="shared" si="518"/>
        <v>102435840</v>
      </c>
      <c r="AF402" s="4">
        <f t="shared" si="519"/>
        <v>622702080</v>
      </c>
      <c r="AG402" s="4">
        <f t="shared" si="520"/>
        <v>750</v>
      </c>
      <c r="AH402" s="4">
        <f t="shared" si="521"/>
        <v>70855.2</v>
      </c>
      <c r="AI402" s="4">
        <f t="shared" si="522"/>
        <v>13478400</v>
      </c>
      <c r="AJ402" s="4">
        <f t="shared" si="523"/>
        <v>13478400</v>
      </c>
      <c r="AK402" s="4">
        <f t="shared" si="524"/>
        <v>1293926400</v>
      </c>
    </row>
    <row r="403" spans="1:37">
      <c r="A403" s="4">
        <f t="shared" si="525"/>
        <v>3830</v>
      </c>
      <c r="B403" s="4">
        <f t="shared" si="502"/>
        <v>61280</v>
      </c>
      <c r="C403" s="4">
        <f t="shared" si="503"/>
        <v>1174675.2</v>
      </c>
      <c r="D403" s="4">
        <f t="shared" si="504"/>
        <v>193243.2</v>
      </c>
      <c r="E403" s="4">
        <f t="shared" si="505"/>
        <v>430747.2</v>
      </c>
      <c r="F403" s="4">
        <f t="shared" si="506"/>
        <v>71323.2</v>
      </c>
      <c r="G403" s="4">
        <f t="shared" si="507"/>
        <v>433555.2</v>
      </c>
      <c r="H403" s="4">
        <f t="shared" si="508"/>
        <v>752</v>
      </c>
      <c r="I403" s="4">
        <f t="shared" si="509"/>
        <v>71042.4</v>
      </c>
      <c r="J403" s="4">
        <f t="shared" si="510"/>
        <v>9360</v>
      </c>
      <c r="K403" s="4">
        <f t="shared" si="511"/>
        <v>9360</v>
      </c>
      <c r="L403" s="4">
        <f t="shared" si="512"/>
        <v>900900</v>
      </c>
      <c r="M403" s="5">
        <f t="shared" si="526"/>
        <v>7520</v>
      </c>
      <c r="N403" s="5">
        <f t="shared" si="527"/>
        <v>752</v>
      </c>
      <c r="O403" s="5">
        <f t="shared" ref="O403:S403" si="591">O402+2</f>
        <v>752</v>
      </c>
      <c r="P403" s="5">
        <f t="shared" si="591"/>
        <v>752</v>
      </c>
      <c r="Q403" s="5">
        <f t="shared" si="591"/>
        <v>752</v>
      </c>
      <c r="R403" s="5">
        <f t="shared" si="591"/>
        <v>752</v>
      </c>
      <c r="S403" s="5">
        <f t="shared" si="591"/>
        <v>752</v>
      </c>
      <c r="T403" s="5">
        <f t="shared" si="529"/>
        <v>659</v>
      </c>
      <c r="U403" s="5">
        <v>100</v>
      </c>
      <c r="V403" s="5">
        <v>100</v>
      </c>
      <c r="W403" s="5">
        <f t="shared" si="530"/>
        <v>1915</v>
      </c>
      <c r="X403" s="4">
        <v>8</v>
      </c>
      <c r="Y403" s="4">
        <f t="shared" si="569"/>
        <v>11.7</v>
      </c>
      <c r="Z403" s="4">
        <v>20</v>
      </c>
      <c r="AA403" s="4">
        <f t="shared" si="514"/>
        <v>88243200</v>
      </c>
      <c r="AB403" s="4">
        <f t="shared" si="515"/>
        <v>1691532288</v>
      </c>
      <c r="AC403" s="4">
        <f t="shared" si="516"/>
        <v>278270208</v>
      </c>
      <c r="AD403" s="4">
        <f t="shared" si="517"/>
        <v>620275968</v>
      </c>
      <c r="AE403" s="4">
        <f t="shared" si="518"/>
        <v>102705408</v>
      </c>
      <c r="AF403" s="4">
        <f t="shared" si="519"/>
        <v>624319488</v>
      </c>
      <c r="AG403" s="4">
        <f t="shared" si="520"/>
        <v>752</v>
      </c>
      <c r="AH403" s="4">
        <f t="shared" si="521"/>
        <v>71042.4</v>
      </c>
      <c r="AI403" s="4">
        <f t="shared" si="522"/>
        <v>13478400</v>
      </c>
      <c r="AJ403" s="4">
        <f t="shared" si="523"/>
        <v>13478400</v>
      </c>
      <c r="AK403" s="4">
        <f t="shared" si="524"/>
        <v>1297296000</v>
      </c>
    </row>
    <row r="404" spans="1:37">
      <c r="A404" s="4">
        <f t="shared" si="525"/>
        <v>3840</v>
      </c>
      <c r="B404" s="4">
        <f t="shared" si="502"/>
        <v>61440</v>
      </c>
      <c r="C404" s="4">
        <f t="shared" si="503"/>
        <v>1177718.4</v>
      </c>
      <c r="D404" s="4">
        <f t="shared" si="504"/>
        <v>193750.4</v>
      </c>
      <c r="E404" s="4">
        <f t="shared" si="505"/>
        <v>431870.4</v>
      </c>
      <c r="F404" s="4">
        <f t="shared" si="506"/>
        <v>71510.4</v>
      </c>
      <c r="G404" s="4">
        <f t="shared" si="507"/>
        <v>434678.4</v>
      </c>
      <c r="H404" s="4">
        <f t="shared" si="508"/>
        <v>754</v>
      </c>
      <c r="I404" s="4">
        <f t="shared" si="509"/>
        <v>71229.6</v>
      </c>
      <c r="J404" s="4">
        <f t="shared" si="510"/>
        <v>9360</v>
      </c>
      <c r="K404" s="4">
        <f t="shared" si="511"/>
        <v>9360</v>
      </c>
      <c r="L404" s="4">
        <f t="shared" si="512"/>
        <v>903240</v>
      </c>
      <c r="M404" s="5">
        <f t="shared" si="526"/>
        <v>7540</v>
      </c>
      <c r="N404" s="5">
        <f t="shared" si="527"/>
        <v>754</v>
      </c>
      <c r="O404" s="5">
        <f t="shared" ref="O404:S404" si="592">O403+2</f>
        <v>754</v>
      </c>
      <c r="P404" s="5">
        <f t="shared" si="592"/>
        <v>754</v>
      </c>
      <c r="Q404" s="5">
        <f t="shared" si="592"/>
        <v>754</v>
      </c>
      <c r="R404" s="5">
        <f t="shared" si="592"/>
        <v>754</v>
      </c>
      <c r="S404" s="5">
        <f t="shared" si="592"/>
        <v>754</v>
      </c>
      <c r="T404" s="5">
        <f t="shared" si="529"/>
        <v>661</v>
      </c>
      <c r="U404" s="5">
        <v>100</v>
      </c>
      <c r="V404" s="5">
        <v>100</v>
      </c>
      <c r="W404" s="5">
        <f t="shared" si="530"/>
        <v>1920</v>
      </c>
      <c r="X404" s="4">
        <v>8</v>
      </c>
      <c r="Y404" s="4">
        <f t="shared" si="569"/>
        <v>11.7</v>
      </c>
      <c r="Z404" s="4">
        <v>20</v>
      </c>
      <c r="AA404" s="4">
        <f t="shared" si="514"/>
        <v>88473600</v>
      </c>
      <c r="AB404" s="4">
        <f t="shared" si="515"/>
        <v>1695914496</v>
      </c>
      <c r="AC404" s="4">
        <f t="shared" si="516"/>
        <v>279000576</v>
      </c>
      <c r="AD404" s="4">
        <f t="shared" si="517"/>
        <v>621893376</v>
      </c>
      <c r="AE404" s="4">
        <f t="shared" si="518"/>
        <v>102974976</v>
      </c>
      <c r="AF404" s="4">
        <f t="shared" si="519"/>
        <v>625936896</v>
      </c>
      <c r="AG404" s="4">
        <f t="shared" si="520"/>
        <v>754</v>
      </c>
      <c r="AH404" s="4">
        <f t="shared" si="521"/>
        <v>71229.6</v>
      </c>
      <c r="AI404" s="4">
        <f t="shared" si="522"/>
        <v>13478400</v>
      </c>
      <c r="AJ404" s="4">
        <f t="shared" si="523"/>
        <v>13478400</v>
      </c>
      <c r="AK404" s="4">
        <f t="shared" si="524"/>
        <v>1300665600</v>
      </c>
    </row>
    <row r="405" spans="1:37">
      <c r="A405" s="4">
        <f t="shared" si="525"/>
        <v>3850</v>
      </c>
      <c r="B405" s="4">
        <f t="shared" si="502"/>
        <v>61600</v>
      </c>
      <c r="C405" s="4">
        <f t="shared" si="503"/>
        <v>1180761.6</v>
      </c>
      <c r="D405" s="4">
        <f t="shared" si="504"/>
        <v>194257.6</v>
      </c>
      <c r="E405" s="4">
        <f t="shared" si="505"/>
        <v>432993.6</v>
      </c>
      <c r="F405" s="4">
        <f t="shared" si="506"/>
        <v>71697.6</v>
      </c>
      <c r="G405" s="4">
        <f t="shared" si="507"/>
        <v>435801.6</v>
      </c>
      <c r="H405" s="4">
        <f t="shared" si="508"/>
        <v>756</v>
      </c>
      <c r="I405" s="4">
        <f t="shared" si="509"/>
        <v>71416.8</v>
      </c>
      <c r="J405" s="4">
        <f t="shared" si="510"/>
        <v>9360</v>
      </c>
      <c r="K405" s="4">
        <f t="shared" si="511"/>
        <v>9360</v>
      </c>
      <c r="L405" s="4">
        <f t="shared" si="512"/>
        <v>905580</v>
      </c>
      <c r="M405" s="5">
        <f t="shared" si="526"/>
        <v>7560</v>
      </c>
      <c r="N405" s="5">
        <f t="shared" si="527"/>
        <v>756</v>
      </c>
      <c r="O405" s="5">
        <f t="shared" ref="O405:S405" si="593">O404+2</f>
        <v>756</v>
      </c>
      <c r="P405" s="5">
        <f t="shared" si="593"/>
        <v>756</v>
      </c>
      <c r="Q405" s="5">
        <f t="shared" si="593"/>
        <v>756</v>
      </c>
      <c r="R405" s="5">
        <f t="shared" si="593"/>
        <v>756</v>
      </c>
      <c r="S405" s="5">
        <f t="shared" si="593"/>
        <v>756</v>
      </c>
      <c r="T405" s="5">
        <f t="shared" si="529"/>
        <v>663</v>
      </c>
      <c r="U405" s="5">
        <v>100</v>
      </c>
      <c r="V405" s="5">
        <v>100</v>
      </c>
      <c r="W405" s="5">
        <f t="shared" si="530"/>
        <v>1925</v>
      </c>
      <c r="X405" s="4">
        <v>8</v>
      </c>
      <c r="Y405" s="4">
        <f t="shared" si="569"/>
        <v>11.7</v>
      </c>
      <c r="Z405" s="4">
        <v>20</v>
      </c>
      <c r="AA405" s="4">
        <f t="shared" si="514"/>
        <v>88704000</v>
      </c>
      <c r="AB405" s="4">
        <f t="shared" si="515"/>
        <v>1700296704</v>
      </c>
      <c r="AC405" s="4">
        <f t="shared" si="516"/>
        <v>279730944</v>
      </c>
      <c r="AD405" s="4">
        <f t="shared" si="517"/>
        <v>623510784</v>
      </c>
      <c r="AE405" s="4">
        <f t="shared" si="518"/>
        <v>103244544</v>
      </c>
      <c r="AF405" s="4">
        <f t="shared" si="519"/>
        <v>627554304</v>
      </c>
      <c r="AG405" s="4">
        <f t="shared" si="520"/>
        <v>756</v>
      </c>
      <c r="AH405" s="4">
        <f t="shared" si="521"/>
        <v>71416.8</v>
      </c>
      <c r="AI405" s="4">
        <f t="shared" si="522"/>
        <v>13478400</v>
      </c>
      <c r="AJ405" s="4">
        <f t="shared" si="523"/>
        <v>13478400</v>
      </c>
      <c r="AK405" s="4">
        <f t="shared" si="524"/>
        <v>1304035200</v>
      </c>
    </row>
    <row r="406" spans="1:37">
      <c r="A406" s="4">
        <f t="shared" si="525"/>
        <v>3860</v>
      </c>
      <c r="B406" s="4">
        <f>(B$3+B$4*$A406+$M406+Z415*2)*$X406</f>
        <v>61760</v>
      </c>
      <c r="C406" s="4">
        <f>(C$3+C$4*$A406+$N406)*$X406*($Y406+$Z406)</f>
        <v>1191273.6</v>
      </c>
      <c r="D406" s="4">
        <f>(D$3+D$4*$A406+O406)*$X406*($Y406+$Z406)</f>
        <v>195993.6</v>
      </c>
      <c r="E406" s="4">
        <f>(E$3+E$4*$A406+P406)*$X406*$Y406</f>
        <v>441537.6</v>
      </c>
      <c r="F406" s="4">
        <f>(F$3+F$4*$A406+Q406)*$X406*$Y406</f>
        <v>73113.6</v>
      </c>
      <c r="G406" s="4">
        <f>(G$3+G$4*$A406+$R406)*$X406*$Y406</f>
        <v>444393.6</v>
      </c>
      <c r="H406" s="4">
        <f>(H$3+H$4*$A406+S406)</f>
        <v>758</v>
      </c>
      <c r="I406" s="4">
        <f>(I$3+I$4*$A406+T406)*$X406*$Y406</f>
        <v>72828</v>
      </c>
      <c r="J406" s="4">
        <f>(J$3+J$4*$A406+U406)*$X406*$Y406</f>
        <v>9520</v>
      </c>
      <c r="K406" s="4">
        <f>(K$3+K$4*$A406+V406)*$X406*$Y406</f>
        <v>9520</v>
      </c>
      <c r="L406" s="4">
        <f>(L$3+L$4*$A406+W406)*$X406*$Y406</f>
        <v>923440</v>
      </c>
      <c r="M406" s="5">
        <f t="shared" si="526"/>
        <v>7580</v>
      </c>
      <c r="N406" s="5">
        <f t="shared" si="527"/>
        <v>758</v>
      </c>
      <c r="O406" s="5">
        <f t="shared" ref="O406:S406" si="594">O405+2</f>
        <v>758</v>
      </c>
      <c r="P406" s="5">
        <f t="shared" si="594"/>
        <v>758</v>
      </c>
      <c r="Q406" s="5">
        <f t="shared" si="594"/>
        <v>758</v>
      </c>
      <c r="R406" s="5">
        <f t="shared" si="594"/>
        <v>758</v>
      </c>
      <c r="S406" s="5">
        <f t="shared" si="594"/>
        <v>758</v>
      </c>
      <c r="T406" s="5">
        <f t="shared" si="529"/>
        <v>665</v>
      </c>
      <c r="U406" s="5">
        <v>100</v>
      </c>
      <c r="V406" s="5">
        <v>100</v>
      </c>
      <c r="W406" s="5">
        <f t="shared" si="530"/>
        <v>1930</v>
      </c>
      <c r="X406" s="4">
        <v>8</v>
      </c>
      <c r="Y406" s="4">
        <f t="shared" si="569"/>
        <v>11.9</v>
      </c>
      <c r="Z406" s="4">
        <v>20</v>
      </c>
      <c r="AA406" s="4">
        <f t="shared" ref="AA406:AA420" si="595">B406*120*12</f>
        <v>88934400</v>
      </c>
      <c r="AB406" s="4">
        <f t="shared" ref="AB406:AB420" si="596">C406*120*12</f>
        <v>1715433984</v>
      </c>
      <c r="AC406" s="4">
        <f t="shared" ref="AC406:AC420" si="597">D406*120*12</f>
        <v>282230784</v>
      </c>
      <c r="AD406" s="4">
        <f t="shared" ref="AD406:AD420" si="598">E406*120*12</f>
        <v>635814144</v>
      </c>
      <c r="AE406" s="4">
        <f t="shared" ref="AE406:AE420" si="599">F406*120*12</f>
        <v>105283584</v>
      </c>
      <c r="AF406" s="4">
        <f t="shared" ref="AF406:AF420" si="600">G406*120*12</f>
        <v>639926784</v>
      </c>
      <c r="AG406" s="4">
        <f t="shared" ref="AG406:AG420" si="601">H406</f>
        <v>758</v>
      </c>
      <c r="AH406" s="4">
        <f t="shared" ref="AH406:AH420" si="602">I406</f>
        <v>72828</v>
      </c>
      <c r="AI406" s="4">
        <f t="shared" ref="AI406:AI420" si="603">J406*120*12</f>
        <v>13708800</v>
      </c>
      <c r="AJ406" s="4">
        <f t="shared" ref="AJ406:AJ420" si="604">K406*120*12</f>
        <v>13708800</v>
      </c>
      <c r="AK406" s="4">
        <f t="shared" ref="AK406:AK420" si="605">L406*120*12</f>
        <v>1329753600</v>
      </c>
    </row>
    <row r="407" spans="1:37">
      <c r="A407" s="4">
        <f t="shared" ref="A407:A420" si="606">A406+10</f>
        <v>3870</v>
      </c>
      <c r="B407" s="4">
        <f>(B$3+B$4*$A407+$M407+Z416*2)*$X407</f>
        <v>61920</v>
      </c>
      <c r="C407" s="4">
        <f>(C$3+C$4*$A407+$N407)*$X407*($Y407+$Z407)</f>
        <v>1194336</v>
      </c>
      <c r="D407" s="4">
        <f>(D$3+D$4*$A407+O407)*$X407*($Y407+$Z407)</f>
        <v>196504</v>
      </c>
      <c r="E407" s="4">
        <f>(E$3+E$4*$A407+P407)*$X407*$Y407</f>
        <v>442680</v>
      </c>
      <c r="F407" s="4">
        <f>(F$3+F$4*$A407+Q407)*$X407*$Y407</f>
        <v>73304</v>
      </c>
      <c r="G407" s="4">
        <f>(G$3+G$4*$A407+$R407)*$X407*$Y407</f>
        <v>445536</v>
      </c>
      <c r="H407" s="4">
        <f>(H$3+H$4*$A407+S407)</f>
        <v>760</v>
      </c>
      <c r="I407" s="4">
        <f>(I$3+I$4*$A407+T407)*$X407*$Y407</f>
        <v>73018.4</v>
      </c>
      <c r="J407" s="4">
        <f>(J$3+J$4*$A407+U407)*$X407*$Y407</f>
        <v>9520</v>
      </c>
      <c r="K407" s="4">
        <f>(K$3+K$4*$A407+V407)*$X407*$Y407</f>
        <v>9520</v>
      </c>
      <c r="L407" s="4">
        <f>(L$3+L$4*$A407+W407)*$X407*$Y407</f>
        <v>925820</v>
      </c>
      <c r="M407" s="5">
        <f t="shared" ref="M407:M420" si="607">M406+20</f>
        <v>7600</v>
      </c>
      <c r="N407" s="5">
        <f t="shared" ref="N407:T407" si="608">N406+2</f>
        <v>760</v>
      </c>
      <c r="O407" s="5">
        <f t="shared" si="608"/>
        <v>760</v>
      </c>
      <c r="P407" s="5">
        <f t="shared" si="608"/>
        <v>760</v>
      </c>
      <c r="Q407" s="5">
        <f t="shared" si="608"/>
        <v>760</v>
      </c>
      <c r="R407" s="5">
        <f t="shared" si="608"/>
        <v>760</v>
      </c>
      <c r="S407" s="5">
        <f t="shared" si="608"/>
        <v>760</v>
      </c>
      <c r="T407" s="5">
        <f t="shared" si="608"/>
        <v>667</v>
      </c>
      <c r="U407" s="5">
        <v>100</v>
      </c>
      <c r="V407" s="5">
        <v>100</v>
      </c>
      <c r="W407" s="5">
        <f t="shared" ref="W407:W420" si="609">W406+5</f>
        <v>1935</v>
      </c>
      <c r="X407" s="4">
        <v>8</v>
      </c>
      <c r="Y407" s="4">
        <f t="shared" si="569"/>
        <v>11.9</v>
      </c>
      <c r="Z407" s="4">
        <v>20</v>
      </c>
      <c r="AA407" s="4">
        <f t="shared" si="595"/>
        <v>89164800</v>
      </c>
      <c r="AB407" s="4">
        <f t="shared" si="596"/>
        <v>1719843840</v>
      </c>
      <c r="AC407" s="4">
        <f t="shared" si="597"/>
        <v>282965760</v>
      </c>
      <c r="AD407" s="4">
        <f t="shared" si="598"/>
        <v>637459200</v>
      </c>
      <c r="AE407" s="4">
        <f t="shared" si="599"/>
        <v>105557760</v>
      </c>
      <c r="AF407" s="4">
        <f t="shared" si="600"/>
        <v>641571840</v>
      </c>
      <c r="AG407" s="4">
        <f t="shared" si="601"/>
        <v>760</v>
      </c>
      <c r="AH407" s="4">
        <f t="shared" si="602"/>
        <v>73018.4</v>
      </c>
      <c r="AI407" s="4">
        <f t="shared" si="603"/>
        <v>13708800</v>
      </c>
      <c r="AJ407" s="4">
        <f t="shared" si="604"/>
        <v>13708800</v>
      </c>
      <c r="AK407" s="4">
        <f t="shared" si="605"/>
        <v>1333180800</v>
      </c>
    </row>
    <row r="408" spans="1:37">
      <c r="A408" s="4">
        <f t="shared" si="606"/>
        <v>3880</v>
      </c>
      <c r="B408" s="4">
        <f>(B$3+B$4*$A408+$M408+Z417*2)*$X408</f>
        <v>62080</v>
      </c>
      <c r="C408" s="4">
        <f>(C$3+C$4*$A408+$N408)*$X408*($Y408+$Z408)</f>
        <v>1197398.4</v>
      </c>
      <c r="D408" s="4">
        <f>(D$3+D$4*$A408+O408)*$X408*($Y408+$Z408)</f>
        <v>197014.4</v>
      </c>
      <c r="E408" s="4">
        <f>(E$3+E$4*$A408+P408)*$X408*$Y408</f>
        <v>443822.4</v>
      </c>
      <c r="F408" s="4">
        <f>(F$3+F$4*$A408+Q408)*$X408*$Y408</f>
        <v>73494.4</v>
      </c>
      <c r="G408" s="4">
        <f>(G$3+G$4*$A408+$R408)*$X408*$Y408</f>
        <v>446678.4</v>
      </c>
      <c r="H408" s="4">
        <f>(H$3+H$4*$A408+S408)</f>
        <v>762</v>
      </c>
      <c r="I408" s="4">
        <f>(I$3+I$4*$A408+T408)*$X408*$Y408</f>
        <v>73208.8</v>
      </c>
      <c r="J408" s="4">
        <f>(J$3+J$4*$A408+U408)*$X408*$Y408</f>
        <v>9520</v>
      </c>
      <c r="K408" s="4">
        <f>(K$3+K$4*$A408+V408)*$X408*$Y408</f>
        <v>9520</v>
      </c>
      <c r="L408" s="4">
        <f>(L$3+L$4*$A408+W408)*$X408*$Y408</f>
        <v>928200</v>
      </c>
      <c r="M408" s="5">
        <f t="shared" si="607"/>
        <v>7620</v>
      </c>
      <c r="N408" s="5">
        <f t="shared" ref="N408:T408" si="610">N407+2</f>
        <v>762</v>
      </c>
      <c r="O408" s="5">
        <f t="shared" si="610"/>
        <v>762</v>
      </c>
      <c r="P408" s="5">
        <f t="shared" si="610"/>
        <v>762</v>
      </c>
      <c r="Q408" s="5">
        <f t="shared" si="610"/>
        <v>762</v>
      </c>
      <c r="R408" s="5">
        <f t="shared" si="610"/>
        <v>762</v>
      </c>
      <c r="S408" s="5">
        <f t="shared" si="610"/>
        <v>762</v>
      </c>
      <c r="T408" s="5">
        <f t="shared" si="610"/>
        <v>669</v>
      </c>
      <c r="U408" s="5">
        <v>100</v>
      </c>
      <c r="V408" s="5">
        <v>100</v>
      </c>
      <c r="W408" s="5">
        <f t="shared" si="609"/>
        <v>1940</v>
      </c>
      <c r="X408" s="4">
        <v>8</v>
      </c>
      <c r="Y408" s="4">
        <f t="shared" si="569"/>
        <v>11.9</v>
      </c>
      <c r="Z408" s="4">
        <v>20</v>
      </c>
      <c r="AA408" s="4">
        <f t="shared" si="595"/>
        <v>89395200</v>
      </c>
      <c r="AB408" s="4">
        <f t="shared" si="596"/>
        <v>1724253696</v>
      </c>
      <c r="AC408" s="4">
        <f t="shared" si="597"/>
        <v>283700736</v>
      </c>
      <c r="AD408" s="4">
        <f t="shared" si="598"/>
        <v>639104256</v>
      </c>
      <c r="AE408" s="4">
        <f t="shared" si="599"/>
        <v>105831936</v>
      </c>
      <c r="AF408" s="4">
        <f t="shared" si="600"/>
        <v>643216896</v>
      </c>
      <c r="AG408" s="4">
        <f t="shared" si="601"/>
        <v>762</v>
      </c>
      <c r="AH408" s="4">
        <f t="shared" si="602"/>
        <v>73208.8</v>
      </c>
      <c r="AI408" s="4">
        <f t="shared" si="603"/>
        <v>13708800</v>
      </c>
      <c r="AJ408" s="4">
        <f t="shared" si="604"/>
        <v>13708800</v>
      </c>
      <c r="AK408" s="4">
        <f t="shared" si="605"/>
        <v>1336608000</v>
      </c>
    </row>
    <row r="409" spans="1:37">
      <c r="A409" s="4">
        <f t="shared" si="606"/>
        <v>3890</v>
      </c>
      <c r="B409" s="4">
        <f>(B$3+B$4*$A409+$M409+Z418*2)*$X409</f>
        <v>62240</v>
      </c>
      <c r="C409" s="4">
        <f>(C$3+C$4*$A409+$N409)*$X409*($Y409+$Z409)</f>
        <v>1200460.8</v>
      </c>
      <c r="D409" s="4">
        <f>(D$3+D$4*$A409+O409)*$X409*($Y409+$Z409)</f>
        <v>197524.8</v>
      </c>
      <c r="E409" s="4">
        <f>(E$3+E$4*$A409+P409)*$X409*$Y409</f>
        <v>444964.8</v>
      </c>
      <c r="F409" s="4">
        <f>(F$3+F$4*$A409+Q409)*$X409*$Y409</f>
        <v>73684.8</v>
      </c>
      <c r="G409" s="4">
        <f>(G$3+G$4*$A409+$R409)*$X409*$Y409</f>
        <v>447820.8</v>
      </c>
      <c r="H409" s="4">
        <f>(H$3+H$4*$A409+S409)</f>
        <v>764</v>
      </c>
      <c r="I409" s="4">
        <f>(I$3+I$4*$A409+T409)*$X409*$Y409</f>
        <v>73399.2</v>
      </c>
      <c r="J409" s="4">
        <f>(J$3+J$4*$A409+U409)*$X409*$Y409</f>
        <v>9520</v>
      </c>
      <c r="K409" s="4">
        <f>(K$3+K$4*$A409+V409)*$X409*$Y409</f>
        <v>9520</v>
      </c>
      <c r="L409" s="4">
        <f>(L$3+L$4*$A409+W409)*$X409*$Y409</f>
        <v>930580</v>
      </c>
      <c r="M409" s="5">
        <f t="shared" si="607"/>
        <v>7640</v>
      </c>
      <c r="N409" s="5">
        <f t="shared" ref="N409:T409" si="611">N408+2</f>
        <v>764</v>
      </c>
      <c r="O409" s="5">
        <f t="shared" si="611"/>
        <v>764</v>
      </c>
      <c r="P409" s="5">
        <f t="shared" si="611"/>
        <v>764</v>
      </c>
      <c r="Q409" s="5">
        <f t="shared" si="611"/>
        <v>764</v>
      </c>
      <c r="R409" s="5">
        <f t="shared" si="611"/>
        <v>764</v>
      </c>
      <c r="S409" s="5">
        <f t="shared" si="611"/>
        <v>764</v>
      </c>
      <c r="T409" s="5">
        <f t="shared" si="611"/>
        <v>671</v>
      </c>
      <c r="U409" s="5">
        <v>100</v>
      </c>
      <c r="V409" s="5">
        <v>100</v>
      </c>
      <c r="W409" s="5">
        <f t="shared" si="609"/>
        <v>1945</v>
      </c>
      <c r="X409" s="4">
        <v>8</v>
      </c>
      <c r="Y409" s="4">
        <f t="shared" si="569"/>
        <v>11.9</v>
      </c>
      <c r="Z409" s="4">
        <v>20</v>
      </c>
      <c r="AA409" s="4">
        <f t="shared" si="595"/>
        <v>89625600</v>
      </c>
      <c r="AB409" s="4">
        <f t="shared" si="596"/>
        <v>1728663552</v>
      </c>
      <c r="AC409" s="4">
        <f t="shared" si="597"/>
        <v>284435712</v>
      </c>
      <c r="AD409" s="4">
        <f t="shared" si="598"/>
        <v>640749312</v>
      </c>
      <c r="AE409" s="4">
        <f t="shared" si="599"/>
        <v>106106112</v>
      </c>
      <c r="AF409" s="4">
        <f t="shared" si="600"/>
        <v>644861952</v>
      </c>
      <c r="AG409" s="4">
        <f t="shared" si="601"/>
        <v>764</v>
      </c>
      <c r="AH409" s="4">
        <f t="shared" si="602"/>
        <v>73399.2</v>
      </c>
      <c r="AI409" s="4">
        <f t="shared" si="603"/>
        <v>13708800</v>
      </c>
      <c r="AJ409" s="4">
        <f t="shared" si="604"/>
        <v>13708800</v>
      </c>
      <c r="AK409" s="4">
        <f t="shared" si="605"/>
        <v>1340035200</v>
      </c>
    </row>
    <row r="410" spans="1:37">
      <c r="A410" s="4">
        <f t="shared" si="606"/>
        <v>3900</v>
      </c>
      <c r="B410" s="4">
        <f>(B$3+B$4*$A410+$M410+Z419*2)*$X410</f>
        <v>62400</v>
      </c>
      <c r="C410" s="4">
        <f>(C$3+C$4*$A410+$N410)*$X410*($Y410+$Z410)</f>
        <v>1203523.2</v>
      </c>
      <c r="D410" s="4">
        <f>(D$3+D$4*$A410+O410)*$X410*($Y410+$Z410)</f>
        <v>198035.2</v>
      </c>
      <c r="E410" s="4">
        <f>(E$3+E$4*$A410+P410)*$X410*$Y410</f>
        <v>446107.2</v>
      </c>
      <c r="F410" s="4">
        <f>(F$3+F$4*$A410+Q410)*$X410*$Y410</f>
        <v>73875.2</v>
      </c>
      <c r="G410" s="4">
        <f>(G$3+G$4*$A410+$R410)*$X410*$Y410</f>
        <v>448963.2</v>
      </c>
      <c r="H410" s="4">
        <f>(H$3+H$4*$A410+S410)</f>
        <v>766</v>
      </c>
      <c r="I410" s="4">
        <f>(I$3+I$4*$A410+T410)*$X410*$Y410</f>
        <v>73589.6</v>
      </c>
      <c r="J410" s="4">
        <f>(J$3+J$4*$A410+U410)*$X410*$Y410</f>
        <v>9520</v>
      </c>
      <c r="K410" s="4">
        <f>(K$3+K$4*$A410+V410)*$X410*$Y410</f>
        <v>9520</v>
      </c>
      <c r="L410" s="4">
        <f>(L$3+L$4*$A410+W410)*$X410*$Y410</f>
        <v>932960</v>
      </c>
      <c r="M410" s="5">
        <f t="shared" si="607"/>
        <v>7660</v>
      </c>
      <c r="N410" s="5">
        <f t="shared" ref="N410:T410" si="612">N409+2</f>
        <v>766</v>
      </c>
      <c r="O410" s="5">
        <f t="shared" si="612"/>
        <v>766</v>
      </c>
      <c r="P410" s="5">
        <f t="shared" si="612"/>
        <v>766</v>
      </c>
      <c r="Q410" s="5">
        <f t="shared" si="612"/>
        <v>766</v>
      </c>
      <c r="R410" s="5">
        <f t="shared" si="612"/>
        <v>766</v>
      </c>
      <c r="S410" s="5">
        <f t="shared" si="612"/>
        <v>766</v>
      </c>
      <c r="T410" s="5">
        <f t="shared" si="612"/>
        <v>673</v>
      </c>
      <c r="U410" s="5">
        <v>100</v>
      </c>
      <c r="V410" s="5">
        <v>100</v>
      </c>
      <c r="W410" s="5">
        <f t="shared" si="609"/>
        <v>1950</v>
      </c>
      <c r="X410" s="4">
        <v>8</v>
      </c>
      <c r="Y410" s="4">
        <f t="shared" si="569"/>
        <v>11.9</v>
      </c>
      <c r="Z410" s="4">
        <v>20</v>
      </c>
      <c r="AA410" s="4">
        <f t="shared" si="595"/>
        <v>89856000</v>
      </c>
      <c r="AB410" s="4">
        <f t="shared" si="596"/>
        <v>1733073408</v>
      </c>
      <c r="AC410" s="4">
        <f t="shared" si="597"/>
        <v>285170688</v>
      </c>
      <c r="AD410" s="4">
        <f t="shared" si="598"/>
        <v>642394368</v>
      </c>
      <c r="AE410" s="4">
        <f t="shared" si="599"/>
        <v>106380288</v>
      </c>
      <c r="AF410" s="4">
        <f t="shared" si="600"/>
        <v>646507008</v>
      </c>
      <c r="AG410" s="4">
        <f t="shared" si="601"/>
        <v>766</v>
      </c>
      <c r="AH410" s="4">
        <f t="shared" si="602"/>
        <v>73589.6</v>
      </c>
      <c r="AI410" s="4">
        <f t="shared" si="603"/>
        <v>13708800</v>
      </c>
      <c r="AJ410" s="4">
        <f t="shared" si="604"/>
        <v>13708800</v>
      </c>
      <c r="AK410" s="4">
        <f t="shared" si="605"/>
        <v>1343462400</v>
      </c>
    </row>
    <row r="411" spans="1:37">
      <c r="A411" s="4">
        <f t="shared" si="606"/>
        <v>3910</v>
      </c>
      <c r="B411" s="4">
        <f>(B$3+B$4*$A411+$M411+Z420*2)*$X411</f>
        <v>62560</v>
      </c>
      <c r="C411" s="4">
        <f>(C$3+C$4*$A411+$N411)*$X411*($Y411+$Z411)</f>
        <v>1214150.4</v>
      </c>
      <c r="D411" s="4">
        <f>(D$3+D$4*$A411+O411)*$X411*($Y411+$Z411)</f>
        <v>199790.4</v>
      </c>
      <c r="E411" s="4">
        <f>(E$3+E$4*$A411+P411)*$X411*$Y411</f>
        <v>454766.4</v>
      </c>
      <c r="F411" s="4">
        <f>(F$3+F$4*$A411+Q411)*$X411*$Y411</f>
        <v>75310.4</v>
      </c>
      <c r="G411" s="4">
        <f>(G$3+G$4*$A411+$R411)*$X411*$Y411</f>
        <v>457670.4</v>
      </c>
      <c r="H411" s="4">
        <f>(H$3+H$4*$A411+S411)</f>
        <v>768</v>
      </c>
      <c r="I411" s="4">
        <f>(I$3+I$4*$A411+T411)*$X411*$Y411</f>
        <v>75020</v>
      </c>
      <c r="J411" s="4">
        <f>(J$3+J$4*$A411+U411)*$X411*$Y411</f>
        <v>9680</v>
      </c>
      <c r="K411" s="4">
        <f>(K$3+K$4*$A411+V411)*$X411*$Y411</f>
        <v>9680</v>
      </c>
      <c r="L411" s="4">
        <f>(L$3+L$4*$A411+W411)*$X411*$Y411</f>
        <v>951060</v>
      </c>
      <c r="M411" s="5">
        <f t="shared" si="607"/>
        <v>7680</v>
      </c>
      <c r="N411" s="5">
        <f t="shared" ref="N411:T411" si="613">N410+2</f>
        <v>768</v>
      </c>
      <c r="O411" s="5">
        <f t="shared" si="613"/>
        <v>768</v>
      </c>
      <c r="P411" s="5">
        <f t="shared" si="613"/>
        <v>768</v>
      </c>
      <c r="Q411" s="5">
        <f t="shared" si="613"/>
        <v>768</v>
      </c>
      <c r="R411" s="5">
        <f t="shared" si="613"/>
        <v>768</v>
      </c>
      <c r="S411" s="5">
        <f t="shared" si="613"/>
        <v>768</v>
      </c>
      <c r="T411" s="5">
        <f t="shared" si="613"/>
        <v>675</v>
      </c>
      <c r="U411" s="5">
        <v>100</v>
      </c>
      <c r="V411" s="5">
        <v>100</v>
      </c>
      <c r="W411" s="5">
        <f t="shared" si="609"/>
        <v>1955</v>
      </c>
      <c r="X411" s="4">
        <v>8</v>
      </c>
      <c r="Y411" s="4">
        <f t="shared" si="569"/>
        <v>12.1</v>
      </c>
      <c r="Z411" s="4">
        <v>20</v>
      </c>
      <c r="AA411" s="4">
        <f t="shared" si="595"/>
        <v>90086400</v>
      </c>
      <c r="AB411" s="4">
        <f t="shared" si="596"/>
        <v>1748376576</v>
      </c>
      <c r="AC411" s="4">
        <f t="shared" si="597"/>
        <v>287698176</v>
      </c>
      <c r="AD411" s="4">
        <f t="shared" si="598"/>
        <v>654863616</v>
      </c>
      <c r="AE411" s="4">
        <f t="shared" si="599"/>
        <v>108446976</v>
      </c>
      <c r="AF411" s="4">
        <f t="shared" si="600"/>
        <v>659045376</v>
      </c>
      <c r="AG411" s="4">
        <f t="shared" si="601"/>
        <v>768</v>
      </c>
      <c r="AH411" s="4">
        <f t="shared" si="602"/>
        <v>75020</v>
      </c>
      <c r="AI411" s="4">
        <f t="shared" si="603"/>
        <v>13939200</v>
      </c>
      <c r="AJ411" s="4">
        <f t="shared" si="604"/>
        <v>13939200</v>
      </c>
      <c r="AK411" s="4">
        <f t="shared" si="605"/>
        <v>1369526400</v>
      </c>
    </row>
    <row r="412" spans="1:37">
      <c r="A412" s="4">
        <f t="shared" si="606"/>
        <v>3920</v>
      </c>
      <c r="B412" s="4">
        <f>(B$3+B$4*$A412+$M412+Z421*2)*$X412</f>
        <v>62400</v>
      </c>
      <c r="C412" s="4">
        <f>(C$3+C$4*$A412+$N412)*$X412*($Y412+$Z412)</f>
        <v>1217232</v>
      </c>
      <c r="D412" s="4">
        <f>(D$3+D$4*$A412+O412)*$X412*($Y412+$Z412)</f>
        <v>200304</v>
      </c>
      <c r="E412" s="4">
        <f>(E$3+E$4*$A412+P412)*$X412*$Y412</f>
        <v>455928</v>
      </c>
      <c r="F412" s="4">
        <f>(F$3+F$4*$A412+Q412)*$X412*$Y412</f>
        <v>75504</v>
      </c>
      <c r="G412" s="4">
        <f>(G$3+G$4*$A412+$R412)*$X412*$Y412</f>
        <v>458832</v>
      </c>
      <c r="H412" s="4">
        <f>(H$3+H$4*$A412+S412)</f>
        <v>770</v>
      </c>
      <c r="I412" s="4">
        <f>(I$3+I$4*$A412+T412)*$X412*$Y412</f>
        <v>75213.6</v>
      </c>
      <c r="J412" s="4">
        <f>(J$3+J$4*$A412+U412)*$X412*$Y412</f>
        <v>9680</v>
      </c>
      <c r="K412" s="4">
        <f>(K$3+K$4*$A412+V412)*$X412*$Y412</f>
        <v>9680</v>
      </c>
      <c r="L412" s="4">
        <f>(L$3+L$4*$A412+W412)*$X412*$Y412</f>
        <v>953480</v>
      </c>
      <c r="M412" s="5">
        <f t="shared" si="607"/>
        <v>7700</v>
      </c>
      <c r="N412" s="5">
        <f t="shared" ref="N412:T412" si="614">N411+2</f>
        <v>770</v>
      </c>
      <c r="O412" s="5">
        <f t="shared" si="614"/>
        <v>770</v>
      </c>
      <c r="P412" s="5">
        <f t="shared" si="614"/>
        <v>770</v>
      </c>
      <c r="Q412" s="5">
        <f t="shared" si="614"/>
        <v>770</v>
      </c>
      <c r="R412" s="5">
        <f t="shared" si="614"/>
        <v>770</v>
      </c>
      <c r="S412" s="5">
        <f t="shared" si="614"/>
        <v>770</v>
      </c>
      <c r="T412" s="5">
        <f t="shared" si="614"/>
        <v>677</v>
      </c>
      <c r="U412" s="5">
        <v>100</v>
      </c>
      <c r="V412" s="5">
        <v>100</v>
      </c>
      <c r="W412" s="5">
        <f t="shared" si="609"/>
        <v>1960</v>
      </c>
      <c r="X412" s="4">
        <v>8</v>
      </c>
      <c r="Y412" s="4">
        <f t="shared" si="569"/>
        <v>12.1</v>
      </c>
      <c r="Z412" s="4">
        <v>20</v>
      </c>
      <c r="AA412" s="4">
        <f t="shared" si="595"/>
        <v>89856000</v>
      </c>
      <c r="AB412" s="4">
        <f t="shared" si="596"/>
        <v>1752814080</v>
      </c>
      <c r="AC412" s="4">
        <f t="shared" si="597"/>
        <v>288437760</v>
      </c>
      <c r="AD412" s="4">
        <f t="shared" si="598"/>
        <v>656536320</v>
      </c>
      <c r="AE412" s="4">
        <f t="shared" si="599"/>
        <v>108725760</v>
      </c>
      <c r="AF412" s="4">
        <f t="shared" si="600"/>
        <v>660718080</v>
      </c>
      <c r="AG412" s="4">
        <f t="shared" si="601"/>
        <v>770</v>
      </c>
      <c r="AH412" s="4">
        <f t="shared" si="602"/>
        <v>75213.6</v>
      </c>
      <c r="AI412" s="4">
        <f t="shared" si="603"/>
        <v>13939200</v>
      </c>
      <c r="AJ412" s="4">
        <f t="shared" si="604"/>
        <v>13939200</v>
      </c>
      <c r="AK412" s="4">
        <f t="shared" si="605"/>
        <v>1373011200</v>
      </c>
    </row>
    <row r="413" spans="1:37">
      <c r="A413" s="4">
        <f t="shared" si="606"/>
        <v>3930</v>
      </c>
      <c r="B413" s="4">
        <f>(B$3+B$4*$A413+$M413+Z422*2)*$X413</f>
        <v>62560</v>
      </c>
      <c r="C413" s="4">
        <f>(C$3+C$4*$A413+$N413)*$X413*($Y413+$Z413)</f>
        <v>1220313.6</v>
      </c>
      <c r="D413" s="4">
        <f>(D$3+D$4*$A413+O413)*$X413*($Y413+$Z413)</f>
        <v>200817.6</v>
      </c>
      <c r="E413" s="4">
        <f>(E$3+E$4*$A413+P413)*$X413*$Y413</f>
        <v>457089.6</v>
      </c>
      <c r="F413" s="4">
        <f>(F$3+F$4*$A413+Q413)*$X413*$Y413</f>
        <v>75697.6</v>
      </c>
      <c r="G413" s="4">
        <f>(G$3+G$4*$A413+$R413)*$X413*$Y413</f>
        <v>459993.6</v>
      </c>
      <c r="H413" s="4">
        <f>(H$3+H$4*$A413+S413)</f>
        <v>772</v>
      </c>
      <c r="I413" s="4">
        <f>(I$3+I$4*$A413+T413)*$X413*$Y413</f>
        <v>75407.2</v>
      </c>
      <c r="J413" s="4">
        <f>(J$3+J$4*$A413+U413)*$X413*$Y413</f>
        <v>9680</v>
      </c>
      <c r="K413" s="4">
        <f>(K$3+K$4*$A413+V413)*$X413*$Y413</f>
        <v>9680</v>
      </c>
      <c r="L413" s="4">
        <f>(L$3+L$4*$A413+W413)*$X413*$Y413</f>
        <v>955900</v>
      </c>
      <c r="M413" s="5">
        <f t="shared" si="607"/>
        <v>7720</v>
      </c>
      <c r="N413" s="5">
        <f t="shared" ref="N413:T413" si="615">N412+2</f>
        <v>772</v>
      </c>
      <c r="O413" s="5">
        <f t="shared" si="615"/>
        <v>772</v>
      </c>
      <c r="P413" s="5">
        <f t="shared" si="615"/>
        <v>772</v>
      </c>
      <c r="Q413" s="5">
        <f t="shared" si="615"/>
        <v>772</v>
      </c>
      <c r="R413" s="5">
        <f t="shared" si="615"/>
        <v>772</v>
      </c>
      <c r="S413" s="5">
        <f t="shared" si="615"/>
        <v>772</v>
      </c>
      <c r="T413" s="5">
        <f t="shared" si="615"/>
        <v>679</v>
      </c>
      <c r="U413" s="5">
        <v>100</v>
      </c>
      <c r="V413" s="5">
        <v>100</v>
      </c>
      <c r="W413" s="5">
        <f t="shared" si="609"/>
        <v>1965</v>
      </c>
      <c r="X413" s="4">
        <v>8</v>
      </c>
      <c r="Y413" s="4">
        <f t="shared" si="569"/>
        <v>12.1</v>
      </c>
      <c r="Z413" s="4">
        <v>20</v>
      </c>
      <c r="AA413" s="4">
        <f t="shared" si="595"/>
        <v>90086400</v>
      </c>
      <c r="AB413" s="4">
        <f t="shared" si="596"/>
        <v>1757251584</v>
      </c>
      <c r="AC413" s="4">
        <f t="shared" si="597"/>
        <v>289177344</v>
      </c>
      <c r="AD413" s="4">
        <f t="shared" si="598"/>
        <v>658209024</v>
      </c>
      <c r="AE413" s="4">
        <f t="shared" si="599"/>
        <v>109004544</v>
      </c>
      <c r="AF413" s="4">
        <f t="shared" si="600"/>
        <v>662390784</v>
      </c>
      <c r="AG413" s="4">
        <f t="shared" si="601"/>
        <v>772</v>
      </c>
      <c r="AH413" s="4">
        <f t="shared" si="602"/>
        <v>75407.2</v>
      </c>
      <c r="AI413" s="4">
        <f t="shared" si="603"/>
        <v>13939200</v>
      </c>
      <c r="AJ413" s="4">
        <f t="shared" si="604"/>
        <v>13939200</v>
      </c>
      <c r="AK413" s="4">
        <f t="shared" si="605"/>
        <v>1376496000</v>
      </c>
    </row>
    <row r="414" spans="1:37">
      <c r="A414" s="4">
        <f t="shared" si="606"/>
        <v>3940</v>
      </c>
      <c r="B414" s="4">
        <f>(B$3+B$4*$A414+$M414+Z423*2)*$X414</f>
        <v>62720</v>
      </c>
      <c r="C414" s="4">
        <f>(C$3+C$4*$A414+$N414)*$X414*($Y414+$Z414)</f>
        <v>1223395.2</v>
      </c>
      <c r="D414" s="4">
        <f>(D$3+D$4*$A414+O414)*$X414*($Y414+$Z414)</f>
        <v>201331.2</v>
      </c>
      <c r="E414" s="4">
        <f>(E$3+E$4*$A414+P414)*$X414*$Y414</f>
        <v>458251.2</v>
      </c>
      <c r="F414" s="4">
        <f>(F$3+F$4*$A414+Q414)*$X414*$Y414</f>
        <v>75891.2</v>
      </c>
      <c r="G414" s="4">
        <f>(G$3+G$4*$A414+$R414)*$X414*$Y414</f>
        <v>461155.2</v>
      </c>
      <c r="H414" s="4">
        <f>(H$3+H$4*$A414+S414)</f>
        <v>774</v>
      </c>
      <c r="I414" s="4">
        <f>(I$3+I$4*$A414+T414)*$X414*$Y414</f>
        <v>75600.8</v>
      </c>
      <c r="J414" s="4">
        <f>(J$3+J$4*$A414+U414)*$X414*$Y414</f>
        <v>9680</v>
      </c>
      <c r="K414" s="4">
        <f>(K$3+K$4*$A414+V414)*$X414*$Y414</f>
        <v>9680</v>
      </c>
      <c r="L414" s="4">
        <f>(L$3+L$4*$A414+W414)*$X414*$Y414</f>
        <v>958320</v>
      </c>
      <c r="M414" s="5">
        <f t="shared" si="607"/>
        <v>7740</v>
      </c>
      <c r="N414" s="5">
        <f t="shared" ref="N414:T414" si="616">N413+2</f>
        <v>774</v>
      </c>
      <c r="O414" s="5">
        <f t="shared" si="616"/>
        <v>774</v>
      </c>
      <c r="P414" s="5">
        <f t="shared" si="616"/>
        <v>774</v>
      </c>
      <c r="Q414" s="5">
        <f t="shared" si="616"/>
        <v>774</v>
      </c>
      <c r="R414" s="5">
        <f t="shared" si="616"/>
        <v>774</v>
      </c>
      <c r="S414" s="5">
        <f t="shared" si="616"/>
        <v>774</v>
      </c>
      <c r="T414" s="5">
        <f t="shared" si="616"/>
        <v>681</v>
      </c>
      <c r="U414" s="5">
        <v>100</v>
      </c>
      <c r="V414" s="5">
        <v>100</v>
      </c>
      <c r="W414" s="5">
        <f t="shared" si="609"/>
        <v>1970</v>
      </c>
      <c r="X414" s="4">
        <v>8</v>
      </c>
      <c r="Y414" s="4">
        <f t="shared" si="569"/>
        <v>12.1</v>
      </c>
      <c r="Z414" s="4">
        <v>20</v>
      </c>
      <c r="AA414" s="4">
        <f t="shared" si="595"/>
        <v>90316800</v>
      </c>
      <c r="AB414" s="4">
        <f t="shared" si="596"/>
        <v>1761689088</v>
      </c>
      <c r="AC414" s="4">
        <f t="shared" si="597"/>
        <v>289916928</v>
      </c>
      <c r="AD414" s="4">
        <f t="shared" si="598"/>
        <v>659881728</v>
      </c>
      <c r="AE414" s="4">
        <f t="shared" si="599"/>
        <v>109283328</v>
      </c>
      <c r="AF414" s="4">
        <f t="shared" si="600"/>
        <v>664063488</v>
      </c>
      <c r="AG414" s="4">
        <f t="shared" si="601"/>
        <v>774</v>
      </c>
      <c r="AH414" s="4">
        <f t="shared" si="602"/>
        <v>75600.8</v>
      </c>
      <c r="AI414" s="4">
        <f t="shared" si="603"/>
        <v>13939200</v>
      </c>
      <c r="AJ414" s="4">
        <f t="shared" si="604"/>
        <v>13939200</v>
      </c>
      <c r="AK414" s="4">
        <f t="shared" si="605"/>
        <v>1379980800</v>
      </c>
    </row>
    <row r="415" spans="1:37">
      <c r="A415" s="4">
        <f t="shared" si="606"/>
        <v>3950</v>
      </c>
      <c r="B415" s="4">
        <f>(B$3+B$4*$A415+$M415+Z424*2)*$X415</f>
        <v>62880</v>
      </c>
      <c r="C415" s="4">
        <f>(C$3+C$4*$A415+$N415)*$X415*($Y415+$Z415)</f>
        <v>1226476.8</v>
      </c>
      <c r="D415" s="4">
        <f>(D$3+D$4*$A415+O415)*$X415*($Y415+$Z415)</f>
        <v>201844.8</v>
      </c>
      <c r="E415" s="4">
        <f>(E$3+E$4*$A415+P415)*$X415*$Y415</f>
        <v>459412.8</v>
      </c>
      <c r="F415" s="4">
        <f>(F$3+F$4*$A415+Q415)*$X415*$Y415</f>
        <v>76084.8</v>
      </c>
      <c r="G415" s="4">
        <f>(G$3+G$4*$A415+$R415)*$X415*$Y415</f>
        <v>462316.8</v>
      </c>
      <c r="H415" s="4">
        <f>(H$3+H$4*$A415+S415)</f>
        <v>776</v>
      </c>
      <c r="I415" s="4">
        <f>(I$3+I$4*$A415+T415)*$X415*$Y415</f>
        <v>75794.4</v>
      </c>
      <c r="J415" s="4">
        <f>(J$3+J$4*$A415+U415)*$X415*$Y415</f>
        <v>9680</v>
      </c>
      <c r="K415" s="4">
        <f>(K$3+K$4*$A415+V415)*$X415*$Y415</f>
        <v>9680</v>
      </c>
      <c r="L415" s="4">
        <f>(L$3+L$4*$A415+W415)*$X415*$Y415</f>
        <v>960740</v>
      </c>
      <c r="M415" s="5">
        <f t="shared" si="607"/>
        <v>7760</v>
      </c>
      <c r="N415" s="5">
        <f t="shared" ref="N415:T415" si="617">N414+2</f>
        <v>776</v>
      </c>
      <c r="O415" s="5">
        <f t="shared" si="617"/>
        <v>776</v>
      </c>
      <c r="P415" s="5">
        <f t="shared" si="617"/>
        <v>776</v>
      </c>
      <c r="Q415" s="5">
        <f t="shared" si="617"/>
        <v>776</v>
      </c>
      <c r="R415" s="5">
        <f t="shared" si="617"/>
        <v>776</v>
      </c>
      <c r="S415" s="5">
        <f t="shared" si="617"/>
        <v>776</v>
      </c>
      <c r="T415" s="5">
        <f t="shared" si="617"/>
        <v>683</v>
      </c>
      <c r="U415" s="5">
        <v>100</v>
      </c>
      <c r="V415" s="5">
        <v>100</v>
      </c>
      <c r="W415" s="5">
        <f t="shared" si="609"/>
        <v>1975</v>
      </c>
      <c r="X415" s="4">
        <v>8</v>
      </c>
      <c r="Y415" s="4">
        <f t="shared" si="569"/>
        <v>12.1</v>
      </c>
      <c r="Z415" s="4">
        <v>20</v>
      </c>
      <c r="AA415" s="4">
        <f t="shared" si="595"/>
        <v>90547200</v>
      </c>
      <c r="AB415" s="4">
        <f t="shared" si="596"/>
        <v>1766126592</v>
      </c>
      <c r="AC415" s="4">
        <f t="shared" si="597"/>
        <v>290656512</v>
      </c>
      <c r="AD415" s="4">
        <f t="shared" si="598"/>
        <v>661554432</v>
      </c>
      <c r="AE415" s="4">
        <f t="shared" si="599"/>
        <v>109562112</v>
      </c>
      <c r="AF415" s="4">
        <f t="shared" si="600"/>
        <v>665736192</v>
      </c>
      <c r="AG415" s="4">
        <f t="shared" si="601"/>
        <v>776</v>
      </c>
      <c r="AH415" s="4">
        <f t="shared" si="602"/>
        <v>75794.4</v>
      </c>
      <c r="AI415" s="4">
        <f t="shared" si="603"/>
        <v>13939200</v>
      </c>
      <c r="AJ415" s="4">
        <f t="shared" si="604"/>
        <v>13939200</v>
      </c>
      <c r="AK415" s="4">
        <f t="shared" si="605"/>
        <v>1383465600</v>
      </c>
    </row>
    <row r="416" spans="1:37">
      <c r="A416" s="4">
        <f t="shared" si="606"/>
        <v>3960</v>
      </c>
      <c r="B416" s="4">
        <f>(B$3+B$4*$A416+$M416+Z425*2)*$X416</f>
        <v>63040</v>
      </c>
      <c r="C416" s="4">
        <f>(C$3+C$4*$A416+$N416)*$X416*($Y416+$Z416)</f>
        <v>1237219.2</v>
      </c>
      <c r="D416" s="4">
        <f>(D$3+D$4*$A416+O416)*$X416*($Y416+$Z416)</f>
        <v>203619.2</v>
      </c>
      <c r="E416" s="4">
        <f>(E$3+E$4*$A416+P416)*$X416*$Y416</f>
        <v>468187.2</v>
      </c>
      <c r="F416" s="4">
        <f>(F$3+F$4*$A416+Q416)*$X416*$Y416</f>
        <v>77539.2</v>
      </c>
      <c r="G416" s="4">
        <f>(G$3+G$4*$A416+$R416)*$X416*$Y416</f>
        <v>471139.2</v>
      </c>
      <c r="H416" s="4">
        <f>(H$3+H$4*$A416+S416)</f>
        <v>778</v>
      </c>
      <c r="I416" s="4">
        <f>(I$3+I$4*$A416+T416)*$X416*$Y416</f>
        <v>77244</v>
      </c>
      <c r="J416" s="4">
        <f>(J$3+J$4*$A416+U416)*$X416*$Y416</f>
        <v>9840</v>
      </c>
      <c r="K416" s="4">
        <f>(K$3+K$4*$A416+V416)*$X416*$Y416</f>
        <v>9840</v>
      </c>
      <c r="L416" s="4">
        <f>(L$3+L$4*$A416+W416)*$X416*$Y416</f>
        <v>979080</v>
      </c>
      <c r="M416" s="5">
        <f t="shared" si="607"/>
        <v>7780</v>
      </c>
      <c r="N416" s="5">
        <f t="shared" ref="N416:T416" si="618">N415+2</f>
        <v>778</v>
      </c>
      <c r="O416" s="5">
        <f t="shared" si="618"/>
        <v>778</v>
      </c>
      <c r="P416" s="5">
        <f t="shared" si="618"/>
        <v>778</v>
      </c>
      <c r="Q416" s="5">
        <f t="shared" si="618"/>
        <v>778</v>
      </c>
      <c r="R416" s="5">
        <f t="shared" si="618"/>
        <v>778</v>
      </c>
      <c r="S416" s="5">
        <f t="shared" si="618"/>
        <v>778</v>
      </c>
      <c r="T416" s="5">
        <f t="shared" si="618"/>
        <v>685</v>
      </c>
      <c r="U416" s="5">
        <v>100</v>
      </c>
      <c r="V416" s="5">
        <v>100</v>
      </c>
      <c r="W416" s="5">
        <f t="shared" si="609"/>
        <v>1980</v>
      </c>
      <c r="X416" s="4">
        <v>8</v>
      </c>
      <c r="Y416" s="4">
        <f t="shared" si="569"/>
        <v>12.3</v>
      </c>
      <c r="Z416" s="4">
        <v>20</v>
      </c>
      <c r="AA416" s="4">
        <f t="shared" si="595"/>
        <v>90777600</v>
      </c>
      <c r="AB416" s="4">
        <f t="shared" si="596"/>
        <v>1781595648</v>
      </c>
      <c r="AC416" s="4">
        <f t="shared" si="597"/>
        <v>293211648</v>
      </c>
      <c r="AD416" s="4">
        <f t="shared" si="598"/>
        <v>674189568</v>
      </c>
      <c r="AE416" s="4">
        <f t="shared" si="599"/>
        <v>111656448</v>
      </c>
      <c r="AF416" s="4">
        <f t="shared" si="600"/>
        <v>678440448</v>
      </c>
      <c r="AG416" s="4">
        <f t="shared" si="601"/>
        <v>778</v>
      </c>
      <c r="AH416" s="4">
        <f t="shared" si="602"/>
        <v>77244</v>
      </c>
      <c r="AI416" s="4">
        <f t="shared" si="603"/>
        <v>14169600</v>
      </c>
      <c r="AJ416" s="4">
        <f t="shared" si="604"/>
        <v>14169600</v>
      </c>
      <c r="AK416" s="4">
        <f t="shared" si="605"/>
        <v>1409875200</v>
      </c>
    </row>
    <row r="417" spans="1:37">
      <c r="A417" s="4">
        <f t="shared" si="606"/>
        <v>3970</v>
      </c>
      <c r="B417" s="4">
        <f>(B$3+B$4*$A417+$M417+Z426*2)*$X417</f>
        <v>63200</v>
      </c>
      <c r="C417" s="4">
        <f>(C$3+C$4*$A417+$N417)*$X417*($Y417+$Z417)</f>
        <v>1240320</v>
      </c>
      <c r="D417" s="4">
        <f>(D$3+D$4*$A417+O417)*$X417*($Y417+$Z417)</f>
        <v>204136</v>
      </c>
      <c r="E417" s="4">
        <f>(E$3+E$4*$A417+P417)*$X417*$Y417</f>
        <v>469368</v>
      </c>
      <c r="F417" s="4">
        <f>(F$3+F$4*$A417+Q417)*$X417*$Y417</f>
        <v>77736</v>
      </c>
      <c r="G417" s="4">
        <f>(G$3+G$4*$A417+$R417)*$X417*$Y417</f>
        <v>472320</v>
      </c>
      <c r="H417" s="4">
        <f>(H$3+H$4*$A417+S417)</f>
        <v>780</v>
      </c>
      <c r="I417" s="4">
        <f>(I$3+I$4*$A417+T417)*$X417*$Y417</f>
        <v>77440.8</v>
      </c>
      <c r="J417" s="4">
        <f>(J$3+J$4*$A417+U417)*$X417*$Y417</f>
        <v>9840</v>
      </c>
      <c r="K417" s="4">
        <f>(K$3+K$4*$A417+V417)*$X417*$Y417</f>
        <v>9840</v>
      </c>
      <c r="L417" s="4">
        <f>(L$3+L$4*$A417+W417)*$X417*$Y417</f>
        <v>981540</v>
      </c>
      <c r="M417" s="5">
        <f t="shared" si="607"/>
        <v>7800</v>
      </c>
      <c r="N417" s="5">
        <f t="shared" ref="N417:T417" si="619">N416+2</f>
        <v>780</v>
      </c>
      <c r="O417" s="5">
        <f t="shared" si="619"/>
        <v>780</v>
      </c>
      <c r="P417" s="5">
        <f t="shared" si="619"/>
        <v>780</v>
      </c>
      <c r="Q417" s="5">
        <f t="shared" si="619"/>
        <v>780</v>
      </c>
      <c r="R417" s="5">
        <f t="shared" si="619"/>
        <v>780</v>
      </c>
      <c r="S417" s="5">
        <f t="shared" si="619"/>
        <v>780</v>
      </c>
      <c r="T417" s="5">
        <f t="shared" si="619"/>
        <v>687</v>
      </c>
      <c r="U417" s="5">
        <v>100</v>
      </c>
      <c r="V417" s="5">
        <v>100</v>
      </c>
      <c r="W417" s="5">
        <f t="shared" si="609"/>
        <v>1985</v>
      </c>
      <c r="X417" s="4">
        <v>8</v>
      </c>
      <c r="Y417" s="4">
        <f t="shared" si="569"/>
        <v>12.3</v>
      </c>
      <c r="Z417" s="4">
        <v>20</v>
      </c>
      <c r="AA417" s="4">
        <f t="shared" si="595"/>
        <v>91008000</v>
      </c>
      <c r="AB417" s="4">
        <f t="shared" si="596"/>
        <v>1786060800</v>
      </c>
      <c r="AC417" s="4">
        <f t="shared" si="597"/>
        <v>293955840</v>
      </c>
      <c r="AD417" s="4">
        <f t="shared" si="598"/>
        <v>675889920</v>
      </c>
      <c r="AE417" s="4">
        <f t="shared" si="599"/>
        <v>111939840</v>
      </c>
      <c r="AF417" s="4">
        <f t="shared" si="600"/>
        <v>680140800</v>
      </c>
      <c r="AG417" s="4">
        <f t="shared" si="601"/>
        <v>780</v>
      </c>
      <c r="AH417" s="4">
        <f t="shared" si="602"/>
        <v>77440.8</v>
      </c>
      <c r="AI417" s="4">
        <f t="shared" si="603"/>
        <v>14169600</v>
      </c>
      <c r="AJ417" s="4">
        <f t="shared" si="604"/>
        <v>14169600</v>
      </c>
      <c r="AK417" s="4">
        <f t="shared" si="605"/>
        <v>1413417600</v>
      </c>
    </row>
    <row r="418" spans="1:37">
      <c r="A418" s="4">
        <f t="shared" si="606"/>
        <v>3980</v>
      </c>
      <c r="B418" s="4">
        <f>(B$3+B$4*$A418+$M418+Z427*2)*$X418</f>
        <v>63360</v>
      </c>
      <c r="C418" s="4">
        <f>(C$3+C$4*$A418+$N418)*$X418*($Y418+$Z418)</f>
        <v>1243420.8</v>
      </c>
      <c r="D418" s="4">
        <f>(D$3+D$4*$A418+O418)*$X418*($Y418+$Z418)</f>
        <v>204652.8</v>
      </c>
      <c r="E418" s="4">
        <f>(E$3+E$4*$A418+P418)*$X418*$Y418</f>
        <v>470548.8</v>
      </c>
      <c r="F418" s="4">
        <f>(F$3+F$4*$A418+Q418)*$X418*$Y418</f>
        <v>77932.8</v>
      </c>
      <c r="G418" s="4">
        <f>(G$3+G$4*$A418+$R418)*$X418*$Y418</f>
        <v>473500.8</v>
      </c>
      <c r="H418" s="4">
        <f>(H$3+H$4*$A418+S418)</f>
        <v>782</v>
      </c>
      <c r="I418" s="4">
        <f>(I$3+I$4*$A418+T418)*$X418*$Y418</f>
        <v>77637.6</v>
      </c>
      <c r="J418" s="4">
        <f>(J$3+J$4*$A418+U418)*$X418*$Y418</f>
        <v>9840</v>
      </c>
      <c r="K418" s="4">
        <f>(K$3+K$4*$A418+V418)*$X418*$Y418</f>
        <v>9840</v>
      </c>
      <c r="L418" s="4">
        <f>(L$3+L$4*$A418+W418)*$X418*$Y418</f>
        <v>984000</v>
      </c>
      <c r="M418" s="5">
        <f t="shared" si="607"/>
        <v>7820</v>
      </c>
      <c r="N418" s="5">
        <f t="shared" ref="N418:T418" si="620">N417+2</f>
        <v>782</v>
      </c>
      <c r="O418" s="5">
        <f t="shared" si="620"/>
        <v>782</v>
      </c>
      <c r="P418" s="5">
        <f t="shared" si="620"/>
        <v>782</v>
      </c>
      <c r="Q418" s="5">
        <f t="shared" si="620"/>
        <v>782</v>
      </c>
      <c r="R418" s="5">
        <f t="shared" si="620"/>
        <v>782</v>
      </c>
      <c r="S418" s="5">
        <f t="shared" si="620"/>
        <v>782</v>
      </c>
      <c r="T418" s="5">
        <f t="shared" si="620"/>
        <v>689</v>
      </c>
      <c r="U418" s="5">
        <v>100</v>
      </c>
      <c r="V418" s="5">
        <v>100</v>
      </c>
      <c r="W418" s="5">
        <f t="shared" si="609"/>
        <v>1990</v>
      </c>
      <c r="X418" s="4">
        <v>8</v>
      </c>
      <c r="Y418" s="4">
        <f t="shared" si="569"/>
        <v>12.3</v>
      </c>
      <c r="Z418" s="4">
        <v>20</v>
      </c>
      <c r="AA418" s="4">
        <f t="shared" si="595"/>
        <v>91238400</v>
      </c>
      <c r="AB418" s="4">
        <f t="shared" si="596"/>
        <v>1790525952</v>
      </c>
      <c r="AC418" s="4">
        <f t="shared" si="597"/>
        <v>294700032</v>
      </c>
      <c r="AD418" s="4">
        <f t="shared" si="598"/>
        <v>677590272</v>
      </c>
      <c r="AE418" s="4">
        <f t="shared" si="599"/>
        <v>112223232</v>
      </c>
      <c r="AF418" s="4">
        <f t="shared" si="600"/>
        <v>681841152</v>
      </c>
      <c r="AG418" s="4">
        <f t="shared" si="601"/>
        <v>782</v>
      </c>
      <c r="AH418" s="4">
        <f t="shared" si="602"/>
        <v>77637.6</v>
      </c>
      <c r="AI418" s="4">
        <f t="shared" si="603"/>
        <v>14169600</v>
      </c>
      <c r="AJ418" s="4">
        <f t="shared" si="604"/>
        <v>14169600</v>
      </c>
      <c r="AK418" s="4">
        <f t="shared" si="605"/>
        <v>1416960000</v>
      </c>
    </row>
    <row r="419" spans="1:37">
      <c r="A419" s="4">
        <f t="shared" si="606"/>
        <v>3990</v>
      </c>
      <c r="B419" s="4">
        <f>(B$3+B$4*$A419+$M419+Z428*2)*$X419</f>
        <v>63520</v>
      </c>
      <c r="C419" s="4">
        <f>(C$3+C$4*$A419+$N419)*$X419*($Y419+$Z419)</f>
        <v>1246521.6</v>
      </c>
      <c r="D419" s="4">
        <f>(D$3+D$4*$A419+O419)*$X419*($Y419+$Z419)</f>
        <v>205169.6</v>
      </c>
      <c r="E419" s="4">
        <f>(E$3+E$4*$A419+P419)*$X419*$Y419</f>
        <v>471729.6</v>
      </c>
      <c r="F419" s="4">
        <f>(F$3+F$4*$A419+Q419)*$X419*$Y419</f>
        <v>78129.6</v>
      </c>
      <c r="G419" s="4">
        <f>(G$3+G$4*$A419+$R419)*$X419*$Y419</f>
        <v>474681.6</v>
      </c>
      <c r="H419" s="4">
        <f>(H$3+H$4*$A419+S419)</f>
        <v>784</v>
      </c>
      <c r="I419" s="4">
        <f>(I$3+I$4*$A419+T419)*$X419*$Y419</f>
        <v>77834.4</v>
      </c>
      <c r="J419" s="4">
        <f>(J$3+J$4*$A419+U419)*$X419*$Y419</f>
        <v>9840</v>
      </c>
      <c r="K419" s="4">
        <f>(K$3+K$4*$A419+V419)*$X419*$Y419</f>
        <v>9840</v>
      </c>
      <c r="L419" s="4">
        <f>(L$3+L$4*$A419+W419)*$X419*$Y419</f>
        <v>986460</v>
      </c>
      <c r="M419" s="5">
        <f t="shared" si="607"/>
        <v>7840</v>
      </c>
      <c r="N419" s="5">
        <f t="shared" ref="N419:T419" si="621">N418+2</f>
        <v>784</v>
      </c>
      <c r="O419" s="5">
        <f t="shared" si="621"/>
        <v>784</v>
      </c>
      <c r="P419" s="5">
        <f t="shared" si="621"/>
        <v>784</v>
      </c>
      <c r="Q419" s="5">
        <f t="shared" si="621"/>
        <v>784</v>
      </c>
      <c r="R419" s="5">
        <f t="shared" si="621"/>
        <v>784</v>
      </c>
      <c r="S419" s="5">
        <f t="shared" si="621"/>
        <v>784</v>
      </c>
      <c r="T419" s="5">
        <f t="shared" si="621"/>
        <v>691</v>
      </c>
      <c r="U419" s="5">
        <v>100</v>
      </c>
      <c r="V419" s="5">
        <v>100</v>
      </c>
      <c r="W419" s="5">
        <f t="shared" si="609"/>
        <v>1995</v>
      </c>
      <c r="X419" s="4">
        <v>8</v>
      </c>
      <c r="Y419" s="4">
        <f t="shared" si="569"/>
        <v>12.3</v>
      </c>
      <c r="Z419" s="4">
        <v>20</v>
      </c>
      <c r="AA419" s="4">
        <f t="shared" si="595"/>
        <v>91468800</v>
      </c>
      <c r="AB419" s="4">
        <f t="shared" si="596"/>
        <v>1794991104</v>
      </c>
      <c r="AC419" s="4">
        <f t="shared" si="597"/>
        <v>295444224</v>
      </c>
      <c r="AD419" s="4">
        <f t="shared" si="598"/>
        <v>679290624</v>
      </c>
      <c r="AE419" s="4">
        <f t="shared" si="599"/>
        <v>112506624</v>
      </c>
      <c r="AF419" s="4">
        <f t="shared" si="600"/>
        <v>683541504</v>
      </c>
      <c r="AG419" s="4">
        <f t="shared" si="601"/>
        <v>784</v>
      </c>
      <c r="AH419" s="4">
        <f t="shared" si="602"/>
        <v>77834.4</v>
      </c>
      <c r="AI419" s="4">
        <f t="shared" si="603"/>
        <v>14169600</v>
      </c>
      <c r="AJ419" s="4">
        <f t="shared" si="604"/>
        <v>14169600</v>
      </c>
      <c r="AK419" s="4">
        <f t="shared" si="605"/>
        <v>1420502400</v>
      </c>
    </row>
    <row r="420" spans="1:37">
      <c r="A420" s="4">
        <f t="shared" si="606"/>
        <v>4000</v>
      </c>
      <c r="B420" s="4">
        <f>(B$3+B$4*$A420+$M420+Z429*2)*$X420</f>
        <v>63680</v>
      </c>
      <c r="C420" s="4">
        <f>(C$3+C$4*$A420+$N420)*$X420*($Y420+$Z420)</f>
        <v>1249622.4</v>
      </c>
      <c r="D420" s="4">
        <f>(D$3+D$4*$A420+O420)*$X420*($Y420+$Z420)</f>
        <v>205686.4</v>
      </c>
      <c r="E420" s="4">
        <f>(E$3+E$4*$A420+P420)*$X420*$Y420</f>
        <v>472910.4</v>
      </c>
      <c r="F420" s="4">
        <f>(F$3+F$4*$A420+Q420)*$X420*$Y420</f>
        <v>78326.4</v>
      </c>
      <c r="G420" s="4">
        <f>(G$3+G$4*$A420+$R420)*$X420*$Y420</f>
        <v>475862.4</v>
      </c>
      <c r="H420" s="4">
        <f>(H$3+H$4*$A420+S420)</f>
        <v>786</v>
      </c>
      <c r="I420" s="4">
        <f>(I$3+I$4*$A420+T420)*$X420*$Y420</f>
        <v>78031.2</v>
      </c>
      <c r="J420" s="4">
        <f>(J$3+J$4*$A420+U420)*$X420*$Y420</f>
        <v>9840</v>
      </c>
      <c r="K420" s="4">
        <f>(K$3+K$4*$A420+V420)*$X420*$Y420</f>
        <v>9840</v>
      </c>
      <c r="L420" s="4">
        <f>(L$3+L$4*$A420+W420)*$X420*$Y420</f>
        <v>988920</v>
      </c>
      <c r="M420" s="5">
        <f t="shared" si="607"/>
        <v>7860</v>
      </c>
      <c r="N420" s="5">
        <f t="shared" ref="N420:T420" si="622">N419+2</f>
        <v>786</v>
      </c>
      <c r="O420" s="5">
        <f t="shared" si="622"/>
        <v>786</v>
      </c>
      <c r="P420" s="5">
        <f t="shared" si="622"/>
        <v>786</v>
      </c>
      <c r="Q420" s="5">
        <f t="shared" si="622"/>
        <v>786</v>
      </c>
      <c r="R420" s="5">
        <f t="shared" si="622"/>
        <v>786</v>
      </c>
      <c r="S420" s="5">
        <f t="shared" si="622"/>
        <v>786</v>
      </c>
      <c r="T420" s="5">
        <f t="shared" si="622"/>
        <v>693</v>
      </c>
      <c r="U420" s="5">
        <v>100</v>
      </c>
      <c r="V420" s="5">
        <v>100</v>
      </c>
      <c r="W420" s="5">
        <f t="shared" si="609"/>
        <v>2000</v>
      </c>
      <c r="X420" s="4">
        <v>8</v>
      </c>
      <c r="Y420" s="4">
        <f t="shared" si="569"/>
        <v>12.3</v>
      </c>
      <c r="Z420" s="4">
        <v>20</v>
      </c>
      <c r="AA420" s="4">
        <f t="shared" si="595"/>
        <v>91699200</v>
      </c>
      <c r="AB420" s="4">
        <f t="shared" si="596"/>
        <v>1799456256</v>
      </c>
      <c r="AC420" s="4">
        <f t="shared" si="597"/>
        <v>296188416</v>
      </c>
      <c r="AD420" s="4">
        <f t="shared" si="598"/>
        <v>680990976</v>
      </c>
      <c r="AE420" s="4">
        <f t="shared" si="599"/>
        <v>112790016</v>
      </c>
      <c r="AF420" s="4">
        <f t="shared" si="600"/>
        <v>685241856</v>
      </c>
      <c r="AG420" s="4">
        <f t="shared" si="601"/>
        <v>786</v>
      </c>
      <c r="AH420" s="4">
        <f t="shared" si="602"/>
        <v>78031.2</v>
      </c>
      <c r="AI420" s="4">
        <f t="shared" si="603"/>
        <v>14169600</v>
      </c>
      <c r="AJ420" s="4">
        <f t="shared" si="604"/>
        <v>14169600</v>
      </c>
      <c r="AK420" s="4">
        <f t="shared" si="605"/>
        <v>1424044800</v>
      </c>
    </row>
  </sheetData>
  <mergeCells count="1">
    <mergeCell ref="M2:W2"/>
  </mergeCell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2"/>
  <sheetViews>
    <sheetView zoomScale="70" zoomScaleNormal="70" workbookViewId="0">
      <selection activeCell="Z50" sqref="Z50"/>
    </sheetView>
  </sheetViews>
  <sheetFormatPr defaultColWidth="9" defaultRowHeight="13.5"/>
  <cols>
    <col min="1" max="6" width="11.375" customWidth="1"/>
    <col min="7" max="7" width="12" customWidth="1"/>
    <col min="8" max="8" width="10.125" customWidth="1"/>
    <col min="9" max="9" width="12" customWidth="1"/>
    <col min="10" max="11" width="13.25" customWidth="1"/>
    <col min="12" max="12" width="5.375" customWidth="1"/>
    <col min="13" max="13" width="10.375"/>
    <col min="14" max="14" width="12.625" customWidth="1"/>
    <col min="15" max="15" width="9.375" customWidth="1"/>
    <col min="16" max="18" width="9.375"/>
    <col min="23" max="23" width="11.5"/>
    <col min="28" max="28" width="9.375"/>
    <col min="29" max="29" width="10.375"/>
  </cols>
  <sheetData>
    <row r="1" ht="16.5" spans="1:23">
      <c r="A1" s="1" t="s">
        <v>510</v>
      </c>
      <c r="B1" s="1" t="s">
        <v>511</v>
      </c>
      <c r="C1" s="1" t="s">
        <v>512</v>
      </c>
      <c r="D1" s="1" t="s">
        <v>513</v>
      </c>
      <c r="E1" s="1" t="s">
        <v>514</v>
      </c>
      <c r="F1" s="1" t="s">
        <v>515</v>
      </c>
      <c r="G1" s="1" t="s">
        <v>144</v>
      </c>
      <c r="H1" s="1" t="s">
        <v>145</v>
      </c>
      <c r="I1" s="1" t="s">
        <v>143</v>
      </c>
      <c r="J1" s="1" t="s">
        <v>142</v>
      </c>
      <c r="K1" s="1" t="s">
        <v>516</v>
      </c>
      <c r="L1" s="2"/>
      <c r="M1" s="1" t="s">
        <v>510</v>
      </c>
      <c r="N1" s="1" t="s">
        <v>511</v>
      </c>
      <c r="O1" s="1" t="s">
        <v>512</v>
      </c>
      <c r="P1" s="1" t="s">
        <v>513</v>
      </c>
      <c r="Q1" s="1" t="s">
        <v>514</v>
      </c>
      <c r="R1" s="1" t="s">
        <v>515</v>
      </c>
      <c r="S1" s="1" t="s">
        <v>144</v>
      </c>
      <c r="T1" s="1" t="s">
        <v>145</v>
      </c>
      <c r="U1" s="1" t="s">
        <v>143</v>
      </c>
      <c r="V1" s="1" t="s">
        <v>142</v>
      </c>
      <c r="W1" s="1" t="s">
        <v>516</v>
      </c>
    </row>
    <row r="2" ht="16.5" spans="1:23">
      <c r="A2" s="1">
        <v>10002</v>
      </c>
      <c r="B2" s="1">
        <v>10003</v>
      </c>
      <c r="C2" s="1">
        <v>10004</v>
      </c>
      <c r="D2" s="1">
        <v>10005</v>
      </c>
      <c r="E2" s="1">
        <v>10006</v>
      </c>
      <c r="F2" s="1">
        <v>10007</v>
      </c>
      <c r="G2" s="1">
        <v>10008</v>
      </c>
      <c r="H2" s="1">
        <v>10009</v>
      </c>
      <c r="I2" s="1">
        <v>10010</v>
      </c>
      <c r="J2" s="1">
        <v>10011</v>
      </c>
      <c r="K2" s="1">
        <v>10018</v>
      </c>
      <c r="L2" s="2" t="s">
        <v>1</v>
      </c>
      <c r="M2" s="1">
        <v>10002</v>
      </c>
      <c r="N2" s="1">
        <v>10003</v>
      </c>
      <c r="O2" s="1">
        <v>10004</v>
      </c>
      <c r="P2" s="1">
        <v>10005</v>
      </c>
      <c r="Q2" s="1">
        <v>10006</v>
      </c>
      <c r="R2" s="1">
        <v>10007</v>
      </c>
      <c r="S2" s="1">
        <v>10008</v>
      </c>
      <c r="T2" s="1">
        <v>10009</v>
      </c>
      <c r="U2" s="1">
        <v>10010</v>
      </c>
      <c r="V2" s="1">
        <v>10011</v>
      </c>
      <c r="W2" s="1">
        <v>10018</v>
      </c>
    </row>
    <row r="3" ht="16.5" spans="1:29">
      <c r="A3" s="1" t="s">
        <v>523</v>
      </c>
      <c r="B3" s="1" t="s">
        <v>524</v>
      </c>
      <c r="C3" s="1" t="s">
        <v>524</v>
      </c>
      <c r="D3" s="1" t="s">
        <v>524</v>
      </c>
      <c r="E3" s="1" t="s">
        <v>524</v>
      </c>
      <c r="F3" s="1" t="s">
        <v>524</v>
      </c>
      <c r="G3" s="1" t="s">
        <v>525</v>
      </c>
      <c r="H3" s="1" t="s">
        <v>526</v>
      </c>
      <c r="I3" s="1" t="s">
        <v>527</v>
      </c>
      <c r="J3" s="1" t="s">
        <v>528</v>
      </c>
      <c r="K3" s="1" t="s">
        <v>529</v>
      </c>
      <c r="L3" s="2">
        <v>10</v>
      </c>
      <c r="M3">
        <f>(20+$L3*1)*120*12</f>
        <v>43200</v>
      </c>
      <c r="N3">
        <f>(5+$L3*0.1)*120*12*O3*P3*Q3</f>
        <v>8.707129344e+19</v>
      </c>
      <c r="O3">
        <f t="shared" ref="N3:R3" si="0">(50+$L3*10)*120*12</f>
        <v>216000</v>
      </c>
      <c r="P3">
        <f t="shared" si="0"/>
        <v>216000</v>
      </c>
      <c r="Q3">
        <f t="shared" si="0"/>
        <v>216000</v>
      </c>
      <c r="R3">
        <f>(5+$L3*0.1)*X3*Y3*Z3</f>
        <v>6.6</v>
      </c>
      <c r="S3">
        <f>10+0.03*L3</f>
        <v>10.3</v>
      </c>
      <c r="T3">
        <f>40+0.05*L3</f>
        <v>40.5</v>
      </c>
      <c r="U3">
        <f>10+0.02*L3</f>
        <v>10.2</v>
      </c>
      <c r="V3">
        <f>(20+$L$3*20)*120*12</f>
        <v>316800</v>
      </c>
      <c r="W3">
        <f>(10+$L3*0.5)*X3*Y3*Z3</f>
        <v>16.5</v>
      </c>
      <c r="X3">
        <v>1.1</v>
      </c>
      <c r="Y3">
        <v>1</v>
      </c>
      <c r="Z3">
        <v>1</v>
      </c>
      <c r="AA3">
        <v>100</v>
      </c>
      <c r="AB3">
        <f>R3*120*12</f>
        <v>9504</v>
      </c>
      <c r="AC3">
        <f>W3*120*12</f>
        <v>23760</v>
      </c>
    </row>
    <row r="4" ht="16.5" spans="1:29">
      <c r="A4" s="1" t="s">
        <v>523</v>
      </c>
      <c r="B4" s="1" t="s">
        <v>524</v>
      </c>
      <c r="C4" s="1" t="s">
        <v>524</v>
      </c>
      <c r="D4" s="1" t="s">
        <v>524</v>
      </c>
      <c r="E4" s="1" t="s">
        <v>524</v>
      </c>
      <c r="F4" s="1" t="s">
        <v>524</v>
      </c>
      <c r="G4" s="1" t="s">
        <v>525</v>
      </c>
      <c r="H4" s="1" t="s">
        <v>526</v>
      </c>
      <c r="I4" s="1" t="s">
        <v>527</v>
      </c>
      <c r="J4" s="1" t="s">
        <v>528</v>
      </c>
      <c r="K4" s="1" t="s">
        <v>529</v>
      </c>
      <c r="L4" s="2">
        <v>20</v>
      </c>
      <c r="M4">
        <f t="shared" ref="M4:M42" si="1">(20+$L4*1)*120*12</f>
        <v>57600</v>
      </c>
      <c r="N4">
        <f t="shared" ref="N3:N42" si="2">(5+$L4*0.1)*120*12*O4*P4*Q4</f>
        <v>4.7029248e+20</v>
      </c>
      <c r="O4">
        <f t="shared" ref="O4:O42" si="3">(50+$L4*10)*120*12</f>
        <v>360000</v>
      </c>
      <c r="P4">
        <f t="shared" ref="P4:P42" si="4">(50+$L4*10)*120*12</f>
        <v>360000</v>
      </c>
      <c r="Q4">
        <f t="shared" ref="Q4:Q42" si="5">(50+$L4*10)*120*12</f>
        <v>360000</v>
      </c>
      <c r="R4">
        <f t="shared" ref="R4:R42" si="6">(5+$L4*0.1)*X4*Y4*Z4</f>
        <v>8.4</v>
      </c>
      <c r="S4">
        <f t="shared" ref="S4:S42" si="7">10+0.03*L4</f>
        <v>10.6</v>
      </c>
      <c r="T4">
        <f t="shared" ref="T4:T42" si="8">40+0.05*L4</f>
        <v>41</v>
      </c>
      <c r="U4">
        <f t="shared" ref="U4:U42" si="9">10+0.02*L4</f>
        <v>10.4</v>
      </c>
      <c r="W4">
        <f t="shared" ref="W4:W42" si="10">(10+$L4*0.5)*X4*Y4*Z4</f>
        <v>24</v>
      </c>
      <c r="X4">
        <v>1.2</v>
      </c>
      <c r="Y4">
        <v>1</v>
      </c>
      <c r="Z4">
        <v>1</v>
      </c>
      <c r="AA4">
        <v>100</v>
      </c>
      <c r="AB4">
        <f t="shared" ref="AB4:AB42" si="11">R4*120*12</f>
        <v>12096</v>
      </c>
      <c r="AC4">
        <f t="shared" ref="AC4:AC42" si="12">W4*120*12</f>
        <v>34560</v>
      </c>
    </row>
    <row r="5" ht="16.5" spans="1:29">
      <c r="A5" s="1" t="s">
        <v>523</v>
      </c>
      <c r="B5" s="1" t="s">
        <v>524</v>
      </c>
      <c r="C5" s="1" t="s">
        <v>524</v>
      </c>
      <c r="D5" s="1" t="s">
        <v>524</v>
      </c>
      <c r="E5" s="1" t="s">
        <v>524</v>
      </c>
      <c r="F5" s="1" t="s">
        <v>524</v>
      </c>
      <c r="G5" s="1" t="s">
        <v>525</v>
      </c>
      <c r="H5" s="1" t="s">
        <v>526</v>
      </c>
      <c r="I5" s="1" t="s">
        <v>527</v>
      </c>
      <c r="J5" s="1" t="s">
        <v>528</v>
      </c>
      <c r="K5" s="1" t="s">
        <v>529</v>
      </c>
      <c r="L5" s="2">
        <v>30</v>
      </c>
      <c r="M5">
        <f t="shared" si="1"/>
        <v>72000</v>
      </c>
      <c r="N5">
        <f t="shared" si="2"/>
        <v>1.47483721728e+21</v>
      </c>
      <c r="O5">
        <f t="shared" si="3"/>
        <v>504000</v>
      </c>
      <c r="P5">
        <f t="shared" si="4"/>
        <v>504000</v>
      </c>
      <c r="Q5">
        <f t="shared" si="5"/>
        <v>504000</v>
      </c>
      <c r="R5">
        <f t="shared" si="6"/>
        <v>19.2</v>
      </c>
      <c r="S5">
        <f t="shared" si="7"/>
        <v>10.9</v>
      </c>
      <c r="T5">
        <f t="shared" si="8"/>
        <v>41.5</v>
      </c>
      <c r="U5">
        <f t="shared" si="9"/>
        <v>10.6</v>
      </c>
      <c r="W5">
        <f t="shared" si="10"/>
        <v>60</v>
      </c>
      <c r="X5">
        <v>1.2</v>
      </c>
      <c r="Y5">
        <v>2</v>
      </c>
      <c r="Z5">
        <v>1</v>
      </c>
      <c r="AA5">
        <v>100</v>
      </c>
      <c r="AB5">
        <f t="shared" si="11"/>
        <v>27648</v>
      </c>
      <c r="AC5">
        <f t="shared" si="12"/>
        <v>86400</v>
      </c>
    </row>
    <row r="6" ht="16.5" spans="1:29">
      <c r="A6" s="1" t="s">
        <v>523</v>
      </c>
      <c r="B6" s="1" t="s">
        <v>524</v>
      </c>
      <c r="C6" s="1" t="s">
        <v>524</v>
      </c>
      <c r="D6" s="1" t="s">
        <v>524</v>
      </c>
      <c r="E6" s="1" t="s">
        <v>524</v>
      </c>
      <c r="F6" s="1" t="s">
        <v>524</v>
      </c>
      <c r="G6" s="1" t="s">
        <v>525</v>
      </c>
      <c r="H6" s="1" t="s">
        <v>526</v>
      </c>
      <c r="I6" s="1" t="s">
        <v>527</v>
      </c>
      <c r="J6" s="1" t="s">
        <v>528</v>
      </c>
      <c r="K6" s="1" t="s">
        <v>529</v>
      </c>
      <c r="L6" s="2">
        <v>40</v>
      </c>
      <c r="M6">
        <f t="shared" si="1"/>
        <v>86400</v>
      </c>
      <c r="N6">
        <f t="shared" si="2"/>
        <v>3.52638738432e+21</v>
      </c>
      <c r="O6">
        <f t="shared" si="3"/>
        <v>648000</v>
      </c>
      <c r="P6">
        <f t="shared" si="4"/>
        <v>648000</v>
      </c>
      <c r="Q6">
        <f t="shared" si="5"/>
        <v>648000</v>
      </c>
      <c r="R6">
        <f t="shared" si="6"/>
        <v>23.4</v>
      </c>
      <c r="S6">
        <f t="shared" si="7"/>
        <v>11.2</v>
      </c>
      <c r="T6">
        <f t="shared" si="8"/>
        <v>42</v>
      </c>
      <c r="U6">
        <f t="shared" si="9"/>
        <v>10.8</v>
      </c>
      <c r="W6">
        <f t="shared" si="10"/>
        <v>78</v>
      </c>
      <c r="X6">
        <v>1.3</v>
      </c>
      <c r="Y6">
        <v>2</v>
      </c>
      <c r="Z6">
        <v>1</v>
      </c>
      <c r="AA6">
        <v>100</v>
      </c>
      <c r="AB6">
        <f t="shared" si="11"/>
        <v>33696</v>
      </c>
      <c r="AC6">
        <f t="shared" si="12"/>
        <v>112320</v>
      </c>
    </row>
    <row r="7" ht="16.5" spans="1:29">
      <c r="A7" s="1" t="s">
        <v>523</v>
      </c>
      <c r="B7" s="1" t="s">
        <v>524</v>
      </c>
      <c r="C7" s="1" t="s">
        <v>524</v>
      </c>
      <c r="D7" s="1" t="s">
        <v>524</v>
      </c>
      <c r="E7" s="1" t="s">
        <v>524</v>
      </c>
      <c r="F7" s="1" t="s">
        <v>524</v>
      </c>
      <c r="G7" s="1" t="s">
        <v>525</v>
      </c>
      <c r="H7" s="1" t="s">
        <v>526</v>
      </c>
      <c r="I7" s="1" t="s">
        <v>527</v>
      </c>
      <c r="J7" s="1" t="s">
        <v>528</v>
      </c>
      <c r="K7" s="1" t="s">
        <v>529</v>
      </c>
      <c r="L7" s="3">
        <v>50</v>
      </c>
      <c r="M7">
        <f t="shared" si="1"/>
        <v>100800</v>
      </c>
      <c r="N7">
        <f t="shared" si="2"/>
        <v>7.1538204672e+21</v>
      </c>
      <c r="O7">
        <f t="shared" si="3"/>
        <v>792000</v>
      </c>
      <c r="P7">
        <f t="shared" si="4"/>
        <v>792000</v>
      </c>
      <c r="Q7">
        <f t="shared" si="5"/>
        <v>792000</v>
      </c>
      <c r="R7">
        <f t="shared" si="6"/>
        <v>28</v>
      </c>
      <c r="S7">
        <f t="shared" si="7"/>
        <v>11.5</v>
      </c>
      <c r="T7">
        <f t="shared" si="8"/>
        <v>42.5</v>
      </c>
      <c r="U7">
        <f t="shared" si="9"/>
        <v>11</v>
      </c>
      <c r="W7">
        <f t="shared" si="10"/>
        <v>98</v>
      </c>
      <c r="X7">
        <v>1.4</v>
      </c>
      <c r="Y7">
        <v>2</v>
      </c>
      <c r="Z7">
        <v>1</v>
      </c>
      <c r="AA7">
        <v>100</v>
      </c>
      <c r="AB7">
        <f t="shared" si="11"/>
        <v>40320</v>
      </c>
      <c r="AC7">
        <f t="shared" si="12"/>
        <v>141120</v>
      </c>
    </row>
    <row r="8" ht="16.5" spans="1:29">
      <c r="A8" s="1" t="s">
        <v>523</v>
      </c>
      <c r="B8" s="1" t="s">
        <v>524</v>
      </c>
      <c r="C8" s="1" t="s">
        <v>524</v>
      </c>
      <c r="D8" s="1" t="s">
        <v>524</v>
      </c>
      <c r="E8" s="1" t="s">
        <v>524</v>
      </c>
      <c r="F8" s="1" t="s">
        <v>524</v>
      </c>
      <c r="G8" s="1" t="s">
        <v>525</v>
      </c>
      <c r="H8" s="1" t="s">
        <v>526</v>
      </c>
      <c r="I8" s="1" t="s">
        <v>527</v>
      </c>
      <c r="J8" s="1" t="s">
        <v>528</v>
      </c>
      <c r="K8" s="1" t="s">
        <v>529</v>
      </c>
      <c r="L8" s="2">
        <v>80</v>
      </c>
      <c r="M8">
        <f t="shared" si="1"/>
        <v>144000</v>
      </c>
      <c r="N8">
        <f t="shared" si="2"/>
        <v>3.432812617728e+22</v>
      </c>
      <c r="O8">
        <f t="shared" si="3"/>
        <v>1224000</v>
      </c>
      <c r="P8">
        <f t="shared" si="4"/>
        <v>1224000</v>
      </c>
      <c r="Q8">
        <f t="shared" si="5"/>
        <v>1224000</v>
      </c>
      <c r="R8">
        <f t="shared" si="6"/>
        <v>78</v>
      </c>
      <c r="S8">
        <f t="shared" si="7"/>
        <v>12.4</v>
      </c>
      <c r="T8">
        <f t="shared" si="8"/>
        <v>44</v>
      </c>
      <c r="U8">
        <f t="shared" si="9"/>
        <v>11.6</v>
      </c>
      <c r="W8">
        <f t="shared" si="10"/>
        <v>300</v>
      </c>
      <c r="X8">
        <f t="shared" ref="X8:X11" si="13">X7+0.1</f>
        <v>1.5</v>
      </c>
      <c r="Y8">
        <v>2</v>
      </c>
      <c r="Z8">
        <v>2</v>
      </c>
      <c r="AA8">
        <v>100</v>
      </c>
      <c r="AB8">
        <f t="shared" si="11"/>
        <v>112320</v>
      </c>
      <c r="AC8">
        <f t="shared" si="12"/>
        <v>432000</v>
      </c>
    </row>
    <row r="9" ht="16.5" spans="1:29">
      <c r="A9" s="1" t="s">
        <v>523</v>
      </c>
      <c r="B9" s="1" t="s">
        <v>524</v>
      </c>
      <c r="C9" s="1" t="s">
        <v>524</v>
      </c>
      <c r="D9" s="1" t="s">
        <v>524</v>
      </c>
      <c r="E9" s="1" t="s">
        <v>524</v>
      </c>
      <c r="F9" s="1" t="s">
        <v>524</v>
      </c>
      <c r="G9" s="1" t="s">
        <v>525</v>
      </c>
      <c r="H9" s="1" t="s">
        <v>526</v>
      </c>
      <c r="I9" s="1" t="s">
        <v>527</v>
      </c>
      <c r="J9" s="1" t="s">
        <v>528</v>
      </c>
      <c r="K9" s="1" t="s">
        <v>529</v>
      </c>
      <c r="L9" s="2">
        <v>110</v>
      </c>
      <c r="M9">
        <f t="shared" si="1"/>
        <v>187200</v>
      </c>
      <c r="N9">
        <f t="shared" si="2"/>
        <v>1.0463174590464e+23</v>
      </c>
      <c r="O9">
        <f t="shared" si="3"/>
        <v>1656000</v>
      </c>
      <c r="P9">
        <f t="shared" si="4"/>
        <v>1656000</v>
      </c>
      <c r="Q9">
        <f t="shared" si="5"/>
        <v>1656000</v>
      </c>
      <c r="R9">
        <f t="shared" si="6"/>
        <v>102.4</v>
      </c>
      <c r="S9">
        <f t="shared" si="7"/>
        <v>13.3</v>
      </c>
      <c r="T9">
        <f t="shared" si="8"/>
        <v>45.5</v>
      </c>
      <c r="U9">
        <f t="shared" si="9"/>
        <v>12.2</v>
      </c>
      <c r="W9">
        <f t="shared" si="10"/>
        <v>416</v>
      </c>
      <c r="X9">
        <f t="shared" si="13"/>
        <v>1.6</v>
      </c>
      <c r="Y9">
        <v>2</v>
      </c>
      <c r="Z9">
        <v>2</v>
      </c>
      <c r="AA9">
        <v>100</v>
      </c>
      <c r="AB9">
        <f t="shared" si="11"/>
        <v>147456</v>
      </c>
      <c r="AC9">
        <f t="shared" si="12"/>
        <v>599040</v>
      </c>
    </row>
    <row r="10" ht="16.5" spans="1:29">
      <c r="A10" s="1" t="s">
        <v>523</v>
      </c>
      <c r="B10" s="1" t="s">
        <v>524</v>
      </c>
      <c r="C10" s="1" t="s">
        <v>524</v>
      </c>
      <c r="D10" s="1" t="s">
        <v>524</v>
      </c>
      <c r="E10" s="1" t="s">
        <v>524</v>
      </c>
      <c r="F10" s="1" t="s">
        <v>524</v>
      </c>
      <c r="G10" s="1" t="s">
        <v>525</v>
      </c>
      <c r="H10" s="1" t="s">
        <v>526</v>
      </c>
      <c r="I10" s="1" t="s">
        <v>527</v>
      </c>
      <c r="J10" s="1" t="s">
        <v>528</v>
      </c>
      <c r="K10" s="1" t="s">
        <v>529</v>
      </c>
      <c r="L10" s="2">
        <v>140</v>
      </c>
      <c r="M10">
        <f t="shared" si="1"/>
        <v>230400</v>
      </c>
      <c r="N10">
        <f t="shared" si="2"/>
        <v>2.4906206011392e+23</v>
      </c>
      <c r="O10">
        <f t="shared" si="3"/>
        <v>2088000</v>
      </c>
      <c r="P10">
        <f t="shared" si="4"/>
        <v>2088000</v>
      </c>
      <c r="Q10">
        <f t="shared" si="5"/>
        <v>2088000</v>
      </c>
      <c r="R10">
        <f t="shared" si="6"/>
        <v>129.2</v>
      </c>
      <c r="S10">
        <f t="shared" si="7"/>
        <v>14.2</v>
      </c>
      <c r="T10">
        <f t="shared" si="8"/>
        <v>47</v>
      </c>
      <c r="U10">
        <f t="shared" si="9"/>
        <v>12.8</v>
      </c>
      <c r="W10">
        <f t="shared" si="10"/>
        <v>544</v>
      </c>
      <c r="X10">
        <f t="shared" si="13"/>
        <v>1.7</v>
      </c>
      <c r="Y10">
        <v>2</v>
      </c>
      <c r="Z10">
        <v>2</v>
      </c>
      <c r="AA10">
        <v>100</v>
      </c>
      <c r="AB10">
        <f t="shared" si="11"/>
        <v>186048</v>
      </c>
      <c r="AC10">
        <f t="shared" si="12"/>
        <v>783360</v>
      </c>
    </row>
    <row r="11" ht="16.5" spans="1:29">
      <c r="A11" s="1" t="s">
        <v>523</v>
      </c>
      <c r="B11" s="1" t="s">
        <v>524</v>
      </c>
      <c r="C11" s="1" t="s">
        <v>524</v>
      </c>
      <c r="D11" s="1" t="s">
        <v>524</v>
      </c>
      <c r="E11" s="1" t="s">
        <v>524</v>
      </c>
      <c r="F11" s="1" t="s">
        <v>524</v>
      </c>
      <c r="G11" s="1" t="s">
        <v>525</v>
      </c>
      <c r="H11" s="1" t="s">
        <v>526</v>
      </c>
      <c r="I11" s="1" t="s">
        <v>527</v>
      </c>
      <c r="J11" s="1" t="s">
        <v>528</v>
      </c>
      <c r="K11" s="1" t="s">
        <v>529</v>
      </c>
      <c r="L11" s="2">
        <v>170</v>
      </c>
      <c r="M11">
        <f t="shared" si="1"/>
        <v>273600</v>
      </c>
      <c r="N11">
        <f t="shared" si="2"/>
        <v>5.0697529344e+23</v>
      </c>
      <c r="O11">
        <f t="shared" si="3"/>
        <v>2520000</v>
      </c>
      <c r="P11">
        <f t="shared" si="4"/>
        <v>2520000</v>
      </c>
      <c r="Q11">
        <f t="shared" si="5"/>
        <v>2520000</v>
      </c>
      <c r="R11">
        <f t="shared" si="6"/>
        <v>158.4</v>
      </c>
      <c r="S11">
        <f t="shared" si="7"/>
        <v>15.1</v>
      </c>
      <c r="T11">
        <f t="shared" si="8"/>
        <v>48.5</v>
      </c>
      <c r="U11">
        <f t="shared" si="9"/>
        <v>13.4</v>
      </c>
      <c r="W11">
        <f t="shared" si="10"/>
        <v>684</v>
      </c>
      <c r="X11">
        <f t="shared" si="13"/>
        <v>1.8</v>
      </c>
      <c r="Y11">
        <v>2</v>
      </c>
      <c r="Z11">
        <v>2</v>
      </c>
      <c r="AA11">
        <v>100</v>
      </c>
      <c r="AB11">
        <f t="shared" si="11"/>
        <v>228096</v>
      </c>
      <c r="AC11">
        <f t="shared" si="12"/>
        <v>984960</v>
      </c>
    </row>
    <row r="12" ht="16.5" spans="1:29">
      <c r="A12" s="1" t="s">
        <v>523</v>
      </c>
      <c r="B12" s="1" t="s">
        <v>524</v>
      </c>
      <c r="C12" s="1" t="s">
        <v>524</v>
      </c>
      <c r="D12" s="1" t="s">
        <v>524</v>
      </c>
      <c r="E12" s="1" t="s">
        <v>524</v>
      </c>
      <c r="F12" s="1" t="s">
        <v>524</v>
      </c>
      <c r="G12" s="1" t="s">
        <v>525</v>
      </c>
      <c r="H12" s="1" t="s">
        <v>526</v>
      </c>
      <c r="I12" s="1" t="s">
        <v>527</v>
      </c>
      <c r="J12" s="1" t="s">
        <v>528</v>
      </c>
      <c r="K12" s="1" t="s">
        <v>529</v>
      </c>
      <c r="L12" s="3">
        <v>200</v>
      </c>
      <c r="M12">
        <f t="shared" si="1"/>
        <v>316800</v>
      </c>
      <c r="N12">
        <f t="shared" si="2"/>
        <v>9.26086514688e+23</v>
      </c>
      <c r="O12">
        <f t="shared" si="3"/>
        <v>2952000</v>
      </c>
      <c r="P12">
        <f t="shared" si="4"/>
        <v>2952000</v>
      </c>
      <c r="Q12">
        <f t="shared" si="5"/>
        <v>2952000</v>
      </c>
      <c r="R12">
        <f t="shared" si="6"/>
        <v>270</v>
      </c>
      <c r="S12">
        <f t="shared" si="7"/>
        <v>16</v>
      </c>
      <c r="T12">
        <f t="shared" si="8"/>
        <v>50</v>
      </c>
      <c r="U12">
        <f t="shared" si="9"/>
        <v>14</v>
      </c>
      <c r="W12">
        <f t="shared" si="10"/>
        <v>1188</v>
      </c>
      <c r="X12">
        <v>1.8</v>
      </c>
      <c r="Y12">
        <v>3</v>
      </c>
      <c r="Z12">
        <v>2</v>
      </c>
      <c r="AA12">
        <v>100</v>
      </c>
      <c r="AB12">
        <f t="shared" si="11"/>
        <v>388800</v>
      </c>
      <c r="AC12">
        <f t="shared" si="12"/>
        <v>1710720</v>
      </c>
    </row>
    <row r="13" ht="16.5" spans="1:29">
      <c r="A13" s="1" t="s">
        <v>523</v>
      </c>
      <c r="B13" s="1" t="s">
        <v>524</v>
      </c>
      <c r="C13" s="1" t="s">
        <v>524</v>
      </c>
      <c r="D13" s="1" t="s">
        <v>524</v>
      </c>
      <c r="E13" s="1" t="s">
        <v>524</v>
      </c>
      <c r="F13" s="1" t="s">
        <v>524</v>
      </c>
      <c r="G13" s="1" t="s">
        <v>525</v>
      </c>
      <c r="H13" s="1" t="s">
        <v>526</v>
      </c>
      <c r="I13" s="1" t="s">
        <v>527</v>
      </c>
      <c r="J13" s="1" t="s">
        <v>528</v>
      </c>
      <c r="K13" s="1" t="s">
        <v>529</v>
      </c>
      <c r="L13" s="2">
        <v>250</v>
      </c>
      <c r="M13">
        <f t="shared" si="1"/>
        <v>388800</v>
      </c>
      <c r="N13">
        <f t="shared" si="2"/>
        <v>2.1389063233536e+24</v>
      </c>
      <c r="O13">
        <f t="shared" si="3"/>
        <v>3672000</v>
      </c>
      <c r="P13">
        <f t="shared" si="4"/>
        <v>3672000</v>
      </c>
      <c r="Q13">
        <f t="shared" si="5"/>
        <v>3672000</v>
      </c>
      <c r="R13">
        <f t="shared" si="6"/>
        <v>342</v>
      </c>
      <c r="S13">
        <f t="shared" si="7"/>
        <v>17.5</v>
      </c>
      <c r="T13">
        <f t="shared" si="8"/>
        <v>52.5</v>
      </c>
      <c r="U13">
        <f t="shared" si="9"/>
        <v>15</v>
      </c>
      <c r="W13">
        <f t="shared" si="10"/>
        <v>1539</v>
      </c>
      <c r="X13">
        <f t="shared" ref="X13:X16" si="14">X12+0.1</f>
        <v>1.9</v>
      </c>
      <c r="Y13">
        <v>3</v>
      </c>
      <c r="Z13">
        <v>2</v>
      </c>
      <c r="AA13">
        <v>100</v>
      </c>
      <c r="AB13">
        <f t="shared" si="11"/>
        <v>492480</v>
      </c>
      <c r="AC13">
        <f t="shared" si="12"/>
        <v>2216160</v>
      </c>
    </row>
    <row r="14" ht="16.5" spans="1:29">
      <c r="A14" s="1" t="s">
        <v>523</v>
      </c>
      <c r="B14" s="1" t="s">
        <v>524</v>
      </c>
      <c r="C14" s="1" t="s">
        <v>524</v>
      </c>
      <c r="D14" s="1" t="s">
        <v>524</v>
      </c>
      <c r="E14" s="1" t="s">
        <v>524</v>
      </c>
      <c r="F14" s="1" t="s">
        <v>524</v>
      </c>
      <c r="G14" s="1" t="s">
        <v>525</v>
      </c>
      <c r="H14" s="1" t="s">
        <v>526</v>
      </c>
      <c r="I14" s="1" t="s">
        <v>527</v>
      </c>
      <c r="J14" s="1" t="s">
        <v>528</v>
      </c>
      <c r="K14" s="1" t="s">
        <v>529</v>
      </c>
      <c r="L14" s="2">
        <v>300</v>
      </c>
      <c r="M14">
        <f t="shared" si="1"/>
        <v>460800</v>
      </c>
      <c r="N14">
        <f t="shared" si="2"/>
        <v>4.2698982961152e+24</v>
      </c>
      <c r="O14">
        <f t="shared" si="3"/>
        <v>4392000</v>
      </c>
      <c r="P14">
        <f t="shared" si="4"/>
        <v>4392000</v>
      </c>
      <c r="Q14">
        <f t="shared" si="5"/>
        <v>4392000</v>
      </c>
      <c r="R14">
        <f t="shared" si="6"/>
        <v>420</v>
      </c>
      <c r="S14">
        <f t="shared" si="7"/>
        <v>19</v>
      </c>
      <c r="T14">
        <f t="shared" si="8"/>
        <v>55</v>
      </c>
      <c r="U14">
        <f t="shared" si="9"/>
        <v>16</v>
      </c>
      <c r="W14">
        <f t="shared" si="10"/>
        <v>1920</v>
      </c>
      <c r="X14">
        <f t="shared" si="14"/>
        <v>2</v>
      </c>
      <c r="Y14">
        <v>3</v>
      </c>
      <c r="Z14">
        <v>2</v>
      </c>
      <c r="AA14">
        <v>100</v>
      </c>
      <c r="AB14">
        <f t="shared" si="11"/>
        <v>604800</v>
      </c>
      <c r="AC14">
        <f t="shared" si="12"/>
        <v>2764800</v>
      </c>
    </row>
    <row r="15" ht="16.5" spans="1:29">
      <c r="A15" s="1" t="s">
        <v>523</v>
      </c>
      <c r="B15" s="1" t="s">
        <v>524</v>
      </c>
      <c r="C15" s="1" t="s">
        <v>524</v>
      </c>
      <c r="D15" s="1" t="s">
        <v>524</v>
      </c>
      <c r="E15" s="1" t="s">
        <v>524</v>
      </c>
      <c r="F15" s="1" t="s">
        <v>524</v>
      </c>
      <c r="G15" s="1" t="s">
        <v>525</v>
      </c>
      <c r="H15" s="1" t="s">
        <v>526</v>
      </c>
      <c r="I15" s="1" t="s">
        <v>527</v>
      </c>
      <c r="J15" s="1" t="s">
        <v>528</v>
      </c>
      <c r="K15" s="1" t="s">
        <v>529</v>
      </c>
      <c r="L15" s="2">
        <v>350</v>
      </c>
      <c r="M15">
        <f t="shared" si="1"/>
        <v>532800</v>
      </c>
      <c r="N15">
        <f t="shared" si="2"/>
        <v>7.6947589398528e+24</v>
      </c>
      <c r="O15">
        <f t="shared" si="3"/>
        <v>5112000</v>
      </c>
      <c r="P15">
        <f t="shared" si="4"/>
        <v>5112000</v>
      </c>
      <c r="Q15">
        <f t="shared" si="5"/>
        <v>5112000</v>
      </c>
      <c r="R15">
        <f t="shared" si="6"/>
        <v>504</v>
      </c>
      <c r="S15">
        <f t="shared" si="7"/>
        <v>20.5</v>
      </c>
      <c r="T15">
        <f t="shared" si="8"/>
        <v>57.5</v>
      </c>
      <c r="U15">
        <f t="shared" si="9"/>
        <v>17</v>
      </c>
      <c r="W15">
        <f t="shared" si="10"/>
        <v>2331</v>
      </c>
      <c r="X15">
        <f t="shared" si="14"/>
        <v>2.1</v>
      </c>
      <c r="Y15">
        <v>3</v>
      </c>
      <c r="Z15">
        <v>2</v>
      </c>
      <c r="AA15">
        <v>100</v>
      </c>
      <c r="AB15">
        <f t="shared" si="11"/>
        <v>725760</v>
      </c>
      <c r="AC15">
        <f t="shared" si="12"/>
        <v>3356640</v>
      </c>
    </row>
    <row r="16" ht="16.5" spans="1:29">
      <c r="A16" s="1" t="s">
        <v>523</v>
      </c>
      <c r="B16" s="1" t="s">
        <v>524</v>
      </c>
      <c r="C16" s="1" t="s">
        <v>524</v>
      </c>
      <c r="D16" s="1" t="s">
        <v>524</v>
      </c>
      <c r="E16" s="1" t="s">
        <v>524</v>
      </c>
      <c r="F16" s="1" t="s">
        <v>524</v>
      </c>
      <c r="G16" s="1" t="s">
        <v>525</v>
      </c>
      <c r="H16" s="1" t="s">
        <v>526</v>
      </c>
      <c r="I16" s="1" t="s">
        <v>527</v>
      </c>
      <c r="J16" s="1" t="s">
        <v>528</v>
      </c>
      <c r="K16" s="1" t="s">
        <v>529</v>
      </c>
      <c r="L16" s="2">
        <v>400</v>
      </c>
      <c r="M16">
        <f t="shared" si="1"/>
        <v>604800</v>
      </c>
      <c r="N16">
        <f t="shared" si="2"/>
        <v>1.28536820158464e+25</v>
      </c>
      <c r="O16">
        <f t="shared" si="3"/>
        <v>5832000</v>
      </c>
      <c r="P16">
        <f t="shared" si="4"/>
        <v>5832000</v>
      </c>
      <c r="Q16">
        <f t="shared" si="5"/>
        <v>5832000</v>
      </c>
      <c r="R16">
        <f t="shared" si="6"/>
        <v>594</v>
      </c>
      <c r="S16">
        <f t="shared" si="7"/>
        <v>22</v>
      </c>
      <c r="T16">
        <f t="shared" si="8"/>
        <v>60</v>
      </c>
      <c r="U16">
        <f t="shared" si="9"/>
        <v>18</v>
      </c>
      <c r="W16">
        <f t="shared" si="10"/>
        <v>2772</v>
      </c>
      <c r="X16">
        <f t="shared" si="14"/>
        <v>2.2</v>
      </c>
      <c r="Y16">
        <v>3</v>
      </c>
      <c r="Z16">
        <v>2</v>
      </c>
      <c r="AA16">
        <v>100</v>
      </c>
      <c r="AB16">
        <f t="shared" si="11"/>
        <v>855360</v>
      </c>
      <c r="AC16">
        <f t="shared" si="12"/>
        <v>3991680</v>
      </c>
    </row>
    <row r="17" ht="16.5" spans="1:29">
      <c r="A17" s="1" t="s">
        <v>523</v>
      </c>
      <c r="B17" s="1" t="s">
        <v>524</v>
      </c>
      <c r="C17" s="1" t="s">
        <v>524</v>
      </c>
      <c r="D17" s="1" t="s">
        <v>524</v>
      </c>
      <c r="E17" s="1" t="s">
        <v>524</v>
      </c>
      <c r="F17" s="1" t="s">
        <v>524</v>
      </c>
      <c r="G17" s="1" t="s">
        <v>525</v>
      </c>
      <c r="H17" s="1" t="s">
        <v>526</v>
      </c>
      <c r="I17" s="1" t="s">
        <v>527</v>
      </c>
      <c r="J17" s="1" t="s">
        <v>528</v>
      </c>
      <c r="K17" s="1" t="s">
        <v>529</v>
      </c>
      <c r="L17" s="3">
        <v>450</v>
      </c>
      <c r="M17">
        <f t="shared" si="1"/>
        <v>676800</v>
      </c>
      <c r="N17">
        <f t="shared" si="2"/>
        <v>2.0251358539776e+25</v>
      </c>
      <c r="O17">
        <f t="shared" si="3"/>
        <v>6552000</v>
      </c>
      <c r="P17">
        <f t="shared" si="4"/>
        <v>6552000</v>
      </c>
      <c r="Q17">
        <f t="shared" si="5"/>
        <v>6552000</v>
      </c>
      <c r="R17">
        <f t="shared" si="6"/>
        <v>880</v>
      </c>
      <c r="S17">
        <f t="shared" si="7"/>
        <v>23.5</v>
      </c>
      <c r="T17">
        <f t="shared" si="8"/>
        <v>62.5</v>
      </c>
      <c r="U17">
        <f t="shared" si="9"/>
        <v>19</v>
      </c>
      <c r="W17">
        <f t="shared" si="10"/>
        <v>4136</v>
      </c>
      <c r="X17">
        <v>2.2</v>
      </c>
      <c r="Y17">
        <v>4</v>
      </c>
      <c r="Z17">
        <v>2</v>
      </c>
      <c r="AA17">
        <v>100</v>
      </c>
      <c r="AB17">
        <f t="shared" si="11"/>
        <v>1267200</v>
      </c>
      <c r="AC17">
        <f t="shared" si="12"/>
        <v>5955840</v>
      </c>
    </row>
    <row r="18" ht="16.5" spans="1:29">
      <c r="A18" s="1" t="s">
        <v>523</v>
      </c>
      <c r="B18" s="1" t="s">
        <v>524</v>
      </c>
      <c r="C18" s="1" t="s">
        <v>524</v>
      </c>
      <c r="D18" s="1" t="s">
        <v>524</v>
      </c>
      <c r="E18" s="1" t="s">
        <v>524</v>
      </c>
      <c r="F18" s="1" t="s">
        <v>524</v>
      </c>
      <c r="G18" s="1" t="s">
        <v>525</v>
      </c>
      <c r="H18" s="1" t="s">
        <v>526</v>
      </c>
      <c r="I18" s="1" t="s">
        <v>527</v>
      </c>
      <c r="J18" s="1" t="s">
        <v>528</v>
      </c>
      <c r="K18" s="1" t="s">
        <v>529</v>
      </c>
      <c r="L18" s="2">
        <v>520</v>
      </c>
      <c r="M18">
        <f t="shared" si="1"/>
        <v>777600</v>
      </c>
      <c r="N18">
        <f t="shared" si="2"/>
        <v>3.546522620928e+25</v>
      </c>
      <c r="O18">
        <f t="shared" si="3"/>
        <v>7560000</v>
      </c>
      <c r="P18">
        <f t="shared" si="4"/>
        <v>7560000</v>
      </c>
      <c r="Q18">
        <f t="shared" si="5"/>
        <v>7560000</v>
      </c>
      <c r="R18">
        <f t="shared" si="6"/>
        <v>1573.2</v>
      </c>
      <c r="S18">
        <f t="shared" si="7"/>
        <v>25.6</v>
      </c>
      <c r="T18">
        <f t="shared" si="8"/>
        <v>66</v>
      </c>
      <c r="U18">
        <f t="shared" si="9"/>
        <v>20.4</v>
      </c>
      <c r="W18">
        <f t="shared" si="10"/>
        <v>7452</v>
      </c>
      <c r="X18">
        <f t="shared" ref="X18:X21" si="15">X17+0.1</f>
        <v>2.3</v>
      </c>
      <c r="Y18">
        <v>4</v>
      </c>
      <c r="Z18">
        <v>3</v>
      </c>
      <c r="AA18">
        <v>100</v>
      </c>
      <c r="AB18">
        <f t="shared" si="11"/>
        <v>2265408</v>
      </c>
      <c r="AC18">
        <f t="shared" si="12"/>
        <v>10730880</v>
      </c>
    </row>
    <row r="19" ht="16.5" spans="1:29">
      <c r="A19" s="1" t="s">
        <v>523</v>
      </c>
      <c r="B19" s="1" t="s">
        <v>524</v>
      </c>
      <c r="C19" s="1" t="s">
        <v>524</v>
      </c>
      <c r="D19" s="1" t="s">
        <v>524</v>
      </c>
      <c r="E19" s="1" t="s">
        <v>524</v>
      </c>
      <c r="F19" s="1" t="s">
        <v>524</v>
      </c>
      <c r="G19" s="1" t="s">
        <v>525</v>
      </c>
      <c r="H19" s="1" t="s">
        <v>526</v>
      </c>
      <c r="I19" s="1" t="s">
        <v>527</v>
      </c>
      <c r="J19" s="1" t="s">
        <v>528</v>
      </c>
      <c r="K19" s="1" t="s">
        <v>529</v>
      </c>
      <c r="L19" s="2">
        <v>590</v>
      </c>
      <c r="M19">
        <f t="shared" si="1"/>
        <v>878400</v>
      </c>
      <c r="N19">
        <f t="shared" si="2"/>
        <v>5.79670019879731e+25</v>
      </c>
      <c r="O19">
        <f t="shared" si="3"/>
        <v>8568000</v>
      </c>
      <c r="P19">
        <f t="shared" si="4"/>
        <v>8568000</v>
      </c>
      <c r="Q19">
        <f t="shared" si="5"/>
        <v>8568000</v>
      </c>
      <c r="R19">
        <f t="shared" si="6"/>
        <v>1843.2</v>
      </c>
      <c r="S19">
        <f t="shared" si="7"/>
        <v>27.7</v>
      </c>
      <c r="T19">
        <f t="shared" si="8"/>
        <v>69.5</v>
      </c>
      <c r="U19">
        <f t="shared" si="9"/>
        <v>21.8</v>
      </c>
      <c r="W19">
        <f t="shared" si="10"/>
        <v>8784</v>
      </c>
      <c r="X19">
        <f t="shared" si="15"/>
        <v>2.4</v>
      </c>
      <c r="Y19">
        <v>4</v>
      </c>
      <c r="Z19">
        <v>3</v>
      </c>
      <c r="AA19">
        <v>100</v>
      </c>
      <c r="AB19">
        <f t="shared" si="11"/>
        <v>2654208</v>
      </c>
      <c r="AC19">
        <f t="shared" si="12"/>
        <v>12648960</v>
      </c>
    </row>
    <row r="20" ht="16.5" spans="1:29">
      <c r="A20" s="1" t="s">
        <v>523</v>
      </c>
      <c r="B20" s="1" t="s">
        <v>524</v>
      </c>
      <c r="C20" s="1" t="s">
        <v>524</v>
      </c>
      <c r="D20" s="1" t="s">
        <v>524</v>
      </c>
      <c r="E20" s="1" t="s">
        <v>524</v>
      </c>
      <c r="F20" s="1" t="s">
        <v>524</v>
      </c>
      <c r="G20" s="1" t="s">
        <v>525</v>
      </c>
      <c r="H20" s="1" t="s">
        <v>526</v>
      </c>
      <c r="I20" s="1" t="s">
        <v>527</v>
      </c>
      <c r="J20" s="1" t="s">
        <v>528</v>
      </c>
      <c r="K20" s="1" t="s">
        <v>529</v>
      </c>
      <c r="L20" s="2">
        <v>660</v>
      </c>
      <c r="M20">
        <f t="shared" si="1"/>
        <v>979200</v>
      </c>
      <c r="N20">
        <f t="shared" si="2"/>
        <v>8.97786877007462e+25</v>
      </c>
      <c r="O20">
        <f t="shared" si="3"/>
        <v>9576000</v>
      </c>
      <c r="P20">
        <f t="shared" si="4"/>
        <v>9576000</v>
      </c>
      <c r="Q20">
        <f t="shared" si="5"/>
        <v>9576000</v>
      </c>
      <c r="R20">
        <f t="shared" si="6"/>
        <v>2130</v>
      </c>
      <c r="S20">
        <f t="shared" si="7"/>
        <v>29.8</v>
      </c>
      <c r="T20">
        <f t="shared" si="8"/>
        <v>73</v>
      </c>
      <c r="U20">
        <f t="shared" si="9"/>
        <v>23.2</v>
      </c>
      <c r="W20">
        <f t="shared" si="10"/>
        <v>10200</v>
      </c>
      <c r="X20">
        <f t="shared" si="15"/>
        <v>2.5</v>
      </c>
      <c r="Y20">
        <v>4</v>
      </c>
      <c r="Z20">
        <v>3</v>
      </c>
      <c r="AA20">
        <v>100</v>
      </c>
      <c r="AB20">
        <f t="shared" si="11"/>
        <v>3067200</v>
      </c>
      <c r="AC20">
        <f t="shared" si="12"/>
        <v>14688000</v>
      </c>
    </row>
    <row r="21" ht="16.5" spans="1:29">
      <c r="A21" s="1" t="s">
        <v>523</v>
      </c>
      <c r="B21" s="1" t="s">
        <v>524</v>
      </c>
      <c r="C21" s="1" t="s">
        <v>524</v>
      </c>
      <c r="D21" s="1" t="s">
        <v>524</v>
      </c>
      <c r="E21" s="1" t="s">
        <v>524</v>
      </c>
      <c r="F21" s="1" t="s">
        <v>524</v>
      </c>
      <c r="G21" s="1" t="s">
        <v>525</v>
      </c>
      <c r="H21" s="1" t="s">
        <v>526</v>
      </c>
      <c r="I21" s="1" t="s">
        <v>527</v>
      </c>
      <c r="J21" s="1" t="s">
        <v>528</v>
      </c>
      <c r="K21" s="1" t="s">
        <v>529</v>
      </c>
      <c r="L21" s="2">
        <v>730</v>
      </c>
      <c r="M21">
        <f t="shared" si="1"/>
        <v>1080000</v>
      </c>
      <c r="N21">
        <f t="shared" si="2"/>
        <v>1.33170057824993e+26</v>
      </c>
      <c r="O21">
        <f t="shared" si="3"/>
        <v>10584000</v>
      </c>
      <c r="P21">
        <f t="shared" si="4"/>
        <v>10584000</v>
      </c>
      <c r="Q21">
        <f t="shared" si="5"/>
        <v>10584000</v>
      </c>
      <c r="R21">
        <f t="shared" si="6"/>
        <v>2433.6</v>
      </c>
      <c r="S21">
        <f t="shared" si="7"/>
        <v>31.9</v>
      </c>
      <c r="T21">
        <f t="shared" si="8"/>
        <v>76.5</v>
      </c>
      <c r="U21">
        <f t="shared" si="9"/>
        <v>24.6</v>
      </c>
      <c r="W21">
        <f t="shared" si="10"/>
        <v>11700</v>
      </c>
      <c r="X21">
        <f t="shared" si="15"/>
        <v>2.6</v>
      </c>
      <c r="Y21">
        <v>4</v>
      </c>
      <c r="Z21">
        <v>3</v>
      </c>
      <c r="AA21">
        <v>100</v>
      </c>
      <c r="AB21">
        <f t="shared" si="11"/>
        <v>3504384</v>
      </c>
      <c r="AC21">
        <f t="shared" si="12"/>
        <v>16848000</v>
      </c>
    </row>
    <row r="22" ht="16.5" spans="1:29">
      <c r="A22" s="1" t="s">
        <v>523</v>
      </c>
      <c r="B22" s="1" t="s">
        <v>524</v>
      </c>
      <c r="C22" s="1" t="s">
        <v>524</v>
      </c>
      <c r="D22" s="1" t="s">
        <v>524</v>
      </c>
      <c r="E22" s="1" t="s">
        <v>524</v>
      </c>
      <c r="F22" s="1" t="s">
        <v>524</v>
      </c>
      <c r="G22" s="1" t="s">
        <v>525</v>
      </c>
      <c r="H22" s="1" t="s">
        <v>526</v>
      </c>
      <c r="I22" s="1" t="s">
        <v>527</v>
      </c>
      <c r="J22" s="1" t="s">
        <v>528</v>
      </c>
      <c r="K22" s="1" t="s">
        <v>529</v>
      </c>
      <c r="L22" s="3">
        <v>800</v>
      </c>
      <c r="M22">
        <f t="shared" si="1"/>
        <v>1180800</v>
      </c>
      <c r="N22">
        <f t="shared" si="2"/>
        <v>1.90658659490611e+26</v>
      </c>
      <c r="O22">
        <f t="shared" si="3"/>
        <v>11592000</v>
      </c>
      <c r="P22">
        <f t="shared" si="4"/>
        <v>11592000</v>
      </c>
      <c r="Q22">
        <f t="shared" si="5"/>
        <v>11592000</v>
      </c>
      <c r="R22">
        <f t="shared" si="6"/>
        <v>3315</v>
      </c>
      <c r="S22">
        <f t="shared" si="7"/>
        <v>34</v>
      </c>
      <c r="T22">
        <f t="shared" si="8"/>
        <v>80</v>
      </c>
      <c r="U22">
        <f t="shared" si="9"/>
        <v>26</v>
      </c>
      <c r="W22">
        <f t="shared" si="10"/>
        <v>15990</v>
      </c>
      <c r="X22">
        <v>2.6</v>
      </c>
      <c r="Y22">
        <v>5</v>
      </c>
      <c r="Z22">
        <v>3</v>
      </c>
      <c r="AA22">
        <v>100</v>
      </c>
      <c r="AB22">
        <f t="shared" si="11"/>
        <v>4773600</v>
      </c>
      <c r="AC22">
        <f t="shared" si="12"/>
        <v>23025600</v>
      </c>
    </row>
    <row r="23" ht="16.5" spans="1:29">
      <c r="A23" s="1" t="s">
        <v>523</v>
      </c>
      <c r="B23" s="1" t="s">
        <v>524</v>
      </c>
      <c r="C23" s="1" t="s">
        <v>524</v>
      </c>
      <c r="D23" s="1" t="s">
        <v>524</v>
      </c>
      <c r="E23" s="1" t="s">
        <v>524</v>
      </c>
      <c r="F23" s="1" t="s">
        <v>524</v>
      </c>
      <c r="G23" s="1" t="s">
        <v>525</v>
      </c>
      <c r="H23" s="1" t="s">
        <v>526</v>
      </c>
      <c r="I23" s="1" t="s">
        <v>527</v>
      </c>
      <c r="J23" s="1" t="s">
        <v>528</v>
      </c>
      <c r="K23" s="1" t="s">
        <v>529</v>
      </c>
      <c r="L23" s="2">
        <v>890</v>
      </c>
      <c r="M23">
        <f t="shared" si="1"/>
        <v>1310400</v>
      </c>
      <c r="N23">
        <f t="shared" si="2"/>
        <v>2.89765667866706e+26</v>
      </c>
      <c r="O23">
        <f t="shared" si="3"/>
        <v>12888000</v>
      </c>
      <c r="P23">
        <f t="shared" si="4"/>
        <v>12888000</v>
      </c>
      <c r="Q23">
        <f t="shared" si="5"/>
        <v>12888000</v>
      </c>
      <c r="R23">
        <f t="shared" si="6"/>
        <v>3807</v>
      </c>
      <c r="S23">
        <f t="shared" si="7"/>
        <v>36.7</v>
      </c>
      <c r="T23">
        <f t="shared" si="8"/>
        <v>84.5</v>
      </c>
      <c r="U23">
        <f t="shared" si="9"/>
        <v>27.8</v>
      </c>
      <c r="W23">
        <f t="shared" si="10"/>
        <v>18427.5</v>
      </c>
      <c r="X23">
        <f t="shared" ref="X23:X26" si="16">X22+0.1</f>
        <v>2.7</v>
      </c>
      <c r="Y23">
        <v>5</v>
      </c>
      <c r="Z23">
        <v>3</v>
      </c>
      <c r="AA23">
        <v>100</v>
      </c>
      <c r="AB23">
        <f t="shared" si="11"/>
        <v>5482080</v>
      </c>
      <c r="AC23">
        <f t="shared" si="12"/>
        <v>26535600</v>
      </c>
    </row>
    <row r="24" ht="16.5" spans="1:29">
      <c r="A24" s="1" t="s">
        <v>523</v>
      </c>
      <c r="B24" s="1" t="s">
        <v>524</v>
      </c>
      <c r="C24" s="1" t="s">
        <v>524</v>
      </c>
      <c r="D24" s="1" t="s">
        <v>524</v>
      </c>
      <c r="E24" s="1" t="s">
        <v>524</v>
      </c>
      <c r="F24" s="1" t="s">
        <v>524</v>
      </c>
      <c r="G24" s="1" t="s">
        <v>525</v>
      </c>
      <c r="H24" s="1" t="s">
        <v>526</v>
      </c>
      <c r="I24" s="1" t="s">
        <v>527</v>
      </c>
      <c r="J24" s="1" t="s">
        <v>528</v>
      </c>
      <c r="K24" s="1" t="s">
        <v>529</v>
      </c>
      <c r="L24" s="2">
        <v>980</v>
      </c>
      <c r="M24">
        <f t="shared" si="1"/>
        <v>1440000</v>
      </c>
      <c r="N24">
        <f t="shared" si="2"/>
        <v>4.23248945320673e+26</v>
      </c>
      <c r="O24">
        <f t="shared" si="3"/>
        <v>14184000</v>
      </c>
      <c r="P24">
        <f t="shared" si="4"/>
        <v>14184000</v>
      </c>
      <c r="Q24">
        <f t="shared" si="5"/>
        <v>14184000</v>
      </c>
      <c r="R24">
        <f t="shared" si="6"/>
        <v>4326</v>
      </c>
      <c r="S24">
        <f t="shared" si="7"/>
        <v>39.4</v>
      </c>
      <c r="T24">
        <f t="shared" si="8"/>
        <v>89</v>
      </c>
      <c r="U24">
        <f t="shared" si="9"/>
        <v>29.6</v>
      </c>
      <c r="W24">
        <f t="shared" si="10"/>
        <v>21000</v>
      </c>
      <c r="X24">
        <f t="shared" si="16"/>
        <v>2.8</v>
      </c>
      <c r="Y24">
        <v>5</v>
      </c>
      <c r="Z24">
        <v>3</v>
      </c>
      <c r="AA24">
        <v>100</v>
      </c>
      <c r="AB24">
        <f t="shared" si="11"/>
        <v>6229440</v>
      </c>
      <c r="AC24">
        <f t="shared" si="12"/>
        <v>30240000</v>
      </c>
    </row>
    <row r="25" ht="16.5" spans="1:29">
      <c r="A25" s="1" t="s">
        <v>523</v>
      </c>
      <c r="B25" s="1" t="s">
        <v>524</v>
      </c>
      <c r="C25" s="1" t="s">
        <v>524</v>
      </c>
      <c r="D25" s="1" t="s">
        <v>524</v>
      </c>
      <c r="E25" s="1" t="s">
        <v>524</v>
      </c>
      <c r="F25" s="1" t="s">
        <v>524</v>
      </c>
      <c r="G25" s="1" t="s">
        <v>525</v>
      </c>
      <c r="H25" s="1" t="s">
        <v>526</v>
      </c>
      <c r="I25" s="1" t="s">
        <v>527</v>
      </c>
      <c r="J25" s="1" t="s">
        <v>528</v>
      </c>
      <c r="K25" s="1" t="s">
        <v>529</v>
      </c>
      <c r="L25" s="2">
        <v>1070</v>
      </c>
      <c r="M25">
        <f t="shared" si="1"/>
        <v>1569600</v>
      </c>
      <c r="N25">
        <f t="shared" si="2"/>
        <v>5.9826470731776e+26</v>
      </c>
      <c r="O25">
        <f t="shared" si="3"/>
        <v>15480000</v>
      </c>
      <c r="P25">
        <f t="shared" si="4"/>
        <v>15480000</v>
      </c>
      <c r="Q25">
        <f t="shared" si="5"/>
        <v>15480000</v>
      </c>
      <c r="R25">
        <f t="shared" si="6"/>
        <v>4872</v>
      </c>
      <c r="S25">
        <f t="shared" si="7"/>
        <v>42.1</v>
      </c>
      <c r="T25">
        <f t="shared" si="8"/>
        <v>93.5</v>
      </c>
      <c r="U25">
        <f t="shared" si="9"/>
        <v>31.4</v>
      </c>
      <c r="W25">
        <f t="shared" si="10"/>
        <v>23707.5</v>
      </c>
      <c r="X25">
        <f t="shared" si="16"/>
        <v>2.9</v>
      </c>
      <c r="Y25">
        <v>5</v>
      </c>
      <c r="Z25">
        <v>3</v>
      </c>
      <c r="AA25">
        <v>100</v>
      </c>
      <c r="AB25">
        <f t="shared" si="11"/>
        <v>7015680</v>
      </c>
      <c r="AC25">
        <f t="shared" si="12"/>
        <v>34138800</v>
      </c>
    </row>
    <row r="26" ht="16.5" spans="1:29">
      <c r="A26" s="1" t="s">
        <v>523</v>
      </c>
      <c r="B26" s="1" t="s">
        <v>524</v>
      </c>
      <c r="C26" s="1" t="s">
        <v>524</v>
      </c>
      <c r="D26" s="1" t="s">
        <v>524</v>
      </c>
      <c r="E26" s="1" t="s">
        <v>524</v>
      </c>
      <c r="F26" s="1" t="s">
        <v>524</v>
      </c>
      <c r="G26" s="1" t="s">
        <v>525</v>
      </c>
      <c r="H26" s="1" t="s">
        <v>526</v>
      </c>
      <c r="I26" s="1" t="s">
        <v>527</v>
      </c>
      <c r="J26" s="1" t="s">
        <v>528</v>
      </c>
      <c r="K26" s="1" t="s">
        <v>529</v>
      </c>
      <c r="L26" s="2">
        <v>1160</v>
      </c>
      <c r="M26">
        <f t="shared" si="1"/>
        <v>1699200</v>
      </c>
      <c r="N26">
        <f t="shared" si="2"/>
        <v>8.22646235701002e+26</v>
      </c>
      <c r="O26">
        <f t="shared" si="3"/>
        <v>16776000</v>
      </c>
      <c r="P26">
        <f t="shared" si="4"/>
        <v>16776000</v>
      </c>
      <c r="Q26">
        <f t="shared" si="5"/>
        <v>16776000</v>
      </c>
      <c r="R26">
        <f t="shared" si="6"/>
        <v>5445</v>
      </c>
      <c r="S26">
        <f t="shared" si="7"/>
        <v>44.8</v>
      </c>
      <c r="T26">
        <f t="shared" si="8"/>
        <v>98</v>
      </c>
      <c r="U26">
        <f t="shared" si="9"/>
        <v>33.2</v>
      </c>
      <c r="W26">
        <f t="shared" si="10"/>
        <v>26550</v>
      </c>
      <c r="X26">
        <f t="shared" si="16"/>
        <v>3</v>
      </c>
      <c r="Y26">
        <v>5</v>
      </c>
      <c r="Z26">
        <v>3</v>
      </c>
      <c r="AA26">
        <v>100</v>
      </c>
      <c r="AB26">
        <f t="shared" si="11"/>
        <v>7840800</v>
      </c>
      <c r="AC26">
        <f t="shared" si="12"/>
        <v>38232000</v>
      </c>
    </row>
    <row r="27" ht="16.5" spans="1:29">
      <c r="A27" s="1" t="s">
        <v>523</v>
      </c>
      <c r="B27" s="1" t="s">
        <v>524</v>
      </c>
      <c r="C27" s="1" t="s">
        <v>524</v>
      </c>
      <c r="D27" s="1" t="s">
        <v>524</v>
      </c>
      <c r="E27" s="1" t="s">
        <v>524</v>
      </c>
      <c r="F27" s="1" t="s">
        <v>524</v>
      </c>
      <c r="G27" s="1" t="s">
        <v>525</v>
      </c>
      <c r="H27" s="1" t="s">
        <v>526</v>
      </c>
      <c r="I27" s="1" t="s">
        <v>527</v>
      </c>
      <c r="J27" s="1" t="s">
        <v>528</v>
      </c>
      <c r="K27" s="1" t="s">
        <v>529</v>
      </c>
      <c r="L27" s="3">
        <v>1250</v>
      </c>
      <c r="M27">
        <f t="shared" si="1"/>
        <v>1828800</v>
      </c>
      <c r="N27">
        <f t="shared" si="2"/>
        <v>1.10490387869123e+27</v>
      </c>
      <c r="O27">
        <f t="shared" si="3"/>
        <v>18072000</v>
      </c>
      <c r="P27">
        <f t="shared" si="4"/>
        <v>18072000</v>
      </c>
      <c r="Q27">
        <f t="shared" si="5"/>
        <v>18072000</v>
      </c>
      <c r="R27">
        <f t="shared" si="6"/>
        <v>7020</v>
      </c>
      <c r="S27">
        <f t="shared" si="7"/>
        <v>47.5</v>
      </c>
      <c r="T27">
        <f t="shared" si="8"/>
        <v>102.5</v>
      </c>
      <c r="U27">
        <f t="shared" si="9"/>
        <v>35</v>
      </c>
      <c r="W27">
        <f t="shared" si="10"/>
        <v>34290</v>
      </c>
      <c r="X27">
        <v>3</v>
      </c>
      <c r="Y27">
        <v>6</v>
      </c>
      <c r="Z27">
        <v>3</v>
      </c>
      <c r="AA27">
        <v>100</v>
      </c>
      <c r="AB27">
        <f t="shared" si="11"/>
        <v>10108800</v>
      </c>
      <c r="AC27">
        <f t="shared" si="12"/>
        <v>49377600</v>
      </c>
    </row>
    <row r="28" ht="16.5" spans="1:29">
      <c r="A28" s="1" t="s">
        <v>523</v>
      </c>
      <c r="B28" s="1" t="s">
        <v>524</v>
      </c>
      <c r="C28" s="1" t="s">
        <v>524</v>
      </c>
      <c r="D28" s="1" t="s">
        <v>524</v>
      </c>
      <c r="E28" s="1" t="s">
        <v>524</v>
      </c>
      <c r="F28" s="1" t="s">
        <v>524</v>
      </c>
      <c r="G28" s="1" t="s">
        <v>525</v>
      </c>
      <c r="H28" s="1" t="s">
        <v>526</v>
      </c>
      <c r="I28" s="1" t="s">
        <v>527</v>
      </c>
      <c r="J28" s="1" t="s">
        <v>528</v>
      </c>
      <c r="K28" s="1" t="s">
        <v>529</v>
      </c>
      <c r="L28" s="2">
        <v>1380</v>
      </c>
      <c r="M28">
        <f t="shared" si="1"/>
        <v>2016000</v>
      </c>
      <c r="N28">
        <f t="shared" si="2"/>
        <v>1.63356088574435e+27</v>
      </c>
      <c r="O28">
        <f t="shared" si="3"/>
        <v>19944000</v>
      </c>
      <c r="P28">
        <f t="shared" si="4"/>
        <v>19944000</v>
      </c>
      <c r="Q28">
        <f t="shared" si="5"/>
        <v>19944000</v>
      </c>
      <c r="R28">
        <f t="shared" si="6"/>
        <v>7979.4</v>
      </c>
      <c r="S28">
        <f t="shared" si="7"/>
        <v>51.4</v>
      </c>
      <c r="T28">
        <f t="shared" si="8"/>
        <v>109</v>
      </c>
      <c r="U28">
        <f t="shared" si="9"/>
        <v>37.6</v>
      </c>
      <c r="W28">
        <f t="shared" si="10"/>
        <v>39060</v>
      </c>
      <c r="X28">
        <f t="shared" ref="X28:X31" si="17">X27+0.1</f>
        <v>3.1</v>
      </c>
      <c r="Y28">
        <v>6</v>
      </c>
      <c r="Z28">
        <v>3</v>
      </c>
      <c r="AA28">
        <v>100</v>
      </c>
      <c r="AB28">
        <f t="shared" si="11"/>
        <v>11490336</v>
      </c>
      <c r="AC28">
        <f t="shared" si="12"/>
        <v>56246400</v>
      </c>
    </row>
    <row r="29" ht="16.5" spans="1:29">
      <c r="A29" s="1" t="s">
        <v>523</v>
      </c>
      <c r="B29" s="1" t="s">
        <v>524</v>
      </c>
      <c r="C29" s="1" t="s">
        <v>524</v>
      </c>
      <c r="D29" s="1" t="s">
        <v>524</v>
      </c>
      <c r="E29" s="1" t="s">
        <v>524</v>
      </c>
      <c r="F29" s="1" t="s">
        <v>524</v>
      </c>
      <c r="G29" s="1" t="s">
        <v>525</v>
      </c>
      <c r="H29" s="1" t="s">
        <v>526</v>
      </c>
      <c r="I29" s="1" t="s">
        <v>527</v>
      </c>
      <c r="J29" s="1" t="s">
        <v>528</v>
      </c>
      <c r="K29" s="1" t="s">
        <v>529</v>
      </c>
      <c r="L29" s="2">
        <v>1510</v>
      </c>
      <c r="M29">
        <f t="shared" si="1"/>
        <v>2203200</v>
      </c>
      <c r="N29">
        <f t="shared" si="2"/>
        <v>2.33245065826566e+27</v>
      </c>
      <c r="O29">
        <f t="shared" si="3"/>
        <v>21816000</v>
      </c>
      <c r="P29">
        <f t="shared" si="4"/>
        <v>21816000</v>
      </c>
      <c r="Q29">
        <f t="shared" si="5"/>
        <v>21816000</v>
      </c>
      <c r="R29">
        <f t="shared" si="6"/>
        <v>8985.6</v>
      </c>
      <c r="S29">
        <f t="shared" si="7"/>
        <v>55.3</v>
      </c>
      <c r="T29">
        <f t="shared" si="8"/>
        <v>115.5</v>
      </c>
      <c r="U29">
        <f t="shared" si="9"/>
        <v>40.2</v>
      </c>
      <c r="W29">
        <f t="shared" si="10"/>
        <v>44064</v>
      </c>
      <c r="X29">
        <f t="shared" si="17"/>
        <v>3.2</v>
      </c>
      <c r="Y29">
        <v>6</v>
      </c>
      <c r="Z29">
        <v>3</v>
      </c>
      <c r="AA29">
        <v>100</v>
      </c>
      <c r="AB29">
        <f t="shared" si="11"/>
        <v>12939264</v>
      </c>
      <c r="AC29">
        <f t="shared" si="12"/>
        <v>63452160</v>
      </c>
    </row>
    <row r="30" ht="16.5" spans="1:29">
      <c r="A30" s="1" t="s">
        <v>523</v>
      </c>
      <c r="B30" s="1" t="s">
        <v>524</v>
      </c>
      <c r="C30" s="1" t="s">
        <v>524</v>
      </c>
      <c r="D30" s="1" t="s">
        <v>524</v>
      </c>
      <c r="E30" s="1" t="s">
        <v>524</v>
      </c>
      <c r="F30" s="1" t="s">
        <v>524</v>
      </c>
      <c r="G30" s="1" t="s">
        <v>525</v>
      </c>
      <c r="H30" s="1" t="s">
        <v>526</v>
      </c>
      <c r="I30" s="1" t="s">
        <v>527</v>
      </c>
      <c r="J30" s="1" t="s">
        <v>528</v>
      </c>
      <c r="K30" s="1" t="s">
        <v>529</v>
      </c>
      <c r="L30" s="2">
        <v>1640</v>
      </c>
      <c r="M30">
        <f t="shared" si="1"/>
        <v>2390400</v>
      </c>
      <c r="N30">
        <f t="shared" si="2"/>
        <v>3.2347027656541e+27</v>
      </c>
      <c r="O30">
        <f t="shared" si="3"/>
        <v>23688000</v>
      </c>
      <c r="P30">
        <f t="shared" si="4"/>
        <v>23688000</v>
      </c>
      <c r="Q30">
        <f t="shared" si="5"/>
        <v>23688000</v>
      </c>
      <c r="R30">
        <f t="shared" si="6"/>
        <v>10038.6</v>
      </c>
      <c r="S30">
        <f t="shared" si="7"/>
        <v>59.2</v>
      </c>
      <c r="T30">
        <f t="shared" si="8"/>
        <v>122</v>
      </c>
      <c r="U30">
        <f t="shared" si="9"/>
        <v>42.8</v>
      </c>
      <c r="W30">
        <f t="shared" si="10"/>
        <v>49302</v>
      </c>
      <c r="X30">
        <f t="shared" si="17"/>
        <v>3.3</v>
      </c>
      <c r="Y30">
        <v>6</v>
      </c>
      <c r="Z30">
        <v>3</v>
      </c>
      <c r="AA30">
        <v>100</v>
      </c>
      <c r="AB30">
        <f t="shared" si="11"/>
        <v>14455584</v>
      </c>
      <c r="AC30">
        <f t="shared" si="12"/>
        <v>70994880</v>
      </c>
    </row>
    <row r="31" ht="16.5" spans="1:29">
      <c r="A31" s="1" t="s">
        <v>523</v>
      </c>
      <c r="B31" s="1" t="s">
        <v>524</v>
      </c>
      <c r="C31" s="1" t="s">
        <v>524</v>
      </c>
      <c r="D31" s="1" t="s">
        <v>524</v>
      </c>
      <c r="E31" s="1" t="s">
        <v>524</v>
      </c>
      <c r="F31" s="1" t="s">
        <v>524</v>
      </c>
      <c r="G31" s="1" t="s">
        <v>525</v>
      </c>
      <c r="H31" s="1" t="s">
        <v>526</v>
      </c>
      <c r="I31" s="1" t="s">
        <v>527</v>
      </c>
      <c r="J31" s="1" t="s">
        <v>528</v>
      </c>
      <c r="K31" s="1" t="s">
        <v>529</v>
      </c>
      <c r="L31" s="2">
        <v>1770</v>
      </c>
      <c r="M31">
        <f t="shared" si="1"/>
        <v>2577600</v>
      </c>
      <c r="N31">
        <f t="shared" si="2"/>
        <v>4.37639414704128e+27</v>
      </c>
      <c r="O31">
        <f t="shared" si="3"/>
        <v>25560000</v>
      </c>
      <c r="P31">
        <f t="shared" si="4"/>
        <v>25560000</v>
      </c>
      <c r="Q31">
        <f t="shared" si="5"/>
        <v>25560000</v>
      </c>
      <c r="R31">
        <f t="shared" si="6"/>
        <v>11138.4</v>
      </c>
      <c r="S31">
        <f t="shared" si="7"/>
        <v>63.1</v>
      </c>
      <c r="T31">
        <f t="shared" si="8"/>
        <v>128.5</v>
      </c>
      <c r="U31">
        <f t="shared" si="9"/>
        <v>45.4</v>
      </c>
      <c r="W31">
        <f t="shared" si="10"/>
        <v>54774</v>
      </c>
      <c r="X31">
        <f t="shared" si="17"/>
        <v>3.4</v>
      </c>
      <c r="Y31">
        <v>6</v>
      </c>
      <c r="Z31">
        <v>3</v>
      </c>
      <c r="AA31">
        <v>100</v>
      </c>
      <c r="AB31">
        <f t="shared" si="11"/>
        <v>16039296</v>
      </c>
      <c r="AC31">
        <f t="shared" si="12"/>
        <v>78874560</v>
      </c>
    </row>
    <row r="32" ht="16.5" spans="1:29">
      <c r="A32" s="1" t="s">
        <v>523</v>
      </c>
      <c r="B32" s="1" t="s">
        <v>524</v>
      </c>
      <c r="C32" s="1" t="s">
        <v>524</v>
      </c>
      <c r="D32" s="1" t="s">
        <v>524</v>
      </c>
      <c r="E32" s="1" t="s">
        <v>524</v>
      </c>
      <c r="F32" s="1" t="s">
        <v>524</v>
      </c>
      <c r="G32" s="1" t="s">
        <v>525</v>
      </c>
      <c r="H32" s="1" t="s">
        <v>526</v>
      </c>
      <c r="I32" s="1" t="s">
        <v>527</v>
      </c>
      <c r="J32" s="1" t="s">
        <v>528</v>
      </c>
      <c r="K32" s="1" t="s">
        <v>529</v>
      </c>
      <c r="L32" s="3">
        <v>1900</v>
      </c>
      <c r="M32">
        <f t="shared" si="1"/>
        <v>2764800</v>
      </c>
      <c r="N32">
        <f t="shared" si="2"/>
        <v>5.79654911129149e+27</v>
      </c>
      <c r="O32">
        <f t="shared" si="3"/>
        <v>27432000</v>
      </c>
      <c r="P32">
        <f t="shared" si="4"/>
        <v>27432000</v>
      </c>
      <c r="Q32">
        <f t="shared" si="5"/>
        <v>27432000</v>
      </c>
      <c r="R32">
        <f t="shared" si="6"/>
        <v>13923</v>
      </c>
      <c r="S32">
        <f t="shared" si="7"/>
        <v>67</v>
      </c>
      <c r="T32">
        <f t="shared" si="8"/>
        <v>135</v>
      </c>
      <c r="U32">
        <f t="shared" si="9"/>
        <v>48</v>
      </c>
      <c r="W32">
        <f t="shared" si="10"/>
        <v>68544</v>
      </c>
      <c r="X32">
        <v>3.4</v>
      </c>
      <c r="Y32">
        <v>7</v>
      </c>
      <c r="Z32">
        <v>3</v>
      </c>
      <c r="AA32">
        <v>100</v>
      </c>
      <c r="AB32">
        <f t="shared" si="11"/>
        <v>20049120</v>
      </c>
      <c r="AC32">
        <f t="shared" si="12"/>
        <v>98703360</v>
      </c>
    </row>
    <row r="33" ht="16.5" spans="1:29">
      <c r="A33" s="1" t="s">
        <v>523</v>
      </c>
      <c r="B33" s="1" t="s">
        <v>524</v>
      </c>
      <c r="C33" s="1" t="s">
        <v>524</v>
      </c>
      <c r="D33" s="1" t="s">
        <v>524</v>
      </c>
      <c r="E33" s="1" t="s">
        <v>524</v>
      </c>
      <c r="F33" s="1" t="s">
        <v>524</v>
      </c>
      <c r="G33" s="1" t="s">
        <v>525</v>
      </c>
      <c r="H33" s="1" t="s">
        <v>526</v>
      </c>
      <c r="I33" s="1" t="s">
        <v>527</v>
      </c>
      <c r="J33" s="1" t="s">
        <v>528</v>
      </c>
      <c r="K33" s="1" t="s">
        <v>529</v>
      </c>
      <c r="L33" s="2">
        <v>2070</v>
      </c>
      <c r="M33">
        <f t="shared" si="1"/>
        <v>3009600</v>
      </c>
      <c r="N33">
        <f t="shared" si="2"/>
        <v>8.14404439535616e+27</v>
      </c>
      <c r="O33">
        <f t="shared" si="3"/>
        <v>29880000</v>
      </c>
      <c r="P33">
        <f t="shared" si="4"/>
        <v>29880000</v>
      </c>
      <c r="Q33">
        <f t="shared" si="5"/>
        <v>29880000</v>
      </c>
      <c r="R33">
        <f t="shared" si="6"/>
        <v>15582</v>
      </c>
      <c r="S33">
        <f t="shared" si="7"/>
        <v>72.1</v>
      </c>
      <c r="T33">
        <f t="shared" si="8"/>
        <v>143.5</v>
      </c>
      <c r="U33">
        <f t="shared" si="9"/>
        <v>51.4</v>
      </c>
      <c r="W33">
        <f t="shared" si="10"/>
        <v>76807.5</v>
      </c>
      <c r="X33">
        <f>X32+0.1</f>
        <v>3.5</v>
      </c>
      <c r="Y33">
        <v>7</v>
      </c>
      <c r="Z33">
        <v>3</v>
      </c>
      <c r="AA33">
        <v>100</v>
      </c>
      <c r="AB33">
        <f t="shared" si="11"/>
        <v>22438080</v>
      </c>
      <c r="AC33">
        <f t="shared" si="12"/>
        <v>110602800</v>
      </c>
    </row>
    <row r="34" ht="16.5" spans="1:29">
      <c r="A34" s="1" t="s">
        <v>523</v>
      </c>
      <c r="B34" s="1" t="s">
        <v>524</v>
      </c>
      <c r="C34" s="1" t="s">
        <v>524</v>
      </c>
      <c r="D34" s="1" t="s">
        <v>524</v>
      </c>
      <c r="E34" s="1" t="s">
        <v>524</v>
      </c>
      <c r="F34" s="1" t="s">
        <v>524</v>
      </c>
      <c r="G34" s="1" t="s">
        <v>525</v>
      </c>
      <c r="H34" s="1" t="s">
        <v>526</v>
      </c>
      <c r="I34" s="1" t="s">
        <v>527</v>
      </c>
      <c r="J34" s="1" t="s">
        <v>528</v>
      </c>
      <c r="K34" s="1" t="s">
        <v>529</v>
      </c>
      <c r="L34" s="2">
        <v>2240</v>
      </c>
      <c r="M34">
        <f t="shared" si="1"/>
        <v>3254400</v>
      </c>
      <c r="N34">
        <f t="shared" si="2"/>
        <v>1.11412645509678e+28</v>
      </c>
      <c r="O34">
        <f t="shared" si="3"/>
        <v>32328000</v>
      </c>
      <c r="P34">
        <f t="shared" si="4"/>
        <v>32328000</v>
      </c>
      <c r="Q34">
        <f t="shared" si="5"/>
        <v>32328000</v>
      </c>
      <c r="R34">
        <f t="shared" si="6"/>
        <v>23083.2</v>
      </c>
      <c r="S34">
        <f t="shared" si="7"/>
        <v>77.2</v>
      </c>
      <c r="T34">
        <f t="shared" si="8"/>
        <v>152</v>
      </c>
      <c r="U34">
        <f t="shared" si="9"/>
        <v>54.8</v>
      </c>
      <c r="W34">
        <f t="shared" si="10"/>
        <v>113904</v>
      </c>
      <c r="X34">
        <f>X33+0.1</f>
        <v>3.6</v>
      </c>
      <c r="Y34">
        <v>7</v>
      </c>
      <c r="Z34">
        <v>4</v>
      </c>
      <c r="AA34">
        <v>100</v>
      </c>
      <c r="AB34">
        <f t="shared" si="11"/>
        <v>33239808</v>
      </c>
      <c r="AC34">
        <f t="shared" si="12"/>
        <v>164021760</v>
      </c>
    </row>
    <row r="35" ht="16.5" spans="1:29">
      <c r="A35" s="1" t="s">
        <v>523</v>
      </c>
      <c r="B35" s="1" t="s">
        <v>524</v>
      </c>
      <c r="C35" s="1" t="s">
        <v>524</v>
      </c>
      <c r="D35" s="1" t="s">
        <v>524</v>
      </c>
      <c r="E35" s="1" t="s">
        <v>524</v>
      </c>
      <c r="F35" s="1" t="s">
        <v>524</v>
      </c>
      <c r="G35" s="1" t="s">
        <v>525</v>
      </c>
      <c r="H35" s="1" t="s">
        <v>526</v>
      </c>
      <c r="I35" s="1" t="s">
        <v>527</v>
      </c>
      <c r="J35" s="1" t="s">
        <v>528</v>
      </c>
      <c r="K35" s="1" t="s">
        <v>529</v>
      </c>
      <c r="L35" s="2">
        <v>2410</v>
      </c>
      <c r="M35">
        <f t="shared" si="1"/>
        <v>3499200</v>
      </c>
      <c r="N35">
        <f t="shared" si="2"/>
        <v>1.48982919569016e+28</v>
      </c>
      <c r="O35">
        <f t="shared" si="3"/>
        <v>34776000</v>
      </c>
      <c r="P35">
        <f t="shared" si="4"/>
        <v>34776000</v>
      </c>
      <c r="Q35">
        <f t="shared" si="5"/>
        <v>34776000</v>
      </c>
      <c r="R35">
        <f t="shared" si="6"/>
        <v>25485.6</v>
      </c>
      <c r="S35">
        <f t="shared" si="7"/>
        <v>82.3</v>
      </c>
      <c r="T35">
        <f t="shared" si="8"/>
        <v>160.5</v>
      </c>
      <c r="U35">
        <f t="shared" si="9"/>
        <v>58.2</v>
      </c>
      <c r="W35">
        <f t="shared" si="10"/>
        <v>125874</v>
      </c>
      <c r="X35">
        <f>X34+0.1</f>
        <v>3.7</v>
      </c>
      <c r="Y35">
        <v>7</v>
      </c>
      <c r="Z35">
        <v>4</v>
      </c>
      <c r="AA35">
        <v>100</v>
      </c>
      <c r="AB35">
        <f t="shared" si="11"/>
        <v>36699264</v>
      </c>
      <c r="AC35">
        <f t="shared" si="12"/>
        <v>181258560</v>
      </c>
    </row>
    <row r="36" ht="16.5" spans="1:29">
      <c r="A36" s="1" t="s">
        <v>523</v>
      </c>
      <c r="B36" s="1" t="s">
        <v>524</v>
      </c>
      <c r="C36" s="1" t="s">
        <v>524</v>
      </c>
      <c r="D36" s="1" t="s">
        <v>524</v>
      </c>
      <c r="E36" s="1" t="s">
        <v>524</v>
      </c>
      <c r="F36" s="1" t="s">
        <v>524</v>
      </c>
      <c r="G36" s="1" t="s">
        <v>525</v>
      </c>
      <c r="H36" s="1" t="s">
        <v>526</v>
      </c>
      <c r="I36" s="1" t="s">
        <v>527</v>
      </c>
      <c r="J36" s="1" t="s">
        <v>528</v>
      </c>
      <c r="K36" s="1" t="s">
        <v>529</v>
      </c>
      <c r="L36" s="2">
        <v>2580</v>
      </c>
      <c r="M36">
        <f t="shared" si="1"/>
        <v>3744000</v>
      </c>
      <c r="N36">
        <f t="shared" si="2"/>
        <v>1.95338279922286e+28</v>
      </c>
      <c r="O36">
        <f t="shared" si="3"/>
        <v>37224000</v>
      </c>
      <c r="P36">
        <f t="shared" si="4"/>
        <v>37224000</v>
      </c>
      <c r="Q36">
        <f t="shared" si="5"/>
        <v>37224000</v>
      </c>
      <c r="R36">
        <f t="shared" si="6"/>
        <v>27983.2</v>
      </c>
      <c r="S36">
        <f t="shared" si="7"/>
        <v>87.4</v>
      </c>
      <c r="T36">
        <f t="shared" si="8"/>
        <v>169</v>
      </c>
      <c r="U36">
        <f t="shared" si="9"/>
        <v>61.6</v>
      </c>
      <c r="W36">
        <f t="shared" si="10"/>
        <v>138320</v>
      </c>
      <c r="X36">
        <f>X35+0.1</f>
        <v>3.8</v>
      </c>
      <c r="Y36">
        <v>7</v>
      </c>
      <c r="Z36">
        <v>4</v>
      </c>
      <c r="AA36">
        <v>100</v>
      </c>
      <c r="AB36">
        <f t="shared" si="11"/>
        <v>40295808</v>
      </c>
      <c r="AC36">
        <f t="shared" si="12"/>
        <v>199180800</v>
      </c>
    </row>
    <row r="37" ht="16.5" spans="1:29">
      <c r="A37" s="1" t="s">
        <v>523</v>
      </c>
      <c r="B37" s="1" t="s">
        <v>524</v>
      </c>
      <c r="C37" s="1" t="s">
        <v>524</v>
      </c>
      <c r="D37" s="1" t="s">
        <v>524</v>
      </c>
      <c r="E37" s="1" t="s">
        <v>524</v>
      </c>
      <c r="F37" s="1" t="s">
        <v>524</v>
      </c>
      <c r="G37" s="1" t="s">
        <v>525</v>
      </c>
      <c r="H37" s="1" t="s">
        <v>526</v>
      </c>
      <c r="I37" s="1" t="s">
        <v>527</v>
      </c>
      <c r="J37" s="1" t="s">
        <v>528</v>
      </c>
      <c r="K37" s="1" t="s">
        <v>529</v>
      </c>
      <c r="L37" s="3">
        <v>2750</v>
      </c>
      <c r="M37">
        <f t="shared" si="1"/>
        <v>3988800</v>
      </c>
      <c r="N37">
        <f t="shared" si="2"/>
        <v>2.5175193036315e+28</v>
      </c>
      <c r="O37">
        <f t="shared" si="3"/>
        <v>39672000</v>
      </c>
      <c r="P37">
        <f t="shared" si="4"/>
        <v>39672000</v>
      </c>
      <c r="Q37">
        <f t="shared" si="5"/>
        <v>39672000</v>
      </c>
      <c r="R37">
        <f t="shared" si="6"/>
        <v>34048</v>
      </c>
      <c r="S37">
        <f t="shared" si="7"/>
        <v>92.5</v>
      </c>
      <c r="T37">
        <f t="shared" si="8"/>
        <v>177.5</v>
      </c>
      <c r="U37">
        <f t="shared" si="9"/>
        <v>65</v>
      </c>
      <c r="W37">
        <f t="shared" si="10"/>
        <v>168416</v>
      </c>
      <c r="X37">
        <v>3.8</v>
      </c>
      <c r="Y37">
        <v>8</v>
      </c>
      <c r="Z37">
        <v>4</v>
      </c>
      <c r="AA37">
        <v>100</v>
      </c>
      <c r="AB37">
        <f t="shared" si="11"/>
        <v>49029120</v>
      </c>
      <c r="AC37">
        <f t="shared" si="12"/>
        <v>242519040</v>
      </c>
    </row>
    <row r="38" ht="16.5" spans="1:29">
      <c r="A38" s="1" t="s">
        <v>523</v>
      </c>
      <c r="B38" s="1" t="s">
        <v>524</v>
      </c>
      <c r="C38" s="1" t="s">
        <v>524</v>
      </c>
      <c r="D38" s="1" t="s">
        <v>524</v>
      </c>
      <c r="E38" s="1" t="s">
        <v>524</v>
      </c>
      <c r="F38" s="1" t="s">
        <v>524</v>
      </c>
      <c r="G38" s="1" t="s">
        <v>525</v>
      </c>
      <c r="H38" s="1" t="s">
        <v>526</v>
      </c>
      <c r="I38" s="1" t="s">
        <v>527</v>
      </c>
      <c r="J38" s="1" t="s">
        <v>528</v>
      </c>
      <c r="K38" s="1" t="s">
        <v>529</v>
      </c>
      <c r="L38" s="2">
        <v>2960</v>
      </c>
      <c r="M38">
        <f t="shared" si="1"/>
        <v>4291200</v>
      </c>
      <c r="N38">
        <f t="shared" si="2"/>
        <v>3.37357645580597e+28</v>
      </c>
      <c r="O38">
        <f t="shared" si="3"/>
        <v>42696000</v>
      </c>
      <c r="P38">
        <f t="shared" si="4"/>
        <v>42696000</v>
      </c>
      <c r="Q38">
        <f t="shared" si="5"/>
        <v>42696000</v>
      </c>
      <c r="R38">
        <f t="shared" si="6"/>
        <v>37564.8</v>
      </c>
      <c r="S38">
        <f t="shared" si="7"/>
        <v>98.8</v>
      </c>
      <c r="T38">
        <f t="shared" si="8"/>
        <v>188</v>
      </c>
      <c r="U38">
        <f t="shared" si="9"/>
        <v>69.2</v>
      </c>
      <c r="W38">
        <f t="shared" si="10"/>
        <v>185952</v>
      </c>
      <c r="X38">
        <v>3.9</v>
      </c>
      <c r="Y38">
        <v>8</v>
      </c>
      <c r="Z38">
        <v>4</v>
      </c>
      <c r="AA38">
        <v>100</v>
      </c>
      <c r="AB38">
        <f t="shared" si="11"/>
        <v>54093312</v>
      </c>
      <c r="AC38">
        <f t="shared" si="12"/>
        <v>267770880</v>
      </c>
    </row>
    <row r="39" ht="16.5" spans="1:29">
      <c r="A39" s="1" t="s">
        <v>523</v>
      </c>
      <c r="B39" s="1" t="s">
        <v>524</v>
      </c>
      <c r="C39" s="1" t="s">
        <v>524</v>
      </c>
      <c r="D39" s="1" t="s">
        <v>524</v>
      </c>
      <c r="E39" s="1" t="s">
        <v>524</v>
      </c>
      <c r="F39" s="1" t="s">
        <v>524</v>
      </c>
      <c r="G39" s="1" t="s">
        <v>525</v>
      </c>
      <c r="H39" s="1" t="s">
        <v>526</v>
      </c>
      <c r="I39" s="1" t="s">
        <v>527</v>
      </c>
      <c r="J39" s="1" t="s">
        <v>528</v>
      </c>
      <c r="K39" s="1" t="s">
        <v>529</v>
      </c>
      <c r="L39" s="2">
        <v>3190</v>
      </c>
      <c r="M39">
        <f t="shared" si="1"/>
        <v>4622400</v>
      </c>
      <c r="N39">
        <f t="shared" si="2"/>
        <v>4.54367820639368e+28</v>
      </c>
      <c r="O39">
        <f t="shared" si="3"/>
        <v>46008000</v>
      </c>
      <c r="P39">
        <f t="shared" si="4"/>
        <v>46008000</v>
      </c>
      <c r="Q39">
        <f t="shared" si="5"/>
        <v>46008000</v>
      </c>
      <c r="R39">
        <f t="shared" si="6"/>
        <v>41472</v>
      </c>
      <c r="S39">
        <f t="shared" si="7"/>
        <v>105.7</v>
      </c>
      <c r="T39">
        <f t="shared" si="8"/>
        <v>199.5</v>
      </c>
      <c r="U39">
        <f t="shared" si="9"/>
        <v>73.8</v>
      </c>
      <c r="W39">
        <f t="shared" si="10"/>
        <v>205440</v>
      </c>
      <c r="X39">
        <v>4</v>
      </c>
      <c r="Y39">
        <v>8</v>
      </c>
      <c r="Z39">
        <v>4</v>
      </c>
      <c r="AA39">
        <v>100</v>
      </c>
      <c r="AB39">
        <f t="shared" si="11"/>
        <v>59719680</v>
      </c>
      <c r="AC39">
        <f t="shared" si="12"/>
        <v>295833600</v>
      </c>
    </row>
    <row r="40" ht="16.5" spans="1:29">
      <c r="A40" s="1" t="s">
        <v>523</v>
      </c>
      <c r="B40" s="1" t="s">
        <v>524</v>
      </c>
      <c r="C40" s="1" t="s">
        <v>524</v>
      </c>
      <c r="D40" s="1" t="s">
        <v>524</v>
      </c>
      <c r="E40" s="1" t="s">
        <v>524</v>
      </c>
      <c r="F40" s="1" t="s">
        <v>524</v>
      </c>
      <c r="G40" s="1" t="s">
        <v>525</v>
      </c>
      <c r="H40" s="1" t="s">
        <v>526</v>
      </c>
      <c r="I40" s="1" t="s">
        <v>527</v>
      </c>
      <c r="J40" s="1" t="s">
        <v>528</v>
      </c>
      <c r="K40" s="1" t="s">
        <v>529</v>
      </c>
      <c r="L40" s="2">
        <v>3440</v>
      </c>
      <c r="M40">
        <f t="shared" si="1"/>
        <v>4982400</v>
      </c>
      <c r="N40">
        <f t="shared" si="2"/>
        <v>6.13540271346271e+28</v>
      </c>
      <c r="O40">
        <f t="shared" si="3"/>
        <v>49608000</v>
      </c>
      <c r="P40">
        <f t="shared" si="4"/>
        <v>49608000</v>
      </c>
      <c r="Q40">
        <f t="shared" si="5"/>
        <v>49608000</v>
      </c>
      <c r="R40">
        <f t="shared" si="6"/>
        <v>45788.8</v>
      </c>
      <c r="S40">
        <f t="shared" si="7"/>
        <v>113.2</v>
      </c>
      <c r="T40">
        <f t="shared" si="8"/>
        <v>212</v>
      </c>
      <c r="U40">
        <f t="shared" si="9"/>
        <v>78.8</v>
      </c>
      <c r="W40">
        <f t="shared" si="10"/>
        <v>226976</v>
      </c>
      <c r="X40">
        <v>4.1</v>
      </c>
      <c r="Y40">
        <v>8</v>
      </c>
      <c r="Z40">
        <v>4</v>
      </c>
      <c r="AA40">
        <v>100</v>
      </c>
      <c r="AB40">
        <f t="shared" si="11"/>
        <v>65935872</v>
      </c>
      <c r="AC40">
        <f t="shared" si="12"/>
        <v>326845440</v>
      </c>
    </row>
    <row r="41" ht="16.5" spans="1:29">
      <c r="A41" s="1" t="s">
        <v>523</v>
      </c>
      <c r="B41" s="1" t="s">
        <v>524</v>
      </c>
      <c r="C41" s="1" t="s">
        <v>524</v>
      </c>
      <c r="D41" s="1" t="s">
        <v>524</v>
      </c>
      <c r="E41" s="1" t="s">
        <v>524</v>
      </c>
      <c r="F41" s="1" t="s">
        <v>524</v>
      </c>
      <c r="G41" s="1" t="s">
        <v>525</v>
      </c>
      <c r="H41" s="1" t="s">
        <v>526</v>
      </c>
      <c r="I41" s="1" t="s">
        <v>527</v>
      </c>
      <c r="J41" s="1" t="s">
        <v>528</v>
      </c>
      <c r="K41" s="1" t="s">
        <v>529</v>
      </c>
      <c r="L41" s="2">
        <v>3710</v>
      </c>
      <c r="M41">
        <f t="shared" si="1"/>
        <v>5371200</v>
      </c>
      <c r="N41">
        <f t="shared" si="2"/>
        <v>8.28923147907033e+28</v>
      </c>
      <c r="O41">
        <f t="shared" si="3"/>
        <v>53496000</v>
      </c>
      <c r="P41">
        <f t="shared" si="4"/>
        <v>53496000</v>
      </c>
      <c r="Q41">
        <f t="shared" si="5"/>
        <v>53496000</v>
      </c>
      <c r="R41">
        <f t="shared" si="6"/>
        <v>50534.4</v>
      </c>
      <c r="S41">
        <f t="shared" si="7"/>
        <v>121.3</v>
      </c>
      <c r="T41">
        <f t="shared" si="8"/>
        <v>225.5</v>
      </c>
      <c r="U41">
        <f t="shared" si="9"/>
        <v>84.2</v>
      </c>
      <c r="W41">
        <f t="shared" si="10"/>
        <v>250656</v>
      </c>
      <c r="X41">
        <v>4.2</v>
      </c>
      <c r="Y41">
        <v>8</v>
      </c>
      <c r="Z41">
        <v>4</v>
      </c>
      <c r="AA41">
        <v>100</v>
      </c>
      <c r="AB41">
        <f t="shared" si="11"/>
        <v>72769536</v>
      </c>
      <c r="AC41">
        <f t="shared" si="12"/>
        <v>360944640</v>
      </c>
    </row>
    <row r="42" ht="16.5" spans="1:29">
      <c r="A42" s="1" t="s">
        <v>523</v>
      </c>
      <c r="B42" s="1" t="s">
        <v>524</v>
      </c>
      <c r="C42" s="1" t="s">
        <v>524</v>
      </c>
      <c r="D42" s="1" t="s">
        <v>524</v>
      </c>
      <c r="E42" s="1" t="s">
        <v>524</v>
      </c>
      <c r="F42" s="1" t="s">
        <v>524</v>
      </c>
      <c r="G42" s="1" t="s">
        <v>525</v>
      </c>
      <c r="H42" s="1" t="s">
        <v>526</v>
      </c>
      <c r="I42" s="1" t="s">
        <v>527</v>
      </c>
      <c r="J42" s="1" t="s">
        <v>528</v>
      </c>
      <c r="K42" s="1" t="s">
        <v>529</v>
      </c>
      <c r="L42" s="3">
        <v>4000</v>
      </c>
      <c r="M42">
        <f t="shared" si="1"/>
        <v>5788800</v>
      </c>
      <c r="N42">
        <f t="shared" si="2"/>
        <v>1.11869720457151e+29</v>
      </c>
      <c r="O42">
        <f t="shared" si="3"/>
        <v>57672000</v>
      </c>
      <c r="P42">
        <f t="shared" si="4"/>
        <v>57672000</v>
      </c>
      <c r="Q42">
        <f t="shared" si="5"/>
        <v>57672000</v>
      </c>
      <c r="R42">
        <f t="shared" si="6"/>
        <v>55728</v>
      </c>
      <c r="S42">
        <f t="shared" si="7"/>
        <v>130</v>
      </c>
      <c r="T42">
        <f t="shared" si="8"/>
        <v>240</v>
      </c>
      <c r="U42">
        <f t="shared" si="9"/>
        <v>90</v>
      </c>
      <c r="W42">
        <f t="shared" si="10"/>
        <v>276576</v>
      </c>
      <c r="X42">
        <v>4.3</v>
      </c>
      <c r="Y42">
        <v>8</v>
      </c>
      <c r="Z42">
        <v>4</v>
      </c>
      <c r="AA42">
        <v>100</v>
      </c>
      <c r="AB42">
        <f t="shared" si="11"/>
        <v>80248320</v>
      </c>
      <c r="AC42">
        <f t="shared" si="12"/>
        <v>398269440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G17" sqref="G17:G18"/>
    </sheetView>
  </sheetViews>
  <sheetFormatPr defaultColWidth="9" defaultRowHeight="13.5" outlineLevelCol="7"/>
  <cols>
    <col min="1" max="16384" width="9" style="52"/>
  </cols>
  <sheetData>
    <row r="1" ht="16.5" spans="1:8">
      <c r="A1" s="4"/>
      <c r="B1" s="4" t="s">
        <v>67</v>
      </c>
      <c r="C1" s="4" t="s">
        <v>61</v>
      </c>
      <c r="D1" s="4" t="s">
        <v>68</v>
      </c>
      <c r="E1" s="4" t="s">
        <v>69</v>
      </c>
      <c r="F1" s="4" t="s">
        <v>70</v>
      </c>
      <c r="G1" s="4" t="s">
        <v>71</v>
      </c>
      <c r="H1" s="52" t="s">
        <v>72</v>
      </c>
    </row>
    <row r="2" ht="16.5" spans="1:8">
      <c r="A2" s="4">
        <v>1</v>
      </c>
      <c r="B2" s="4">
        <v>-10</v>
      </c>
      <c r="C2" s="4"/>
      <c r="D2" s="4">
        <f>$H$2</f>
        <v>10</v>
      </c>
      <c r="E2" s="4"/>
      <c r="F2" s="4">
        <v>60</v>
      </c>
      <c r="G2" s="4"/>
      <c r="H2" s="4">
        <v>10</v>
      </c>
    </row>
    <row r="3" ht="16.5" spans="1:7">
      <c r="A3" s="4">
        <v>2</v>
      </c>
      <c r="B3" s="4">
        <v>-10</v>
      </c>
      <c r="C3" s="4"/>
      <c r="D3" s="4">
        <f>$H$2</f>
        <v>10</v>
      </c>
      <c r="E3" s="4"/>
      <c r="F3" s="4"/>
      <c r="G3" s="4"/>
    </row>
    <row r="4" ht="16.5" spans="1:7">
      <c r="A4" s="4">
        <v>3</v>
      </c>
      <c r="B4" s="4">
        <v>-10</v>
      </c>
      <c r="C4" s="4"/>
      <c r="D4" s="4">
        <f>$H$2</f>
        <v>10</v>
      </c>
      <c r="E4" s="4"/>
      <c r="F4" s="4"/>
      <c r="G4" s="4"/>
    </row>
    <row r="5" ht="16.5" spans="1:7">
      <c r="A5" s="4">
        <v>4</v>
      </c>
      <c r="B5" s="4">
        <v>-10</v>
      </c>
      <c r="C5" s="4"/>
      <c r="D5" s="4">
        <f>$H$2</f>
        <v>10</v>
      </c>
      <c r="E5" s="4"/>
      <c r="F5" s="4"/>
      <c r="G5" s="4"/>
    </row>
    <row r="6" ht="16.5" spans="1:7">
      <c r="A6" s="4">
        <v>5</v>
      </c>
      <c r="B6" s="4">
        <v>-10</v>
      </c>
      <c r="C6" s="4"/>
      <c r="D6" s="4">
        <f>$H$2</f>
        <v>10</v>
      </c>
      <c r="E6" s="4"/>
      <c r="F6" s="4"/>
      <c r="G6" s="4"/>
    </row>
    <row r="7" ht="16.5" spans="1:7">
      <c r="A7" s="4">
        <v>6</v>
      </c>
      <c r="B7" s="4">
        <v>-10</v>
      </c>
      <c r="C7" s="4"/>
      <c r="D7" s="4">
        <f>$H$2</f>
        <v>10</v>
      </c>
      <c r="E7" s="4"/>
      <c r="F7" s="4"/>
      <c r="G7" s="4"/>
    </row>
    <row r="8" ht="16.5" spans="1:7">
      <c r="A8" s="4">
        <v>7</v>
      </c>
      <c r="B8" s="4">
        <f>$F$2</f>
        <v>60</v>
      </c>
      <c r="C8" s="4">
        <f>SUM(B2:B8)</f>
        <v>0</v>
      </c>
      <c r="D8" s="4">
        <v>0</v>
      </c>
      <c r="E8" s="4"/>
      <c r="F8" s="4"/>
      <c r="G8" s="4"/>
    </row>
    <row r="9" ht="16.5" spans="1:7">
      <c r="A9" s="4">
        <v>8</v>
      </c>
      <c r="B9" s="114">
        <v>-10</v>
      </c>
      <c r="C9" s="4"/>
      <c r="D9" s="114">
        <v>-20</v>
      </c>
      <c r="E9" s="4"/>
      <c r="F9" s="4"/>
      <c r="G9" s="4"/>
    </row>
    <row r="10" ht="16.5" spans="1:7">
      <c r="A10" s="4">
        <v>9</v>
      </c>
      <c r="B10" s="114">
        <v>-10</v>
      </c>
      <c r="C10" s="4"/>
      <c r="D10" s="114">
        <v>-20</v>
      </c>
      <c r="E10" s="4"/>
      <c r="F10" s="4"/>
      <c r="G10" s="4"/>
    </row>
    <row r="11" ht="16.5" spans="1:7">
      <c r="A11" s="4">
        <v>10</v>
      </c>
      <c r="B11" s="114">
        <v>-10</v>
      </c>
      <c r="C11" s="4"/>
      <c r="D11" s="114">
        <v>-20</v>
      </c>
      <c r="E11" s="4"/>
      <c r="F11" s="4"/>
      <c r="G11" s="4"/>
    </row>
    <row r="12" ht="16.5" spans="1:7">
      <c r="A12" s="4">
        <v>11</v>
      </c>
      <c r="B12" s="114">
        <v>-10</v>
      </c>
      <c r="C12" s="4"/>
      <c r="D12" s="114">
        <v>-20</v>
      </c>
      <c r="E12" s="4"/>
      <c r="F12" s="4"/>
      <c r="G12" s="4"/>
    </row>
    <row r="13" ht="16.5" spans="1:7">
      <c r="A13" s="4">
        <v>12</v>
      </c>
      <c r="B13" s="114">
        <v>-10</v>
      </c>
      <c r="C13" s="4"/>
      <c r="D13" s="114">
        <v>-20</v>
      </c>
      <c r="E13" s="4"/>
      <c r="F13" s="4"/>
      <c r="G13" s="4"/>
    </row>
    <row r="14" ht="16.5" spans="1:7">
      <c r="A14" s="4">
        <v>13</v>
      </c>
      <c r="B14" s="4">
        <f>$F$2</f>
        <v>60</v>
      </c>
      <c r="C14" s="4">
        <f>SUM(B9:B14)+C8</f>
        <v>10</v>
      </c>
      <c r="D14" s="4">
        <v>0</v>
      </c>
      <c r="E14" s="4"/>
      <c r="F14" s="4"/>
      <c r="G14" s="4"/>
    </row>
    <row r="15" ht="16.5" spans="1:7">
      <c r="A15" s="4">
        <v>14</v>
      </c>
      <c r="B15" s="4"/>
      <c r="C15" s="4"/>
      <c r="D15" s="4"/>
      <c r="E15" s="4"/>
      <c r="F15" s="4"/>
      <c r="G15" s="4"/>
    </row>
    <row r="16" ht="16.5" spans="1:7">
      <c r="A16" s="4">
        <v>15</v>
      </c>
      <c r="B16" s="114">
        <v>-10</v>
      </c>
      <c r="C16" s="4"/>
      <c r="D16" s="114">
        <v>-20</v>
      </c>
      <c r="E16" s="4"/>
      <c r="F16" s="4"/>
      <c r="G16" s="4"/>
    </row>
    <row r="17" ht="16.5" spans="1:7">
      <c r="A17" s="4">
        <v>16</v>
      </c>
      <c r="B17" s="114">
        <v>-10</v>
      </c>
      <c r="C17" s="4"/>
      <c r="D17" s="114">
        <v>-20</v>
      </c>
      <c r="E17" s="4"/>
      <c r="F17" s="4"/>
      <c r="G17" s="4"/>
    </row>
    <row r="18" ht="16.5" spans="1:7">
      <c r="A18" s="4">
        <v>17</v>
      </c>
      <c r="B18" s="114">
        <v>-10</v>
      </c>
      <c r="C18" s="4"/>
      <c r="D18" s="114">
        <v>-20</v>
      </c>
      <c r="E18" s="4"/>
      <c r="F18" s="4"/>
      <c r="G18" s="4"/>
    </row>
    <row r="19" ht="16.5" spans="1:7">
      <c r="A19" s="4">
        <v>18</v>
      </c>
      <c r="B19" s="114">
        <v>-10</v>
      </c>
      <c r="C19" s="4"/>
      <c r="D19" s="114">
        <v>-20</v>
      </c>
      <c r="E19" s="4"/>
      <c r="F19" s="4"/>
      <c r="G19" s="4"/>
    </row>
    <row r="20" ht="16.5" spans="1:7">
      <c r="A20" s="4">
        <v>19</v>
      </c>
      <c r="B20" s="4">
        <f>$F$2</f>
        <v>60</v>
      </c>
      <c r="C20" s="4">
        <f>SUM(B16:B20)+C14</f>
        <v>30</v>
      </c>
      <c r="D20" s="4">
        <v>0</v>
      </c>
      <c r="E20" s="4"/>
      <c r="F20" s="4"/>
      <c r="G20" s="4"/>
    </row>
    <row r="21" ht="16.5" spans="1:7">
      <c r="A21" s="4">
        <v>20</v>
      </c>
      <c r="B21" s="4"/>
      <c r="C21" s="4"/>
      <c r="D21" s="4"/>
      <c r="E21" s="4"/>
      <c r="F21" s="4"/>
      <c r="G21" s="4"/>
    </row>
    <row r="22" ht="16.5" spans="1:7">
      <c r="A22" s="4">
        <v>21</v>
      </c>
      <c r="B22" s="114">
        <v>-10</v>
      </c>
      <c r="C22" s="4"/>
      <c r="D22" s="114">
        <v>-20</v>
      </c>
      <c r="E22" s="4"/>
      <c r="F22" s="4"/>
      <c r="G22" s="4"/>
    </row>
    <row r="23" ht="16.5" spans="1:7">
      <c r="A23" s="4">
        <v>22</v>
      </c>
      <c r="B23" s="114">
        <v>-10</v>
      </c>
      <c r="C23" s="4"/>
      <c r="D23" s="114">
        <v>-20</v>
      </c>
      <c r="E23" s="4"/>
      <c r="F23" s="4"/>
      <c r="G23" s="4"/>
    </row>
    <row r="24" ht="16.5" spans="1:7">
      <c r="A24" s="4">
        <v>23</v>
      </c>
      <c r="B24" s="4">
        <v>-10</v>
      </c>
      <c r="C24" s="4"/>
      <c r="D24" s="4">
        <f>$H$2</f>
        <v>10</v>
      </c>
      <c r="E24" s="4"/>
      <c r="F24" s="4"/>
      <c r="G24" s="4"/>
    </row>
    <row r="25" ht="16.5" spans="1:7">
      <c r="A25" s="4">
        <v>24</v>
      </c>
      <c r="B25" s="4">
        <v>-10</v>
      </c>
      <c r="C25" s="4"/>
      <c r="D25" s="4">
        <f>$H$2</f>
        <v>10</v>
      </c>
      <c r="E25" s="4"/>
      <c r="F25" s="4"/>
      <c r="G25" s="4"/>
    </row>
    <row r="26" ht="16.5" spans="3:4">
      <c r="C26" s="4">
        <f>SUM(B22:B25)+C20</f>
        <v>-10</v>
      </c>
      <c r="D26" s="52">
        <f>SUM(D2:D25)</f>
        <v>-140</v>
      </c>
    </row>
  </sheetData>
  <mergeCells count="6">
    <mergeCell ref="B14:B15"/>
    <mergeCell ref="B20:B21"/>
    <mergeCell ref="C14:C15"/>
    <mergeCell ref="C20:C21"/>
    <mergeCell ref="D14:D15"/>
    <mergeCell ref="D20:D2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0"/>
  <sheetViews>
    <sheetView workbookViewId="0">
      <selection activeCell="C24" sqref="C24"/>
    </sheetView>
  </sheetViews>
  <sheetFormatPr defaultColWidth="9" defaultRowHeight="13.5" outlineLevelCol="2"/>
  <cols>
    <col min="1" max="1" width="12.875" style="52" customWidth="1"/>
    <col min="2" max="2" width="31.625" style="52" customWidth="1"/>
    <col min="3" max="3" width="15" style="52" customWidth="1"/>
    <col min="4" max="16384" width="9" style="52"/>
  </cols>
  <sheetData>
    <row r="2" spans="1:3">
      <c r="A2" s="52" t="s">
        <v>73</v>
      </c>
      <c r="B2" s="52" t="s">
        <v>74</v>
      </c>
      <c r="C2" s="52" t="s">
        <v>75</v>
      </c>
    </row>
    <row r="3" spans="1:3">
      <c r="A3" s="52" t="s">
        <v>76</v>
      </c>
      <c r="B3" s="52" t="s">
        <v>77</v>
      </c>
      <c r="C3" s="52" t="s">
        <v>75</v>
      </c>
    </row>
    <row r="4" spans="1:3">
      <c r="A4" s="52" t="s">
        <v>78</v>
      </c>
      <c r="B4" s="52" t="s">
        <v>79</v>
      </c>
      <c r="C4" s="52" t="s">
        <v>75</v>
      </c>
    </row>
    <row r="5" spans="1:2">
      <c r="A5" s="52" t="s">
        <v>29</v>
      </c>
      <c r="B5" s="52" t="s">
        <v>74</v>
      </c>
    </row>
    <row r="6" spans="1:2">
      <c r="A6" s="52" t="s">
        <v>80</v>
      </c>
      <c r="B6" s="52" t="s">
        <v>81</v>
      </c>
    </row>
    <row r="7" spans="1:2">
      <c r="A7" s="52" t="s">
        <v>82</v>
      </c>
      <c r="B7" s="52" t="s">
        <v>83</v>
      </c>
    </row>
    <row r="8" spans="1:2">
      <c r="A8" s="52" t="s">
        <v>50</v>
      </c>
      <c r="B8" s="52" t="s">
        <v>84</v>
      </c>
    </row>
    <row r="10" spans="1:2">
      <c r="A10" s="52" t="s">
        <v>85</v>
      </c>
      <c r="B10" s="52" t="s">
        <v>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"/>
  <sheetViews>
    <sheetView topLeftCell="A26" workbookViewId="0">
      <selection activeCell="G36" sqref="G36"/>
    </sheetView>
  </sheetViews>
  <sheetFormatPr defaultColWidth="9" defaultRowHeight="13.5"/>
  <cols>
    <col min="1" max="2" width="5.125" customWidth="1"/>
    <col min="3" max="3" width="6.875" customWidth="1"/>
    <col min="4" max="4" width="10.625" customWidth="1"/>
    <col min="5" max="5" width="6.875" customWidth="1"/>
    <col min="6" max="6" width="5.125" customWidth="1"/>
    <col min="7" max="7" width="7.875" customWidth="1"/>
    <col min="8" max="8" width="7" customWidth="1"/>
    <col min="9" max="9" width="3.75" customWidth="1"/>
    <col min="10" max="10" width="5.875" customWidth="1"/>
    <col min="11" max="11" width="7.5" customWidth="1"/>
    <col min="12" max="12" width="5.875" customWidth="1"/>
    <col min="13" max="13" width="7.375" customWidth="1"/>
    <col min="14" max="14" width="5.875" customWidth="1"/>
    <col min="15" max="15" width="15.25" customWidth="1"/>
    <col min="16" max="16" width="7" customWidth="1"/>
    <col min="17" max="17" width="4" customWidth="1"/>
    <col min="18" max="18" width="10.875" customWidth="1"/>
    <col min="19" max="19" width="3.5" customWidth="1"/>
    <col min="20" max="20" width="10.625" customWidth="1"/>
    <col min="21" max="21" width="4.5" customWidth="1"/>
    <col min="22" max="22" width="10.375" customWidth="1"/>
    <col min="23" max="23" width="8.75" customWidth="1"/>
    <col min="24" max="24" width="5.25" customWidth="1"/>
    <col min="25" max="25" width="8.75" customWidth="1"/>
    <col min="26" max="26" width="5.25" customWidth="1"/>
  </cols>
  <sheetData>
    <row r="1" ht="16.5" spans="1:26">
      <c r="A1" s="109" t="s">
        <v>87</v>
      </c>
      <c r="B1" s="109" t="s">
        <v>16</v>
      </c>
      <c r="C1" s="109"/>
      <c r="D1" s="109" t="s">
        <v>2</v>
      </c>
      <c r="E1" s="109"/>
      <c r="F1" s="109" t="s">
        <v>3</v>
      </c>
      <c r="G1" s="109"/>
      <c r="H1" s="109" t="s">
        <v>4</v>
      </c>
      <c r="I1" s="109"/>
      <c r="J1" s="109" t="s">
        <v>6</v>
      </c>
      <c r="K1" s="109"/>
      <c r="L1" s="109" t="s">
        <v>7</v>
      </c>
      <c r="M1" s="109"/>
      <c r="N1" s="109" t="s">
        <v>8</v>
      </c>
      <c r="O1" s="109"/>
      <c r="P1" s="109" t="s">
        <v>88</v>
      </c>
      <c r="Q1" s="109"/>
      <c r="R1" s="109" t="s">
        <v>13</v>
      </c>
      <c r="S1" s="109"/>
      <c r="T1" s="109" t="s">
        <v>15</v>
      </c>
      <c r="U1" s="109"/>
      <c r="V1" s="109" t="s">
        <v>14</v>
      </c>
      <c r="W1" s="109"/>
      <c r="X1" s="109" t="s">
        <v>10</v>
      </c>
      <c r="Y1" s="109"/>
      <c r="Z1" s="109" t="s">
        <v>11</v>
      </c>
    </row>
    <row r="2" ht="16.5" spans="1:26">
      <c r="A2" s="110" t="s">
        <v>37</v>
      </c>
      <c r="B2" s="110">
        <v>1</v>
      </c>
      <c r="C2" s="110" t="s">
        <v>89</v>
      </c>
      <c r="D2" s="110">
        <v>500</v>
      </c>
      <c r="E2" s="110" t="s">
        <v>90</v>
      </c>
      <c r="F2" s="110"/>
      <c r="G2" s="110" t="s">
        <v>91</v>
      </c>
      <c r="H2" s="110">
        <f>D2*8.8</f>
        <v>4400</v>
      </c>
      <c r="I2" s="110" t="s">
        <v>92</v>
      </c>
      <c r="J2" s="110"/>
      <c r="K2" s="110" t="s">
        <v>93</v>
      </c>
      <c r="L2" s="110"/>
      <c r="M2" s="110" t="s">
        <v>94</v>
      </c>
      <c r="N2" s="110"/>
      <c r="O2" s="110" t="s">
        <v>95</v>
      </c>
      <c r="P2" s="110"/>
      <c r="Q2" s="110"/>
      <c r="R2" s="110"/>
      <c r="S2" s="110"/>
      <c r="T2" s="110"/>
      <c r="U2" s="110"/>
      <c r="V2" s="110"/>
      <c r="W2" s="110" t="s">
        <v>96</v>
      </c>
      <c r="X2" s="110"/>
      <c r="Y2" s="110" t="s">
        <v>97</v>
      </c>
      <c r="Z2" s="110"/>
    </row>
    <row r="3" ht="16.5" spans="1:26">
      <c r="A3" s="110" t="s">
        <v>37</v>
      </c>
      <c r="B3" s="110">
        <v>2</v>
      </c>
      <c r="C3" s="110" t="s">
        <v>89</v>
      </c>
      <c r="D3" s="110"/>
      <c r="E3" s="110" t="s">
        <v>90</v>
      </c>
      <c r="F3" s="110"/>
      <c r="G3" s="110" t="s">
        <v>91</v>
      </c>
      <c r="H3" s="110"/>
      <c r="I3" s="110" t="s">
        <v>92</v>
      </c>
      <c r="J3" s="110"/>
      <c r="K3" s="110" t="s">
        <v>93</v>
      </c>
      <c r="L3" s="110"/>
      <c r="M3" s="110" t="s">
        <v>94</v>
      </c>
      <c r="N3" s="110"/>
      <c r="O3" s="110" t="s">
        <v>95</v>
      </c>
      <c r="P3" s="110"/>
      <c r="Q3" s="110"/>
      <c r="R3" s="113">
        <v>0.05</v>
      </c>
      <c r="S3" s="113"/>
      <c r="T3" s="110"/>
      <c r="U3" s="110"/>
      <c r="V3" s="113">
        <v>0.05</v>
      </c>
      <c r="W3" s="110" t="s">
        <v>96</v>
      </c>
      <c r="X3" s="110"/>
      <c r="Y3" s="110" t="s">
        <v>97</v>
      </c>
      <c r="Z3" s="110"/>
    </row>
    <row r="4" ht="16.5" spans="1:26">
      <c r="A4" s="110" t="s">
        <v>37</v>
      </c>
      <c r="B4" s="110">
        <v>3</v>
      </c>
      <c r="C4" s="110" t="s">
        <v>89</v>
      </c>
      <c r="D4" s="110">
        <v>1000</v>
      </c>
      <c r="E4" s="110" t="s">
        <v>90</v>
      </c>
      <c r="F4" s="110"/>
      <c r="G4" s="110" t="s">
        <v>91</v>
      </c>
      <c r="H4" s="110">
        <v>8800</v>
      </c>
      <c r="I4" s="110" t="s">
        <v>92</v>
      </c>
      <c r="J4" s="110"/>
      <c r="K4" s="110" t="s">
        <v>93</v>
      </c>
      <c r="L4" s="110"/>
      <c r="M4" s="110" t="s">
        <v>94</v>
      </c>
      <c r="N4" s="110"/>
      <c r="O4" s="110" t="s">
        <v>95</v>
      </c>
      <c r="P4" s="110"/>
      <c r="Q4" s="110"/>
      <c r="R4" s="110"/>
      <c r="S4" s="110"/>
      <c r="T4" s="110"/>
      <c r="U4" s="110"/>
      <c r="V4" s="110"/>
      <c r="W4" s="110" t="s">
        <v>96</v>
      </c>
      <c r="X4" s="110"/>
      <c r="Y4" s="110" t="s">
        <v>97</v>
      </c>
      <c r="Z4" s="110"/>
    </row>
    <row r="5" ht="16.5" spans="1:26">
      <c r="A5" s="110" t="s">
        <v>37</v>
      </c>
      <c r="B5" s="110">
        <v>4</v>
      </c>
      <c r="C5" s="110" t="s">
        <v>89</v>
      </c>
      <c r="D5" s="110" t="s">
        <v>98</v>
      </c>
      <c r="E5" s="110" t="s">
        <v>90</v>
      </c>
      <c r="F5" s="110"/>
      <c r="G5" s="110" t="s">
        <v>91</v>
      </c>
      <c r="H5" s="110"/>
      <c r="I5" s="110" t="s">
        <v>92</v>
      </c>
      <c r="J5" s="110"/>
      <c r="K5" s="110" t="s">
        <v>93</v>
      </c>
      <c r="L5" s="110"/>
      <c r="M5" s="110" t="s">
        <v>94</v>
      </c>
      <c r="N5" s="110"/>
      <c r="O5" s="110" t="s">
        <v>95</v>
      </c>
      <c r="P5" s="110"/>
      <c r="Q5" s="110"/>
      <c r="R5" s="110"/>
      <c r="S5" s="110"/>
      <c r="T5" s="110"/>
      <c r="U5" s="110"/>
      <c r="V5" s="110"/>
      <c r="W5" s="110" t="s">
        <v>96</v>
      </c>
      <c r="X5" s="110"/>
      <c r="Y5" s="110" t="s">
        <v>97</v>
      </c>
      <c r="Z5" s="110"/>
    </row>
    <row r="6" ht="16.5" spans="1:26">
      <c r="A6" s="110" t="s">
        <v>37</v>
      </c>
      <c r="B6" s="110">
        <v>5</v>
      </c>
      <c r="C6" s="110" t="s">
        <v>89</v>
      </c>
      <c r="D6" s="110"/>
      <c r="E6" s="110" t="s">
        <v>90</v>
      </c>
      <c r="F6" s="110"/>
      <c r="G6" s="110" t="s">
        <v>91</v>
      </c>
      <c r="H6" s="110"/>
      <c r="I6" s="110" t="s">
        <v>92</v>
      </c>
      <c r="J6" s="113">
        <v>0.05</v>
      </c>
      <c r="K6" s="110" t="s">
        <v>93</v>
      </c>
      <c r="L6" s="113">
        <v>0.05</v>
      </c>
      <c r="M6" s="110" t="s">
        <v>94</v>
      </c>
      <c r="N6" s="110"/>
      <c r="O6" s="110" t="s">
        <v>95</v>
      </c>
      <c r="P6" s="110"/>
      <c r="Q6" s="110"/>
      <c r="R6" s="110"/>
      <c r="S6" s="110"/>
      <c r="T6" s="110"/>
      <c r="U6" s="110"/>
      <c r="V6" s="110"/>
      <c r="W6" s="110" t="s">
        <v>96</v>
      </c>
      <c r="X6" s="110"/>
      <c r="Y6" s="110" t="s">
        <v>97</v>
      </c>
      <c r="Z6" s="110"/>
    </row>
    <row r="7" ht="16.5" spans="1:26">
      <c r="A7" s="110" t="s">
        <v>37</v>
      </c>
      <c r="B7" s="110">
        <v>6</v>
      </c>
      <c r="C7" s="110" t="s">
        <v>89</v>
      </c>
      <c r="D7" s="110">
        <v>1500</v>
      </c>
      <c r="E7" s="110" t="s">
        <v>90</v>
      </c>
      <c r="F7" s="110"/>
      <c r="G7" s="110" t="s">
        <v>91</v>
      </c>
      <c r="H7" s="110">
        <f>4400*3</f>
        <v>13200</v>
      </c>
      <c r="I7" s="110" t="s">
        <v>92</v>
      </c>
      <c r="J7" s="110"/>
      <c r="K7" s="110" t="s">
        <v>93</v>
      </c>
      <c r="L7" s="110"/>
      <c r="M7" s="110" t="s">
        <v>94</v>
      </c>
      <c r="N7" s="110"/>
      <c r="O7" s="110" t="s">
        <v>95</v>
      </c>
      <c r="P7" s="110"/>
      <c r="Q7" s="110"/>
      <c r="R7" s="110"/>
      <c r="S7" s="110"/>
      <c r="T7" s="110"/>
      <c r="U7" s="110"/>
      <c r="V7" s="110"/>
      <c r="W7" s="110" t="s">
        <v>96</v>
      </c>
      <c r="X7" s="110"/>
      <c r="Y7" s="110" t="s">
        <v>97</v>
      </c>
      <c r="Z7" s="110"/>
    </row>
    <row r="8" ht="16.5" spans="1:26">
      <c r="A8" s="110" t="s">
        <v>37</v>
      </c>
      <c r="B8" s="110">
        <v>7</v>
      </c>
      <c r="C8" s="110" t="s">
        <v>89</v>
      </c>
      <c r="D8" s="110"/>
      <c r="E8" s="110" t="s">
        <v>90</v>
      </c>
      <c r="F8" s="110"/>
      <c r="G8" s="110" t="s">
        <v>91</v>
      </c>
      <c r="H8" s="110"/>
      <c r="I8" s="110" t="s">
        <v>92</v>
      </c>
      <c r="J8" s="110"/>
      <c r="K8" s="110" t="s">
        <v>93</v>
      </c>
      <c r="L8" s="110"/>
      <c r="M8" s="110" t="s">
        <v>94</v>
      </c>
      <c r="N8" s="113">
        <v>0.05</v>
      </c>
      <c r="O8" s="110" t="s">
        <v>95</v>
      </c>
      <c r="P8" s="113">
        <v>0.05</v>
      </c>
      <c r="Q8" s="113"/>
      <c r="R8" s="110"/>
      <c r="S8" s="110"/>
      <c r="T8" s="110"/>
      <c r="U8" s="110"/>
      <c r="V8" s="110"/>
      <c r="W8" s="110" t="s">
        <v>96</v>
      </c>
      <c r="X8" s="110"/>
      <c r="Y8" s="110" t="s">
        <v>97</v>
      </c>
      <c r="Z8" s="110"/>
    </row>
    <row r="9" ht="16.5" spans="1:26">
      <c r="A9" s="110" t="s">
        <v>37</v>
      </c>
      <c r="B9" s="110">
        <v>8</v>
      </c>
      <c r="C9" s="110" t="s">
        <v>89</v>
      </c>
      <c r="D9" s="110" t="s">
        <v>23</v>
      </c>
      <c r="E9" s="110" t="s">
        <v>90</v>
      </c>
      <c r="F9" s="110"/>
      <c r="G9" s="110" t="s">
        <v>91</v>
      </c>
      <c r="H9" s="110"/>
      <c r="I9" s="110" t="s">
        <v>92</v>
      </c>
      <c r="J9" s="110"/>
      <c r="K9" s="110" t="s">
        <v>93</v>
      </c>
      <c r="L9" s="110"/>
      <c r="M9" s="110" t="s">
        <v>94</v>
      </c>
      <c r="N9" s="110"/>
      <c r="O9" s="110" t="s">
        <v>95</v>
      </c>
      <c r="P9" s="110"/>
      <c r="Q9" s="110"/>
      <c r="R9" s="110"/>
      <c r="S9" s="110"/>
      <c r="T9" s="110"/>
      <c r="U9" s="110"/>
      <c r="V9" s="110"/>
      <c r="W9" s="110" t="s">
        <v>96</v>
      </c>
      <c r="X9" s="110"/>
      <c r="Y9" s="110" t="s">
        <v>97</v>
      </c>
      <c r="Z9" s="110"/>
    </row>
    <row r="10" ht="16.5" spans="1:26">
      <c r="A10" s="110" t="s">
        <v>37</v>
      </c>
      <c r="B10" s="110">
        <v>9</v>
      </c>
      <c r="C10" s="110" t="s">
        <v>89</v>
      </c>
      <c r="D10" s="110">
        <v>3000</v>
      </c>
      <c r="E10" s="110" t="s">
        <v>90</v>
      </c>
      <c r="F10" s="110"/>
      <c r="G10" s="110" t="s">
        <v>91</v>
      </c>
      <c r="H10" s="110">
        <v>26400</v>
      </c>
      <c r="I10" s="110" t="s">
        <v>92</v>
      </c>
      <c r="J10" s="110"/>
      <c r="K10" s="110" t="s">
        <v>93</v>
      </c>
      <c r="L10" s="110"/>
      <c r="M10" s="110" t="s">
        <v>94</v>
      </c>
      <c r="N10" s="110"/>
      <c r="O10" s="110" t="s">
        <v>95</v>
      </c>
      <c r="P10" s="110"/>
      <c r="Q10" s="110"/>
      <c r="R10" s="110"/>
      <c r="S10" s="110"/>
      <c r="T10" s="110"/>
      <c r="U10" s="110"/>
      <c r="V10" s="110"/>
      <c r="W10" s="110" t="s">
        <v>96</v>
      </c>
      <c r="X10" s="110"/>
      <c r="Y10" s="110" t="s">
        <v>97</v>
      </c>
      <c r="Z10" s="110"/>
    </row>
    <row r="11" ht="16.5" spans="1:26">
      <c r="A11" s="110" t="s">
        <v>37</v>
      </c>
      <c r="B11" s="110">
        <v>10</v>
      </c>
      <c r="C11" s="110" t="s">
        <v>89</v>
      </c>
      <c r="D11" s="110"/>
      <c r="E11" s="110" t="s">
        <v>90</v>
      </c>
      <c r="F11" s="110"/>
      <c r="G11" s="110" t="s">
        <v>91</v>
      </c>
      <c r="H11" s="110"/>
      <c r="I11" s="110" t="s">
        <v>92</v>
      </c>
      <c r="J11" s="110"/>
      <c r="K11" s="110" t="s">
        <v>93</v>
      </c>
      <c r="L11" s="110"/>
      <c r="M11" s="110" t="s">
        <v>94</v>
      </c>
      <c r="N11" s="110"/>
      <c r="O11" s="110" t="s">
        <v>95</v>
      </c>
      <c r="P11" s="110"/>
      <c r="Q11" s="110"/>
      <c r="R11" s="113">
        <v>0.1</v>
      </c>
      <c r="S11" s="113"/>
      <c r="T11" s="110"/>
      <c r="U11" s="110"/>
      <c r="V11" s="113">
        <v>0.1</v>
      </c>
      <c r="W11" s="110" t="s">
        <v>96</v>
      </c>
      <c r="X11" s="110"/>
      <c r="Y11" s="110" t="s">
        <v>97</v>
      </c>
      <c r="Z11" s="110"/>
    </row>
    <row r="12" ht="16.5" spans="1:26">
      <c r="A12" s="110" t="s">
        <v>37</v>
      </c>
      <c r="B12" s="110">
        <v>11</v>
      </c>
      <c r="C12" s="110" t="s">
        <v>89</v>
      </c>
      <c r="D12" s="110"/>
      <c r="E12" s="110" t="s">
        <v>90</v>
      </c>
      <c r="F12" s="110"/>
      <c r="G12" s="110" t="s">
        <v>91</v>
      </c>
      <c r="H12" s="110"/>
      <c r="I12" s="110" t="s">
        <v>92</v>
      </c>
      <c r="J12" s="110"/>
      <c r="K12" s="110" t="s">
        <v>93</v>
      </c>
      <c r="L12" s="110"/>
      <c r="M12" s="110" t="s">
        <v>94</v>
      </c>
      <c r="N12" s="110"/>
      <c r="O12" s="110" t="s">
        <v>95</v>
      </c>
      <c r="P12" s="110"/>
      <c r="Q12" s="110"/>
      <c r="R12" s="110"/>
      <c r="S12" s="110"/>
      <c r="T12" s="110"/>
      <c r="U12" s="110"/>
      <c r="V12" s="110"/>
      <c r="W12" s="110" t="s">
        <v>96</v>
      </c>
      <c r="X12" s="113">
        <v>0.1</v>
      </c>
      <c r="Y12" s="110" t="s">
        <v>97</v>
      </c>
      <c r="Z12" s="113">
        <v>0.1</v>
      </c>
    </row>
    <row r="13" ht="16.5" spans="1:26">
      <c r="A13" s="110" t="s">
        <v>37</v>
      </c>
      <c r="B13" s="110">
        <v>12</v>
      </c>
      <c r="C13" s="110" t="s">
        <v>89</v>
      </c>
      <c r="D13" s="110"/>
      <c r="E13" s="110" t="s">
        <v>90</v>
      </c>
      <c r="F13" s="110"/>
      <c r="G13" s="110" t="s">
        <v>91</v>
      </c>
      <c r="H13" s="110"/>
      <c r="I13" s="110" t="s">
        <v>92</v>
      </c>
      <c r="J13" s="113">
        <v>0.1</v>
      </c>
      <c r="K13" s="110" t="s">
        <v>93</v>
      </c>
      <c r="L13" s="113">
        <v>0.1</v>
      </c>
      <c r="M13" s="110" t="s">
        <v>94</v>
      </c>
      <c r="N13" s="110"/>
      <c r="O13" s="110" t="s">
        <v>95</v>
      </c>
      <c r="P13" s="110"/>
      <c r="Q13" s="110"/>
      <c r="R13" s="110"/>
      <c r="S13" s="110"/>
      <c r="T13" s="110"/>
      <c r="U13" s="110"/>
      <c r="V13" s="110"/>
      <c r="W13" s="110" t="s">
        <v>96</v>
      </c>
      <c r="X13" s="110"/>
      <c r="Y13" s="110" t="s">
        <v>97</v>
      </c>
      <c r="Z13" s="110"/>
    </row>
    <row r="14" ht="16.5" spans="1:26">
      <c r="A14" s="110" t="s">
        <v>37</v>
      </c>
      <c r="B14" s="110">
        <v>13</v>
      </c>
      <c r="C14" s="110" t="s">
        <v>89</v>
      </c>
      <c r="D14" s="110"/>
      <c r="E14" s="110" t="s">
        <v>90</v>
      </c>
      <c r="F14" s="110"/>
      <c r="G14" s="110" t="s">
        <v>91</v>
      </c>
      <c r="H14" s="110"/>
      <c r="I14" s="110" t="s">
        <v>92</v>
      </c>
      <c r="J14" s="110"/>
      <c r="K14" s="110" t="s">
        <v>93</v>
      </c>
      <c r="L14" s="110"/>
      <c r="M14" s="110" t="s">
        <v>94</v>
      </c>
      <c r="N14" s="113">
        <v>0.1</v>
      </c>
      <c r="O14" s="110" t="s">
        <v>95</v>
      </c>
      <c r="P14" s="113">
        <v>0.1</v>
      </c>
      <c r="Q14" s="113"/>
      <c r="R14" s="110"/>
      <c r="S14" s="110"/>
      <c r="T14" s="110"/>
      <c r="U14" s="110"/>
      <c r="V14" s="110"/>
      <c r="W14" s="110" t="s">
        <v>96</v>
      </c>
      <c r="X14" s="110"/>
      <c r="Y14" s="110" t="s">
        <v>97</v>
      </c>
      <c r="Z14" s="110"/>
    </row>
    <row r="15" ht="16.5" spans="1:26">
      <c r="A15" s="110" t="s">
        <v>37</v>
      </c>
      <c r="B15" s="110">
        <v>14</v>
      </c>
      <c r="C15" s="110" t="s">
        <v>89</v>
      </c>
      <c r="D15" s="110"/>
      <c r="E15" s="110" t="s">
        <v>90</v>
      </c>
      <c r="F15" s="110"/>
      <c r="G15" s="110" t="s">
        <v>91</v>
      </c>
      <c r="H15" s="110"/>
      <c r="I15" s="110" t="s">
        <v>92</v>
      </c>
      <c r="J15" s="110"/>
      <c r="K15" s="110" t="s">
        <v>93</v>
      </c>
      <c r="L15" s="110"/>
      <c r="M15" s="110" t="s">
        <v>94</v>
      </c>
      <c r="N15" s="110"/>
      <c r="O15" s="110" t="s">
        <v>95</v>
      </c>
      <c r="P15" s="110"/>
      <c r="Q15" s="110"/>
      <c r="R15" s="113">
        <v>0.1</v>
      </c>
      <c r="S15" s="113"/>
      <c r="T15" s="110"/>
      <c r="U15" s="110"/>
      <c r="V15" s="113">
        <v>0.1</v>
      </c>
      <c r="W15" s="110" t="s">
        <v>96</v>
      </c>
      <c r="X15" s="110"/>
      <c r="Y15" s="110" t="s">
        <v>97</v>
      </c>
      <c r="Z15" s="110"/>
    </row>
    <row r="16" ht="16.5" spans="1:26">
      <c r="A16" s="110" t="s">
        <v>37</v>
      </c>
      <c r="B16" s="110">
        <v>15</v>
      </c>
      <c r="C16" s="110" t="s">
        <v>89</v>
      </c>
      <c r="D16" s="110"/>
      <c r="E16" s="110" t="s">
        <v>90</v>
      </c>
      <c r="F16" s="110"/>
      <c r="G16" s="110" t="s">
        <v>91</v>
      </c>
      <c r="H16" s="110"/>
      <c r="I16" s="110" t="s">
        <v>92</v>
      </c>
      <c r="J16" s="110"/>
      <c r="K16" s="110" t="s">
        <v>93</v>
      </c>
      <c r="L16" s="110"/>
      <c r="M16" s="110" t="s">
        <v>94</v>
      </c>
      <c r="N16" s="110"/>
      <c r="O16" s="110" t="s">
        <v>95</v>
      </c>
      <c r="P16" s="110"/>
      <c r="Q16" s="110"/>
      <c r="R16" s="110"/>
      <c r="S16" s="110"/>
      <c r="T16" s="110"/>
      <c r="U16" s="110"/>
      <c r="V16" s="110"/>
      <c r="W16" s="110" t="s">
        <v>96</v>
      </c>
      <c r="X16" s="113">
        <v>0.1</v>
      </c>
      <c r="Y16" s="110" t="s">
        <v>97</v>
      </c>
      <c r="Z16" s="113">
        <v>0.1</v>
      </c>
    </row>
    <row r="17" ht="16.5" spans="1:26">
      <c r="A17" s="110" t="s">
        <v>37</v>
      </c>
      <c r="B17" s="110">
        <v>16</v>
      </c>
      <c r="C17" s="110" t="s">
        <v>89</v>
      </c>
      <c r="D17" s="110"/>
      <c r="E17" s="110" t="s">
        <v>90</v>
      </c>
      <c r="F17" s="110"/>
      <c r="G17" s="110" t="s">
        <v>91</v>
      </c>
      <c r="H17" s="110"/>
      <c r="I17" s="110" t="s">
        <v>92</v>
      </c>
      <c r="J17" s="113">
        <v>0.1</v>
      </c>
      <c r="K17" s="110" t="s">
        <v>93</v>
      </c>
      <c r="L17" s="113">
        <v>0.1</v>
      </c>
      <c r="M17" s="110" t="s">
        <v>94</v>
      </c>
      <c r="N17" s="110"/>
      <c r="O17" s="110" t="s">
        <v>95</v>
      </c>
      <c r="P17" s="110"/>
      <c r="Q17" s="110"/>
      <c r="R17" s="110"/>
      <c r="S17" s="110"/>
      <c r="T17" s="110"/>
      <c r="U17" s="110"/>
      <c r="V17" s="110"/>
      <c r="W17" s="110" t="s">
        <v>96</v>
      </c>
      <c r="X17" s="110"/>
      <c r="Y17" s="110" t="s">
        <v>97</v>
      </c>
      <c r="Z17" s="110"/>
    </row>
    <row r="18" ht="16.5" spans="1:26">
      <c r="A18" s="110" t="s">
        <v>37</v>
      </c>
      <c r="B18" s="110">
        <v>17</v>
      </c>
      <c r="C18" s="110" t="s">
        <v>89</v>
      </c>
      <c r="D18" s="110"/>
      <c r="E18" s="110" t="s">
        <v>90</v>
      </c>
      <c r="F18" s="110"/>
      <c r="G18" s="110" t="s">
        <v>91</v>
      </c>
      <c r="H18" s="110"/>
      <c r="I18" s="110" t="s">
        <v>92</v>
      </c>
      <c r="J18" s="110"/>
      <c r="K18" s="110" t="s">
        <v>93</v>
      </c>
      <c r="L18" s="110"/>
      <c r="M18" s="110" t="s">
        <v>94</v>
      </c>
      <c r="N18" s="113">
        <v>0.1</v>
      </c>
      <c r="O18" s="110" t="s">
        <v>95</v>
      </c>
      <c r="P18" s="113">
        <v>0.1</v>
      </c>
      <c r="Q18" s="113"/>
      <c r="R18" s="110"/>
      <c r="S18" s="110"/>
      <c r="T18" s="110"/>
      <c r="U18" s="110"/>
      <c r="V18" s="110"/>
      <c r="W18" s="110" t="s">
        <v>96</v>
      </c>
      <c r="X18" s="110"/>
      <c r="Y18" s="110" t="s">
        <v>97</v>
      </c>
      <c r="Z18" s="110"/>
    </row>
    <row r="19" ht="16.5" spans="1:26">
      <c r="A19" s="110" t="s">
        <v>37</v>
      </c>
      <c r="B19" s="110">
        <v>18</v>
      </c>
      <c r="C19" s="110" t="s">
        <v>89</v>
      </c>
      <c r="D19" s="110"/>
      <c r="E19" s="110" t="s">
        <v>90</v>
      </c>
      <c r="F19" s="110"/>
      <c r="G19" s="110" t="s">
        <v>91</v>
      </c>
      <c r="H19" s="110"/>
      <c r="I19" s="110" t="s">
        <v>92</v>
      </c>
      <c r="J19" s="110"/>
      <c r="K19" s="110" t="s">
        <v>93</v>
      </c>
      <c r="L19" s="110"/>
      <c r="M19" s="110" t="s">
        <v>94</v>
      </c>
      <c r="N19" s="110"/>
      <c r="O19" s="110" t="s">
        <v>95</v>
      </c>
      <c r="P19" s="110"/>
      <c r="Q19" s="110"/>
      <c r="R19" s="113">
        <v>0.1</v>
      </c>
      <c r="S19" s="113"/>
      <c r="T19" s="110"/>
      <c r="U19" s="110"/>
      <c r="V19" s="113">
        <v>0.1</v>
      </c>
      <c r="W19" s="110" t="s">
        <v>96</v>
      </c>
      <c r="X19" s="110"/>
      <c r="Y19" s="110" t="s">
        <v>97</v>
      </c>
      <c r="Z19" s="110"/>
    </row>
    <row r="20" ht="16.5" spans="1:26">
      <c r="A20" s="110" t="s">
        <v>37</v>
      </c>
      <c r="B20" s="110">
        <v>19</v>
      </c>
      <c r="C20" s="110" t="s">
        <v>89</v>
      </c>
      <c r="D20" s="110"/>
      <c r="E20" s="110" t="s">
        <v>90</v>
      </c>
      <c r="F20" s="110"/>
      <c r="G20" s="110" t="s">
        <v>91</v>
      </c>
      <c r="H20" s="110"/>
      <c r="I20" s="110" t="s">
        <v>92</v>
      </c>
      <c r="J20" s="110"/>
      <c r="K20" s="110" t="s">
        <v>93</v>
      </c>
      <c r="L20" s="110"/>
      <c r="M20" s="110" t="s">
        <v>94</v>
      </c>
      <c r="N20" s="110"/>
      <c r="O20" s="110" t="s">
        <v>95</v>
      </c>
      <c r="P20" s="110"/>
      <c r="Q20" s="110"/>
      <c r="R20" s="110"/>
      <c r="S20" s="110"/>
      <c r="T20" s="110"/>
      <c r="U20" s="110"/>
      <c r="V20" s="110"/>
      <c r="W20" s="110" t="s">
        <v>96</v>
      </c>
      <c r="X20" s="113">
        <v>0.1</v>
      </c>
      <c r="Y20" s="110" t="s">
        <v>97</v>
      </c>
      <c r="Z20" s="113">
        <v>0.1</v>
      </c>
    </row>
    <row r="21" ht="16.5" spans="1:26">
      <c r="A21" s="110" t="s">
        <v>37</v>
      </c>
      <c r="B21" s="110">
        <v>20</v>
      </c>
      <c r="C21" s="110" t="s">
        <v>89</v>
      </c>
      <c r="D21" s="110"/>
      <c r="E21" s="110" t="s">
        <v>90</v>
      </c>
      <c r="F21" s="110"/>
      <c r="G21" s="110" t="s">
        <v>91</v>
      </c>
      <c r="H21" s="110"/>
      <c r="I21" s="110" t="s">
        <v>92</v>
      </c>
      <c r="J21" s="110"/>
      <c r="K21" s="110" t="s">
        <v>93</v>
      </c>
      <c r="L21" s="110"/>
      <c r="M21" s="110" t="s">
        <v>94</v>
      </c>
      <c r="N21" s="110"/>
      <c r="O21" s="110" t="s">
        <v>95</v>
      </c>
      <c r="P21" s="110"/>
      <c r="Q21" s="110"/>
      <c r="R21" s="110"/>
      <c r="S21" s="110"/>
      <c r="T21" s="110"/>
      <c r="U21" s="110"/>
      <c r="V21" s="110"/>
      <c r="W21" s="110" t="s">
        <v>96</v>
      </c>
      <c r="X21" s="113">
        <v>0.1</v>
      </c>
      <c r="Y21" s="110" t="s">
        <v>97</v>
      </c>
      <c r="Z21" s="113">
        <v>0.1</v>
      </c>
    </row>
    <row r="22" ht="16.5" spans="1:26">
      <c r="A22" s="111" t="s">
        <v>38</v>
      </c>
      <c r="B22" s="111">
        <v>1</v>
      </c>
      <c r="C22" s="111" t="s">
        <v>89</v>
      </c>
      <c r="D22" s="111">
        <f t="shared" ref="D22:D27" si="0">D2*1.5</f>
        <v>750</v>
      </c>
      <c r="E22" s="111" t="s">
        <v>90</v>
      </c>
      <c r="F22" s="111"/>
      <c r="G22" s="111" t="s">
        <v>91</v>
      </c>
      <c r="H22" s="111">
        <f t="shared" ref="H22:H27" si="1">H2*1.5</f>
        <v>6600</v>
      </c>
      <c r="I22" s="111" t="s">
        <v>92</v>
      </c>
      <c r="J22" s="111"/>
      <c r="K22" s="111" t="s">
        <v>93</v>
      </c>
      <c r="L22" s="111"/>
      <c r="M22" s="111" t="s">
        <v>94</v>
      </c>
      <c r="N22" s="111"/>
      <c r="O22" s="111" t="s">
        <v>95</v>
      </c>
      <c r="P22" s="111"/>
      <c r="Q22" s="111"/>
      <c r="R22" s="111"/>
      <c r="S22" s="111"/>
      <c r="T22" s="111"/>
      <c r="U22" s="111"/>
      <c r="V22" s="111"/>
      <c r="W22" s="111" t="s">
        <v>96</v>
      </c>
      <c r="X22" s="111"/>
      <c r="Y22" s="111" t="s">
        <v>97</v>
      </c>
      <c r="Z22" s="111"/>
    </row>
    <row r="23" ht="16.5" spans="1:26">
      <c r="A23" s="111" t="s">
        <v>38</v>
      </c>
      <c r="B23" s="111">
        <v>2</v>
      </c>
      <c r="C23" s="111" t="s">
        <v>89</v>
      </c>
      <c r="D23" s="111"/>
      <c r="E23" s="111" t="s">
        <v>90</v>
      </c>
      <c r="F23" s="111"/>
      <c r="G23" s="111" t="s">
        <v>91</v>
      </c>
      <c r="H23" s="111"/>
      <c r="I23" s="111" t="s">
        <v>92</v>
      </c>
      <c r="J23" s="111"/>
      <c r="K23" s="111" t="s">
        <v>93</v>
      </c>
      <c r="L23" s="111"/>
      <c r="M23" s="111" t="s">
        <v>94</v>
      </c>
      <c r="N23" s="111"/>
      <c r="O23" s="111" t="s">
        <v>95</v>
      </c>
      <c r="P23" s="111"/>
      <c r="Q23" s="111"/>
      <c r="R23" s="111">
        <v>0.05</v>
      </c>
      <c r="S23" s="111"/>
      <c r="T23" s="111"/>
      <c r="U23" s="111"/>
      <c r="V23" s="111">
        <v>0.05</v>
      </c>
      <c r="W23" s="111" t="s">
        <v>96</v>
      </c>
      <c r="X23" s="111"/>
      <c r="Y23" s="111" t="s">
        <v>97</v>
      </c>
      <c r="Z23" s="111"/>
    </row>
    <row r="24" ht="16.5" spans="1:26">
      <c r="A24" s="111" t="s">
        <v>38</v>
      </c>
      <c r="B24" s="111">
        <v>3</v>
      </c>
      <c r="C24" s="111" t="s">
        <v>89</v>
      </c>
      <c r="D24" s="111">
        <f t="shared" si="0"/>
        <v>1500</v>
      </c>
      <c r="E24" s="111" t="s">
        <v>90</v>
      </c>
      <c r="F24" s="111"/>
      <c r="G24" s="111" t="s">
        <v>91</v>
      </c>
      <c r="H24" s="111">
        <f t="shared" si="1"/>
        <v>13200</v>
      </c>
      <c r="I24" s="111" t="s">
        <v>92</v>
      </c>
      <c r="J24" s="111"/>
      <c r="K24" s="111" t="s">
        <v>93</v>
      </c>
      <c r="L24" s="111"/>
      <c r="M24" s="111" t="s">
        <v>94</v>
      </c>
      <c r="N24" s="111"/>
      <c r="O24" s="111" t="s">
        <v>95</v>
      </c>
      <c r="P24" s="111"/>
      <c r="Q24" s="111"/>
      <c r="R24" s="111"/>
      <c r="S24" s="111"/>
      <c r="T24" s="111"/>
      <c r="U24" s="111"/>
      <c r="V24" s="111"/>
      <c r="W24" s="111" t="s">
        <v>96</v>
      </c>
      <c r="X24" s="111"/>
      <c r="Y24" s="111" t="s">
        <v>97</v>
      </c>
      <c r="Z24" s="111"/>
    </row>
    <row r="25" ht="16.5" spans="1:26">
      <c r="A25" s="111" t="s">
        <v>38</v>
      </c>
      <c r="B25" s="111">
        <v>4</v>
      </c>
      <c r="C25" s="111" t="s">
        <v>89</v>
      </c>
      <c r="D25" s="111"/>
      <c r="E25" s="111" t="s">
        <v>90</v>
      </c>
      <c r="F25" s="111"/>
      <c r="G25" s="111" t="s">
        <v>91</v>
      </c>
      <c r="H25" s="111"/>
      <c r="I25" s="111" t="s">
        <v>92</v>
      </c>
      <c r="J25" s="111"/>
      <c r="K25" s="111" t="s">
        <v>93</v>
      </c>
      <c r="L25" s="111"/>
      <c r="M25" s="111" t="s">
        <v>94</v>
      </c>
      <c r="N25" s="111"/>
      <c r="O25" s="111" t="s">
        <v>95</v>
      </c>
      <c r="P25" s="111"/>
      <c r="Q25" s="111"/>
      <c r="R25" s="111"/>
      <c r="S25" s="111"/>
      <c r="T25" s="111"/>
      <c r="U25" s="111"/>
      <c r="V25" s="111"/>
      <c r="W25" s="111" t="s">
        <v>96</v>
      </c>
      <c r="X25" s="111"/>
      <c r="Y25" s="111" t="s">
        <v>97</v>
      </c>
      <c r="Z25" s="111"/>
    </row>
    <row r="26" ht="16.5" spans="1:26">
      <c r="A26" s="111" t="s">
        <v>38</v>
      </c>
      <c r="B26" s="111">
        <v>5</v>
      </c>
      <c r="C26" s="111" t="s">
        <v>89</v>
      </c>
      <c r="D26" s="111"/>
      <c r="E26" s="111" t="s">
        <v>90</v>
      </c>
      <c r="F26" s="111"/>
      <c r="G26" s="111" t="s">
        <v>91</v>
      </c>
      <c r="H26" s="111"/>
      <c r="I26" s="111" t="s">
        <v>92</v>
      </c>
      <c r="J26" s="111">
        <v>0.05</v>
      </c>
      <c r="K26" s="111" t="s">
        <v>93</v>
      </c>
      <c r="L26" s="111">
        <v>0.05</v>
      </c>
      <c r="M26" s="111" t="s">
        <v>94</v>
      </c>
      <c r="N26" s="111"/>
      <c r="O26" s="111" t="s">
        <v>95</v>
      </c>
      <c r="P26" s="111"/>
      <c r="Q26" s="111"/>
      <c r="R26" s="111"/>
      <c r="S26" s="111"/>
      <c r="T26" s="111"/>
      <c r="U26" s="111"/>
      <c r="V26" s="111"/>
      <c r="W26" s="111" t="s">
        <v>96</v>
      </c>
      <c r="X26" s="111"/>
      <c r="Y26" s="111" t="s">
        <v>97</v>
      </c>
      <c r="Z26" s="111"/>
    </row>
    <row r="27" ht="16.5" spans="1:26">
      <c r="A27" s="111" t="s">
        <v>38</v>
      </c>
      <c r="B27" s="111">
        <v>6</v>
      </c>
      <c r="C27" s="111" t="s">
        <v>89</v>
      </c>
      <c r="D27" s="111">
        <f t="shared" si="0"/>
        <v>2250</v>
      </c>
      <c r="E27" s="111" t="s">
        <v>90</v>
      </c>
      <c r="F27" s="111"/>
      <c r="G27" s="111" t="s">
        <v>91</v>
      </c>
      <c r="H27" s="111">
        <f t="shared" si="1"/>
        <v>19800</v>
      </c>
      <c r="I27" s="111" t="s">
        <v>92</v>
      </c>
      <c r="J27" s="111"/>
      <c r="K27" s="111" t="s">
        <v>93</v>
      </c>
      <c r="L27" s="111"/>
      <c r="M27" s="111" t="s">
        <v>94</v>
      </c>
      <c r="N27" s="111"/>
      <c r="O27" s="111" t="s">
        <v>95</v>
      </c>
      <c r="P27" s="111"/>
      <c r="Q27" s="111"/>
      <c r="R27" s="111"/>
      <c r="S27" s="111"/>
      <c r="T27" s="111"/>
      <c r="U27" s="111"/>
      <c r="V27" s="111"/>
      <c r="W27" s="111" t="s">
        <v>96</v>
      </c>
      <c r="X27" s="111"/>
      <c r="Y27" s="111" t="s">
        <v>97</v>
      </c>
      <c r="Z27" s="111"/>
    </row>
    <row r="28" ht="16.5" spans="1:26">
      <c r="A28" s="111" t="s">
        <v>38</v>
      </c>
      <c r="B28" s="111">
        <v>7</v>
      </c>
      <c r="C28" s="111" t="s">
        <v>89</v>
      </c>
      <c r="D28" s="111"/>
      <c r="E28" s="111" t="s">
        <v>90</v>
      </c>
      <c r="F28" s="111"/>
      <c r="G28" s="111" t="s">
        <v>91</v>
      </c>
      <c r="H28" s="111"/>
      <c r="I28" s="111" t="s">
        <v>92</v>
      </c>
      <c r="J28" s="111"/>
      <c r="K28" s="111" t="s">
        <v>93</v>
      </c>
      <c r="L28" s="111"/>
      <c r="M28" s="111" t="s">
        <v>94</v>
      </c>
      <c r="N28" s="111">
        <v>0.05</v>
      </c>
      <c r="O28" s="111" t="s">
        <v>95</v>
      </c>
      <c r="P28" s="111">
        <v>0.05</v>
      </c>
      <c r="Q28" s="111"/>
      <c r="R28" s="111"/>
      <c r="S28" s="111"/>
      <c r="T28" s="111"/>
      <c r="U28" s="111"/>
      <c r="V28" s="111"/>
      <c r="W28" s="111" t="s">
        <v>96</v>
      </c>
      <c r="X28" s="111"/>
      <c r="Y28" s="111" t="s">
        <v>97</v>
      </c>
      <c r="Z28" s="111"/>
    </row>
    <row r="29" ht="16.5" spans="1:26">
      <c r="A29" s="111" t="s">
        <v>38</v>
      </c>
      <c r="B29" s="111">
        <v>8</v>
      </c>
      <c r="C29" s="111" t="s">
        <v>89</v>
      </c>
      <c r="D29" s="111"/>
      <c r="E29" s="111" t="s">
        <v>90</v>
      </c>
      <c r="F29" s="111"/>
      <c r="G29" s="111" t="s">
        <v>91</v>
      </c>
      <c r="H29" s="111"/>
      <c r="I29" s="111" t="s">
        <v>92</v>
      </c>
      <c r="J29" s="111"/>
      <c r="K29" s="111" t="s">
        <v>93</v>
      </c>
      <c r="L29" s="111"/>
      <c r="M29" s="111" t="s">
        <v>94</v>
      </c>
      <c r="N29" s="111"/>
      <c r="O29" s="111" t="s">
        <v>95</v>
      </c>
      <c r="P29" s="111"/>
      <c r="Q29" s="111"/>
      <c r="R29" s="111"/>
      <c r="S29" s="111"/>
      <c r="T29" s="111"/>
      <c r="U29" s="111"/>
      <c r="V29" s="111"/>
      <c r="W29" s="111" t="s">
        <v>96</v>
      </c>
      <c r="X29" s="111"/>
      <c r="Y29" s="111" t="s">
        <v>97</v>
      </c>
      <c r="Z29" s="111"/>
    </row>
    <row r="30" ht="16.5" spans="1:26">
      <c r="A30" s="111" t="s">
        <v>38</v>
      </c>
      <c r="B30" s="111">
        <v>9</v>
      </c>
      <c r="C30" s="111" t="s">
        <v>89</v>
      </c>
      <c r="D30" s="111">
        <f>D10*1.5</f>
        <v>4500</v>
      </c>
      <c r="E30" s="111" t="s">
        <v>90</v>
      </c>
      <c r="F30" s="111"/>
      <c r="G30" s="111" t="s">
        <v>91</v>
      </c>
      <c r="H30" s="111">
        <f>H10*1.5</f>
        <v>39600</v>
      </c>
      <c r="I30" s="111" t="s">
        <v>92</v>
      </c>
      <c r="J30" s="111"/>
      <c r="K30" s="111" t="s">
        <v>93</v>
      </c>
      <c r="L30" s="111"/>
      <c r="M30" s="111" t="s">
        <v>94</v>
      </c>
      <c r="N30" s="111"/>
      <c r="O30" s="111" t="s">
        <v>95</v>
      </c>
      <c r="P30" s="111"/>
      <c r="Q30" s="111"/>
      <c r="R30" s="111"/>
      <c r="S30" s="111"/>
      <c r="T30" s="111"/>
      <c r="U30" s="111"/>
      <c r="V30" s="111"/>
      <c r="W30" s="111" t="s">
        <v>96</v>
      </c>
      <c r="X30" s="111"/>
      <c r="Y30" s="111" t="s">
        <v>97</v>
      </c>
      <c r="Z30" s="111"/>
    </row>
    <row r="31" ht="16.5" spans="1:26">
      <c r="A31" s="111" t="s">
        <v>38</v>
      </c>
      <c r="B31" s="111">
        <v>10</v>
      </c>
      <c r="C31" s="111" t="s">
        <v>89</v>
      </c>
      <c r="D31" s="111"/>
      <c r="E31" s="111" t="s">
        <v>90</v>
      </c>
      <c r="F31" s="111"/>
      <c r="G31" s="111" t="s">
        <v>91</v>
      </c>
      <c r="H31" s="111"/>
      <c r="I31" s="111" t="s">
        <v>92</v>
      </c>
      <c r="J31" s="111"/>
      <c r="K31" s="111" t="s">
        <v>93</v>
      </c>
      <c r="L31" s="111"/>
      <c r="M31" s="111" t="s">
        <v>94</v>
      </c>
      <c r="N31" s="111"/>
      <c r="O31" s="111" t="s">
        <v>95</v>
      </c>
      <c r="P31" s="111"/>
      <c r="Q31" s="111"/>
      <c r="R31" s="111">
        <v>0.1</v>
      </c>
      <c r="S31" s="111"/>
      <c r="T31" s="111"/>
      <c r="U31" s="111"/>
      <c r="V31" s="111">
        <v>0.1</v>
      </c>
      <c r="W31" s="111" t="s">
        <v>96</v>
      </c>
      <c r="X31" s="111"/>
      <c r="Y31" s="111" t="s">
        <v>97</v>
      </c>
      <c r="Z31" s="111"/>
    </row>
    <row r="32" ht="16.5" spans="1:26">
      <c r="A32" s="111" t="s">
        <v>38</v>
      </c>
      <c r="B32" s="111">
        <v>11</v>
      </c>
      <c r="C32" s="111" t="s">
        <v>89</v>
      </c>
      <c r="D32" s="111"/>
      <c r="E32" s="111" t="s">
        <v>90</v>
      </c>
      <c r="F32" s="111"/>
      <c r="G32" s="111" t="s">
        <v>91</v>
      </c>
      <c r="H32" s="111"/>
      <c r="I32" s="111" t="s">
        <v>92</v>
      </c>
      <c r="J32" s="111"/>
      <c r="K32" s="111" t="s">
        <v>93</v>
      </c>
      <c r="L32" s="111"/>
      <c r="M32" s="111" t="s">
        <v>94</v>
      </c>
      <c r="N32" s="111"/>
      <c r="O32" s="111" t="s">
        <v>95</v>
      </c>
      <c r="P32" s="111"/>
      <c r="Q32" s="111"/>
      <c r="R32" s="111"/>
      <c r="S32" s="111"/>
      <c r="T32" s="111"/>
      <c r="U32" s="111"/>
      <c r="V32" s="111"/>
      <c r="W32" s="111" t="s">
        <v>96</v>
      </c>
      <c r="X32" s="111">
        <v>0.1</v>
      </c>
      <c r="Y32" s="111" t="s">
        <v>97</v>
      </c>
      <c r="Z32" s="111">
        <v>0.1</v>
      </c>
    </row>
    <row r="33" ht="16.5" spans="1:26">
      <c r="A33" s="111" t="s">
        <v>38</v>
      </c>
      <c r="B33" s="111">
        <v>12</v>
      </c>
      <c r="C33" s="111" t="s">
        <v>89</v>
      </c>
      <c r="D33" s="111"/>
      <c r="E33" s="111" t="s">
        <v>90</v>
      </c>
      <c r="F33" s="111"/>
      <c r="G33" s="111" t="s">
        <v>91</v>
      </c>
      <c r="H33" s="111"/>
      <c r="I33" s="111" t="s">
        <v>92</v>
      </c>
      <c r="J33" s="111">
        <v>0.1</v>
      </c>
      <c r="K33" s="111" t="s">
        <v>93</v>
      </c>
      <c r="L33" s="111">
        <v>0.1</v>
      </c>
      <c r="M33" s="111" t="s">
        <v>94</v>
      </c>
      <c r="N33" s="111"/>
      <c r="O33" s="111" t="s">
        <v>95</v>
      </c>
      <c r="P33" s="111"/>
      <c r="Q33" s="111"/>
      <c r="R33" s="111"/>
      <c r="S33" s="111"/>
      <c r="T33" s="111"/>
      <c r="U33" s="111"/>
      <c r="V33" s="111"/>
      <c r="W33" s="111" t="s">
        <v>96</v>
      </c>
      <c r="X33" s="111"/>
      <c r="Y33" s="111" t="s">
        <v>97</v>
      </c>
      <c r="Z33" s="111"/>
    </row>
    <row r="34" ht="16.5" spans="1:26">
      <c r="A34" s="111" t="s">
        <v>38</v>
      </c>
      <c r="B34" s="111">
        <v>13</v>
      </c>
      <c r="C34" s="111" t="s">
        <v>89</v>
      </c>
      <c r="D34" s="111"/>
      <c r="E34" s="111" t="s">
        <v>90</v>
      </c>
      <c r="F34" s="111"/>
      <c r="G34" s="111" t="s">
        <v>91</v>
      </c>
      <c r="H34" s="111"/>
      <c r="I34" s="111" t="s">
        <v>92</v>
      </c>
      <c r="J34" s="111"/>
      <c r="K34" s="111" t="s">
        <v>93</v>
      </c>
      <c r="L34" s="111"/>
      <c r="M34" s="111" t="s">
        <v>94</v>
      </c>
      <c r="N34" s="111">
        <v>0.1</v>
      </c>
      <c r="O34" s="111" t="s">
        <v>95</v>
      </c>
      <c r="P34" s="111">
        <v>0.1</v>
      </c>
      <c r="Q34" s="111"/>
      <c r="R34" s="111"/>
      <c r="S34" s="111"/>
      <c r="T34" s="111"/>
      <c r="U34" s="111"/>
      <c r="V34" s="111"/>
      <c r="W34" s="111" t="s">
        <v>96</v>
      </c>
      <c r="X34" s="111"/>
      <c r="Y34" s="111" t="s">
        <v>97</v>
      </c>
      <c r="Z34" s="111"/>
    </row>
    <row r="35" ht="16.5" spans="1:26">
      <c r="A35" s="111" t="s">
        <v>38</v>
      </c>
      <c r="B35" s="111">
        <v>14</v>
      </c>
      <c r="C35" s="111" t="s">
        <v>89</v>
      </c>
      <c r="D35" s="111"/>
      <c r="E35" s="111" t="s">
        <v>90</v>
      </c>
      <c r="F35" s="111"/>
      <c r="G35" s="111" t="s">
        <v>91</v>
      </c>
      <c r="H35" s="111"/>
      <c r="I35" s="111" t="s">
        <v>92</v>
      </c>
      <c r="J35" s="111"/>
      <c r="K35" s="111" t="s">
        <v>93</v>
      </c>
      <c r="L35" s="111"/>
      <c r="M35" s="111" t="s">
        <v>94</v>
      </c>
      <c r="N35" s="111"/>
      <c r="O35" s="111" t="s">
        <v>95</v>
      </c>
      <c r="P35" s="111"/>
      <c r="Q35" s="111"/>
      <c r="R35" s="111">
        <v>0.1</v>
      </c>
      <c r="S35" s="111"/>
      <c r="T35" s="111"/>
      <c r="U35" s="111"/>
      <c r="V35" s="111">
        <v>0.1</v>
      </c>
      <c r="W35" s="111" t="s">
        <v>96</v>
      </c>
      <c r="X35" s="111"/>
      <c r="Y35" s="111" t="s">
        <v>97</v>
      </c>
      <c r="Z35" s="111"/>
    </row>
    <row r="36" ht="16.5" spans="1:26">
      <c r="A36" s="111" t="s">
        <v>38</v>
      </c>
      <c r="B36" s="111">
        <v>15</v>
      </c>
      <c r="C36" s="111" t="s">
        <v>89</v>
      </c>
      <c r="D36" s="111"/>
      <c r="E36" s="111" t="s">
        <v>90</v>
      </c>
      <c r="F36" s="111"/>
      <c r="G36" s="111" t="s">
        <v>91</v>
      </c>
      <c r="H36" s="111"/>
      <c r="I36" s="111" t="s">
        <v>92</v>
      </c>
      <c r="J36" s="111"/>
      <c r="K36" s="111" t="s">
        <v>93</v>
      </c>
      <c r="L36" s="111"/>
      <c r="M36" s="111" t="s">
        <v>94</v>
      </c>
      <c r="N36" s="111"/>
      <c r="O36" s="111" t="s">
        <v>95</v>
      </c>
      <c r="P36" s="111"/>
      <c r="Q36" s="111"/>
      <c r="R36" s="111"/>
      <c r="S36" s="111"/>
      <c r="T36" s="111"/>
      <c r="U36" s="111"/>
      <c r="V36" s="111"/>
      <c r="W36" s="111" t="s">
        <v>96</v>
      </c>
      <c r="X36" s="111">
        <v>0.1</v>
      </c>
      <c r="Y36" s="111" t="s">
        <v>97</v>
      </c>
      <c r="Z36" s="111">
        <v>0.1</v>
      </c>
    </row>
    <row r="37" ht="16.5" spans="1:26">
      <c r="A37" s="111" t="s">
        <v>38</v>
      </c>
      <c r="B37" s="111">
        <v>16</v>
      </c>
      <c r="C37" s="111" t="s">
        <v>89</v>
      </c>
      <c r="D37" s="111"/>
      <c r="E37" s="111" t="s">
        <v>90</v>
      </c>
      <c r="F37" s="111"/>
      <c r="G37" s="111" t="s">
        <v>91</v>
      </c>
      <c r="H37" s="111"/>
      <c r="I37" s="111" t="s">
        <v>92</v>
      </c>
      <c r="J37" s="111">
        <v>0.1</v>
      </c>
      <c r="K37" s="111" t="s">
        <v>93</v>
      </c>
      <c r="L37" s="111">
        <v>0.1</v>
      </c>
      <c r="M37" s="111" t="s">
        <v>94</v>
      </c>
      <c r="N37" s="111"/>
      <c r="O37" s="111" t="s">
        <v>95</v>
      </c>
      <c r="P37" s="111"/>
      <c r="Q37" s="111"/>
      <c r="R37" s="111"/>
      <c r="S37" s="111"/>
      <c r="T37" s="111"/>
      <c r="U37" s="111"/>
      <c r="V37" s="111"/>
      <c r="W37" s="111" t="s">
        <v>96</v>
      </c>
      <c r="X37" s="111"/>
      <c r="Y37" s="111" t="s">
        <v>97</v>
      </c>
      <c r="Z37" s="111"/>
    </row>
    <row r="38" ht="16.5" spans="1:26">
      <c r="A38" s="111" t="s">
        <v>38</v>
      </c>
      <c r="B38" s="111">
        <v>17</v>
      </c>
      <c r="C38" s="111" t="s">
        <v>89</v>
      </c>
      <c r="D38" s="111"/>
      <c r="E38" s="111" t="s">
        <v>90</v>
      </c>
      <c r="F38" s="111"/>
      <c r="G38" s="111" t="s">
        <v>91</v>
      </c>
      <c r="H38" s="111"/>
      <c r="I38" s="111" t="s">
        <v>92</v>
      </c>
      <c r="J38" s="111"/>
      <c r="K38" s="111" t="s">
        <v>93</v>
      </c>
      <c r="L38" s="111"/>
      <c r="M38" s="111" t="s">
        <v>94</v>
      </c>
      <c r="N38" s="111">
        <v>0.1</v>
      </c>
      <c r="O38" s="111" t="s">
        <v>95</v>
      </c>
      <c r="P38" s="111">
        <v>0.1</v>
      </c>
      <c r="Q38" s="111"/>
      <c r="R38" s="111"/>
      <c r="S38" s="111"/>
      <c r="T38" s="111"/>
      <c r="U38" s="111"/>
      <c r="V38" s="111"/>
      <c r="W38" s="111" t="s">
        <v>96</v>
      </c>
      <c r="X38" s="111"/>
      <c r="Y38" s="111" t="s">
        <v>97</v>
      </c>
      <c r="Z38" s="111"/>
    </row>
    <row r="39" ht="16.5" spans="1:26">
      <c r="A39" s="111" t="s">
        <v>38</v>
      </c>
      <c r="B39" s="111">
        <v>18</v>
      </c>
      <c r="C39" s="111" t="s">
        <v>89</v>
      </c>
      <c r="D39" s="111"/>
      <c r="E39" s="111" t="s">
        <v>90</v>
      </c>
      <c r="F39" s="111"/>
      <c r="G39" s="111" t="s">
        <v>91</v>
      </c>
      <c r="H39" s="111"/>
      <c r="I39" s="111" t="s">
        <v>92</v>
      </c>
      <c r="J39" s="111"/>
      <c r="K39" s="111" t="s">
        <v>93</v>
      </c>
      <c r="L39" s="111"/>
      <c r="M39" s="111" t="s">
        <v>94</v>
      </c>
      <c r="N39" s="111"/>
      <c r="O39" s="111" t="s">
        <v>95</v>
      </c>
      <c r="P39" s="111"/>
      <c r="Q39" s="111"/>
      <c r="R39" s="111">
        <v>0.1</v>
      </c>
      <c r="S39" s="111"/>
      <c r="T39" s="111"/>
      <c r="U39" s="111"/>
      <c r="V39" s="111">
        <v>0.1</v>
      </c>
      <c r="W39" s="111" t="s">
        <v>96</v>
      </c>
      <c r="X39" s="111"/>
      <c r="Y39" s="111" t="s">
        <v>97</v>
      </c>
      <c r="Z39" s="111"/>
    </row>
    <row r="40" ht="16.5" spans="1:26">
      <c r="A40" s="111" t="s">
        <v>38</v>
      </c>
      <c r="B40" s="111">
        <v>19</v>
      </c>
      <c r="C40" s="111" t="s">
        <v>89</v>
      </c>
      <c r="D40" s="111"/>
      <c r="E40" s="111" t="s">
        <v>90</v>
      </c>
      <c r="F40" s="111"/>
      <c r="G40" s="111" t="s">
        <v>91</v>
      </c>
      <c r="H40" s="111"/>
      <c r="I40" s="111" t="s">
        <v>92</v>
      </c>
      <c r="J40" s="111"/>
      <c r="K40" s="111" t="s">
        <v>93</v>
      </c>
      <c r="L40" s="111"/>
      <c r="M40" s="111" t="s">
        <v>94</v>
      </c>
      <c r="N40" s="111"/>
      <c r="O40" s="111" t="s">
        <v>95</v>
      </c>
      <c r="P40" s="111"/>
      <c r="Q40" s="111"/>
      <c r="R40" s="111"/>
      <c r="S40" s="111"/>
      <c r="T40" s="111"/>
      <c r="U40" s="111"/>
      <c r="V40" s="111"/>
      <c r="W40" s="111" t="s">
        <v>96</v>
      </c>
      <c r="X40" s="111">
        <v>0.1</v>
      </c>
      <c r="Y40" s="111" t="s">
        <v>97</v>
      </c>
      <c r="Z40" s="111">
        <v>0.1</v>
      </c>
    </row>
    <row r="41" ht="16.5" spans="1:26">
      <c r="A41" s="111" t="s">
        <v>38</v>
      </c>
      <c r="B41" s="111">
        <v>20</v>
      </c>
      <c r="C41" s="111" t="s">
        <v>89</v>
      </c>
      <c r="D41" s="111"/>
      <c r="E41" s="111" t="s">
        <v>90</v>
      </c>
      <c r="F41" s="111"/>
      <c r="G41" s="111" t="s">
        <v>91</v>
      </c>
      <c r="H41" s="111"/>
      <c r="I41" s="111" t="s">
        <v>92</v>
      </c>
      <c r="J41" s="111"/>
      <c r="K41" s="111" t="s">
        <v>93</v>
      </c>
      <c r="L41" s="111"/>
      <c r="M41" s="111" t="s">
        <v>94</v>
      </c>
      <c r="N41" s="111"/>
      <c r="O41" s="111" t="s">
        <v>95</v>
      </c>
      <c r="P41" s="111"/>
      <c r="Q41" s="111"/>
      <c r="R41" s="111"/>
      <c r="S41" s="111"/>
      <c r="T41" s="111"/>
      <c r="U41" s="111"/>
      <c r="V41" s="111"/>
      <c r="W41" s="111" t="s">
        <v>96</v>
      </c>
      <c r="X41" s="111">
        <v>0.1</v>
      </c>
      <c r="Y41" s="111" t="s">
        <v>97</v>
      </c>
      <c r="Z41" s="111">
        <v>0.1</v>
      </c>
    </row>
    <row r="42" ht="16.5" spans="1:26">
      <c r="A42" s="112" t="s">
        <v>39</v>
      </c>
      <c r="B42" s="112">
        <v>1</v>
      </c>
      <c r="C42" s="112" t="s">
        <v>89</v>
      </c>
      <c r="D42" s="112">
        <f t="shared" ref="D42:D47" si="2">D22*1.5</f>
        <v>1125</v>
      </c>
      <c r="E42" s="112" t="s">
        <v>90</v>
      </c>
      <c r="F42" s="112"/>
      <c r="G42" s="112" t="s">
        <v>91</v>
      </c>
      <c r="H42" s="112">
        <f t="shared" ref="H42:H47" si="3">H22*1.5</f>
        <v>9900</v>
      </c>
      <c r="I42" s="112" t="s">
        <v>92</v>
      </c>
      <c r="J42" s="112"/>
      <c r="K42" s="112" t="s">
        <v>93</v>
      </c>
      <c r="L42" s="112"/>
      <c r="M42" s="112" t="s">
        <v>94</v>
      </c>
      <c r="N42" s="112"/>
      <c r="O42" s="112" t="s">
        <v>95</v>
      </c>
      <c r="P42" s="112"/>
      <c r="Q42" s="112"/>
      <c r="R42" s="112"/>
      <c r="S42" s="112"/>
      <c r="T42" s="112"/>
      <c r="U42" s="112"/>
      <c r="V42" s="112"/>
      <c r="W42" s="112" t="s">
        <v>96</v>
      </c>
      <c r="X42" s="112"/>
      <c r="Y42" s="112" t="s">
        <v>97</v>
      </c>
      <c r="Z42" s="112"/>
    </row>
    <row r="43" ht="16.5" spans="1:26">
      <c r="A43" s="112" t="s">
        <v>39</v>
      </c>
      <c r="B43" s="112">
        <v>2</v>
      </c>
      <c r="C43" s="112" t="s">
        <v>89</v>
      </c>
      <c r="D43" s="112"/>
      <c r="E43" s="112" t="s">
        <v>90</v>
      </c>
      <c r="F43" s="112"/>
      <c r="G43" s="112" t="s">
        <v>91</v>
      </c>
      <c r="H43" s="112"/>
      <c r="I43" s="112" t="s">
        <v>92</v>
      </c>
      <c r="J43" s="112"/>
      <c r="K43" s="112" t="s">
        <v>93</v>
      </c>
      <c r="L43" s="112"/>
      <c r="M43" s="112" t="s">
        <v>94</v>
      </c>
      <c r="N43" s="112"/>
      <c r="O43" s="112" t="s">
        <v>95</v>
      </c>
      <c r="P43" s="112"/>
      <c r="Q43" s="112"/>
      <c r="R43" s="112">
        <v>0.05</v>
      </c>
      <c r="S43" s="112"/>
      <c r="T43" s="112"/>
      <c r="U43" s="112"/>
      <c r="V43" s="112">
        <v>0.05</v>
      </c>
      <c r="W43" s="112" t="s">
        <v>96</v>
      </c>
      <c r="X43" s="112"/>
      <c r="Y43" s="112" t="s">
        <v>97</v>
      </c>
      <c r="Z43" s="112"/>
    </row>
    <row r="44" ht="16.5" spans="1:26">
      <c r="A44" s="112" t="s">
        <v>39</v>
      </c>
      <c r="B44" s="112">
        <v>3</v>
      </c>
      <c r="C44" s="112" t="s">
        <v>89</v>
      </c>
      <c r="D44" s="112">
        <f t="shared" si="2"/>
        <v>2250</v>
      </c>
      <c r="E44" s="112" t="s">
        <v>90</v>
      </c>
      <c r="F44" s="112"/>
      <c r="G44" s="112" t="s">
        <v>91</v>
      </c>
      <c r="H44" s="112">
        <f t="shared" si="3"/>
        <v>19800</v>
      </c>
      <c r="I44" s="112" t="s">
        <v>92</v>
      </c>
      <c r="J44" s="112"/>
      <c r="K44" s="112" t="s">
        <v>93</v>
      </c>
      <c r="L44" s="112"/>
      <c r="M44" s="112" t="s">
        <v>94</v>
      </c>
      <c r="N44" s="112"/>
      <c r="O44" s="112" t="s">
        <v>95</v>
      </c>
      <c r="P44" s="112"/>
      <c r="Q44" s="112"/>
      <c r="R44" s="112"/>
      <c r="S44" s="112"/>
      <c r="T44" s="112"/>
      <c r="U44" s="112"/>
      <c r="V44" s="112"/>
      <c r="W44" s="112" t="s">
        <v>96</v>
      </c>
      <c r="X44" s="112"/>
      <c r="Y44" s="112" t="s">
        <v>97</v>
      </c>
      <c r="Z44" s="112"/>
    </row>
    <row r="45" ht="16.5" spans="1:26">
      <c r="A45" s="112" t="s">
        <v>39</v>
      </c>
      <c r="B45" s="112">
        <v>4</v>
      </c>
      <c r="C45" s="112" t="s">
        <v>89</v>
      </c>
      <c r="D45" s="112"/>
      <c r="E45" s="112" t="s">
        <v>90</v>
      </c>
      <c r="F45" s="112"/>
      <c r="G45" s="112" t="s">
        <v>91</v>
      </c>
      <c r="H45" s="112"/>
      <c r="I45" s="112" t="s">
        <v>92</v>
      </c>
      <c r="J45" s="112"/>
      <c r="K45" s="112" t="s">
        <v>93</v>
      </c>
      <c r="L45" s="112"/>
      <c r="M45" s="112" t="s">
        <v>94</v>
      </c>
      <c r="N45" s="112"/>
      <c r="O45" s="112" t="s">
        <v>95</v>
      </c>
      <c r="P45" s="112"/>
      <c r="Q45" s="112"/>
      <c r="R45" s="112"/>
      <c r="S45" s="112"/>
      <c r="T45" s="112"/>
      <c r="U45" s="112"/>
      <c r="V45" s="112"/>
      <c r="W45" s="112" t="s">
        <v>96</v>
      </c>
      <c r="X45" s="112"/>
      <c r="Y45" s="112" t="s">
        <v>97</v>
      </c>
      <c r="Z45" s="112"/>
    </row>
    <row r="46" ht="16.5" spans="1:26">
      <c r="A46" s="112" t="s">
        <v>39</v>
      </c>
      <c r="B46" s="112">
        <v>5</v>
      </c>
      <c r="C46" s="112" t="s">
        <v>89</v>
      </c>
      <c r="D46" s="112"/>
      <c r="E46" s="112" t="s">
        <v>90</v>
      </c>
      <c r="F46" s="112"/>
      <c r="G46" s="112" t="s">
        <v>91</v>
      </c>
      <c r="H46" s="112"/>
      <c r="I46" s="112" t="s">
        <v>92</v>
      </c>
      <c r="J46" s="112">
        <v>0.05</v>
      </c>
      <c r="K46" s="112" t="s">
        <v>93</v>
      </c>
      <c r="L46" s="112">
        <v>0.05</v>
      </c>
      <c r="M46" s="112" t="s">
        <v>94</v>
      </c>
      <c r="N46" s="112"/>
      <c r="O46" s="112" t="s">
        <v>95</v>
      </c>
      <c r="P46" s="112"/>
      <c r="Q46" s="112"/>
      <c r="R46" s="112"/>
      <c r="S46" s="112"/>
      <c r="T46" s="112"/>
      <c r="U46" s="112"/>
      <c r="V46" s="112"/>
      <c r="W46" s="112" t="s">
        <v>96</v>
      </c>
      <c r="X46" s="112"/>
      <c r="Y46" s="112" t="s">
        <v>97</v>
      </c>
      <c r="Z46" s="112"/>
    </row>
    <row r="47" ht="16.5" spans="1:26">
      <c r="A47" s="112" t="s">
        <v>39</v>
      </c>
      <c r="B47" s="112">
        <v>6</v>
      </c>
      <c r="C47" s="112" t="s">
        <v>89</v>
      </c>
      <c r="D47" s="112">
        <f t="shared" si="2"/>
        <v>3375</v>
      </c>
      <c r="E47" s="112" t="s">
        <v>90</v>
      </c>
      <c r="F47" s="112"/>
      <c r="G47" s="112" t="s">
        <v>91</v>
      </c>
      <c r="H47" s="112">
        <f t="shared" si="3"/>
        <v>29700</v>
      </c>
      <c r="I47" s="112" t="s">
        <v>92</v>
      </c>
      <c r="J47" s="112"/>
      <c r="K47" s="112" t="s">
        <v>93</v>
      </c>
      <c r="L47" s="112"/>
      <c r="M47" s="112" t="s">
        <v>94</v>
      </c>
      <c r="N47" s="112"/>
      <c r="O47" s="112" t="s">
        <v>95</v>
      </c>
      <c r="P47" s="112"/>
      <c r="Q47" s="112"/>
      <c r="R47" s="112"/>
      <c r="S47" s="112"/>
      <c r="T47" s="112"/>
      <c r="U47" s="112"/>
      <c r="V47" s="112"/>
      <c r="W47" s="112" t="s">
        <v>96</v>
      </c>
      <c r="X47" s="112"/>
      <c r="Y47" s="112" t="s">
        <v>97</v>
      </c>
      <c r="Z47" s="112"/>
    </row>
    <row r="48" ht="16.5" spans="1:26">
      <c r="A48" s="112" t="s">
        <v>39</v>
      </c>
      <c r="B48" s="112">
        <v>7</v>
      </c>
      <c r="C48" s="112" t="s">
        <v>89</v>
      </c>
      <c r="D48" s="112"/>
      <c r="E48" s="112" t="s">
        <v>90</v>
      </c>
      <c r="F48" s="112"/>
      <c r="G48" s="112" t="s">
        <v>91</v>
      </c>
      <c r="H48" s="112"/>
      <c r="I48" s="112" t="s">
        <v>92</v>
      </c>
      <c r="J48" s="112"/>
      <c r="K48" s="112" t="s">
        <v>93</v>
      </c>
      <c r="L48" s="112"/>
      <c r="M48" s="112" t="s">
        <v>94</v>
      </c>
      <c r="N48" s="112">
        <v>0.05</v>
      </c>
      <c r="O48" s="112" t="s">
        <v>95</v>
      </c>
      <c r="P48" s="112">
        <v>0.05</v>
      </c>
      <c r="Q48" s="112"/>
      <c r="R48" s="112"/>
      <c r="S48" s="112"/>
      <c r="T48" s="112"/>
      <c r="U48" s="112"/>
      <c r="V48" s="112"/>
      <c r="W48" s="112" t="s">
        <v>96</v>
      </c>
      <c r="X48" s="112"/>
      <c r="Y48" s="112" t="s">
        <v>97</v>
      </c>
      <c r="Z48" s="112"/>
    </row>
    <row r="49" ht="16.5" spans="1:26">
      <c r="A49" s="112" t="s">
        <v>39</v>
      </c>
      <c r="B49" s="112">
        <v>8</v>
      </c>
      <c r="C49" s="112" t="s">
        <v>89</v>
      </c>
      <c r="D49" s="112"/>
      <c r="E49" s="112" t="s">
        <v>90</v>
      </c>
      <c r="F49" s="112"/>
      <c r="G49" s="112" t="s">
        <v>91</v>
      </c>
      <c r="H49" s="112"/>
      <c r="I49" s="112" t="s">
        <v>92</v>
      </c>
      <c r="J49" s="112"/>
      <c r="K49" s="112" t="s">
        <v>93</v>
      </c>
      <c r="L49" s="112"/>
      <c r="M49" s="112" t="s">
        <v>94</v>
      </c>
      <c r="N49" s="112"/>
      <c r="O49" s="112" t="s">
        <v>95</v>
      </c>
      <c r="P49" s="112"/>
      <c r="Q49" s="112"/>
      <c r="R49" s="112"/>
      <c r="S49" s="112"/>
      <c r="T49" s="112"/>
      <c r="U49" s="112"/>
      <c r="V49" s="112"/>
      <c r="W49" s="112" t="s">
        <v>96</v>
      </c>
      <c r="X49" s="112"/>
      <c r="Y49" s="112" t="s">
        <v>97</v>
      </c>
      <c r="Z49" s="112"/>
    </row>
    <row r="50" ht="16.5" spans="1:26">
      <c r="A50" s="112" t="s">
        <v>39</v>
      </c>
      <c r="B50" s="112">
        <v>9</v>
      </c>
      <c r="C50" s="112" t="s">
        <v>89</v>
      </c>
      <c r="D50" s="112">
        <f>D30*1.5</f>
        <v>6750</v>
      </c>
      <c r="E50" s="112" t="s">
        <v>90</v>
      </c>
      <c r="F50" s="112"/>
      <c r="G50" s="112" t="s">
        <v>91</v>
      </c>
      <c r="H50" s="112">
        <f>H30*1.5</f>
        <v>59400</v>
      </c>
      <c r="I50" s="112" t="s">
        <v>92</v>
      </c>
      <c r="J50" s="112"/>
      <c r="K50" s="112" t="s">
        <v>93</v>
      </c>
      <c r="L50" s="112"/>
      <c r="M50" s="112" t="s">
        <v>94</v>
      </c>
      <c r="N50" s="112"/>
      <c r="O50" s="112" t="s">
        <v>95</v>
      </c>
      <c r="P50" s="112"/>
      <c r="Q50" s="112"/>
      <c r="R50" s="112"/>
      <c r="S50" s="112"/>
      <c r="T50" s="112"/>
      <c r="U50" s="112"/>
      <c r="V50" s="112"/>
      <c r="W50" s="112" t="s">
        <v>96</v>
      </c>
      <c r="X50" s="112"/>
      <c r="Y50" s="112" t="s">
        <v>97</v>
      </c>
      <c r="Z50" s="112"/>
    </row>
    <row r="51" ht="16.5" spans="1:26">
      <c r="A51" s="112" t="s">
        <v>39</v>
      </c>
      <c r="B51" s="112">
        <v>10</v>
      </c>
      <c r="C51" s="112" t="s">
        <v>89</v>
      </c>
      <c r="D51" s="112"/>
      <c r="E51" s="112" t="s">
        <v>90</v>
      </c>
      <c r="F51" s="112"/>
      <c r="G51" s="112" t="s">
        <v>91</v>
      </c>
      <c r="H51" s="112"/>
      <c r="I51" s="112" t="s">
        <v>92</v>
      </c>
      <c r="J51" s="112"/>
      <c r="K51" s="112" t="s">
        <v>93</v>
      </c>
      <c r="L51" s="112"/>
      <c r="M51" s="112" t="s">
        <v>94</v>
      </c>
      <c r="N51" s="112"/>
      <c r="O51" s="112" t="s">
        <v>95</v>
      </c>
      <c r="P51" s="112"/>
      <c r="Q51" s="112"/>
      <c r="R51" s="112">
        <v>0.1</v>
      </c>
      <c r="S51" s="112"/>
      <c r="T51" s="112"/>
      <c r="U51" s="112"/>
      <c r="V51" s="112">
        <v>0.1</v>
      </c>
      <c r="W51" s="112" t="s">
        <v>96</v>
      </c>
      <c r="X51" s="112"/>
      <c r="Y51" s="112" t="s">
        <v>97</v>
      </c>
      <c r="Z51" s="112"/>
    </row>
    <row r="52" ht="16.5" spans="1:26">
      <c r="A52" s="112" t="s">
        <v>39</v>
      </c>
      <c r="B52" s="112">
        <v>11</v>
      </c>
      <c r="C52" s="112" t="s">
        <v>89</v>
      </c>
      <c r="D52" s="112"/>
      <c r="E52" s="112" t="s">
        <v>90</v>
      </c>
      <c r="F52" s="112"/>
      <c r="G52" s="112" t="s">
        <v>91</v>
      </c>
      <c r="H52" s="112"/>
      <c r="I52" s="112" t="s">
        <v>92</v>
      </c>
      <c r="J52" s="112"/>
      <c r="K52" s="112" t="s">
        <v>93</v>
      </c>
      <c r="L52" s="112"/>
      <c r="M52" s="112" t="s">
        <v>94</v>
      </c>
      <c r="N52" s="112"/>
      <c r="O52" s="112" t="s">
        <v>95</v>
      </c>
      <c r="P52" s="112"/>
      <c r="Q52" s="112"/>
      <c r="R52" s="112"/>
      <c r="S52" s="112"/>
      <c r="T52" s="112"/>
      <c r="U52" s="112"/>
      <c r="V52" s="112"/>
      <c r="W52" s="112" t="s">
        <v>96</v>
      </c>
      <c r="X52" s="112">
        <v>0.1</v>
      </c>
      <c r="Y52" s="112" t="s">
        <v>97</v>
      </c>
      <c r="Z52" s="112">
        <v>0.1</v>
      </c>
    </row>
    <row r="53" ht="16.5" spans="1:26">
      <c r="A53" s="112" t="s">
        <v>39</v>
      </c>
      <c r="B53" s="112">
        <v>12</v>
      </c>
      <c r="C53" s="112" t="s">
        <v>89</v>
      </c>
      <c r="D53" s="112"/>
      <c r="E53" s="112" t="s">
        <v>90</v>
      </c>
      <c r="F53" s="112"/>
      <c r="G53" s="112" t="s">
        <v>91</v>
      </c>
      <c r="H53" s="112"/>
      <c r="I53" s="112" t="s">
        <v>92</v>
      </c>
      <c r="J53" s="112">
        <v>0.1</v>
      </c>
      <c r="K53" s="112" t="s">
        <v>93</v>
      </c>
      <c r="L53" s="112">
        <v>0.1</v>
      </c>
      <c r="M53" s="112" t="s">
        <v>94</v>
      </c>
      <c r="N53" s="112"/>
      <c r="O53" s="112" t="s">
        <v>95</v>
      </c>
      <c r="P53" s="112"/>
      <c r="Q53" s="112"/>
      <c r="R53" s="112"/>
      <c r="S53" s="112"/>
      <c r="T53" s="112"/>
      <c r="U53" s="112"/>
      <c r="V53" s="112"/>
      <c r="W53" s="112" t="s">
        <v>96</v>
      </c>
      <c r="X53" s="112"/>
      <c r="Y53" s="112" t="s">
        <v>97</v>
      </c>
      <c r="Z53" s="112"/>
    </row>
    <row r="54" ht="16.5" spans="1:26">
      <c r="A54" s="112" t="s">
        <v>39</v>
      </c>
      <c r="B54" s="112">
        <v>13</v>
      </c>
      <c r="C54" s="112" t="s">
        <v>89</v>
      </c>
      <c r="D54" s="112"/>
      <c r="E54" s="112" t="s">
        <v>90</v>
      </c>
      <c r="F54" s="112"/>
      <c r="G54" s="112" t="s">
        <v>91</v>
      </c>
      <c r="H54" s="112"/>
      <c r="I54" s="112" t="s">
        <v>92</v>
      </c>
      <c r="J54" s="112"/>
      <c r="K54" s="112" t="s">
        <v>93</v>
      </c>
      <c r="L54" s="112"/>
      <c r="M54" s="112" t="s">
        <v>94</v>
      </c>
      <c r="N54" s="112">
        <v>0.1</v>
      </c>
      <c r="O54" s="112" t="s">
        <v>95</v>
      </c>
      <c r="P54" s="112">
        <v>0.1</v>
      </c>
      <c r="Q54" s="112"/>
      <c r="R54" s="112"/>
      <c r="S54" s="112"/>
      <c r="T54" s="112"/>
      <c r="U54" s="112"/>
      <c r="V54" s="112"/>
      <c r="W54" s="112" t="s">
        <v>96</v>
      </c>
      <c r="X54" s="112"/>
      <c r="Y54" s="112" t="s">
        <v>97</v>
      </c>
      <c r="Z54" s="112"/>
    </row>
    <row r="55" ht="16.5" spans="1:26">
      <c r="A55" s="112" t="s">
        <v>39</v>
      </c>
      <c r="B55" s="112">
        <v>14</v>
      </c>
      <c r="C55" s="112" t="s">
        <v>89</v>
      </c>
      <c r="D55" s="112"/>
      <c r="E55" s="112" t="s">
        <v>90</v>
      </c>
      <c r="F55" s="112"/>
      <c r="G55" s="112" t="s">
        <v>91</v>
      </c>
      <c r="H55" s="112"/>
      <c r="I55" s="112" t="s">
        <v>92</v>
      </c>
      <c r="J55" s="112"/>
      <c r="K55" s="112" t="s">
        <v>93</v>
      </c>
      <c r="L55" s="112"/>
      <c r="M55" s="112" t="s">
        <v>94</v>
      </c>
      <c r="N55" s="112"/>
      <c r="O55" s="112" t="s">
        <v>95</v>
      </c>
      <c r="P55" s="112"/>
      <c r="Q55" s="112"/>
      <c r="R55" s="112">
        <v>0.1</v>
      </c>
      <c r="S55" s="112"/>
      <c r="T55" s="112"/>
      <c r="U55" s="112"/>
      <c r="V55" s="112">
        <v>0.1</v>
      </c>
      <c r="W55" s="112" t="s">
        <v>96</v>
      </c>
      <c r="X55" s="112"/>
      <c r="Y55" s="112" t="s">
        <v>97</v>
      </c>
      <c r="Z55" s="112"/>
    </row>
    <row r="56" ht="16.5" spans="1:26">
      <c r="A56" s="112" t="s">
        <v>39</v>
      </c>
      <c r="B56" s="112">
        <v>15</v>
      </c>
      <c r="C56" s="112" t="s">
        <v>89</v>
      </c>
      <c r="D56" s="112"/>
      <c r="E56" s="112" t="s">
        <v>90</v>
      </c>
      <c r="F56" s="112"/>
      <c r="G56" s="112" t="s">
        <v>91</v>
      </c>
      <c r="H56" s="112"/>
      <c r="I56" s="112" t="s">
        <v>92</v>
      </c>
      <c r="J56" s="112"/>
      <c r="K56" s="112" t="s">
        <v>93</v>
      </c>
      <c r="L56" s="112"/>
      <c r="M56" s="112" t="s">
        <v>94</v>
      </c>
      <c r="N56" s="112"/>
      <c r="O56" s="112" t="s">
        <v>95</v>
      </c>
      <c r="P56" s="112"/>
      <c r="Q56" s="112"/>
      <c r="R56" s="112"/>
      <c r="S56" s="112"/>
      <c r="T56" s="112"/>
      <c r="U56" s="112"/>
      <c r="V56" s="112"/>
      <c r="W56" s="112" t="s">
        <v>96</v>
      </c>
      <c r="X56" s="112">
        <v>0.1</v>
      </c>
      <c r="Y56" s="112" t="s">
        <v>97</v>
      </c>
      <c r="Z56" s="112">
        <v>0.1</v>
      </c>
    </row>
    <row r="57" ht="16.5" spans="1:26">
      <c r="A57" s="112" t="s">
        <v>39</v>
      </c>
      <c r="B57" s="112">
        <v>16</v>
      </c>
      <c r="C57" s="112" t="s">
        <v>89</v>
      </c>
      <c r="D57" s="112"/>
      <c r="E57" s="112" t="s">
        <v>90</v>
      </c>
      <c r="F57" s="112"/>
      <c r="G57" s="112" t="s">
        <v>91</v>
      </c>
      <c r="H57" s="112"/>
      <c r="I57" s="112" t="s">
        <v>92</v>
      </c>
      <c r="J57" s="112">
        <v>0.1</v>
      </c>
      <c r="K57" s="112" t="s">
        <v>93</v>
      </c>
      <c r="L57" s="112">
        <v>0.1</v>
      </c>
      <c r="M57" s="112" t="s">
        <v>94</v>
      </c>
      <c r="N57" s="112"/>
      <c r="O57" s="112" t="s">
        <v>95</v>
      </c>
      <c r="P57" s="112"/>
      <c r="Q57" s="112"/>
      <c r="R57" s="112"/>
      <c r="S57" s="112"/>
      <c r="T57" s="112"/>
      <c r="U57" s="112"/>
      <c r="V57" s="112"/>
      <c r="W57" s="112" t="s">
        <v>96</v>
      </c>
      <c r="X57" s="112"/>
      <c r="Y57" s="112" t="s">
        <v>97</v>
      </c>
      <c r="Z57" s="112"/>
    </row>
    <row r="58" ht="16.5" spans="1:26">
      <c r="A58" s="112" t="s">
        <v>39</v>
      </c>
      <c r="B58" s="112">
        <v>17</v>
      </c>
      <c r="C58" s="112" t="s">
        <v>89</v>
      </c>
      <c r="D58" s="112"/>
      <c r="E58" s="112" t="s">
        <v>90</v>
      </c>
      <c r="F58" s="112"/>
      <c r="G58" s="112" t="s">
        <v>91</v>
      </c>
      <c r="H58" s="112"/>
      <c r="I58" s="112" t="s">
        <v>92</v>
      </c>
      <c r="J58" s="112"/>
      <c r="K58" s="112" t="s">
        <v>93</v>
      </c>
      <c r="L58" s="112"/>
      <c r="M58" s="112" t="s">
        <v>94</v>
      </c>
      <c r="N58" s="112">
        <v>0.1</v>
      </c>
      <c r="O58" s="112" t="s">
        <v>95</v>
      </c>
      <c r="P58" s="112">
        <v>0.1</v>
      </c>
      <c r="Q58" s="112"/>
      <c r="R58" s="112"/>
      <c r="S58" s="112"/>
      <c r="T58" s="112"/>
      <c r="U58" s="112"/>
      <c r="V58" s="112"/>
      <c r="W58" s="112" t="s">
        <v>96</v>
      </c>
      <c r="X58" s="112"/>
      <c r="Y58" s="112" t="s">
        <v>97</v>
      </c>
      <c r="Z58" s="112"/>
    </row>
    <row r="59" ht="16.5" spans="1:26">
      <c r="A59" s="112" t="s">
        <v>39</v>
      </c>
      <c r="B59" s="112">
        <v>18</v>
      </c>
      <c r="C59" s="112" t="s">
        <v>89</v>
      </c>
      <c r="D59" s="112"/>
      <c r="E59" s="112" t="s">
        <v>90</v>
      </c>
      <c r="F59" s="112"/>
      <c r="G59" s="112" t="s">
        <v>91</v>
      </c>
      <c r="H59" s="112"/>
      <c r="I59" s="112" t="s">
        <v>92</v>
      </c>
      <c r="J59" s="112"/>
      <c r="K59" s="112" t="s">
        <v>93</v>
      </c>
      <c r="L59" s="112"/>
      <c r="M59" s="112" t="s">
        <v>94</v>
      </c>
      <c r="N59" s="112"/>
      <c r="O59" s="112" t="s">
        <v>95</v>
      </c>
      <c r="P59" s="112"/>
      <c r="Q59" s="112"/>
      <c r="R59" s="112">
        <v>0.1</v>
      </c>
      <c r="S59" s="112"/>
      <c r="T59" s="112"/>
      <c r="U59" s="112"/>
      <c r="V59" s="112">
        <v>0.1</v>
      </c>
      <c r="W59" s="112" t="s">
        <v>96</v>
      </c>
      <c r="X59" s="112"/>
      <c r="Y59" s="112" t="s">
        <v>97</v>
      </c>
      <c r="Z59" s="112"/>
    </row>
    <row r="60" ht="16.5" spans="1:26">
      <c r="A60" s="112" t="s">
        <v>39</v>
      </c>
      <c r="B60" s="112">
        <v>19</v>
      </c>
      <c r="C60" s="112" t="s">
        <v>89</v>
      </c>
      <c r="D60" s="112"/>
      <c r="E60" s="112" t="s">
        <v>90</v>
      </c>
      <c r="F60" s="112"/>
      <c r="G60" s="112" t="s">
        <v>91</v>
      </c>
      <c r="H60" s="112"/>
      <c r="I60" s="112" t="s">
        <v>92</v>
      </c>
      <c r="J60" s="112"/>
      <c r="K60" s="112" t="s">
        <v>93</v>
      </c>
      <c r="L60" s="112"/>
      <c r="M60" s="112" t="s">
        <v>94</v>
      </c>
      <c r="N60" s="112"/>
      <c r="O60" s="112" t="s">
        <v>95</v>
      </c>
      <c r="P60" s="112"/>
      <c r="Q60" s="112"/>
      <c r="R60" s="112"/>
      <c r="S60" s="112"/>
      <c r="T60" s="112"/>
      <c r="U60" s="112"/>
      <c r="V60" s="112"/>
      <c r="W60" s="112" t="s">
        <v>96</v>
      </c>
      <c r="X60" s="112">
        <v>0.1</v>
      </c>
      <c r="Y60" s="112" t="s">
        <v>97</v>
      </c>
      <c r="Z60" s="112">
        <v>0.1</v>
      </c>
    </row>
    <row r="61" ht="16.5" spans="1:26">
      <c r="A61" s="112" t="s">
        <v>39</v>
      </c>
      <c r="B61" s="112">
        <v>20</v>
      </c>
      <c r="C61" s="112" t="s">
        <v>89</v>
      </c>
      <c r="D61" s="112"/>
      <c r="E61" s="112" t="s">
        <v>90</v>
      </c>
      <c r="F61" s="112"/>
      <c r="G61" s="112" t="s">
        <v>91</v>
      </c>
      <c r="H61" s="112"/>
      <c r="I61" s="112" t="s">
        <v>92</v>
      </c>
      <c r="J61" s="112"/>
      <c r="K61" s="112" t="s">
        <v>93</v>
      </c>
      <c r="L61" s="112"/>
      <c r="M61" s="112" t="s">
        <v>94</v>
      </c>
      <c r="N61" s="112"/>
      <c r="O61" s="112" t="s">
        <v>95</v>
      </c>
      <c r="P61" s="112"/>
      <c r="Q61" s="112"/>
      <c r="R61" s="112"/>
      <c r="S61" s="112"/>
      <c r="T61" s="112"/>
      <c r="U61" s="112"/>
      <c r="V61" s="112"/>
      <c r="W61" s="112" t="s">
        <v>96</v>
      </c>
      <c r="X61" s="112">
        <v>0.1</v>
      </c>
      <c r="Y61" s="112" t="s">
        <v>97</v>
      </c>
      <c r="Z61" s="112">
        <v>0.1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workbookViewId="0">
      <selection activeCell="AC19" sqref="AC19"/>
    </sheetView>
  </sheetViews>
  <sheetFormatPr defaultColWidth="9" defaultRowHeight="13.5"/>
  <cols>
    <col min="1" max="1" width="10.25" style="52" customWidth="1"/>
    <col min="2" max="25" width="5.625" style="52" customWidth="1"/>
  </cols>
  <sheetData>
    <row r="1" ht="17.25" spans="1:26">
      <c r="A1" s="53" t="s">
        <v>99</v>
      </c>
      <c r="B1" s="54"/>
      <c r="C1" s="54" t="s">
        <v>2</v>
      </c>
      <c r="D1" s="54"/>
      <c r="E1" s="54" t="s">
        <v>3</v>
      </c>
      <c r="F1" s="54"/>
      <c r="G1" s="54" t="s">
        <v>4</v>
      </c>
      <c r="H1" s="54"/>
      <c r="I1" s="54" t="s">
        <v>6</v>
      </c>
      <c r="J1" s="54"/>
      <c r="K1" s="54" t="s">
        <v>7</v>
      </c>
      <c r="L1" s="54"/>
      <c r="M1" s="54" t="s">
        <v>8</v>
      </c>
      <c r="N1" s="54"/>
      <c r="O1" s="54" t="s">
        <v>88</v>
      </c>
      <c r="P1" s="54"/>
      <c r="Q1" s="54" t="s">
        <v>13</v>
      </c>
      <c r="R1" s="54"/>
      <c r="S1" s="54" t="s">
        <v>15</v>
      </c>
      <c r="T1" s="54"/>
      <c r="U1" s="54" t="s">
        <v>14</v>
      </c>
      <c r="V1" s="54"/>
      <c r="W1" s="54" t="s">
        <v>10</v>
      </c>
      <c r="X1" s="54"/>
      <c r="Y1" s="54" t="s">
        <v>11</v>
      </c>
      <c r="Z1" t="s">
        <v>100</v>
      </c>
    </row>
    <row r="2" ht="16.5" spans="1:26">
      <c r="A2" s="55" t="s">
        <v>101</v>
      </c>
      <c r="B2" s="56">
        <v>600</v>
      </c>
      <c r="C2" s="56">
        <v>2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91"/>
      <c r="Z2">
        <v>0.2</v>
      </c>
    </row>
    <row r="3" ht="16.5" spans="1:25">
      <c r="A3" s="57" t="s">
        <v>102</v>
      </c>
      <c r="B3" s="58"/>
      <c r="C3" s="58"/>
      <c r="D3" s="58"/>
      <c r="E3" s="58"/>
      <c r="F3" s="58">
        <v>2300</v>
      </c>
      <c r="G3" s="58">
        <v>2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92"/>
    </row>
    <row r="4" ht="16.5" spans="1:25">
      <c r="A4" s="57" t="s">
        <v>103</v>
      </c>
      <c r="B4" s="58"/>
      <c r="C4" s="58"/>
      <c r="D4" s="58">
        <v>140</v>
      </c>
      <c r="E4" s="58">
        <v>2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92"/>
    </row>
    <row r="5" ht="17.25" spans="1:25">
      <c r="A5" s="59" t="s">
        <v>104</v>
      </c>
      <c r="B5" s="60"/>
      <c r="C5" s="60"/>
      <c r="D5" s="60"/>
      <c r="E5" s="60"/>
      <c r="F5" s="60">
        <v>2300</v>
      </c>
      <c r="G5" s="60">
        <v>2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93"/>
    </row>
    <row r="6" ht="16.5" spans="1:26">
      <c r="A6" s="61" t="s">
        <v>105</v>
      </c>
      <c r="B6" s="62">
        <v>800</v>
      </c>
      <c r="C6" s="62">
        <v>2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94"/>
      <c r="Z6">
        <v>0.35</v>
      </c>
    </row>
    <row r="7" ht="16.5" spans="1:25">
      <c r="A7" s="63" t="s">
        <v>106</v>
      </c>
      <c r="B7" s="64"/>
      <c r="C7" s="64"/>
      <c r="D7" s="64"/>
      <c r="E7" s="64"/>
      <c r="F7" s="64">
        <v>3100</v>
      </c>
      <c r="G7" s="64">
        <v>2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95"/>
    </row>
    <row r="8" ht="16.5" spans="1:25">
      <c r="A8" s="63" t="s">
        <v>107</v>
      </c>
      <c r="B8" s="64"/>
      <c r="C8" s="64"/>
      <c r="D8" s="64">
        <v>180</v>
      </c>
      <c r="E8" s="64">
        <v>2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95"/>
    </row>
    <row r="9" ht="16.5" spans="1:25">
      <c r="A9" s="63" t="s">
        <v>108</v>
      </c>
      <c r="B9" s="64"/>
      <c r="C9" s="64"/>
      <c r="D9" s="64"/>
      <c r="E9" s="64"/>
      <c r="F9" s="64">
        <v>3100</v>
      </c>
      <c r="G9" s="64">
        <v>2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95"/>
    </row>
    <row r="10" ht="16.5" spans="1:26">
      <c r="A10" s="65" t="s">
        <v>109</v>
      </c>
      <c r="B10" s="66">
        <v>1000</v>
      </c>
      <c r="C10" s="66">
        <v>2</v>
      </c>
      <c r="D10" s="66"/>
      <c r="E10" s="66"/>
      <c r="F10" s="66"/>
      <c r="G10" s="66"/>
      <c r="H10" s="66"/>
      <c r="I10" s="66">
        <v>2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96"/>
      <c r="Z10">
        <v>0.45</v>
      </c>
    </row>
    <row r="11" ht="16.5" spans="1:25">
      <c r="A11" s="65" t="s">
        <v>110</v>
      </c>
      <c r="B11" s="66"/>
      <c r="C11" s="66"/>
      <c r="D11" s="66"/>
      <c r="E11" s="66"/>
      <c r="F11" s="66">
        <v>4000</v>
      </c>
      <c r="G11" s="66">
        <v>2</v>
      </c>
      <c r="H11" s="66"/>
      <c r="I11" s="66"/>
      <c r="J11" s="66"/>
      <c r="K11" s="66"/>
      <c r="L11" s="66"/>
      <c r="M11" s="66"/>
      <c r="N11" s="66"/>
      <c r="O11" s="66">
        <v>2</v>
      </c>
      <c r="P11" s="66"/>
      <c r="Q11" s="66"/>
      <c r="R11" s="66"/>
      <c r="S11" s="66"/>
      <c r="T11" s="66"/>
      <c r="U11" s="66"/>
      <c r="V11" s="66"/>
      <c r="W11" s="66"/>
      <c r="X11" s="66"/>
      <c r="Y11" s="96"/>
    </row>
    <row r="12" ht="16.5" spans="1:25">
      <c r="A12" s="65" t="s">
        <v>111</v>
      </c>
      <c r="B12" s="66"/>
      <c r="C12" s="66"/>
      <c r="D12" s="66">
        <v>200</v>
      </c>
      <c r="E12" s="66">
        <v>2</v>
      </c>
      <c r="F12" s="66"/>
      <c r="G12" s="66"/>
      <c r="H12" s="66"/>
      <c r="I12" s="66"/>
      <c r="J12" s="66"/>
      <c r="K12" s="66"/>
      <c r="L12" s="66"/>
      <c r="M12" s="66">
        <v>2</v>
      </c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96"/>
    </row>
    <row r="13" ht="17.25" spans="1:25">
      <c r="A13" s="67" t="s">
        <v>112</v>
      </c>
      <c r="B13" s="68"/>
      <c r="C13" s="68"/>
      <c r="D13" s="68"/>
      <c r="E13" s="68"/>
      <c r="F13" s="68">
        <v>4000</v>
      </c>
      <c r="G13" s="68">
        <v>2</v>
      </c>
      <c r="H13" s="68"/>
      <c r="I13" s="68"/>
      <c r="J13" s="68"/>
      <c r="K13" s="68">
        <v>2</v>
      </c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97"/>
    </row>
    <row r="14" ht="16.5" spans="1:26">
      <c r="A14" s="69" t="s">
        <v>113</v>
      </c>
      <c r="B14" s="70">
        <v>1400</v>
      </c>
      <c r="C14" s="70">
        <v>2</v>
      </c>
      <c r="D14" s="70"/>
      <c r="E14" s="70"/>
      <c r="F14" s="70"/>
      <c r="G14" s="70"/>
      <c r="H14" s="70"/>
      <c r="I14" s="70">
        <v>2</v>
      </c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98"/>
      <c r="Z14">
        <v>0.6</v>
      </c>
    </row>
    <row r="15" ht="16.5" spans="1:25">
      <c r="A15" s="71" t="s">
        <v>114</v>
      </c>
      <c r="B15" s="72"/>
      <c r="C15" s="72"/>
      <c r="D15" s="72"/>
      <c r="E15" s="72"/>
      <c r="F15" s="72">
        <v>5500</v>
      </c>
      <c r="G15" s="72">
        <v>2</v>
      </c>
      <c r="H15" s="72"/>
      <c r="I15" s="72"/>
      <c r="J15" s="72"/>
      <c r="K15" s="72"/>
      <c r="L15" s="72"/>
      <c r="M15" s="72"/>
      <c r="N15" s="72"/>
      <c r="O15" s="72">
        <v>2</v>
      </c>
      <c r="P15" s="72"/>
      <c r="Q15" s="72"/>
      <c r="R15" s="72"/>
      <c r="S15" s="72"/>
      <c r="T15" s="72"/>
      <c r="U15" s="72"/>
      <c r="V15" s="72"/>
      <c r="W15" s="72"/>
      <c r="X15" s="72"/>
      <c r="Y15" s="99"/>
    </row>
    <row r="16" ht="16.5" spans="1:25">
      <c r="A16" s="71" t="s">
        <v>115</v>
      </c>
      <c r="B16" s="72"/>
      <c r="C16" s="72"/>
      <c r="D16" s="72">
        <v>300</v>
      </c>
      <c r="E16" s="72">
        <v>2</v>
      </c>
      <c r="F16" s="72"/>
      <c r="G16" s="72"/>
      <c r="H16" s="72"/>
      <c r="I16" s="72"/>
      <c r="J16" s="72"/>
      <c r="K16" s="72"/>
      <c r="L16" s="72"/>
      <c r="M16" s="72">
        <v>2</v>
      </c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99"/>
    </row>
    <row r="17" ht="16.5" spans="1:25">
      <c r="A17" s="71" t="s">
        <v>116</v>
      </c>
      <c r="B17" s="72"/>
      <c r="C17" s="72"/>
      <c r="D17" s="72"/>
      <c r="E17" s="72"/>
      <c r="F17" s="72">
        <v>5500</v>
      </c>
      <c r="G17" s="72">
        <v>2</v>
      </c>
      <c r="H17" s="72"/>
      <c r="I17" s="72"/>
      <c r="J17" s="72"/>
      <c r="K17" s="72">
        <v>2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99"/>
    </row>
    <row r="18" ht="16.5" spans="1:26">
      <c r="A18" s="73" t="s">
        <v>117</v>
      </c>
      <c r="B18" s="74">
        <v>1800</v>
      </c>
      <c r="C18" s="74">
        <v>2</v>
      </c>
      <c r="D18" s="74"/>
      <c r="E18" s="74"/>
      <c r="F18" s="74"/>
      <c r="G18" s="74"/>
      <c r="H18" s="74"/>
      <c r="I18" s="74">
        <v>2</v>
      </c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100"/>
      <c r="Z18">
        <v>0.65</v>
      </c>
    </row>
    <row r="19" ht="16.5" spans="1:25">
      <c r="A19" s="73" t="s">
        <v>118</v>
      </c>
      <c r="B19" s="74"/>
      <c r="C19" s="74"/>
      <c r="D19" s="74"/>
      <c r="E19" s="74"/>
      <c r="F19" s="74">
        <v>7000</v>
      </c>
      <c r="G19" s="74">
        <v>2</v>
      </c>
      <c r="H19" s="74"/>
      <c r="I19" s="74"/>
      <c r="J19" s="74"/>
      <c r="K19" s="74"/>
      <c r="L19" s="74"/>
      <c r="M19" s="74"/>
      <c r="N19" s="74"/>
      <c r="O19" s="74">
        <v>2</v>
      </c>
      <c r="P19" s="74"/>
      <c r="Q19" s="74"/>
      <c r="R19" s="74"/>
      <c r="S19" s="74"/>
      <c r="T19" s="74"/>
      <c r="U19" s="74"/>
      <c r="V19" s="74"/>
      <c r="W19" s="74"/>
      <c r="X19" s="74"/>
      <c r="Y19" s="100"/>
    </row>
    <row r="20" ht="16.5" spans="1:25">
      <c r="A20" s="73" t="s">
        <v>119</v>
      </c>
      <c r="B20" s="74"/>
      <c r="C20" s="74"/>
      <c r="D20" s="74">
        <v>400</v>
      </c>
      <c r="E20" s="74">
        <v>2</v>
      </c>
      <c r="F20" s="74"/>
      <c r="G20" s="74"/>
      <c r="H20" s="74"/>
      <c r="I20" s="74"/>
      <c r="J20" s="74"/>
      <c r="K20" s="74"/>
      <c r="L20" s="74"/>
      <c r="M20" s="74">
        <v>2</v>
      </c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100"/>
    </row>
    <row r="21" ht="17.25" spans="1:25">
      <c r="A21" s="75" t="s">
        <v>120</v>
      </c>
      <c r="B21" s="76"/>
      <c r="C21" s="76"/>
      <c r="D21" s="76"/>
      <c r="E21" s="76"/>
      <c r="F21" s="76">
        <v>7000</v>
      </c>
      <c r="G21" s="76">
        <v>2</v>
      </c>
      <c r="H21" s="76"/>
      <c r="I21" s="76"/>
      <c r="J21" s="76"/>
      <c r="K21" s="76">
        <v>2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101"/>
    </row>
    <row r="22" ht="16.5" spans="1:26">
      <c r="A22" s="77" t="s">
        <v>121</v>
      </c>
      <c r="B22" s="78">
        <v>2600</v>
      </c>
      <c r="C22" s="78">
        <v>2</v>
      </c>
      <c r="D22" s="78"/>
      <c r="E22" s="78"/>
      <c r="F22" s="78"/>
      <c r="G22" s="78"/>
      <c r="H22" s="78"/>
      <c r="I22" s="78">
        <v>2</v>
      </c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102"/>
      <c r="Z22">
        <v>0.8</v>
      </c>
    </row>
    <row r="23" ht="16.5" spans="1:25">
      <c r="A23" s="79" t="s">
        <v>122</v>
      </c>
      <c r="B23" s="80"/>
      <c r="C23" s="80"/>
      <c r="D23" s="80"/>
      <c r="E23" s="80"/>
      <c r="F23" s="80">
        <v>10000</v>
      </c>
      <c r="G23" s="80">
        <v>2</v>
      </c>
      <c r="H23" s="80"/>
      <c r="I23" s="80"/>
      <c r="J23" s="80"/>
      <c r="K23" s="80"/>
      <c r="L23" s="80"/>
      <c r="M23" s="80"/>
      <c r="N23" s="80"/>
      <c r="O23" s="80">
        <v>2</v>
      </c>
      <c r="P23" s="80"/>
      <c r="Q23" s="80"/>
      <c r="R23" s="80"/>
      <c r="S23" s="80"/>
      <c r="T23" s="80"/>
      <c r="U23" s="80"/>
      <c r="V23" s="80"/>
      <c r="W23" s="80"/>
      <c r="X23" s="80"/>
      <c r="Y23" s="103"/>
    </row>
    <row r="24" ht="16.5" spans="1:25">
      <c r="A24" s="79" t="s">
        <v>123</v>
      </c>
      <c r="B24" s="80"/>
      <c r="C24" s="80"/>
      <c r="D24" s="80">
        <v>600</v>
      </c>
      <c r="E24" s="80">
        <v>2</v>
      </c>
      <c r="F24" s="80"/>
      <c r="G24" s="80"/>
      <c r="H24" s="80"/>
      <c r="I24" s="80"/>
      <c r="J24" s="80"/>
      <c r="K24" s="80"/>
      <c r="L24" s="80"/>
      <c r="M24" s="80">
        <v>2</v>
      </c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103"/>
    </row>
    <row r="25" ht="16.5" spans="1:25">
      <c r="A25" s="79" t="s">
        <v>124</v>
      </c>
      <c r="B25" s="80"/>
      <c r="C25" s="80"/>
      <c r="D25" s="80"/>
      <c r="E25" s="80"/>
      <c r="F25" s="80">
        <v>10000</v>
      </c>
      <c r="G25" s="80">
        <v>2</v>
      </c>
      <c r="H25" s="80"/>
      <c r="I25" s="80"/>
      <c r="J25" s="80"/>
      <c r="K25" s="80">
        <v>2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103"/>
    </row>
    <row r="26" ht="16.5" spans="1:26">
      <c r="A26" s="81" t="s">
        <v>125</v>
      </c>
      <c r="B26" s="82">
        <v>3600</v>
      </c>
      <c r="C26" s="82">
        <v>2</v>
      </c>
      <c r="D26" s="82"/>
      <c r="E26" s="82"/>
      <c r="F26" s="82"/>
      <c r="G26" s="82"/>
      <c r="H26" s="82"/>
      <c r="I26" s="82">
        <v>2</v>
      </c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104"/>
      <c r="Z26">
        <v>0.85</v>
      </c>
    </row>
    <row r="27" ht="16.5" spans="1:25">
      <c r="A27" s="81" t="s">
        <v>126</v>
      </c>
      <c r="B27" s="82"/>
      <c r="C27" s="82"/>
      <c r="D27" s="82"/>
      <c r="E27" s="82"/>
      <c r="F27" s="82">
        <v>13500</v>
      </c>
      <c r="G27" s="82">
        <v>2</v>
      </c>
      <c r="H27" s="82"/>
      <c r="I27" s="82"/>
      <c r="J27" s="82"/>
      <c r="K27" s="82"/>
      <c r="L27" s="82"/>
      <c r="M27" s="82"/>
      <c r="N27" s="82"/>
      <c r="O27" s="82">
        <v>2</v>
      </c>
      <c r="P27" s="82"/>
      <c r="Q27" s="82"/>
      <c r="R27" s="82"/>
      <c r="S27" s="82"/>
      <c r="T27" s="82"/>
      <c r="U27" s="82"/>
      <c r="V27" s="82"/>
      <c r="W27" s="82"/>
      <c r="X27" s="82"/>
      <c r="Y27" s="104"/>
    </row>
    <row r="28" ht="16.5" spans="1:25">
      <c r="A28" s="81" t="s">
        <v>127</v>
      </c>
      <c r="B28" s="82"/>
      <c r="C28" s="82"/>
      <c r="D28" s="82">
        <v>900</v>
      </c>
      <c r="E28" s="82">
        <v>2</v>
      </c>
      <c r="F28" s="82"/>
      <c r="G28" s="82"/>
      <c r="H28" s="82"/>
      <c r="I28" s="82"/>
      <c r="J28" s="82"/>
      <c r="K28" s="82"/>
      <c r="L28" s="82"/>
      <c r="M28" s="82">
        <v>2</v>
      </c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104"/>
    </row>
    <row r="29" ht="17.25" spans="1:25">
      <c r="A29" s="83" t="s">
        <v>128</v>
      </c>
      <c r="B29" s="84"/>
      <c r="C29" s="84"/>
      <c r="D29" s="84"/>
      <c r="E29" s="84"/>
      <c r="F29" s="84">
        <v>13500</v>
      </c>
      <c r="G29" s="84">
        <v>2</v>
      </c>
      <c r="H29" s="84"/>
      <c r="I29" s="84"/>
      <c r="J29" s="84"/>
      <c r="K29" s="84">
        <v>2</v>
      </c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105"/>
    </row>
    <row r="30" ht="16.5" spans="1:26">
      <c r="A30" s="85" t="s">
        <v>129</v>
      </c>
      <c r="B30" s="86">
        <v>6000</v>
      </c>
      <c r="C30" s="86">
        <v>2</v>
      </c>
      <c r="D30" s="86"/>
      <c r="E30" s="86"/>
      <c r="F30" s="86"/>
      <c r="G30" s="86"/>
      <c r="H30" s="86"/>
      <c r="I30" s="86">
        <v>2</v>
      </c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106"/>
      <c r="Z30">
        <v>1</v>
      </c>
    </row>
    <row r="31" ht="16.5" spans="1:25">
      <c r="A31" s="87" t="s">
        <v>130</v>
      </c>
      <c r="B31" s="88"/>
      <c r="C31" s="88"/>
      <c r="D31" s="88"/>
      <c r="E31" s="88"/>
      <c r="F31" s="88">
        <v>22500</v>
      </c>
      <c r="G31" s="88">
        <v>2</v>
      </c>
      <c r="H31" s="88"/>
      <c r="I31" s="88"/>
      <c r="J31" s="88"/>
      <c r="K31" s="88"/>
      <c r="L31" s="88"/>
      <c r="M31" s="88"/>
      <c r="N31" s="88"/>
      <c r="O31" s="88">
        <v>2</v>
      </c>
      <c r="P31" s="88"/>
      <c r="Q31" s="88"/>
      <c r="R31" s="88"/>
      <c r="S31" s="88"/>
      <c r="T31" s="88"/>
      <c r="U31" s="88"/>
      <c r="V31" s="88"/>
      <c r="W31" s="88"/>
      <c r="X31" s="88"/>
      <c r="Y31" s="107"/>
    </row>
    <row r="32" ht="16.5" spans="1:25">
      <c r="A32" s="87" t="s">
        <v>131</v>
      </c>
      <c r="B32" s="88"/>
      <c r="C32" s="88"/>
      <c r="D32" s="88">
        <f>50*30</f>
        <v>1500</v>
      </c>
      <c r="E32" s="88">
        <v>2</v>
      </c>
      <c r="F32" s="88"/>
      <c r="G32" s="88"/>
      <c r="H32" s="88"/>
      <c r="I32" s="88"/>
      <c r="J32" s="88"/>
      <c r="K32" s="88"/>
      <c r="L32" s="88"/>
      <c r="M32" s="88">
        <v>2</v>
      </c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107"/>
    </row>
    <row r="33" ht="17.25" spans="1:25">
      <c r="A33" s="89" t="s">
        <v>132</v>
      </c>
      <c r="B33" s="90"/>
      <c r="C33" s="90"/>
      <c r="D33" s="90"/>
      <c r="E33" s="90"/>
      <c r="F33" s="90">
        <v>22500</v>
      </c>
      <c r="G33" s="90">
        <v>2</v>
      </c>
      <c r="H33" s="90"/>
      <c r="I33" s="90"/>
      <c r="J33" s="90"/>
      <c r="K33" s="90">
        <v>2</v>
      </c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108"/>
    </row>
  </sheetData>
  <conditionalFormatting sqref="B2:Y33">
    <cfRule type="cellIs" dxfId="0" priority="1" operator="greaterThan">
      <formula>1</formula>
    </cfRule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workbookViewId="0">
      <selection activeCell="I25" sqref="I25"/>
    </sheetView>
  </sheetViews>
  <sheetFormatPr defaultColWidth="9" defaultRowHeight="13.5"/>
  <cols>
    <col min="1" max="1" width="7" style="43" customWidth="1"/>
    <col min="2" max="9" width="15.625" style="43" customWidth="1"/>
    <col min="10" max="10" width="32.5" style="43" customWidth="1"/>
    <col min="11" max="11" width="19.375" style="43" customWidth="1"/>
    <col min="12" max="12" width="31.375" style="43" customWidth="1"/>
  </cols>
  <sheetData>
    <row r="1" ht="16.5" spans="1:12">
      <c r="A1" s="44"/>
      <c r="B1" s="45"/>
      <c r="C1" s="46" t="s">
        <v>133</v>
      </c>
      <c r="D1" s="46"/>
      <c r="E1" s="46"/>
      <c r="F1" s="46"/>
      <c r="G1" s="46"/>
      <c r="H1" s="46"/>
      <c r="I1" s="49" t="s">
        <v>134</v>
      </c>
      <c r="J1" s="50"/>
      <c r="K1" s="50"/>
      <c r="L1" s="51"/>
    </row>
    <row r="2" ht="16.5" spans="1:12">
      <c r="A2" s="47"/>
      <c r="B2" s="45" t="s">
        <v>135</v>
      </c>
      <c r="C2" s="45" t="s">
        <v>136</v>
      </c>
      <c r="D2" s="45" t="s">
        <v>137</v>
      </c>
      <c r="E2" s="45" t="s">
        <v>138</v>
      </c>
      <c r="F2" s="45" t="s">
        <v>139</v>
      </c>
      <c r="G2" s="45" t="s">
        <v>140</v>
      </c>
      <c r="H2" s="45" t="s">
        <v>141</v>
      </c>
      <c r="I2" s="45" t="s">
        <v>142</v>
      </c>
      <c r="J2" s="45" t="s">
        <v>143</v>
      </c>
      <c r="K2" s="45" t="s">
        <v>144</v>
      </c>
      <c r="L2" s="45" t="s">
        <v>145</v>
      </c>
    </row>
    <row r="3" ht="33" spans="1:12">
      <c r="A3" s="45" t="s">
        <v>146</v>
      </c>
      <c r="B3" s="45"/>
      <c r="C3" s="45" t="s">
        <v>147</v>
      </c>
      <c r="D3" s="45" t="s">
        <v>147</v>
      </c>
      <c r="E3" s="45" t="s">
        <v>147</v>
      </c>
      <c r="F3" s="45" t="s">
        <v>147</v>
      </c>
      <c r="G3" s="45" t="s">
        <v>147</v>
      </c>
      <c r="H3" s="45" t="s">
        <v>147</v>
      </c>
      <c r="I3" s="45" t="s">
        <v>148</v>
      </c>
      <c r="J3" s="45" t="s">
        <v>62</v>
      </c>
      <c r="K3" s="45" t="s">
        <v>149</v>
      </c>
      <c r="L3" s="45" t="s">
        <v>147</v>
      </c>
    </row>
    <row r="4" ht="49.5" spans="1:12">
      <c r="A4" s="45" t="s">
        <v>150</v>
      </c>
      <c r="B4" s="45"/>
      <c r="C4" s="45" t="s">
        <v>151</v>
      </c>
      <c r="D4" s="45" t="s">
        <v>151</v>
      </c>
      <c r="E4" s="45" t="s">
        <v>151</v>
      </c>
      <c r="F4" s="45" t="s">
        <v>151</v>
      </c>
      <c r="G4" s="45" t="s">
        <v>151</v>
      </c>
      <c r="H4" s="45" t="s">
        <v>151</v>
      </c>
      <c r="I4" s="45" t="s">
        <v>60</v>
      </c>
      <c r="J4" s="45" t="s">
        <v>152</v>
      </c>
      <c r="K4" s="45" t="s">
        <v>153</v>
      </c>
      <c r="L4" s="45" t="s">
        <v>151</v>
      </c>
    </row>
    <row r="5" ht="33" spans="1:12">
      <c r="A5" s="45" t="s">
        <v>22</v>
      </c>
      <c r="B5" s="45" t="s">
        <v>154</v>
      </c>
      <c r="C5" s="45" t="s">
        <v>155</v>
      </c>
      <c r="D5" s="45" t="s">
        <v>155</v>
      </c>
      <c r="E5" s="45" t="s">
        <v>155</v>
      </c>
      <c r="F5" s="45" t="s">
        <v>155</v>
      </c>
      <c r="G5" s="45" t="s">
        <v>155</v>
      </c>
      <c r="H5" s="45" t="s">
        <v>155</v>
      </c>
      <c r="I5" s="45" t="s">
        <v>155</v>
      </c>
      <c r="J5" s="45" t="s">
        <v>155</v>
      </c>
      <c r="K5" s="45" t="s">
        <v>155</v>
      </c>
      <c r="L5" s="45" t="s">
        <v>155</v>
      </c>
    </row>
    <row r="9" ht="16.5" spans="1:12">
      <c r="A9" s="44"/>
      <c r="B9" s="45"/>
      <c r="C9" s="46" t="s">
        <v>133</v>
      </c>
      <c r="D9" s="46"/>
      <c r="E9" s="46"/>
      <c r="F9" s="46"/>
      <c r="G9" s="46"/>
      <c r="H9" s="46"/>
      <c r="I9" s="49" t="s">
        <v>134</v>
      </c>
      <c r="J9" s="50"/>
      <c r="K9" s="50"/>
      <c r="L9" s="51"/>
    </row>
    <row r="10" ht="16.5" spans="1:12">
      <c r="A10" s="47"/>
      <c r="B10" s="45" t="s">
        <v>135</v>
      </c>
      <c r="C10" s="45" t="s">
        <v>136</v>
      </c>
      <c r="D10" s="45" t="s">
        <v>137</v>
      </c>
      <c r="E10" s="45" t="s">
        <v>156</v>
      </c>
      <c r="F10" s="45" t="s">
        <v>76</v>
      </c>
      <c r="G10" s="45" t="s">
        <v>73</v>
      </c>
      <c r="H10" s="45" t="s">
        <v>141</v>
      </c>
      <c r="I10" s="45" t="s">
        <v>57</v>
      </c>
      <c r="J10" s="45" t="s">
        <v>143</v>
      </c>
      <c r="K10" s="45" t="s">
        <v>157</v>
      </c>
      <c r="L10" s="10" t="s">
        <v>158</v>
      </c>
    </row>
    <row r="11" ht="16.5" spans="1:17">
      <c r="A11" s="47"/>
      <c r="B11" s="10" t="s">
        <v>159</v>
      </c>
      <c r="C11" s="10" t="s">
        <v>160</v>
      </c>
      <c r="D11" s="10" t="s">
        <v>161</v>
      </c>
      <c r="E11" s="10" t="s">
        <v>162</v>
      </c>
      <c r="F11" s="10" t="s">
        <v>163</v>
      </c>
      <c r="G11" s="10" t="s">
        <v>164</v>
      </c>
      <c r="H11" s="10" t="s">
        <v>165</v>
      </c>
      <c r="I11" s="45" t="s">
        <v>145</v>
      </c>
      <c r="J11" s="10" t="s">
        <v>143</v>
      </c>
      <c r="K11" s="10" t="s">
        <v>144</v>
      </c>
      <c r="L11" s="10">
        <v>10011</v>
      </c>
      <c r="Q11">
        <v>1</v>
      </c>
    </row>
    <row r="12" ht="33" spans="1:12">
      <c r="A12" s="47"/>
      <c r="B12" s="10">
        <v>10001</v>
      </c>
      <c r="C12" s="10">
        <v>10003</v>
      </c>
      <c r="D12" s="10">
        <v>10004</v>
      </c>
      <c r="E12" s="10">
        <v>10005</v>
      </c>
      <c r="F12" s="10">
        <v>10006</v>
      </c>
      <c r="G12" s="10">
        <v>10007</v>
      </c>
      <c r="H12" s="10">
        <v>10002</v>
      </c>
      <c r="I12" s="10">
        <v>10009</v>
      </c>
      <c r="J12" s="10">
        <v>10010</v>
      </c>
      <c r="K12" s="10">
        <v>10008</v>
      </c>
      <c r="L12" s="45" t="s">
        <v>166</v>
      </c>
    </row>
    <row r="13" ht="66" spans="1:12">
      <c r="A13" s="45" t="s">
        <v>146</v>
      </c>
      <c r="B13" s="45"/>
      <c r="C13" s="45" t="s">
        <v>167</v>
      </c>
      <c r="D13" s="45" t="s">
        <v>167</v>
      </c>
      <c r="E13" s="45" t="s">
        <v>167</v>
      </c>
      <c r="F13" s="45" t="s">
        <v>167</v>
      </c>
      <c r="G13" s="45" t="s">
        <v>167</v>
      </c>
      <c r="H13" s="45" t="s">
        <v>167</v>
      </c>
      <c r="I13" s="23" t="s">
        <v>168</v>
      </c>
      <c r="J13" s="45" t="s">
        <v>169</v>
      </c>
      <c r="K13" s="45" t="s">
        <v>170</v>
      </c>
      <c r="L13" s="45" t="s">
        <v>171</v>
      </c>
    </row>
    <row r="14" ht="33" spans="1:12">
      <c r="A14" s="45" t="s">
        <v>150</v>
      </c>
      <c r="B14" s="45"/>
      <c r="C14" s="48" t="s">
        <v>172</v>
      </c>
      <c r="D14" s="48" t="s">
        <v>172</v>
      </c>
      <c r="E14" s="48" t="s">
        <v>172</v>
      </c>
      <c r="F14" s="48" t="s">
        <v>172</v>
      </c>
      <c r="G14" s="48" t="s">
        <v>172</v>
      </c>
      <c r="H14" s="48" t="s">
        <v>172</v>
      </c>
      <c r="I14" s="48" t="s">
        <v>167</v>
      </c>
      <c r="J14" s="48" t="s">
        <v>62</v>
      </c>
      <c r="K14" s="48" t="s">
        <v>61</v>
      </c>
      <c r="L14" s="48" t="s">
        <v>173</v>
      </c>
    </row>
    <row r="15" ht="16.5" spans="1:12">
      <c r="A15" s="45" t="s">
        <v>22</v>
      </c>
      <c r="B15" s="45" t="s">
        <v>174</v>
      </c>
      <c r="C15" s="45" t="s">
        <v>155</v>
      </c>
      <c r="D15" s="45" t="s">
        <v>155</v>
      </c>
      <c r="E15" s="45" t="s">
        <v>155</v>
      </c>
      <c r="F15" s="45" t="s">
        <v>155</v>
      </c>
      <c r="G15" s="45" t="s">
        <v>155</v>
      </c>
      <c r="H15" s="45" t="s">
        <v>155</v>
      </c>
      <c r="I15" s="45" t="s">
        <v>175</v>
      </c>
      <c r="J15" s="45" t="s">
        <v>155</v>
      </c>
      <c r="K15" s="45" t="s">
        <v>155</v>
      </c>
      <c r="L15" s="45">
        <v>0</v>
      </c>
    </row>
    <row r="16" ht="16.5" spans="1:12">
      <c r="A16" s="45" t="s">
        <v>176</v>
      </c>
      <c r="B16" s="45">
        <v>1</v>
      </c>
      <c r="C16" s="45">
        <v>2</v>
      </c>
      <c r="D16" s="45">
        <v>4</v>
      </c>
      <c r="E16" s="45">
        <v>2</v>
      </c>
      <c r="F16" s="45">
        <v>3</v>
      </c>
      <c r="G16" s="45">
        <v>1</v>
      </c>
      <c r="H16" s="45">
        <v>0</v>
      </c>
      <c r="I16" s="45" t="s">
        <v>155</v>
      </c>
      <c r="J16" s="45">
        <v>1</v>
      </c>
      <c r="K16" s="45">
        <v>2</v>
      </c>
      <c r="L16" s="45" t="s">
        <v>177</v>
      </c>
    </row>
    <row r="17" ht="16.5" spans="1:12">
      <c r="A17" s="45" t="s">
        <v>178</v>
      </c>
      <c r="B17" s="45" t="s">
        <v>177</v>
      </c>
      <c r="C17" s="45" t="s">
        <v>179</v>
      </c>
      <c r="D17" s="45" t="s">
        <v>180</v>
      </c>
      <c r="E17" s="45" t="s">
        <v>181</v>
      </c>
      <c r="F17" s="45" t="s">
        <v>182</v>
      </c>
      <c r="G17" s="45" t="s">
        <v>183</v>
      </c>
      <c r="H17" s="45" t="s">
        <v>177</v>
      </c>
      <c r="I17" s="45">
        <v>4</v>
      </c>
      <c r="J17" s="45" t="s">
        <v>177</v>
      </c>
      <c r="K17" s="45" t="s">
        <v>57</v>
      </c>
      <c r="L17" s="45"/>
    </row>
    <row r="18" ht="16.5" spans="1:12">
      <c r="A18" s="45" t="s">
        <v>184</v>
      </c>
      <c r="B18" s="45"/>
      <c r="C18" s="45" t="s">
        <v>185</v>
      </c>
      <c r="D18" s="45" t="s">
        <v>186</v>
      </c>
      <c r="E18" s="45" t="s">
        <v>187</v>
      </c>
      <c r="F18" s="45" t="s">
        <v>188</v>
      </c>
      <c r="G18" s="45" t="s">
        <v>189</v>
      </c>
      <c r="H18" s="45" t="s">
        <v>190</v>
      </c>
      <c r="I18" s="45" t="s">
        <v>57</v>
      </c>
      <c r="J18" s="45" t="s">
        <v>191</v>
      </c>
      <c r="K18" s="45" t="s">
        <v>192</v>
      </c>
      <c r="L18" s="45" t="s">
        <v>193</v>
      </c>
    </row>
  </sheetData>
  <mergeCells count="6">
    <mergeCell ref="C1:H1"/>
    <mergeCell ref="I1:L1"/>
    <mergeCell ref="C9:H9"/>
    <mergeCell ref="I9:L9"/>
    <mergeCell ref="A1:A2"/>
    <mergeCell ref="A9:A10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zoomScale="85" zoomScaleNormal="85" workbookViewId="0">
      <selection activeCell="D2" sqref="D2"/>
    </sheetView>
  </sheetViews>
  <sheetFormatPr defaultColWidth="9" defaultRowHeight="16.5" outlineLevelCol="6"/>
  <cols>
    <col min="1" max="1" width="78.25" style="4" customWidth="1"/>
    <col min="2" max="2" width="85.875" style="4" customWidth="1"/>
    <col min="3" max="3" width="9" style="4"/>
    <col min="4" max="4" width="15" style="4" customWidth="1"/>
    <col min="5" max="16384" width="9" style="4"/>
  </cols>
  <sheetData>
    <row r="1" ht="24.75" spans="1:1">
      <c r="A1" s="36" t="s">
        <v>194</v>
      </c>
    </row>
    <row r="2" ht="69" spans="1:1">
      <c r="A2" s="37" t="s">
        <v>195</v>
      </c>
    </row>
    <row r="3" ht="17.25" spans="1:1">
      <c r="A3" s="38"/>
    </row>
    <row r="4" spans="1:1">
      <c r="A4" s="4" t="s">
        <v>196</v>
      </c>
    </row>
    <row r="5" spans="1:2">
      <c r="A5" s="4" t="s">
        <v>197</v>
      </c>
      <c r="B5" s="4" t="s">
        <v>198</v>
      </c>
    </row>
    <row r="6" spans="1:7">
      <c r="A6" s="4" t="s">
        <v>199</v>
      </c>
      <c r="B6" s="4" t="s">
        <v>200</v>
      </c>
      <c r="C6" s="4" t="s">
        <v>201</v>
      </c>
      <c r="G6" s="4" t="s">
        <v>198</v>
      </c>
    </row>
    <row r="7" spans="1:7">
      <c r="A7" s="4" t="s">
        <v>202</v>
      </c>
      <c r="B7" s="4" t="s">
        <v>203</v>
      </c>
      <c r="C7" s="4" t="s">
        <v>204</v>
      </c>
      <c r="G7" s="4" t="s">
        <v>200</v>
      </c>
    </row>
    <row r="8" spans="1:7">
      <c r="A8" s="4" t="s">
        <v>205</v>
      </c>
      <c r="B8" s="4" t="s">
        <v>206</v>
      </c>
      <c r="G8" s="4" t="s">
        <v>203</v>
      </c>
    </row>
    <row r="9" spans="1:7">
      <c r="A9" s="4" t="s">
        <v>207</v>
      </c>
      <c r="B9" s="4" t="s">
        <v>208</v>
      </c>
      <c r="C9" s="4" t="s">
        <v>209</v>
      </c>
      <c r="G9" s="4" t="s">
        <v>206</v>
      </c>
    </row>
    <row r="10" spans="1:7">
      <c r="A10" s="4" t="s">
        <v>210</v>
      </c>
      <c r="B10" s="4" t="s">
        <v>211</v>
      </c>
      <c r="C10" s="4" t="s">
        <v>212</v>
      </c>
      <c r="G10" s="4" t="s">
        <v>208</v>
      </c>
    </row>
    <row r="11" spans="1:7">
      <c r="A11" s="4" t="s">
        <v>213</v>
      </c>
      <c r="B11" s="4" t="s">
        <v>214</v>
      </c>
      <c r="G11" s="4" t="s">
        <v>211</v>
      </c>
    </row>
    <row r="12" spans="1:7">
      <c r="A12" s="4" t="s">
        <v>215</v>
      </c>
      <c r="B12" s="4" t="s">
        <v>216</v>
      </c>
      <c r="G12" s="4" t="s">
        <v>214</v>
      </c>
    </row>
    <row r="13" spans="1:7">
      <c r="A13" s="4" t="s">
        <v>217</v>
      </c>
      <c r="B13" s="4" t="s">
        <v>218</v>
      </c>
      <c r="G13" s="4" t="s">
        <v>216</v>
      </c>
    </row>
    <row r="14" spans="1:7">
      <c r="A14" s="4" t="s">
        <v>219</v>
      </c>
      <c r="B14" s="4" t="s">
        <v>220</v>
      </c>
      <c r="C14" s="4" t="s">
        <v>221</v>
      </c>
      <c r="G14" s="4" t="s">
        <v>218</v>
      </c>
    </row>
    <row r="15" spans="1:7">
      <c r="A15" s="4" t="s">
        <v>222</v>
      </c>
      <c r="B15" s="4" t="s">
        <v>223</v>
      </c>
      <c r="C15" s="4" t="s">
        <v>224</v>
      </c>
      <c r="G15" s="4" t="s">
        <v>220</v>
      </c>
    </row>
    <row r="16" spans="1:7">
      <c r="A16" s="4" t="s">
        <v>225</v>
      </c>
      <c r="B16" s="4" t="s">
        <v>226</v>
      </c>
      <c r="G16" s="4" t="s">
        <v>223</v>
      </c>
    </row>
    <row r="17" spans="1:7">
      <c r="A17" s="4" t="s">
        <v>227</v>
      </c>
      <c r="B17" s="4" t="s">
        <v>228</v>
      </c>
      <c r="G17" s="4" t="s">
        <v>226</v>
      </c>
    </row>
    <row r="18" spans="1:7">
      <c r="A18" s="4" t="s">
        <v>229</v>
      </c>
      <c r="B18" s="4" t="s">
        <v>230</v>
      </c>
      <c r="G18" s="4" t="s">
        <v>228</v>
      </c>
    </row>
    <row r="19" spans="1:7">
      <c r="A19" s="4" t="s">
        <v>231</v>
      </c>
      <c r="B19" s="4" t="s">
        <v>232</v>
      </c>
      <c r="G19" s="4" t="s">
        <v>230</v>
      </c>
    </row>
    <row r="20" spans="1:7">
      <c r="A20" s="4" t="s">
        <v>233</v>
      </c>
      <c r="B20" s="4" t="s">
        <v>234</v>
      </c>
      <c r="G20" s="4" t="s">
        <v>232</v>
      </c>
    </row>
    <row r="21" spans="1:7">
      <c r="A21" s="4" t="s">
        <v>235</v>
      </c>
      <c r="G21" s="4" t="s">
        <v>234</v>
      </c>
    </row>
    <row r="22" spans="1:6">
      <c r="A22" s="4" t="s">
        <v>236</v>
      </c>
      <c r="C22" s="4" t="s">
        <v>237</v>
      </c>
      <c r="D22" s="4" t="s">
        <v>179</v>
      </c>
      <c r="E22" s="4" t="s">
        <v>56</v>
      </c>
      <c r="F22" s="4" t="s">
        <v>55</v>
      </c>
    </row>
    <row r="23" spans="1:6">
      <c r="A23" s="4" t="s">
        <v>238</v>
      </c>
      <c r="C23" s="4" t="s">
        <v>239</v>
      </c>
      <c r="D23" s="4" t="s">
        <v>54</v>
      </c>
      <c r="F23" s="4" t="s">
        <v>240</v>
      </c>
    </row>
    <row r="24" spans="1:6">
      <c r="A24" s="4" t="s">
        <v>218</v>
      </c>
      <c r="C24" s="4" t="s">
        <v>241</v>
      </c>
      <c r="D24" s="4" t="s">
        <v>242</v>
      </c>
      <c r="F24" s="4" t="s">
        <v>243</v>
      </c>
    </row>
    <row r="25" spans="1:1">
      <c r="A25" s="4" t="s">
        <v>220</v>
      </c>
    </row>
    <row r="26" spans="1:1">
      <c r="A26" s="4" t="s">
        <v>244</v>
      </c>
    </row>
    <row r="27" spans="1:1">
      <c r="A27" s="4" t="s">
        <v>226</v>
      </c>
    </row>
    <row r="28" spans="1:7">
      <c r="A28" s="4" t="s">
        <v>245</v>
      </c>
      <c r="C28" s="39" t="s">
        <v>246</v>
      </c>
      <c r="D28" s="39">
        <v>30</v>
      </c>
      <c r="E28" s="39">
        <v>60</v>
      </c>
      <c r="F28" s="39"/>
      <c r="G28" s="39">
        <v>90</v>
      </c>
    </row>
    <row r="29" ht="51.75" spans="1:7">
      <c r="A29" s="4" t="s">
        <v>230</v>
      </c>
      <c r="B29" s="37" t="s">
        <v>195</v>
      </c>
      <c r="C29" s="40" t="s">
        <v>247</v>
      </c>
      <c r="D29" s="40">
        <v>2</v>
      </c>
      <c r="E29" s="40">
        <v>3</v>
      </c>
      <c r="F29" s="40"/>
      <c r="G29" s="39">
        <v>4</v>
      </c>
    </row>
    <row r="30" ht="17.25" spans="1:7">
      <c r="A30" s="4" t="s">
        <v>232</v>
      </c>
      <c r="B30" s="38"/>
      <c r="C30" s="41" t="s">
        <v>248</v>
      </c>
      <c r="D30" s="41">
        <v>4</v>
      </c>
      <c r="E30" s="41"/>
      <c r="F30" s="41">
        <v>8</v>
      </c>
      <c r="G30" s="39"/>
    </row>
    <row r="31" spans="1:7">
      <c r="A31" s="4" t="s">
        <v>234</v>
      </c>
      <c r="B31" s="4" t="s">
        <v>196</v>
      </c>
      <c r="C31" s="41" t="s">
        <v>249</v>
      </c>
      <c r="D31" s="41"/>
      <c r="E31" s="41">
        <v>10000</v>
      </c>
      <c r="F31" s="41"/>
      <c r="G31" s="39">
        <v>121000</v>
      </c>
    </row>
    <row r="32" spans="2:7">
      <c r="B32" s="4" t="s">
        <v>197</v>
      </c>
      <c r="C32" s="40" t="s">
        <v>250</v>
      </c>
      <c r="D32" s="40"/>
      <c r="E32" s="40"/>
      <c r="F32" s="40">
        <v>2</v>
      </c>
      <c r="G32" s="39"/>
    </row>
    <row r="33" spans="1:7">
      <c r="A33" s="4" t="s">
        <v>251</v>
      </c>
      <c r="B33" s="4" t="s">
        <v>199</v>
      </c>
      <c r="C33" s="39" t="s">
        <v>252</v>
      </c>
      <c r="D33" s="39"/>
      <c r="E33" s="39"/>
      <c r="F33" s="39">
        <v>15</v>
      </c>
      <c r="G33" s="39"/>
    </row>
    <row r="34" spans="1:7">
      <c r="A34" s="4" t="s">
        <v>253</v>
      </c>
      <c r="B34" s="4" t="s">
        <v>202</v>
      </c>
      <c r="C34" s="42" t="s">
        <v>254</v>
      </c>
      <c r="D34" s="42"/>
      <c r="E34" s="42"/>
      <c r="F34" s="42"/>
      <c r="G34" s="42">
        <v>1</v>
      </c>
    </row>
    <row r="35" spans="1:2">
      <c r="A35" s="4" t="s">
        <v>255</v>
      </c>
      <c r="B35" s="4" t="s">
        <v>205</v>
      </c>
    </row>
    <row r="36" spans="2:2">
      <c r="B36" s="4" t="s">
        <v>207</v>
      </c>
    </row>
    <row r="37" spans="2:2">
      <c r="B37" s="4" t="s">
        <v>210</v>
      </c>
    </row>
    <row r="38" spans="2:2">
      <c r="B38" s="4" t="s">
        <v>213</v>
      </c>
    </row>
    <row r="39" spans="2:2">
      <c r="B39" s="4" t="s">
        <v>215</v>
      </c>
    </row>
    <row r="40" spans="2:2">
      <c r="B40" s="4" t="s">
        <v>217</v>
      </c>
    </row>
    <row r="41" spans="2:2">
      <c r="B41" s="4" t="s">
        <v>219</v>
      </c>
    </row>
    <row r="42" spans="2:2">
      <c r="B42" s="4" t="s">
        <v>222</v>
      </c>
    </row>
    <row r="43" spans="2:2">
      <c r="B43" s="4" t="s">
        <v>225</v>
      </c>
    </row>
    <row r="44" spans="2:2">
      <c r="B44" s="4" t="s">
        <v>227</v>
      </c>
    </row>
    <row r="45" spans="2:2">
      <c r="B45" s="4" t="s">
        <v>229</v>
      </c>
    </row>
    <row r="46" spans="2:2">
      <c r="B46" s="4" t="s">
        <v>231</v>
      </c>
    </row>
    <row r="47" spans="2:2">
      <c r="B47" s="4" t="s">
        <v>233</v>
      </c>
    </row>
    <row r="48" spans="2:2">
      <c r="B48" s="4" t="s">
        <v>235</v>
      </c>
    </row>
    <row r="49" spans="2:2">
      <c r="B49" s="4" t="s">
        <v>236</v>
      </c>
    </row>
    <row r="50" spans="2:2">
      <c r="B50" s="4" t="s">
        <v>238</v>
      </c>
    </row>
    <row r="51" spans="2:2">
      <c r="B51" s="4" t="s">
        <v>218</v>
      </c>
    </row>
    <row r="52" spans="2:2">
      <c r="B52" s="4" t="s">
        <v>220</v>
      </c>
    </row>
    <row r="53" spans="2:2">
      <c r="B53" s="4" t="s">
        <v>244</v>
      </c>
    </row>
    <row r="54" spans="2:2">
      <c r="B54" s="4" t="s">
        <v>226</v>
      </c>
    </row>
    <row r="55" spans="2:2">
      <c r="B55" s="4" t="s">
        <v>245</v>
      </c>
    </row>
    <row r="56" spans="2:2">
      <c r="B56" s="4" t="s">
        <v>230</v>
      </c>
    </row>
    <row r="57" spans="2:2">
      <c r="B57" s="4" t="s">
        <v>232</v>
      </c>
    </row>
    <row r="58" spans="2:2">
      <c r="B58" s="4" t="s">
        <v>234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workbookViewId="0">
      <selection activeCell="E1" sqref="E1:G1"/>
    </sheetView>
  </sheetViews>
  <sheetFormatPr defaultColWidth="9" defaultRowHeight="16.5"/>
  <cols>
    <col min="1" max="6" width="9" style="26"/>
    <col min="7" max="7" width="12.25" style="26"/>
    <col min="8" max="15" width="9" style="26"/>
    <col min="16" max="16" width="11.625" style="26"/>
    <col min="17" max="17" width="9.25" style="26"/>
    <col min="18" max="18" width="10.375" style="26"/>
    <col min="19" max="16384" width="9" style="26"/>
  </cols>
  <sheetData>
    <row r="1" spans="1:16">
      <c r="A1" s="31"/>
      <c r="B1" s="4"/>
      <c r="C1" s="4" t="s">
        <v>1</v>
      </c>
      <c r="D1" s="4">
        <v>1000</v>
      </c>
      <c r="E1" s="4" t="s">
        <v>2</v>
      </c>
      <c r="F1" s="26" t="s">
        <v>3</v>
      </c>
      <c r="G1" s="26" t="s">
        <v>4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  <c r="N1" s="26" t="s">
        <v>256</v>
      </c>
      <c r="O1" s="26" t="s">
        <v>257</v>
      </c>
      <c r="P1" s="26" t="s">
        <v>258</v>
      </c>
    </row>
    <row r="2" spans="1:16">
      <c r="A2" s="32" t="s">
        <v>18</v>
      </c>
      <c r="B2" s="4" t="s">
        <v>19</v>
      </c>
      <c r="C2" s="4" t="s">
        <v>259</v>
      </c>
      <c r="D2" s="33">
        <v>0.18</v>
      </c>
      <c r="E2" s="34">
        <f>战斗!$C$2*D2*$D$1</f>
        <v>180000</v>
      </c>
      <c r="F2" s="34">
        <f>战斗!$D$2*D2*$D$1</f>
        <v>54000</v>
      </c>
      <c r="G2" s="34">
        <f>战斗!$E$2*D2*$D$1</f>
        <v>1008000</v>
      </c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32"/>
      <c r="B3" s="4" t="s">
        <v>22</v>
      </c>
      <c r="C3" s="4" t="s">
        <v>259</v>
      </c>
      <c r="D3" s="33">
        <v>0.23</v>
      </c>
      <c r="E3" s="34">
        <f>战斗!$C$2*D3*$D$1</f>
        <v>230000</v>
      </c>
      <c r="F3" s="34">
        <f>战斗!$D$2*D3*$D$1</f>
        <v>69000</v>
      </c>
      <c r="G3" s="34">
        <f>战斗!$E$2*D3*$D$1</f>
        <v>1288000</v>
      </c>
      <c r="H3" s="35"/>
      <c r="I3" s="35"/>
      <c r="J3" s="35"/>
      <c r="K3" s="35"/>
      <c r="L3" s="35"/>
      <c r="M3" s="35"/>
      <c r="N3" s="35"/>
      <c r="O3" s="35"/>
      <c r="P3" s="35"/>
    </row>
    <row r="4" spans="1:16">
      <c r="A4" s="32"/>
      <c r="B4" s="4" t="s">
        <v>24</v>
      </c>
      <c r="C4" s="4" t="s">
        <v>259</v>
      </c>
      <c r="D4" s="33">
        <v>0</v>
      </c>
      <c r="E4" s="34">
        <f>战斗!$C$2*D4*$D$1</f>
        <v>0</v>
      </c>
      <c r="F4" s="34">
        <f>战斗!$D$2*D4*$D$1</f>
        <v>0</v>
      </c>
      <c r="G4" s="34">
        <f>战斗!$E$2*D4*$D$1</f>
        <v>0</v>
      </c>
      <c r="H4" s="35"/>
      <c r="I4" s="35"/>
      <c r="J4" s="35"/>
      <c r="K4" s="35"/>
      <c r="L4" s="35"/>
      <c r="M4" s="35"/>
      <c r="N4" s="35">
        <v>1</v>
      </c>
      <c r="O4" s="35">
        <v>1</v>
      </c>
      <c r="P4" s="35">
        <v>1</v>
      </c>
    </row>
    <row r="5" spans="1:16">
      <c r="A5" s="32" t="s">
        <v>27</v>
      </c>
      <c r="B5" s="4" t="s">
        <v>19</v>
      </c>
      <c r="C5" s="4" t="s">
        <v>259</v>
      </c>
      <c r="D5" s="33">
        <v>0.13</v>
      </c>
      <c r="E5" s="34">
        <f>战斗!$C$2*D5*$D$1</f>
        <v>130000</v>
      </c>
      <c r="F5" s="34">
        <f>战斗!$D$2*D5*$D$1</f>
        <v>39000</v>
      </c>
      <c r="G5" s="34">
        <f>战斗!$E$2*D5*$D$1</f>
        <v>728000</v>
      </c>
      <c r="H5" s="35"/>
      <c r="I5" s="35"/>
      <c r="J5" s="35"/>
      <c r="K5" s="35"/>
      <c r="L5" s="35"/>
      <c r="M5" s="35"/>
      <c r="N5" s="35"/>
      <c r="O5" s="35"/>
      <c r="P5" s="35"/>
    </row>
    <row r="6" spans="1:16">
      <c r="A6" s="32"/>
      <c r="B6" s="4" t="s">
        <v>260</v>
      </c>
      <c r="C6" s="4" t="s">
        <v>261</v>
      </c>
      <c r="D6" s="33">
        <v>0.07</v>
      </c>
      <c r="E6" s="34">
        <f>战斗!$C$2*D6*$D$1</f>
        <v>70000</v>
      </c>
      <c r="F6" s="34">
        <f>战斗!$D$2*D6*$D$1</f>
        <v>21000</v>
      </c>
      <c r="G6" s="34">
        <f>战斗!$E$2*D6*$D$1</f>
        <v>392000</v>
      </c>
      <c r="H6" s="35"/>
      <c r="I6" s="35"/>
      <c r="J6" s="35"/>
      <c r="K6" s="35"/>
      <c r="L6" s="35"/>
      <c r="M6" s="35"/>
      <c r="N6" s="35">
        <v>1</v>
      </c>
      <c r="O6" s="35">
        <v>1</v>
      </c>
      <c r="P6" s="35">
        <v>1</v>
      </c>
    </row>
    <row r="7" spans="1:16">
      <c r="A7" s="32" t="s">
        <v>262</v>
      </c>
      <c r="B7" s="4" t="s">
        <v>19</v>
      </c>
      <c r="C7" s="4" t="s">
        <v>259</v>
      </c>
      <c r="D7" s="33">
        <v>0.25</v>
      </c>
      <c r="E7" s="34">
        <f>战斗!$C$2*D7*$D$1</f>
        <v>250000</v>
      </c>
      <c r="F7" s="34">
        <f>战斗!$D$2*D7*$D$1</f>
        <v>75000</v>
      </c>
      <c r="G7" s="34">
        <f>战斗!$E$2*D7*$D$1</f>
        <v>1400000</v>
      </c>
      <c r="H7" s="35"/>
      <c r="I7" s="35"/>
      <c r="J7" s="35"/>
      <c r="K7" s="35"/>
      <c r="L7" s="35"/>
      <c r="M7" s="35"/>
      <c r="N7" s="35"/>
      <c r="O7" s="35"/>
      <c r="P7" s="35"/>
    </row>
    <row r="8" spans="1:16">
      <c r="A8" s="32"/>
      <c r="B8" s="4" t="s">
        <v>22</v>
      </c>
      <c r="C8" s="4" t="s">
        <v>261</v>
      </c>
      <c r="D8" s="33">
        <v>0.1</v>
      </c>
      <c r="E8" s="34">
        <f>战斗!$C$2*D8*$D$1</f>
        <v>100000</v>
      </c>
      <c r="F8" s="34">
        <f>战斗!$D$2*D8*$D$1</f>
        <v>30000</v>
      </c>
      <c r="G8" s="34">
        <f>战斗!$E$2*D8*$D$1</f>
        <v>560000</v>
      </c>
      <c r="H8" s="35">
        <v>2</v>
      </c>
      <c r="I8" s="35">
        <v>2</v>
      </c>
      <c r="J8" s="35">
        <v>2</v>
      </c>
      <c r="K8" s="35">
        <v>2</v>
      </c>
      <c r="L8" s="35"/>
      <c r="M8" s="35"/>
      <c r="N8" s="35"/>
      <c r="O8" s="35"/>
      <c r="P8" s="35"/>
    </row>
    <row r="9" spans="1:17">
      <c r="A9" s="32" t="s">
        <v>32</v>
      </c>
      <c r="B9" s="4" t="s">
        <v>33</v>
      </c>
      <c r="C9" s="4" t="s">
        <v>261</v>
      </c>
      <c r="D9" s="33">
        <v>0</v>
      </c>
      <c r="E9" s="34">
        <f>战斗!$C$2*D9*$D$1</f>
        <v>0</v>
      </c>
      <c r="F9" s="34">
        <f>战斗!$D$2*D9*$D$1</f>
        <v>0</v>
      </c>
      <c r="G9" s="34">
        <f>战斗!$E$2*D9*$D$1</f>
        <v>0</v>
      </c>
      <c r="H9" s="35"/>
      <c r="I9" s="35"/>
      <c r="J9" s="35"/>
      <c r="K9" s="35"/>
      <c r="L9" s="35">
        <v>2</v>
      </c>
      <c r="M9" s="35">
        <v>2</v>
      </c>
      <c r="N9" s="35">
        <v>5</v>
      </c>
      <c r="O9" s="35">
        <v>5</v>
      </c>
      <c r="P9" s="35">
        <v>5</v>
      </c>
      <c r="Q9" s="26" t="s">
        <v>263</v>
      </c>
    </row>
    <row r="10" spans="1:17">
      <c r="A10" s="32"/>
      <c r="B10" s="4" t="s">
        <v>34</v>
      </c>
      <c r="C10" s="4" t="s">
        <v>261</v>
      </c>
      <c r="D10" s="33">
        <v>0.02</v>
      </c>
      <c r="E10" s="34">
        <f>战斗!$C$2*D10*$D$1</f>
        <v>20000</v>
      </c>
      <c r="F10" s="34">
        <f>战斗!$D$2*D10*$D$1</f>
        <v>6000</v>
      </c>
      <c r="G10" s="34">
        <f>战斗!$E$2*D10*$D$1</f>
        <v>112000</v>
      </c>
      <c r="H10" s="35"/>
      <c r="I10" s="35"/>
      <c r="J10" s="35"/>
      <c r="K10" s="35"/>
      <c r="L10" s="35"/>
      <c r="M10" s="35"/>
      <c r="N10" s="35">
        <v>5</v>
      </c>
      <c r="O10" s="35">
        <v>5</v>
      </c>
      <c r="P10" s="35">
        <v>5</v>
      </c>
      <c r="Q10" s="26" t="s">
        <v>264</v>
      </c>
    </row>
    <row r="11" spans="1:17">
      <c r="A11" s="32"/>
      <c r="B11" s="4" t="s">
        <v>265</v>
      </c>
      <c r="C11" s="4" t="s">
        <v>261</v>
      </c>
      <c r="D11" s="33">
        <v>0.02</v>
      </c>
      <c r="E11" s="34">
        <f>战斗!$C$2*D11*$D$1</f>
        <v>20000</v>
      </c>
      <c r="F11" s="34">
        <f>战斗!$D$2*D11*$D$1</f>
        <v>6000</v>
      </c>
      <c r="G11" s="34">
        <f>战斗!$E$2*D11*$D$1</f>
        <v>112000</v>
      </c>
      <c r="H11" s="35"/>
      <c r="I11" s="35"/>
      <c r="J11" s="35"/>
      <c r="K11" s="35"/>
      <c r="L11" s="35"/>
      <c r="M11" s="35"/>
      <c r="N11" s="35"/>
      <c r="O11" s="35"/>
      <c r="P11" s="35"/>
      <c r="Q11" s="26" t="s">
        <v>263</v>
      </c>
    </row>
    <row r="12" spans="2:6">
      <c r="B12" s="4"/>
      <c r="C12" s="4"/>
      <c r="D12" s="4"/>
      <c r="E12" s="4"/>
      <c r="F12" s="4"/>
    </row>
    <row r="13" spans="1:6">
      <c r="A13" s="26" t="s">
        <v>266</v>
      </c>
      <c r="B13" s="4"/>
      <c r="C13" s="4"/>
      <c r="D13" s="4"/>
      <c r="E13" s="4"/>
      <c r="F13" s="4"/>
    </row>
    <row r="14" spans="1:6">
      <c r="A14" s="26" t="s">
        <v>267</v>
      </c>
      <c r="B14" s="4"/>
      <c r="C14" s="4"/>
      <c r="D14" s="4"/>
      <c r="E14" s="4"/>
      <c r="F14" s="4"/>
    </row>
    <row r="15" spans="2:6">
      <c r="B15" s="4"/>
      <c r="C15" s="4"/>
      <c r="D15" s="4"/>
      <c r="E15" s="4"/>
      <c r="F15" s="4"/>
    </row>
    <row r="17" spans="12:18">
      <c r="L17" s="26">
        <v>10790</v>
      </c>
      <c r="M17" s="26">
        <v>3647</v>
      </c>
      <c r="N17" s="26">
        <v>61277</v>
      </c>
      <c r="P17" s="26">
        <v>21642</v>
      </c>
      <c r="Q17" s="26">
        <v>5514</v>
      </c>
      <c r="R17" s="26">
        <v>122010</v>
      </c>
    </row>
    <row r="18" spans="8:18">
      <c r="H18" s="26">
        <v>12</v>
      </c>
      <c r="I18" s="26">
        <v>6</v>
      </c>
      <c r="J18" s="26">
        <v>68</v>
      </c>
      <c r="P18" s="26">
        <v>48630</v>
      </c>
      <c r="Q18" s="26">
        <v>21880</v>
      </c>
      <c r="R18" s="26">
        <v>364740</v>
      </c>
    </row>
    <row r="19" spans="8:10">
      <c r="H19" s="26">
        <v>300</v>
      </c>
      <c r="I19" s="26">
        <v>170</v>
      </c>
      <c r="J19" s="26">
        <v>2250</v>
      </c>
    </row>
    <row r="20" spans="16:18">
      <c r="P20" s="26">
        <v>6313854</v>
      </c>
      <c r="Q20" s="26">
        <v>1015369</v>
      </c>
      <c r="R20" s="26">
        <v>38617904</v>
      </c>
    </row>
    <row r="21" spans="16:18">
      <c r="P21" s="26">
        <v>4820846</v>
      </c>
      <c r="Q21" s="26">
        <v>653318</v>
      </c>
      <c r="R21" s="26">
        <v>30338336</v>
      </c>
    </row>
    <row r="22" spans="8:18">
      <c r="H22" s="26">
        <v>130</v>
      </c>
      <c r="I22" s="26">
        <v>70</v>
      </c>
      <c r="J22" s="26">
        <v>980</v>
      </c>
      <c r="P22" s="26">
        <v>2818544</v>
      </c>
      <c r="Q22" s="26">
        <v>653318</v>
      </c>
      <c r="R22" s="26">
        <v>18165553</v>
      </c>
    </row>
    <row r="23" spans="8:18">
      <c r="H23" s="26">
        <v>300</v>
      </c>
      <c r="I23" s="26">
        <v>170</v>
      </c>
      <c r="J23" s="26">
        <v>2250</v>
      </c>
      <c r="P23" s="26">
        <v>2484224</v>
      </c>
      <c r="Q23" s="26">
        <v>543888</v>
      </c>
      <c r="R23" s="26">
        <v>15808653</v>
      </c>
    </row>
    <row r="24" spans="8:10">
      <c r="H24" s="26">
        <v>500</v>
      </c>
      <c r="I24" s="26">
        <v>280</v>
      </c>
      <c r="J24" s="26">
        <v>3750</v>
      </c>
    </row>
    <row r="25" spans="8:16">
      <c r="H25" s="26">
        <v>820</v>
      </c>
      <c r="I25" s="26">
        <v>450</v>
      </c>
      <c r="J25" s="26">
        <v>6150</v>
      </c>
      <c r="P25" s="26">
        <v>2818544</v>
      </c>
    </row>
    <row r="26" spans="8:16">
      <c r="H26" s="26">
        <v>1200</v>
      </c>
      <c r="I26" s="26">
        <v>660</v>
      </c>
      <c r="J26" s="26">
        <v>9000</v>
      </c>
      <c r="P26" s="26">
        <v>4120779</v>
      </c>
    </row>
    <row r="27" spans="8:16">
      <c r="H27" s="26">
        <v>1600</v>
      </c>
      <c r="I27" s="26">
        <v>880</v>
      </c>
      <c r="J27" s="26">
        <v>12000</v>
      </c>
      <c r="P27" s="26">
        <f>P26-P25</f>
        <v>1302235</v>
      </c>
    </row>
    <row r="28" spans="16:16">
      <c r="P28" s="26">
        <v>191760</v>
      </c>
    </row>
    <row r="29" spans="16:16">
      <c r="P29" s="26">
        <f>P28*6.21+72300</f>
        <v>1263129.6</v>
      </c>
    </row>
    <row r="33" spans="8:9">
      <c r="H33" s="26">
        <v>1024</v>
      </c>
      <c r="I33" s="26">
        <v>48</v>
      </c>
    </row>
    <row r="34" spans="8:9">
      <c r="H34" s="26">
        <v>59730</v>
      </c>
      <c r="I34" s="26">
        <f>48*240</f>
        <v>11520</v>
      </c>
    </row>
  </sheetData>
  <mergeCells count="4">
    <mergeCell ref="A2:A4"/>
    <mergeCell ref="A5:A6"/>
    <mergeCell ref="A7:A8"/>
    <mergeCell ref="A9:A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战斗</vt:lpstr>
      <vt:lpstr>经济</vt:lpstr>
      <vt:lpstr>幸存者</vt:lpstr>
      <vt:lpstr>卡牌升级</vt:lpstr>
      <vt:lpstr>卡牌升阶</vt:lpstr>
      <vt:lpstr>装备</vt:lpstr>
      <vt:lpstr>建筑分配</vt:lpstr>
      <vt:lpstr>新手流程</vt:lpstr>
      <vt:lpstr>属性分配</vt:lpstr>
      <vt:lpstr>属性计算</vt:lpstr>
      <vt:lpstr>升阶属性草稿</vt:lpstr>
      <vt:lpstr>英雄升级</vt:lpstr>
      <vt:lpstr>装备升级</vt:lpstr>
      <vt:lpstr>建筑升阶</vt:lpstr>
      <vt:lpstr>建筑升级1000级</vt:lpstr>
      <vt:lpstr>建筑升级消耗</vt:lpstr>
      <vt:lpstr>Sheet3</vt:lpstr>
      <vt:lpstr>关卡产出草稿</vt:lpstr>
      <vt:lpstr>关卡怪物</vt:lpstr>
      <vt:lpstr>建筑产量1000</vt:lpstr>
      <vt:lpstr>建筑产量4000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MIS</cp:lastModifiedBy>
  <dcterms:created xsi:type="dcterms:W3CDTF">2023-05-12T07:13:00Z</dcterms:created>
  <dcterms:modified xsi:type="dcterms:W3CDTF">2023-08-10T08:47:04Z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E49A53EDDF414BD28D4742A1B9588140_11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