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wwoel\Downloads\"/>
    </mc:Choice>
  </mc:AlternateContent>
  <xr:revisionPtr revIDLastSave="0" documentId="13_ncr:1_{3F851F62-F3CB-4C90-B2DE-53B6E6FF0A42}" xr6:coauthVersionLast="45" xr6:coauthVersionMax="45" xr10:uidLastSave="{00000000-0000-0000-0000-000000000000}"/>
  <bookViews>
    <workbookView xWindow="-110" yWindow="-110" windowWidth="19420" windowHeight="10420" activeTab="1" xr2:uid="{00000000-000D-0000-FFFF-FFFF00000000}"/>
  </bookViews>
  <sheets>
    <sheet name="Sheet1 (2)" sheetId="2" r:id="rId1"/>
    <sheet name="chl studie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29" i="2" l="1"/>
  <c r="BJ29" i="2"/>
  <c r="BI29" i="2"/>
  <c r="BA29" i="2"/>
  <c r="AW29" i="2"/>
  <c r="AR29" i="2"/>
  <c r="Z29" i="2"/>
  <c r="O29" i="2"/>
  <c r="L29" i="2"/>
  <c r="G29" i="2"/>
  <c r="E29" i="2"/>
  <c r="BV22" i="2"/>
  <c r="BJ22" i="2"/>
  <c r="BI22" i="2"/>
  <c r="AY22" i="2"/>
  <c r="AR22" i="2"/>
  <c r="AP22" i="2"/>
  <c r="AC22" i="2"/>
  <c r="I22" i="2"/>
  <c r="G22" i="2"/>
  <c r="BV21" i="2"/>
  <c r="BT21" i="2"/>
  <c r="AR21" i="2"/>
  <c r="AO21" i="2"/>
  <c r="AC21" i="2"/>
  <c r="AB21" i="2"/>
  <c r="AA21" i="2"/>
  <c r="V29" i="1"/>
  <c r="Q29" i="1"/>
  <c r="O29" i="1"/>
  <c r="L22" i="1"/>
  <c r="C22" i="1"/>
  <c r="W21" i="1"/>
  <c r="K21" i="1"/>
  <c r="F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434E740-5648-4F66-87C0-3C96A33C9349}">
      <text>
        <r>
          <rPr>
            <sz val="10"/>
            <color rgb="FF000000"/>
            <rFont val="Arial"/>
          </rPr>
          <t>useful modeling study  but not forecasting
	-Whitney Woelmer</t>
        </r>
      </text>
    </comment>
    <comment ref="BT1" authorId="0" shapeId="0" xr:uid="{08835537-8597-4CD0-A6C1-B834F79FED4D}">
      <text>
        <r>
          <rPr>
            <sz val="10"/>
            <color rgb="FF000000"/>
            <rFont val="Arial"/>
          </rPr>
          <t>useful modeling study but not forecasting
	-Whitney Woelmer</t>
        </r>
      </text>
    </comment>
    <comment ref="Q2" authorId="0" shapeId="0" xr:uid="{42EEAA47-015C-4375-BE17-8F7220AEE8D7}">
      <text>
        <r>
          <rPr>
            <sz val="10"/>
            <color rgb="FF000000"/>
            <rFont val="Arial"/>
          </rPr>
          <t>analysis of data assimilation method for the forecast
	-Rachel Corrigan</t>
        </r>
      </text>
    </comment>
    <comment ref="V2" authorId="0" shapeId="0" xr:uid="{9F460B9B-7265-4BFE-AA5A-7999E59FD356}">
      <text>
        <r>
          <rPr>
            <sz val="10"/>
            <color rgb="FF000000"/>
            <rFont val="Arial"/>
          </rPr>
          <t>I'm hesitant to call this a true forecasting paper.
	-Nicholas Hammond</t>
        </r>
      </text>
    </comment>
    <comment ref="Z2" authorId="0" shapeId="0" xr:uid="{1CCE3ECF-18B2-4EDC-9621-2218E719652B}">
      <text>
        <r>
          <rPr>
            <sz val="10"/>
            <color rgb="FF000000"/>
            <rFont val="Arial"/>
          </rPr>
          <t>Not forecasting. More of decision support or pre-forecasting. Their "forecast" is reporting the mean sea surface temp from previous three days.
	-Dexter Howard</t>
        </r>
      </text>
    </comment>
    <comment ref="AA2" authorId="0" shapeId="0" xr:uid="{5A045B6E-3A2C-499E-864A-4596239B4472}">
      <text>
        <r>
          <rPr>
            <sz val="10"/>
            <color rgb="FF000000"/>
            <rFont val="Arial"/>
          </rPr>
          <t>has forecasting (well really hindcasting) but doesn't elaborate on forecasting aspects, just use as part of economic model. Would you consider this a forecasting paper, Nick?
	-Dexter Howard
I think this one should go in the "decision support" category because, like you said, the focus of the paper is not on the forecasting model itself, but on the capacity of forecasts to improve salmon fishery management.
	-Nicholas Hammond</t>
        </r>
      </text>
    </comment>
    <comment ref="AD2" authorId="0" shapeId="0" xr:uid="{09695CC8-19C9-4BC3-9C9D-87C5DB03070D}">
      <text>
        <r>
          <rPr>
            <sz val="10"/>
            <color rgb="FF000000"/>
            <rFont val="Arial"/>
          </rPr>
          <t>hindcasting competition. Authors report on top 5 models developed from competition with limited details on each model.
	-Dexter Howard</t>
        </r>
      </text>
    </comment>
    <comment ref="AF2" authorId="0" shapeId="0" xr:uid="{BBE6479E-13DC-46E3-88C7-9308370F2414}">
      <text>
        <r>
          <rPr>
            <sz val="10"/>
            <color rgb="FF000000"/>
            <rFont val="Arial"/>
          </rPr>
          <t>Hesitant to call forecasting. As Nick points out in row 10: they forecast phenological response to climate change but there is no time point that they are forecasting (in the future or past)
	-Dexter Howard</t>
        </r>
      </text>
    </comment>
    <comment ref="AV2" authorId="0" shapeId="0" xr:uid="{BD42C706-44CB-4BA0-AC38-EC1525720230}">
      <text>
        <r>
          <rPr>
            <sz val="10"/>
            <color rgb="FF000000"/>
            <rFont val="Arial"/>
          </rPr>
          <t>This is not forecasting. That is all
	-Ryan McClure</t>
        </r>
      </text>
    </comment>
    <comment ref="AW2" authorId="0" shapeId="0" xr:uid="{ED14AA45-8C92-47B5-B8A5-816C4A59F4F2}">
      <text>
        <r>
          <rPr>
            <sz val="10"/>
            <color rgb="FF000000"/>
            <rFont val="Arial"/>
          </rPr>
          <t>hindcasting
	-Ryan McClure</t>
        </r>
      </text>
    </comment>
    <comment ref="AX2" authorId="0" shapeId="0" xr:uid="{6F05C6C2-5CD1-4F44-8DEA-9E90D15D8058}">
      <text>
        <r>
          <rPr>
            <sz val="10"/>
            <color rgb="FF000000"/>
            <rFont val="Arial"/>
          </rPr>
          <t>This is like reading a paper about a completely foreign topic.
	-Ryan McClure
Nah - seriously... read the first sentence
	-Ryan McClure
There are enough acronyms in here to make my head explode.
	-Ryan McClure
Sadly, I also believe it was I who chose it.
	-Ryan McClure
As the person who has Ocean ensemble forecasting, Part 1, please tell me it wasn't you who chose these... :-P
	-Mary Lofton
I am pretty sure I did.
	-Ryan McClure</t>
        </r>
      </text>
    </comment>
    <comment ref="AZ2" authorId="0" shapeId="0" xr:uid="{72AE8926-2291-4367-AE53-6072F5EC6A68}">
      <text>
        <r>
          <rPr>
            <sz val="10"/>
            <color rgb="FF000000"/>
            <rFont val="Arial"/>
          </rPr>
          <t>These are both very interesting papers. Mary - I am curious to hear your thoughts about them and this approach to modeling.
	-Ryan McClure
Yeah I reviewed this for the IW manuscript its pretty interesting; can't recall details but my memory is that it was a cool method but I also kept wondering how they would quantify uncertainty in this type of model
	-Mary Lofton</t>
        </r>
      </text>
    </comment>
    <comment ref="BA2" authorId="0" shapeId="0" xr:uid="{D9F2F4F2-637E-429C-8FE9-D7E8DD4D9A7E}">
      <text>
        <r>
          <rPr>
            <sz val="10"/>
            <color rgb="FF000000"/>
            <rFont val="Arial"/>
          </rPr>
          <t>what is up with these figures?
	-Ryan McClure
But for real they are sort of impossible to interpret. Would have been good candidates for that StreamTeam where we talked about what makes for effective visualization.
	-Mary Lofton</t>
        </r>
      </text>
    </comment>
    <comment ref="BB2" authorId="0" shapeId="0" xr:uid="{8F57F70B-F2D3-4CB5-97BF-F1BB99242486}">
      <text>
        <r>
          <rPr>
            <sz val="10"/>
            <color rgb="FF000000"/>
            <rFont val="Arial"/>
          </rPr>
          <t>I only skimmed but this paper is funny. Also, soooooo skimpy in regard to the methods.
	-Ryan McClure</t>
        </r>
      </text>
    </comment>
    <comment ref="BC2" authorId="0" shapeId="0" xr:uid="{39F5D595-DA79-4D1B-8787-641F6F7F09A9}">
      <text>
        <r>
          <rPr>
            <sz val="10"/>
            <color rgb="FF000000"/>
            <rFont val="Arial"/>
          </rPr>
          <t>Yeah definitely not.
	-Ryan McClure</t>
        </r>
      </text>
    </comment>
    <comment ref="BF2" authorId="0" shapeId="0" xr:uid="{61D985AD-564A-47D8-9717-456CC9F3FA90}">
      <text>
        <r>
          <rPr>
            <sz val="10"/>
            <color rgb="FF000000"/>
            <rFont val="Arial"/>
          </rPr>
          <t>Somehow even with my VPN I do not have access.
	-Ryan McClure
But - even just reading what I could I agree with all of your choices. This is largely a synthesis.
	-Ryan McClure</t>
        </r>
      </text>
    </comment>
    <comment ref="BN2" authorId="0" shapeId="0" xr:uid="{367644FB-5AFA-43A5-A303-ED9E62267121}">
      <text>
        <r>
          <rPr>
            <sz val="10"/>
            <color rgb="FF000000"/>
            <rFont val="Arial"/>
          </rPr>
          <t>this paper is a documentation of the model framework with no real data
	-Heather Wander</t>
        </r>
      </text>
    </comment>
    <comment ref="J5" authorId="0" shapeId="0" xr:uid="{E3CC10BC-A6FB-41E7-B518-A6C943B8EEF8}">
      <text>
        <r>
          <rPr>
            <sz val="10"/>
            <color rgb="FF000000"/>
            <rFont val="Arial"/>
          </rPr>
          <t>Here is the link to the paper that details Delft-FEWS in more detail:
https://www.sciencedirect.com/science/article/pii/S1364815212002083?via%3Dihub
	-Ryan McClure</t>
        </r>
      </text>
    </comment>
    <comment ref="BC8" authorId="0" shapeId="0" xr:uid="{39146910-F225-4ABD-A1A8-7860B9444549}">
      <text>
        <r>
          <rPr>
            <sz val="10"/>
            <color rgb="FF000000"/>
            <rFont val="Arial"/>
          </rPr>
          <t>Agreed
	-Ryan McClure</t>
        </r>
      </text>
    </comment>
    <comment ref="BC9" authorId="0" shapeId="0" xr:uid="{A5374E70-A381-4880-A16C-9E1DA32603D7}">
      <text>
        <r>
          <rPr>
            <sz val="10"/>
            <color rgb="FF000000"/>
            <rFont val="Arial"/>
          </rPr>
          <t>I just went with a 0. They describe a forecast system but I think this paper would be better off in  forecast synthesis section.
	-Ryan McClure</t>
        </r>
      </text>
    </comment>
    <comment ref="AF10" authorId="0" shapeId="0" xr:uid="{FFDD587D-2C9C-442F-B8C3-BD1E43D47F05}">
      <text>
        <r>
          <rPr>
            <sz val="10"/>
            <color rgb="FF000000"/>
            <rFont val="Arial"/>
          </rPr>
          <t>hard to tell. Paper is not clear on details of forecasting. Just analyzes forecast results with linear regressions.
	-Dexter Howard
This is a little tricky, because they do technically forecast phenological responses to changing climate scenarios, but I wouldn't even call that a true forecast. They don't specify a particular date in the future for which they are forecasting, and they don't use forecasted drivers. So I would leave this as a 0.
	-Nicholas Hammond</t>
        </r>
      </text>
    </comment>
    <comment ref="AR13" authorId="0" shapeId="0" xr:uid="{A0BFC534-8A14-4954-9931-E9CB183BFA94}">
      <text>
        <r>
          <rPr>
            <sz val="10"/>
            <color rgb="FF000000"/>
            <rFont val="Arial"/>
          </rPr>
          <t>sent Abby message on Slack about this paper a few days ago
	-Mary Lofton
Shoot, I had down that we were supposed to get this in by today at 7 rather than yesterday at 7. Looking through it now.
	-Abby Lewis
My impression is that they rerun the model every day, so it is iterative in that sense. Marked it as 1, but let me know if you disagree!
	-Abby Lewis
Sounds good! :-) yeah the deadline got changed last week so I get why you were confused!
	-Mary Lofton</t>
        </r>
      </text>
    </comment>
    <comment ref="AR14" authorId="0" shapeId="0" xr:uid="{72AF7B23-4075-4EEA-816E-5D2BA699F42E}">
      <text>
        <r>
          <rPr>
            <sz val="10"/>
            <color rgb="FF000000"/>
            <rFont val="Arial"/>
          </rPr>
          <t>I think so. They are only using water temperature and air temperature, bot of which they can get automatically, and they could automatically rerun the model at each time step
	-Abby Lewis</t>
        </r>
      </text>
    </comment>
    <comment ref="BB14" authorId="0" shapeId="0" xr:uid="{928889B7-D3B9-446B-819E-CF0F5FC0A8AE}">
      <text>
        <r>
          <rPr>
            <sz val="10"/>
            <color rgb="FF000000"/>
            <rFont val="Arial"/>
          </rPr>
          <t>If we are going off of potential, then yes, although I could not find evidence of it mentioned the approach sure seemed like it could be.
	-Ryan McClure</t>
        </r>
      </text>
    </comment>
    <comment ref="BD17" authorId="0" shapeId="0" xr:uid="{E1715171-7C5A-41B5-A056-D1108BC07B78}">
      <text>
        <r>
          <rPr>
            <sz val="10"/>
            <color rgb="FF000000"/>
            <rFont val="Arial"/>
          </rPr>
          <t>Tough one here because a community is embedded within an ecosystem. Although, they highlight how they specifically focused on Microcystis communities but also did forecasts of temperature and chla concentrations, which I would define more as an ecosystem measure.
	-Ryan McClure</t>
        </r>
      </text>
    </comment>
    <comment ref="S21" authorId="0" shapeId="0" xr:uid="{9BD9DB7A-0DFC-43BB-985C-825F47B56983}">
      <text>
        <r>
          <rPr>
            <sz val="10"/>
            <color rgb="FF000000"/>
            <rFont val="Arial"/>
          </rPr>
          <t>They used 9 years of training data (2001 -2009). Each data point represents a 3-month average, so I deduced 36 = 9 years x 4 data points per year. Does this seem right?
	-Nicholas Hammond
After further evaluation of the supplementary materials, I believe the training data is actually in 1-month intervals, so I upped my estimate to 108.
	-Nicholas Hammond</t>
        </r>
      </text>
    </comment>
    <comment ref="S22" authorId="0" shapeId="0" xr:uid="{2081C0DB-D741-451A-BBAB-9DB1F339F749}">
      <text>
        <r>
          <rPr>
            <sz val="10"/>
            <color rgb="FF000000"/>
            <rFont val="Arial"/>
          </rPr>
          <t>I couldn't remember exactly what we meant by 'forecasting cycles,' but I put 1 because they only use the 2010 forecast to evaluate their model.
	-Nicholas Hammond</t>
        </r>
      </text>
    </comment>
    <comment ref="V23" authorId="0" shapeId="0" xr:uid="{73B52048-80AA-4BB7-926F-0F08D45932B0}">
      <text>
        <r>
          <rPr>
            <sz val="10"/>
            <color rgb="FF000000"/>
            <rFont val="Arial"/>
          </rPr>
          <t>I couldn't find many details on the model itself, so I'm basing this off of the spatial dimensions of the experimental plots and the weather driver data.
	-Nicholas Hammond</t>
        </r>
      </text>
    </comment>
    <comment ref="BR27" authorId="0" shapeId="0" xr:uid="{09351110-4704-4016-9A74-EF2C429B9AD2}">
      <text>
        <r>
          <rPr>
            <sz val="10"/>
            <color rgb="FF000000"/>
            <rFont val="Arial"/>
          </rPr>
          <t>they compare different types of models but don't make a forecast estimate by some type of averaging of models so I put not for ensembles of models but noted that there are 7 models tested in row 28
	-Whitney Woelmer</t>
        </r>
      </text>
    </comment>
    <comment ref="X29" authorId="0" shapeId="0" xr:uid="{E7F9EDC3-2B74-42F5-B455-C04A96871FF7}">
      <text>
        <r>
          <rPr>
            <sz val="10"/>
            <color rgb="FF000000"/>
            <rFont val="Arial"/>
          </rPr>
          <t>10 years of hindcasting and 36 years of long-term forecast.
	-Nicholas Hammond</t>
        </r>
      </text>
    </comment>
    <comment ref="AI29" authorId="0" shapeId="0" xr:uid="{744656D4-E2E6-401F-B90F-FE29A7ED013A}">
      <text>
        <r>
          <rPr>
            <sz val="10"/>
            <color rgb="FF000000"/>
            <rFont val="Arial"/>
          </rPr>
          <t>I'm putting N/A here because this isn't actually a forecasting study. If we do want to dig into this number regardless, I can fill it in, but it seems like we want to have somewhere to indicate if the paper was not actually forecasting
	-Whitney Woelmer</t>
        </r>
      </text>
    </comment>
    <comment ref="S30" authorId="0" shapeId="0" xr:uid="{B1D7DD4D-6DD4-4E40-AFCD-F9523B4C4CF0}">
      <text>
        <r>
          <rPr>
            <sz val="10"/>
            <color rgb="FF000000"/>
            <rFont val="Arial"/>
          </rPr>
          <t>The lead time of their forecast ranged from 1-10 months, so I think that is the same thing as the forecast horizon, right?
	-Nicholas Hammond
I'm seeing that they test lead times up to 10 months, but that 3-5 months shows the best results.
	-Rachel Corrigan</t>
        </r>
      </text>
    </comment>
    <comment ref="AA31" authorId="0" shapeId="0" xr:uid="{C7AB991E-5033-45C6-842F-2AC768919CA5}">
      <text>
        <r>
          <rPr>
            <sz val="10"/>
            <color rgb="FF000000"/>
            <rFont val="Arial"/>
          </rPr>
          <t>It looks like just one forecast 7 days in advance. So would time horizon and time step be the same?
	-Dexter Howard
From what I can tell, the actual forecast (the water temp forecast) is a 7-day forecast, and I can find no mention of a more discrete time step, so I think 7 days is our best guess.
	-Nicholas Hammond</t>
        </r>
      </text>
    </comment>
    <comment ref="BB33" authorId="0" shapeId="0" xr:uid="{B5A67AF0-3948-4865-9005-F2ECB29338A0}">
      <text>
        <r>
          <rPr>
            <sz val="10"/>
            <color rgb="FF000000"/>
            <rFont val="Arial"/>
          </rPr>
          <t>IDK - that is the spatial extent of the MODIS that seemed to go into their model...
	-Ryan McClure</t>
        </r>
      </text>
    </comment>
    <comment ref="AR46" authorId="0" shapeId="0" xr:uid="{D0FA8410-3637-4D4C-BB92-B349B479EC05}">
      <text>
        <r>
          <rPr>
            <sz val="10"/>
            <color rgb="FF000000"/>
            <rFont val="Arial"/>
          </rPr>
          <t>Wow this is impressively unclear.
	-Abby Lewis
I like the line "It should be clear that this estimation approach is
both simple and very feasible"
	-Abby Lewis
It is based on covariance of air temperature and water temp. Maybe we say driver?
	-Abby Lewis</t>
        </r>
      </text>
    </comment>
    <comment ref="AR50" authorId="0" shapeId="0" xr:uid="{0F674FA4-631E-4C09-BFE1-39958924D0C6}">
      <text>
        <r>
          <rPr>
            <sz val="10"/>
            <color rgb="FF000000"/>
            <rFont val="Arial"/>
          </rPr>
          <t>Changed this to 1 because it seems to me like they are doing more or less the same as Ethan White's group in the first paper we read as a class: refitting with new data
	-Abby Lewis
(also changed the cell below)
	-Abby Lewis</t>
        </r>
      </text>
    </comment>
    <comment ref="X59" authorId="0" shapeId="0" xr:uid="{EF3C8C2B-5FB6-4183-96C1-006E0BA9C481}">
      <text>
        <r>
          <rPr>
            <sz val="10"/>
            <color rgb="FF000000"/>
            <rFont val="Arial"/>
          </rPr>
          <t>I couldn't find the actual forecast on zenodo. It appears their repository may be incomplete.
	-Nicholas Hammond
zip file containing all .R and .py scripts on zendo. The download works.
	-Rachel Corrigan</t>
        </r>
      </text>
    </comment>
    <comment ref="BB64" authorId="0" shapeId="0" xr:uid="{9CA2EB8B-D9B8-4605-9BEC-98F991BEDDA7}">
      <text>
        <r>
          <rPr>
            <sz val="10"/>
            <color rgb="FF000000"/>
            <rFont val="Arial"/>
          </rPr>
          <t>Area under Curve.
	-Ryan McClure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11000000}">
      <text>
        <r>
          <rPr>
            <sz val="10"/>
            <color rgb="FF000000"/>
            <rFont val="Arial"/>
          </rPr>
          <t>useful modeling study  but not forecasting
	-Whitney Woelmer</t>
        </r>
      </text>
    </comment>
    <comment ref="W1" authorId="0" shapeId="0" xr:uid="{00000000-0006-0000-0000-000010000000}">
      <text>
        <r>
          <rPr>
            <sz val="10"/>
            <color rgb="FF000000"/>
            <rFont val="Arial"/>
          </rPr>
          <t>useful modeling study but not forecasting
	-Whitney Woelmer</t>
        </r>
      </text>
    </comment>
    <comment ref="O2" authorId="0" shapeId="0" xr:uid="{00000000-0006-0000-0000-00001F000000}">
      <text>
        <r>
          <rPr>
            <sz val="10"/>
            <color rgb="FF000000"/>
            <rFont val="Arial"/>
          </rPr>
          <t>hindcasting
	-Ryan McClure</t>
        </r>
      </text>
    </comment>
    <comment ref="P2" authorId="0" shapeId="0" xr:uid="{00000000-0006-0000-0000-000016000000}">
      <text>
        <r>
          <rPr>
            <sz val="10"/>
            <color rgb="FF000000"/>
            <rFont val="Arial"/>
          </rPr>
          <t>These are both very interesting papers. Mary - I am curious to hear your thoughts about them and this approach to modeling.
	-Ryan McClure
Yeah I reviewed this for the IW manuscript its pretty interesting; can't recall details but my memory is that it was a cool method but I also kept wondering how they would quantify uncertainty in this type of model
	-Mary Lofton</t>
        </r>
      </text>
    </comment>
    <comment ref="Q2" authorId="0" shapeId="0" xr:uid="{00000000-0006-0000-0000-000017000000}">
      <text>
        <r>
          <rPr>
            <sz val="10"/>
            <color rgb="FF000000"/>
            <rFont val="Arial"/>
          </rPr>
          <t>what is up with these figures?
	-Ryan McClure
But for real they are sort of impossible to interpret. Would have been good candidates for that StreamTeam where we talked about what makes for effective visualization.
	-Mary Lofton</t>
        </r>
      </text>
    </comment>
    <comment ref="D5" authorId="0" shapeId="0" xr:uid="{00000000-0006-0000-0000-000013000000}">
      <text>
        <r>
          <rPr>
            <sz val="10"/>
            <color rgb="FF000000"/>
            <rFont val="Arial"/>
          </rPr>
          <t>Here is the link to the paper that details Delft-FEWS in more detail:
https://www.sciencedirect.com/science/article/pii/S1364815212002083?via%3Dihub
	-Ryan McClure</t>
        </r>
      </text>
    </comment>
    <comment ref="R17" authorId="0" shapeId="0" xr:uid="{00000000-0006-0000-0000-000008000000}">
      <text>
        <r>
          <rPr>
            <sz val="10"/>
            <color rgb="FF000000"/>
            <rFont val="Arial"/>
          </rPr>
          <t>Tough one here because a community is embedded within an ecosystem. Although, they highlight how they specifically focused on Microcystis communities but also did forecasts of temperature and chla concentrations, which I would define more as an ecosystem measure.
	-Ryan McClure</t>
        </r>
      </text>
    </comment>
    <comment ref="H29" authorId="0" shapeId="0" xr:uid="{00000000-0006-0000-0000-000026000000}">
      <text>
        <r>
          <rPr>
            <sz val="10"/>
            <color rgb="FF000000"/>
            <rFont val="Arial"/>
          </rPr>
          <t>I'm putting N/A here because this isn't actually a forecasting study. If we do want to dig into this number regardless, I can fill it in, but it seems like we want to have somewhere to indicate if the paper was not actually forecasting
	-Whitney Woelmer</t>
        </r>
      </text>
    </comment>
  </commentList>
</comments>
</file>

<file path=xl/sharedStrings.xml><?xml version="1.0" encoding="utf-8"?>
<sst xmlns="http://schemas.openxmlformats.org/spreadsheetml/2006/main" count="3011" uniqueCount="908">
  <si>
    <t>Classifier</t>
  </si>
  <si>
    <t>Class</t>
  </si>
  <si>
    <t>Class 8-Apr</t>
  </si>
  <si>
    <t>Class 15-Apr</t>
  </si>
  <si>
    <t>Class 22-Apr</t>
  </si>
  <si>
    <t>Rachel</t>
  </si>
  <si>
    <t>Nick</t>
  </si>
  <si>
    <t xml:space="preserve">Dexter </t>
  </si>
  <si>
    <t>Abby</t>
  </si>
  <si>
    <t>Mary</t>
  </si>
  <si>
    <t>Whitney</t>
  </si>
  <si>
    <t>RPM</t>
  </si>
  <si>
    <t>JWS</t>
  </si>
  <si>
    <t xml:space="preserve">Heather </t>
  </si>
  <si>
    <t>Heather</t>
  </si>
  <si>
    <t>Paper number (for individual analysis)</t>
  </si>
  <si>
    <t>n/a</t>
  </si>
  <si>
    <t>36 - Water Temperature Ensemble Forecasts : Implementation Using the CEQUEAU Model on Two Contrasted River Systems</t>
  </si>
  <si>
    <t>37 - Life history responses of meerkats to seasonal changes in extreme environments</t>
  </si>
  <si>
    <t>38 - Seasonal to multiannual marine ecosystem prediction with a global Earth system model</t>
  </si>
  <si>
    <t>39 - Ocean ensemble forecasting, Part II: Mediterranean forecast system response</t>
  </si>
  <si>
    <t>40 - An operational model for forecasting and ragweed pollen release dispersion in Europe</t>
  </si>
  <si>
    <t>41 - Model ensemble for the simulation of plankton community dynamics of Lake Kinneret (Israel) induced from in situ predictor variables by evolutionary computation</t>
  </si>
  <si>
    <t>42 - Threshold quantiﬁcation and short-term forecasting of Anabaena, Aphanizomenon and Microcystis in the polymictic eutrophic Lake Mu¨ggelsee (Germany) by inferential modelling using the hybrid evolutionary algorithm HEA</t>
  </si>
  <si>
    <t>year</t>
  </si>
  <si>
    <t>journal</t>
  </si>
  <si>
    <t>Methods in Ecology &amp; Evolution</t>
  </si>
  <si>
    <t>Water Research</t>
  </si>
  <si>
    <t>Water Resources Research</t>
  </si>
  <si>
    <t>Ecol Apps</t>
  </si>
  <si>
    <t>JoH</t>
  </si>
  <si>
    <t>J of Marine Systems</t>
  </si>
  <si>
    <t>Global Ecology and Biogeography</t>
  </si>
  <si>
    <t>PLOS One</t>
  </si>
  <si>
    <t>ICES Journal of Marine Science</t>
  </si>
  <si>
    <t>Hydrologic Science Journal</t>
  </si>
  <si>
    <t>Journal of Applied Ecology</t>
  </si>
  <si>
    <t>Deep-Sea Research II</t>
  </si>
  <si>
    <t>Harmful Algae</t>
  </si>
  <si>
    <t>Science</t>
  </si>
  <si>
    <t>Annals of the Entomological Society of America</t>
  </si>
  <si>
    <t>Ecosphere</t>
  </si>
  <si>
    <t>Plant Disease</t>
  </si>
  <si>
    <t>North American Journal of Fisheries Management</t>
  </si>
  <si>
    <t>PeerJ</t>
  </si>
  <si>
    <t xml:space="preserve">Endangered Species Reserach </t>
  </si>
  <si>
    <t xml:space="preserve">Journal of American Water Resources Association </t>
  </si>
  <si>
    <t>Ecological Modeling</t>
  </si>
  <si>
    <t xml:space="preserve">Geoscientific Model Development </t>
  </si>
  <si>
    <t>Ecological Informatics</t>
  </si>
  <si>
    <t>Animal Conservation</t>
  </si>
  <si>
    <t>Philosophical Transactions of the Royal Society B: Biological Sciences</t>
  </si>
  <si>
    <t>Fisheries Oceanography</t>
  </si>
  <si>
    <t>bioRxiv</t>
  </si>
  <si>
    <t>International Journal of Environmental Researach</t>
  </si>
  <si>
    <t>Journal of Hydrology</t>
  </si>
  <si>
    <t>Proc. R. Soc. B</t>
  </si>
  <si>
    <t>Fronteirs in marine science</t>
  </si>
  <si>
    <t>Environmental research letters</t>
  </si>
  <si>
    <t>Journal of Great Lakes Research</t>
  </si>
  <si>
    <t>Ecology Letters</t>
  </si>
  <si>
    <t>International Journal of Forecasting</t>
  </si>
  <si>
    <t>Quarterly Journal of the Royal Meteorological Society</t>
  </si>
  <si>
    <t>Water</t>
  </si>
  <si>
    <t>Royal Meteorological Society</t>
  </si>
  <si>
    <t>Agricultural and Forest Meteorology</t>
  </si>
  <si>
    <t>Hydrobiologia</t>
  </si>
  <si>
    <t>Anthropocene Coasts</t>
  </si>
  <si>
    <t>Frontiers in Environmental Science</t>
  </si>
  <si>
    <t>Journal of Geophysical Research: Oceans</t>
  </si>
  <si>
    <t>Limnology and Oceanography</t>
  </si>
  <si>
    <t>Journal of Operational Oceanography</t>
  </si>
  <si>
    <t>Global Change Biology</t>
  </si>
  <si>
    <t>Scientific Reports</t>
  </si>
  <si>
    <t>Journal of Marine Systems</t>
  </si>
  <si>
    <t>Cold regions science and technology</t>
  </si>
  <si>
    <t>Ecography</t>
  </si>
  <si>
    <t>Journal of Forecasting</t>
  </si>
  <si>
    <t>Frontiers in Earth Science</t>
  </si>
  <si>
    <t>Mathematical Problems in Engineering</t>
  </si>
  <si>
    <t>Bulletin of the American Meteorological Society (BAMS)</t>
  </si>
  <si>
    <t>authors</t>
  </si>
  <si>
    <t>White et al.</t>
  </si>
  <si>
    <t>Page et al.</t>
  </si>
  <si>
    <t>Pike et al.</t>
  </si>
  <si>
    <t xml:space="preserve">Jiang et al. </t>
  </si>
  <si>
    <t>Taylor &amp; White</t>
  </si>
  <si>
    <t>Ouellet-Proulx et al.</t>
  </si>
  <si>
    <t>Theo Baracchini; Alfred Wüest; Damien Bouffard</t>
  </si>
  <si>
    <t>Brown et al.</t>
  </si>
  <si>
    <t xml:space="preserve">Loos et al. </t>
  </si>
  <si>
    <t>Araujo et al.</t>
  </si>
  <si>
    <t>Bal et al.</t>
  </si>
  <si>
    <t>Breece et al</t>
  </si>
  <si>
    <t>Caissie et al</t>
  </si>
  <si>
    <t>Chandler et al</t>
  </si>
  <si>
    <t>Chao et al.</t>
  </si>
  <si>
    <t>Chen et al</t>
  </si>
  <si>
    <t>Chen et al.</t>
  </si>
  <si>
    <t>Crimmins et al.</t>
  </si>
  <si>
    <t>Grasso et al.</t>
  </si>
  <si>
    <t>Grünwald, N. J., Rubio-Covarrubias, O. A., &amp; Fry, W. E.</t>
  </si>
  <si>
    <t>Merran J. Hague and David A. Patterson</t>
  </si>
  <si>
    <t>David J. Harris, Shawn D. Taylor, and Ethan P. White</t>
  </si>
  <si>
    <t>Hazen et al.</t>
  </si>
  <si>
    <t>Howell et al.</t>
  </si>
  <si>
    <t xml:space="preserve">Huang et al. </t>
  </si>
  <si>
    <t>Huang et al.</t>
  </si>
  <si>
    <t>Humphries et al.</t>
  </si>
  <si>
    <t>Hunter et al.</t>
  </si>
  <si>
    <t xml:space="preserve">Ibanez et al. </t>
  </si>
  <si>
    <t>Kaplan et al</t>
  </si>
  <si>
    <t>Kehoe et al.</t>
  </si>
  <si>
    <t>Kim et al.</t>
  </si>
  <si>
    <t>Komatsu et al.</t>
  </si>
  <si>
    <t>Lindegren et al.</t>
  </si>
  <si>
    <t>Liu et al</t>
  </si>
  <si>
    <t>Lovenduski et al</t>
  </si>
  <si>
    <t>Manning et al.</t>
  </si>
  <si>
    <t>Mao et al.</t>
  </si>
  <si>
    <t>Massoud et al.</t>
  </si>
  <si>
    <t>Mestekemper et al.</t>
  </si>
  <si>
    <t>Milliff et al.</t>
  </si>
  <si>
    <t>Obenour et al.</t>
  </si>
  <si>
    <t>Ouellet-Proulx S, St-Hilaire A, Boucher MA</t>
  </si>
  <si>
    <t>Maria Paniw, Nino Maag, Gabriele Cozzi, Tim Clutton-Brock, Arpat Ozgul</t>
  </si>
  <si>
    <t>Xiaosong Yang, Jong-Yeon Park, Charles A. Stock, John P. Dunne, Anthony Rosati</t>
  </si>
  <si>
    <t>Nadia Pinardi,Alessandro Bonazzi,Srdjan Dobricic,Ralph F. Milliff,Christopher K. Wikle and L. Mark Berliner</t>
  </si>
  <si>
    <t>Marje Prank,Daniel Chapman, James Bullock, Jordina Belmonte, Uwe Berger, Aslog Dahl, Siegfried Jäger, Irina Kovtunenko, Donát Magyar, Sami Niemelä, Auli Rantio-Lehtimäki, Viktoria Rodinkova, Ingrida Sauliene, Elena Severova, Branko Sikoparija, Mikhail Soﬁev</t>
  </si>
  <si>
    <t>Friedrich Recknagel, Ilia Ostrovsky, Honging Cao</t>
  </si>
  <si>
    <t>Friedrich Recknagel, Rite, Adrian, Jan Kohler, Honging Cao</t>
  </si>
  <si>
    <t>Nicholas Record, Benjamin Tupper, Andrew Pershing</t>
  </si>
  <si>
    <t>Miranda Redmond, Darin Law, Jason Field, Nashelly Meneses, Charles Carroll, Andreas Wion, David Breshears, Neil Cobb, Michael Dietze, Rachel Gallery</t>
  </si>
  <si>
    <t>MD Row, EJ Anderson, TT Wynee, RP Stumpf, DL Fanslow, K Kijanka, HA Vanderploeg, JR Strickler, TW Davis</t>
  </si>
  <si>
    <t>Ali Saber, David Earl James, Donald F Hayes</t>
  </si>
  <si>
    <t xml:space="preserve">Andreas Schiller, Gary Brassington, Peter Oke, Madeleine Cahill, Prasanth Divakaran, Mikhail Entel, Justin Freeman, David Griffin, Mike Herzfeld, Ron Hoecke, Xinmei Huang, Emlyn Jones, Edward King, Barbra Parker, Tracey Pitman, Uwe Rosebrock, Jessica Sweeney, Andy Taylor, Marcus Thatcher, Robert Woodham, Alhong Zhong </t>
  </si>
  <si>
    <t>Ana Sequeira, Camille Mellin, Damien Forham, Mark Meekan, Corey Bradshaw</t>
  </si>
  <si>
    <t>Samantha Siedlecki, Isaac Kaplan, Albert Hermann, Thanh Nguyen, Nicholas Bong, Jan Newton, Gregory Williams, William Peterson, Simone Alin, Richard Feely</t>
  </si>
  <si>
    <t>Spencer et al.</t>
  </si>
  <si>
    <t>Solomatine and Shrestha</t>
  </si>
  <si>
    <t>Stumpf et al.</t>
  </si>
  <si>
    <t>Techel and Schweizer</t>
  </si>
  <si>
    <t>Thomas et al.</t>
  </si>
  <si>
    <t>Thuiller et al.</t>
  </si>
  <si>
    <t>Van Doren and Horton</t>
  </si>
  <si>
    <t>Van Straten and Keesman</t>
  </si>
  <si>
    <t>Vionnet et al.</t>
  </si>
  <si>
    <t>West and Dellana</t>
  </si>
  <si>
    <t>Xiao et al</t>
  </si>
  <si>
    <t>Xie et al</t>
  </si>
  <si>
    <t>Yeager et al</t>
  </si>
  <si>
    <t>Zealand et al</t>
  </si>
  <si>
    <t>author institutions</t>
  </si>
  <si>
    <t>University of Florida</t>
  </si>
  <si>
    <t>Lancaster Univ</t>
  </si>
  <si>
    <t>UC Santa Cruz, NOAA</t>
  </si>
  <si>
    <t>Jiangsu University, U of OK, NAU, Oak Ridge</t>
  </si>
  <si>
    <t>U of Florida</t>
  </si>
  <si>
    <t>Canadian Rivers Institute and INRS-ETE; University of Sherbrooke</t>
  </si>
  <si>
    <t>Physics of Aquatic Systems Laboratory (APHYS) e Margaretha Kamprad Chair, ENAC, EPFL, 1015, Lausanne, Switzerland; Eawag, Swiss Federal Institute of Aquatic Science and Technology, Surface Waters e Research and Management, 6047, Kastanienbaum, Switzerland
art</t>
  </si>
  <si>
    <t>NOAA, University of Maryland, University of Evansville, Maryland DNR, University of Southern Mississippi</t>
  </si>
  <si>
    <t>Deltares (Netherlands), NIER and GEOSR (South Korea),Wageningen University and Research</t>
  </si>
  <si>
    <t>Univ. of Oxford; National History Musium (UK), Institute for Meteorology and Climate Research</t>
  </si>
  <si>
    <t>Ecologie et Sante ́ des Ecosystemes, Marine Institute, Agrocampus Ouest, INRA, Universite ́ de Pau et des Pays de l'Adour</t>
  </si>
  <si>
    <t xml:space="preserve">University of Delaware; Delaware State University; NYU </t>
  </si>
  <si>
    <t>The Department of Fisheries and Oceans Canada</t>
  </si>
  <si>
    <t>Univ. of Georgia, USGS, Univ. of Arizona; Aldo Leopold Wilderness Research Institute</t>
  </si>
  <si>
    <t xml:space="preserve">Jet Propulsion Laboratory, California Institute of Technology, Raytheon ITSS, University of California, Monterey Bay Aquarium Research Institute, Naval Oceanographic Office, Stennis Space Center, Scripps Institute of Oceanography, University of California, Naval Research Laboratory, Woods Hole Institution of Oceanography, Institut de Recherche pour le De ́veloppement (IRD),California Polytechnic State University, Naval Postgraduate School, </t>
  </si>
  <si>
    <t>Nanjing Hydraulic Research Institute, Chinese Academy of Sciences, China University of Geosciences, University of Adelaide</t>
  </si>
  <si>
    <t>UC Irvine, NASA, Columbia University, Duke University, University of Maryland</t>
  </si>
  <si>
    <t>USA National Phenology Network, University of Arizona, USGS, Oregon State University, Cornell University, The Davey Tree Expert Company, USFS</t>
  </si>
  <si>
    <t>Bigelow Laboratory for Ocean Sciences, Maine Dept. of Marine Resources</t>
  </si>
  <si>
    <t>Cornell University, Instituto Nacional de Investigaciones Forestales, Agrícolas y Pecuarias</t>
  </si>
  <si>
    <t>Simon Fraser University</t>
  </si>
  <si>
    <t>NOAA, UC Santa Cruz, Oregon State University, University of Maryland</t>
  </si>
  <si>
    <t>Pacific Islands Fisheries Center (NOAA), University of Technology (Australia), Joint Institute for Marine and Atmospheric Research (University of Hawaii)</t>
  </si>
  <si>
    <t xml:space="preserve">Arizona State University, Oregon State University </t>
  </si>
  <si>
    <t>Nanjing Institute of Geography and Limnology, Jiangxi Institute of Water Science, China National Envi. Monitoring Centre</t>
  </si>
  <si>
    <t>University of Oklahoma, Laboratoire des Sciences du Climat et de l’Environnement, Nanjing Forestry University, Northern Arizona University, East China Normal University, Oak Ridge National Laboratory, Tsinghua University</t>
  </si>
  <si>
    <t xml:space="preserve">Black Bawks Data Science, Stony Brook University, DrivenData Inc., Weisman Institute of Science, Oxford, PRDW Consulting </t>
  </si>
  <si>
    <t xml:space="preserve">University of Georgia </t>
  </si>
  <si>
    <t xml:space="preserve">University of Michigan, Boston University, USA National Phenology Network, The Wildlife Society, University of Tokyo, Ewha Woman's University, Tokyo City University, University of Connecticut </t>
  </si>
  <si>
    <t>NOAA, University of Washington</t>
  </si>
  <si>
    <t>University of Saskatchewan, University of Waterloo, Wilfrid Laurier University</t>
  </si>
  <si>
    <t>Seoul National University, Pusan National University</t>
  </si>
  <si>
    <t>National Institute of Environmental Research, South Korea</t>
  </si>
  <si>
    <t>National Institute for Environmental Studies (Japan), Tsukuba University, Chiyoda Advanced Solutions Co.</t>
  </si>
  <si>
    <t>Technical University of Denmark, University of Hamburg, University of Aarhus, Centre for Ecological and Evolutionary Synthesis</t>
  </si>
  <si>
    <t>NOAA, Global Science and Technology, Inc., ReefSense, Marine geophysical laboratory</t>
  </si>
  <si>
    <t>University of Colorado, Boulder, National Center for Atmospheric Research</t>
  </si>
  <si>
    <t>University of Michigan, Michigan Tech</t>
  </si>
  <si>
    <t>University of Hong Kong</t>
  </si>
  <si>
    <t>UC Irvine, University of Amsterdam, Netherlands Center for Infectious Disease Control, Boston University</t>
  </si>
  <si>
    <t>Bielefeld University</t>
  </si>
  <si>
    <t>NorthWest Research Associates, CO, USA, National Institute of Geophysics and Volcanology, Italy, University of Missouri, Ohio State</t>
  </si>
  <si>
    <t>University of Michigan, NOAA Great Lakes Environmental Research Laboratory</t>
  </si>
  <si>
    <t>Canadian Rivers Institute and INRS-ETE, 490, rue de la Couronne, Québec, QC G1K 9A9, Canada;Université du Québec à Chicoutimi, 555, boulevard del’Université, Chicoutimi, G7H 2B1, Canada</t>
  </si>
  <si>
    <t>Department of Evolutionary Biology and Environmental Studies, University of Zurich, Zurich 8057, Switzerland.Department of Zoology, University of Cambridge, CambridgeCB2 3EJ, UK.Kalahari Research Centre, Kuruman RiverReserve, Van Zylsrus 8467, South Africa.</t>
  </si>
  <si>
    <t>Atmospheric and Oceanic Sciences Program, Princeton University, Princeton, NJ 08540, USA.National Oceanic and Atmospheric Administration/Geophysical Fluid Dynamics Laboratory, Princeton, NJ 08540, USA.Department of Earth and Environmental Sciences, Chonbuk National University, Jeonju-si, Jeollabuk-do 54896, Republic of Korea.</t>
  </si>
  <si>
    <t>CIRSA, University of Bologna, Ravenna, Italy Operational Oceanography Group, INGV, Bologna, Italy Centro EuroMediterraneo per i Cambiamenti Climatici, Bologna, Italy NWRA, Colorado Research Associates Div., Boulder, CO, USA Statistics Department, University of Missouri, Columbia, MO, USA Statistics Department, Ohio State University, Columbus, OH, USA</t>
  </si>
  <si>
    <t>University of Adelaide School of environmental sciences, Isreal Oceanographic and Limnological reserach, Kinneret Labs</t>
  </si>
  <si>
    <t>University of Adelaide School of environmental sciences, Leibniz-Institute of Freshwater Ecology and Inland Fisheries, Berlin, Germany</t>
  </si>
  <si>
    <t>Bigelow Laboratory for Ocean Sciences, Gulf of Maine Research Institute</t>
  </si>
  <si>
    <t>Colorado State, University of Arizona, Northern Arizona University, Boston University</t>
  </si>
  <si>
    <t>University of Michigan, Great Lakes Environmental Research Laboratory, NOAA, Great Lakes Water Institute</t>
  </si>
  <si>
    <t>University of Nevada, Environmental Laboratory</t>
  </si>
  <si>
    <t>Oceans and Atmosphere, CSIRO, Bureau of Meteorology, Australian Department of Defence</t>
  </si>
  <si>
    <t>The University of Adelaide, Australian Institute of Marine Science, South Australian Research and Development Institute</t>
  </si>
  <si>
    <t>University of Washington, NOAA, Northwest Fisheries Science Center</t>
  </si>
  <si>
    <t>Institute for Water Education, Delft University of Technology</t>
  </si>
  <si>
    <t>NOAA, CSS, Mote Marine Lab, IMSG</t>
  </si>
  <si>
    <t>WSL Institute for Snow and Avalanche Research</t>
  </si>
  <si>
    <t>Swiss Federal Institute of Aquatic Scence and Technology, Global Institute for Water Security and School of Environment and
Sustainability</t>
  </si>
  <si>
    <t>Joseph Fourier University, University of Lausanne, National Museum of Natural Science</t>
  </si>
  <si>
    <t>University of Oxford, Cornell Lab of Ornithology</t>
  </si>
  <si>
    <t>Wageningen University (currently)</t>
  </si>
  <si>
    <t>Univ. Grenoble Alps, University of Saskatchewan, Universite de Toulouse, WSL
Institute for Snow and Avalanche Research SLF, Universidad de La Serena (ULS)</t>
  </si>
  <si>
    <t>East Carolina University</t>
  </si>
  <si>
    <t>Zhejiang University, Key Laboratory for Water Pollution Control and Environmental Safety, South China University of Technology, University of Wisconsin--Milwaukee, University of Western Australia, Michigan State University</t>
  </si>
  <si>
    <t>University of Macau, Macau Water Supply Co.</t>
  </si>
  <si>
    <t>University of Colorado Boulder, National
Center for Atmospheric Research</t>
  </si>
  <si>
    <t>University of Manitoba</t>
  </si>
  <si>
    <t>author disciplines (determined by institutional analysis and web research)</t>
  </si>
  <si>
    <t>Ecology</t>
  </si>
  <si>
    <t>Limnology</t>
  </si>
  <si>
    <t>Hydrology</t>
  </si>
  <si>
    <t>Physical Limnology</t>
  </si>
  <si>
    <t>Oceanography</t>
  </si>
  <si>
    <t xml:space="preserve">Hydrology </t>
  </si>
  <si>
    <t>ecology</t>
  </si>
  <si>
    <t>marine ecology</t>
  </si>
  <si>
    <t>marine</t>
  </si>
  <si>
    <t>Ecology/Geography</t>
  </si>
  <si>
    <t>Environmental Science, Natural Resource Management</t>
  </si>
  <si>
    <t>Marine Science</t>
  </si>
  <si>
    <t>Plant Pathology</t>
  </si>
  <si>
    <t>Fisheries Biology</t>
  </si>
  <si>
    <t>Marine Science, Ecology</t>
  </si>
  <si>
    <t xml:space="preserve">Ecology, Marine Sciences, Fisheries </t>
  </si>
  <si>
    <t>Natural Resources and Agricultrual Economics</t>
  </si>
  <si>
    <t>Limnology, Ecology</t>
  </si>
  <si>
    <t xml:space="preserve">Ecology </t>
  </si>
  <si>
    <t xml:space="preserve">Ecology, Computer Science </t>
  </si>
  <si>
    <t>Biology, Marine science</t>
  </si>
  <si>
    <t>limnology, math, geography, environmental studies</t>
  </si>
  <si>
    <t>Computer Science and Engineering, Biology</t>
  </si>
  <si>
    <t>Environmental Science</t>
  </si>
  <si>
    <t>Biology, hydrology</t>
  </si>
  <si>
    <t>Marine science</t>
  </si>
  <si>
    <t>Atmospheric and Oceanic Sciences</t>
  </si>
  <si>
    <t>limnology, environmental science</t>
  </si>
  <si>
    <t>civil engineering</t>
  </si>
  <si>
    <t>ecology, engineering, epidemiology, earth science</t>
  </si>
  <si>
    <t>business administration and economics</t>
  </si>
  <si>
    <t>oceanography, statistics</t>
  </si>
  <si>
    <t>limnology, sustainability</t>
  </si>
  <si>
    <t>Hydrologists</t>
  </si>
  <si>
    <t>Evolutionary biology</t>
  </si>
  <si>
    <t>Earth system modelers (ESM)</t>
  </si>
  <si>
    <t>Oceanography, Statistics</t>
  </si>
  <si>
    <t>Meteorology, medicine, statisitcs, ecology</t>
  </si>
  <si>
    <t>ecosystem modelers</t>
  </si>
  <si>
    <t>ecoststem modelers</t>
  </si>
  <si>
    <t>earth science</t>
  </si>
  <si>
    <t>Ecosystem modelers</t>
  </si>
  <si>
    <t>physical limnologists</t>
  </si>
  <si>
    <t>meteorology</t>
  </si>
  <si>
    <t>oceanographer</t>
  </si>
  <si>
    <t>marine science</t>
  </si>
  <si>
    <t>Avalanches, Environmental Science, Biogeochemistry</t>
  </si>
  <si>
    <t>Community/Phytoplankton ecology</t>
  </si>
  <si>
    <t>Ecology, Biogeography</t>
  </si>
  <si>
    <t>Ornithology</t>
  </si>
  <si>
    <t>chemical engineering?environmental science</t>
  </si>
  <si>
    <t xml:space="preserve">hydrology, environmental earth science, meteorological science, geophysics, </t>
  </si>
  <si>
    <t>business, marketing and supply chain management</t>
  </si>
  <si>
    <t>Marine science, Geography, Ecology, Environmental Engineering, Social Science, Environmental Health</t>
  </si>
  <si>
    <t>engineering, water quality</t>
  </si>
  <si>
    <t>Atmospheric and ocean science</t>
  </si>
  <si>
    <t>engineering, hydrology</t>
  </si>
  <si>
    <t>space, time, or both?</t>
  </si>
  <si>
    <t>Time</t>
  </si>
  <si>
    <t>both</t>
  </si>
  <si>
    <t>Both</t>
  </si>
  <si>
    <t>time</t>
  </si>
  <si>
    <t xml:space="preserve">both </t>
  </si>
  <si>
    <t>N/A (seems like a general piece, no forecasting done whatsoever)</t>
  </si>
  <si>
    <t>review paper (capable of both)</t>
  </si>
  <si>
    <t>is the archived forecast available to show that the forecast occurred before the data were available</t>
  </si>
  <si>
    <t>NA</t>
  </si>
  <si>
    <t>forecast developed for future conditions at time of forecast generation</t>
  </si>
  <si>
    <t>forecast developed using forecasted drivers</t>
  </si>
  <si>
    <t>it is possible to run forecast in real-time based on forecasting system infrastructure?</t>
  </si>
  <si>
    <t>Iterative forecast (i.e., data updating forecasts iteratively)? (y/n)</t>
  </si>
  <si>
    <t>Forecast system potential automation (y/n)</t>
  </si>
  <si>
    <t>Forecast system cyberinfrastructure automation details? (y/n)</t>
  </si>
  <si>
    <t>forecast ecosystem: terrestrial, marine, freshwater, atmospheric</t>
  </si>
  <si>
    <t>Terrestrial</t>
  </si>
  <si>
    <t>Freshwater</t>
  </si>
  <si>
    <t>Marine</t>
  </si>
  <si>
    <t>freshwater</t>
  </si>
  <si>
    <t xml:space="preserve">terrestrial </t>
  </si>
  <si>
    <t>maine</t>
  </si>
  <si>
    <t>terrestrial</t>
  </si>
  <si>
    <t>terrestrial (agricultural)</t>
  </si>
  <si>
    <t xml:space="preserve">freshwater </t>
  </si>
  <si>
    <t>terrestrial (marshes)</t>
  </si>
  <si>
    <t>global</t>
  </si>
  <si>
    <t>N/A</t>
  </si>
  <si>
    <t>alpine</t>
  </si>
  <si>
    <t>forecast class: population, community, ecosystem (physical environment)</t>
  </si>
  <si>
    <t>Population</t>
  </si>
  <si>
    <t>Community, Population</t>
  </si>
  <si>
    <t>Physical environment</t>
  </si>
  <si>
    <t>Ecosystem</t>
  </si>
  <si>
    <t>Physical environment, population</t>
  </si>
  <si>
    <t>ecosystem</t>
  </si>
  <si>
    <t>population</t>
  </si>
  <si>
    <t>physical environment (water temp)</t>
  </si>
  <si>
    <t>physical environment</t>
  </si>
  <si>
    <t xml:space="preserve">population/physical environment </t>
  </si>
  <si>
    <t>community</t>
  </si>
  <si>
    <t xml:space="preserve">physical environment </t>
  </si>
  <si>
    <t>physical enviroment</t>
  </si>
  <si>
    <t>community, population</t>
  </si>
  <si>
    <t xml:space="preserve">ecosystem </t>
  </si>
  <si>
    <t xml:space="preserve">Population </t>
  </si>
  <si>
    <t>population, ecosystem</t>
  </si>
  <si>
    <t>community and ecosystem</t>
  </si>
  <si>
    <t>population distribution</t>
  </si>
  <si>
    <t>Population/Community</t>
  </si>
  <si>
    <t>Community</t>
  </si>
  <si>
    <t>how many forecast variables</t>
  </si>
  <si>
    <t>?</t>
  </si>
  <si>
    <t>many. not specified</t>
  </si>
  <si>
    <t>identity of forecast variables</t>
  </si>
  <si>
    <t>Rodent abundance</t>
  </si>
  <si>
    <t>Epilimnetic depth, Chla, Cyanobacteria, CSR phytoplankton functional groups</t>
  </si>
  <si>
    <t>water temperature, discharge, streambed temperature</t>
  </si>
  <si>
    <t>GPP, ER, Soil, Root, Wood, Foliage</t>
  </si>
  <si>
    <t>By species: leaf emergence, flowering, budburst, ripe fruit, fall colors</t>
  </si>
  <si>
    <t>Water temperature, discharge</t>
  </si>
  <si>
    <t>water temperature, flow velocity, water level</t>
  </si>
  <si>
    <t>8 physical, 8 biogeochemical, 8 organismal</t>
  </si>
  <si>
    <t>temperature, phyoplankton groups, phosphate, discharge</t>
  </si>
  <si>
    <t>species range</t>
  </si>
  <si>
    <t>water temperature</t>
  </si>
  <si>
    <t>occurance probability</t>
  </si>
  <si>
    <t>min, mean, max water temp</t>
  </si>
  <si>
    <t>spatial occupancy and probability</t>
  </si>
  <si>
    <t>SST, salinity</t>
  </si>
  <si>
    <t>Chla-a</t>
  </si>
  <si>
    <t>fire season severity</t>
  </si>
  <si>
    <t>12 pest species; events: adult emergence, caterpillar emergence, presence of eggs, presence of active nymphs, crawler emergence (only 1 of these events predicted for most species; hemlock wooly adelgid has 2)</t>
  </si>
  <si>
    <t>12 different toxins</t>
  </si>
  <si>
    <t>date of fungicide spraying</t>
  </si>
  <si>
    <t>water temp</t>
  </si>
  <si>
    <t>species richness</t>
  </si>
  <si>
    <t>habitat preference</t>
  </si>
  <si>
    <t xml:space="preserve">water temperature </t>
  </si>
  <si>
    <t>chlorophyll-a</t>
  </si>
  <si>
    <t xml:space="preserve">CO2, CH4 </t>
  </si>
  <si>
    <t>penguin species (3) abundance</t>
  </si>
  <si>
    <t>habitat area</t>
  </si>
  <si>
    <t xml:space="preserve">plant speices phenology </t>
  </si>
  <si>
    <t>Sardine presence/absence</t>
  </si>
  <si>
    <t>phycocyanin</t>
  </si>
  <si>
    <t>Water temperature, chlorophyll, oxygen, phosphorus</t>
  </si>
  <si>
    <t>Baltic cod</t>
  </si>
  <si>
    <t>Bleaching heat stress, specifically: degree heating week (DHW), Coral Bleaching HotSpot, and Bleaching Alert Area</t>
  </si>
  <si>
    <t>NEP, ER, GPP</t>
  </si>
  <si>
    <t>HAB biomass (metric tons)</t>
  </si>
  <si>
    <t>chl-a, DO</t>
  </si>
  <si>
    <t>picophytoplankton, nanophytoplankton, rotifers, copepods</t>
  </si>
  <si>
    <t>surface vector winds</t>
  </si>
  <si>
    <t>cyanobacteria dry weight</t>
  </si>
  <si>
    <t>water temperature, discharge</t>
  </si>
  <si>
    <t>temperature, precipitation</t>
  </si>
  <si>
    <t>SST and Chlorophyll a and fish catch</t>
  </si>
  <si>
    <t>Temperature and salinity</t>
  </si>
  <si>
    <t>Pollen emission and pollen count</t>
  </si>
  <si>
    <t>TN/TP, chlorophyta, cyanophyta, dinophyta, bacillariophyta, copepods, cladocera, rotifers</t>
  </si>
  <si>
    <t>Anabaena, Aphanizomenon, Microcystis</t>
  </si>
  <si>
    <t>Lion's mane jellyfish, moon jellyfish, whitecross jellyfish</t>
  </si>
  <si>
    <t>water temperature, dissolved oxygen, conductivity profiles</t>
  </si>
  <si>
    <t>temperature, current given as examples</t>
  </si>
  <si>
    <t>whale shark presence (binary)</t>
  </si>
  <si>
    <t>sea surface temp, bottom temp, bottom oxygen, pH, aragonite saturation state</t>
  </si>
  <si>
    <t>surface water temp</t>
  </si>
  <si>
    <t>discharge</t>
  </si>
  <si>
    <t>identification, intensification, transport, extent, and impact HAB forecasts</t>
  </si>
  <si>
    <t>danger level</t>
  </si>
  <si>
    <t>cyano and eukaryote density</t>
  </si>
  <si>
    <t>species distribution</t>
  </si>
  <si>
    <t>migration intensity</t>
  </si>
  <si>
    <t>chl-a, ortho-p, TP</t>
  </si>
  <si>
    <t>cumulative snowfall</t>
  </si>
  <si>
    <t>biological oxygen demand, suspended solids</t>
  </si>
  <si>
    <t>cyanobacterial concentration, chl-a</t>
  </si>
  <si>
    <t>chl-a</t>
  </si>
  <si>
    <t>upper ocean heat content, many others</t>
  </si>
  <si>
    <t>discharge (cms)</t>
  </si>
  <si>
    <t>training data used? (y/n)</t>
  </si>
  <si>
    <t>not mentioned</t>
  </si>
  <si>
    <t>not specified</t>
  </si>
  <si>
    <t>y</t>
  </si>
  <si>
    <t>how much data in training?</t>
  </si>
  <si>
    <t>not specified in paper</t>
  </si>
  <si>
    <t>10 years</t>
  </si>
  <si>
    <t>21 years of water temp</t>
  </si>
  <si>
    <t>9 years</t>
  </si>
  <si>
    <t>1-3 years</t>
  </si>
  <si>
    <t>22 years</t>
  </si>
  <si>
    <t>15 years</t>
  </si>
  <si>
    <t>907-1405</t>
  </si>
  <si>
    <t xml:space="preserve">50 years </t>
  </si>
  <si>
    <t>3650 days</t>
  </si>
  <si>
    <t>19 years</t>
  </si>
  <si>
    <t>14 days</t>
  </si>
  <si>
    <t>7 years</t>
  </si>
  <si>
    <t>na</t>
  </si>
  <si>
    <t>unknown</t>
  </si>
  <si>
    <t>31 years</t>
  </si>
  <si>
    <t>data starting from 1979</t>
  </si>
  <si>
    <t>24?</t>
  </si>
  <si>
    <t>100 and 200</t>
  </si>
  <si>
    <t>how many forecasting cycles are evaluated/assessed in the paper?</t>
  </si>
  <si>
    <t>19 years for 1-, 2-, and 3- day forecasts</t>
  </si>
  <si>
    <t xml:space="preserve">not specified </t>
  </si>
  <si>
    <t>1825 and 365</t>
  </si>
  <si>
    <t>~90 (3 months)</t>
  </si>
  <si>
    <t>530 and 430</t>
  </si>
  <si>
    <t>type of model: empirical, process-based, machine learning, etc</t>
  </si>
  <si>
    <t>Empirical</t>
  </si>
  <si>
    <t>Process-based</t>
  </si>
  <si>
    <t>process-based</t>
  </si>
  <si>
    <t>process-based, empirical, machine learning</t>
  </si>
  <si>
    <t>process-based and hydrodynamic</t>
  </si>
  <si>
    <t>empirical</t>
  </si>
  <si>
    <t>emperical</t>
  </si>
  <si>
    <t>machine learning</t>
  </si>
  <si>
    <t xml:space="preserve">empirical </t>
  </si>
  <si>
    <t xml:space="preserve">process-based </t>
  </si>
  <si>
    <t>machine learning, process-based</t>
  </si>
  <si>
    <t>statistical and machine learning</t>
  </si>
  <si>
    <t>empirical (Bayesian hierarchical)</t>
  </si>
  <si>
    <t>statistical (eigenvectors)</t>
  </si>
  <si>
    <t>process-based (Bayesian hierarachical model)</t>
  </si>
  <si>
    <t>ipm</t>
  </si>
  <si>
    <t>deterministic and probabalistic process-based</t>
  </si>
  <si>
    <t>process-based, hybrid evolutionary algorithms</t>
  </si>
  <si>
    <t>distributional (process based)</t>
  </si>
  <si>
    <t>statistical</t>
  </si>
  <si>
    <t>Empirical, machine learning</t>
  </si>
  <si>
    <t>Process-based, machine learning</t>
  </si>
  <si>
    <t>empirical, machine learning</t>
  </si>
  <si>
    <t>model dimension: 0D, 1D, 2D, 3D</t>
  </si>
  <si>
    <t>0D</t>
  </si>
  <si>
    <t>1D</t>
  </si>
  <si>
    <t>2-D</t>
  </si>
  <si>
    <t>3-D</t>
  </si>
  <si>
    <t>3D</t>
  </si>
  <si>
    <t>2D</t>
  </si>
  <si>
    <t>model covariates? (if specified)</t>
  </si>
  <si>
    <t>Weather, plant abundance, historical rodents</t>
  </si>
  <si>
    <t>meteorological data, water budget, inflow nutrients, water temperature</t>
  </si>
  <si>
    <t>meteorological, discharge, water temperature</t>
  </si>
  <si>
    <t>meteorological data</t>
  </si>
  <si>
    <t>air temperature</t>
  </si>
  <si>
    <t>meterological variables, observed discharge and temperatures of the Nautley River</t>
  </si>
  <si>
    <t>meteorology, inflow river discharge + temp, water level(?)</t>
  </si>
  <si>
    <t>meterological, inflow, inflow nutrients, N deposition</t>
  </si>
  <si>
    <t xml:space="preserve">meterology, inflow, water quality </t>
  </si>
  <si>
    <t>climate/meteorology</t>
  </si>
  <si>
    <t>M0: water temperature; M1: water temperature, air temperature, discharge</t>
  </si>
  <si>
    <t>day of year, water depth, sea surface temp, cholorphyll, absorption</t>
  </si>
  <si>
    <t>2 colonization parameters, 3 extinction parameters, temperature,  wind, hydroperiod</t>
  </si>
  <si>
    <t>atmospheric</t>
  </si>
  <si>
    <t xml:space="preserve">water temperature, water transparency, TIN, TIP
</t>
  </si>
  <si>
    <t>Oceanic Nino Index, Atlantic Multidecadal Oscillation Index</t>
  </si>
  <si>
    <t>Accumulated Growing Degree Days</t>
  </si>
  <si>
    <t>none</t>
  </si>
  <si>
    <t>rainfall, relative humidity, temperature</t>
  </si>
  <si>
    <t>water temperature, air temperature, discharge</t>
  </si>
  <si>
    <t>species richness, elevation, bioclimatic variables, NDVI</t>
  </si>
  <si>
    <t>sea surface temperature (SST), SST standard deviation, log-transformed chlorophyll-a concentration, sea surface height anomaly (SSHa), SSHa standard deviation, eddy kinetic energy, north wind speed, wind-driven Ekman upwelling, and the bottom variables bathymetry, standard deviation of depth, slope and aspect</t>
  </si>
  <si>
    <t xml:space="preserve">sea surface temp and height </t>
  </si>
  <si>
    <t>meteorology, dam discharge inflow, water withdrawl (i.e. irrigation)</t>
  </si>
  <si>
    <t>meterological, hydrological, water temp, nutrients</t>
  </si>
  <si>
    <t>meterology, soil, ecosystem dynamics( C, N, water, energy)</t>
  </si>
  <si>
    <t>varried model to model. Those with covariates included sea ice extent and sea surface temp</t>
  </si>
  <si>
    <t>land use and cover, sea level rise</t>
  </si>
  <si>
    <t xml:space="preserve">air temperature </t>
  </si>
  <si>
    <t>temperature, salinity</t>
  </si>
  <si>
    <t>current phycocyanin, wind speed, water temperature, PAR, Schmidt stability, 1st, 2nd, and 3rd derivatives of water temperature</t>
  </si>
  <si>
    <t>25: various forms of water temperature, DO, pH, dams discharge, river flow, rainfall, zooplankton abundance, nutrient concentration</t>
  </si>
  <si>
    <t>meteorological, water quality, flow</t>
  </si>
  <si>
    <t>meteorological, inflow</t>
  </si>
  <si>
    <t>Climate</t>
  </si>
  <si>
    <t>spring nutrient load, temporal trend of increased HAB susceptibility</t>
  </si>
  <si>
    <t>solar radiation, water temperature, wind speed, DIN, BOD, sediment nitrogen</t>
  </si>
  <si>
    <t>previous water temperature, air temperature</t>
  </si>
  <si>
    <t>European Centre for Medium-Range Weather Forecasts variables</t>
  </si>
  <si>
    <t>spring nutrient load, time</t>
  </si>
  <si>
    <t>disharge, water temperature</t>
  </si>
  <si>
    <t>for fish catch: chl-a and SST; for chl-a and SST: not specified, but likely many including met data, fluid dynamics and chemical constituents b/c using coupled ESM and fluid dynamics model</t>
  </si>
  <si>
    <t>water temp, turbidity, pH, DO, Cond</t>
  </si>
  <si>
    <t>Water temp, secchi, pH, SRP, No3, NH4, Si,</t>
  </si>
  <si>
    <t>sea surface temp, photosynthetically available radiation</t>
  </si>
  <si>
    <t>surface heat flux (derived from met data), water quality profiles</t>
  </si>
  <si>
    <t>distance to shore, mean depth, slope, mean, standard dev of sea surface temps, mean concentration of chlorophyll</t>
  </si>
  <si>
    <t>wind speed, direction, satelite imagery, cell counts, and bloom proximity to shore</t>
  </si>
  <si>
    <t>aspect, elevation</t>
  </si>
  <si>
    <t>meterological, flow, temp, nutrient concentrations, conductivity, size-fractioned zoops, oxygen</t>
  </si>
  <si>
    <t>meteorological/atmospheric conditions</t>
  </si>
  <si>
    <t>meteorological</t>
  </si>
  <si>
    <t>chl-a or cyano at previous timestep</t>
  </si>
  <si>
    <t>23 hydrological, physical, chemical, and biological</t>
  </si>
  <si>
    <t>Ensemble within models? (y/n)</t>
  </si>
  <si>
    <t>1 (LG Particle method)</t>
  </si>
  <si>
    <t>Ensemble of models? (y/n)</t>
  </si>
  <si>
    <t>How many models?</t>
  </si>
  <si>
    <t>Multiple</t>
  </si>
  <si>
    <t>16 for each 116 species =1856</t>
  </si>
  <si>
    <t>6 plus base model</t>
  </si>
  <si>
    <t>3 nested</t>
  </si>
  <si>
    <t>does not say</t>
  </si>
  <si>
    <t>multiple</t>
  </si>
  <si>
    <t>3 WNN, 3 ANN, 1 ARIMA</t>
  </si>
  <si>
    <t>how many time points are forecasted</t>
  </si>
  <si>
    <t>~1000(ish)</t>
  </si>
  <si>
    <t>~730</t>
  </si>
  <si>
    <t>~350</t>
  </si>
  <si>
    <t>10 months</t>
  </si>
  <si>
    <t>up to 960</t>
  </si>
  <si>
    <t>~18</t>
  </si>
  <si>
    <t>2650 and 2150</t>
  </si>
  <si>
    <t>time horizon of forecast</t>
  </si>
  <si>
    <t>Year</t>
  </si>
  <si>
    <t>10 days</t>
  </si>
  <si>
    <t>72 hours</t>
  </si>
  <si>
    <t>9 months</t>
  </si>
  <si>
    <t>5 days</t>
  </si>
  <si>
    <t>4.5 days</t>
  </si>
  <si>
    <t>3 days</t>
  </si>
  <si>
    <t>1 week</t>
  </si>
  <si>
    <t>20 years</t>
  </si>
  <si>
    <t>2009–2013</t>
  </si>
  <si>
    <t>1-, 2-, 3- day</t>
  </si>
  <si>
    <t>50 years</t>
  </si>
  <si>
    <t>48hr</t>
  </si>
  <si>
    <t>2 day</t>
  </si>
  <si>
    <t>1-10 months</t>
  </si>
  <si>
    <t>6 days</t>
  </si>
  <si>
    <t>variable</t>
  </si>
  <si>
    <t>46 years</t>
  </si>
  <si>
    <t xml:space="preserve">Not specified </t>
  </si>
  <si>
    <t>7 days</t>
  </si>
  <si>
    <t>2 weeks</t>
  </si>
  <si>
    <t xml:space="preserve">ten years </t>
  </si>
  <si>
    <t>2 years</t>
  </si>
  <si>
    <t>100 years</t>
  </si>
  <si>
    <t>8 months</t>
  </si>
  <si>
    <t>1, 4, 7, and 14 days</t>
  </si>
  <si>
    <t>90 years</t>
  </si>
  <si>
    <t>4 months</t>
  </si>
  <si>
    <t>decade</t>
  </si>
  <si>
    <t>seasonal (July-October)</t>
  </si>
  <si>
    <t>30 days</t>
  </si>
  <si>
    <t>1 to 100 days</t>
  </si>
  <si>
    <t>1 day</t>
  </si>
  <si>
    <t>1 year</t>
  </si>
  <si>
    <t>1 and 5 days</t>
  </si>
  <si>
    <t>27 years</t>
  </si>
  <si>
    <t>2005-2011</t>
  </si>
  <si>
    <t>24 years</t>
  </si>
  <si>
    <t>240 days</t>
  </si>
  <si>
    <t>60 years</t>
  </si>
  <si>
    <t>1988-1995</t>
  </si>
  <si>
    <t>1 month?</t>
  </si>
  <si>
    <t>daily</t>
  </si>
  <si>
    <t>1-6 days</t>
  </si>
  <si>
    <t>monthly</t>
  </si>
  <si>
    <t>122 months</t>
  </si>
  <si>
    <t>time step of forecast output</t>
  </si>
  <si>
    <t>Month</t>
  </si>
  <si>
    <t>15 minutes</t>
  </si>
  <si>
    <t>hour</t>
  </si>
  <si>
    <t>day</t>
  </si>
  <si>
    <t>3 hours</t>
  </si>
  <si>
    <t xml:space="preserve">1 day </t>
  </si>
  <si>
    <t>60mo</t>
  </si>
  <si>
    <t>yearly</t>
  </si>
  <si>
    <t xml:space="preserve">7 days </t>
  </si>
  <si>
    <t xml:space="preserve">twice weekly - weekly </t>
  </si>
  <si>
    <t xml:space="preserve">weekly </t>
  </si>
  <si>
    <t>25 years</t>
  </si>
  <si>
    <t>weekly, yearly</t>
  </si>
  <si>
    <t xml:space="preserve">hour </t>
  </si>
  <si>
    <t>weekly</t>
  </si>
  <si>
    <t>3 h</t>
  </si>
  <si>
    <t>1 hour</t>
  </si>
  <si>
    <t>1 month</t>
  </si>
  <si>
    <t>hourly</t>
  </si>
  <si>
    <t>6 hours</t>
  </si>
  <si>
    <t>3 months</t>
  </si>
  <si>
    <t>bimonthly</t>
  </si>
  <si>
    <t>2x day</t>
  </si>
  <si>
    <t>spatial extent?</t>
  </si>
  <si>
    <t>point forecast, two lakes</t>
  </si>
  <si>
    <t>100km</t>
  </si>
  <si>
    <t>Conterminous US</t>
  </si>
  <si>
    <t>Large watersheds</t>
  </si>
  <si>
    <t>4 lakes</t>
  </si>
  <si>
    <t>Chesapeake Bay</t>
  </si>
  <si>
    <t>2861 grid cells</t>
  </si>
  <si>
    <t>No, but three rivers</t>
  </si>
  <si>
    <t>not specified, off coast of Delaware</t>
  </si>
  <si>
    <t>1 lake</t>
  </si>
  <si>
    <t>Amazon basin</t>
  </si>
  <si>
    <t>CONUS</t>
  </si>
  <si>
    <t>specific sites along the coast of Maine</t>
  </si>
  <si>
    <t>1,237 sites across North America</t>
  </si>
  <si>
    <t>-150 to -90 deg longitude &amp; 10 to 50 deg latitude (approx)</t>
  </si>
  <si>
    <t xml:space="preserve">~ 10 degree by 20 degree grid around Hawaiian islands </t>
  </si>
  <si>
    <t>2 large watersheds</t>
  </si>
  <si>
    <t>Lake Taihu (China)</t>
  </si>
  <si>
    <t xml:space="preserve">SPRUCE plots </t>
  </si>
  <si>
    <t>Japan and South Korea</t>
  </si>
  <si>
    <t>~900km of coast</t>
  </si>
  <si>
    <t>278.7 km of river</t>
  </si>
  <si>
    <t>One reservoir</t>
  </si>
  <si>
    <t>Baltic cod habitat</t>
  </si>
  <si>
    <t>6 different 5 km strips of shoreline</t>
  </si>
  <si>
    <t>Mediterranean sea</t>
  </si>
  <si>
    <t>2 watersheds</t>
  </si>
  <si>
    <t>ocean (Although they specifically chose large marine ecosystems to assess in their study for management purposes)</t>
  </si>
  <si>
    <t>Europe</t>
  </si>
  <si>
    <t>Lake</t>
  </si>
  <si>
    <t>coast of Maine</t>
  </si>
  <si>
    <t>Lake Erie</t>
  </si>
  <si>
    <t>Boulder Basin of Lake Mead</t>
  </si>
  <si>
    <t>Earth (yeah, the whole thing)</t>
  </si>
  <si>
    <t>California coastline</t>
  </si>
  <si>
    <t>Eastern Berring Sea Shelf</t>
  </si>
  <si>
    <t>2900 km2 catchment</t>
  </si>
  <si>
    <t>30-60 km</t>
  </si>
  <si>
    <t>26400 km2</t>
  </si>
  <si>
    <t>deep site of lake</t>
  </si>
  <si>
    <t>continental U.S.</t>
  </si>
  <si>
    <t>31000 km2, north and central French Alps</t>
  </si>
  <si>
    <t xml:space="preserve">2 lakes </t>
  </si>
  <si>
    <t>If spatial, what spatial step</t>
  </si>
  <si>
    <t>2km</t>
  </si>
  <si>
    <t>4-km pixel</t>
  </si>
  <si>
    <t>Unknown grid spacing</t>
  </si>
  <si>
    <t>450m x 450 m</t>
  </si>
  <si>
    <t>0.5-5 km</t>
  </si>
  <si>
    <t>10km2</t>
  </si>
  <si>
    <t>uncertain</t>
  </si>
  <si>
    <t>15km for US West coastal ocean; 5km for cental Cali coastal ocean; 1.5km for Monterey Bay</t>
  </si>
  <si>
    <t>5 deg x 5 deg grid</t>
  </si>
  <si>
    <t>2.5 km grid</t>
  </si>
  <si>
    <t>25 km grid</t>
  </si>
  <si>
    <t xml:space="preserve">9km grid </t>
  </si>
  <si>
    <t>250m x 250m</t>
  </si>
  <si>
    <t xml:space="preserve">not specified in this example </t>
  </si>
  <si>
    <t>1.5 km</t>
  </si>
  <si>
    <t>Four points in a river</t>
  </si>
  <si>
    <t>0.5º</t>
  </si>
  <si>
    <t>1º</t>
  </si>
  <si>
    <t>5 km</t>
  </si>
  <si>
    <t>one sixteenth degree horizontal grid, 72 uneven vertical levels, resolving upper ocean at the scale of 10s of meters</t>
  </si>
  <si>
    <t>5km</t>
  </si>
  <si>
    <t>GFDL = 2.5° longitude × 2° latitude with 24 hybrid sigma/pressure vertical layers in the atmosphere. COBALT = 1.0° longitude × 1.0° latitude in most regions, but resolution is reduced to 1/3° near the equator to better resolve equatorial waves. There are 50 vertical layers of varyingthickness ranging from 10 m near the surface to 400 m in the deep ocean.</t>
  </si>
  <si>
    <t xml:space="preserve">1/16 degree with 71 vertival non-uniform ocean layers; Also, each one of the models are different. </t>
  </si>
  <si>
    <t>0.2 degree horizontal grids and 8 uneven levels up to 7km into the atmosphere</t>
  </si>
  <si>
    <t>.5 - 2km</t>
  </si>
  <si>
    <t>9km</t>
  </si>
  <si>
    <t>25km</t>
  </si>
  <si>
    <t>10km horizontal spacing, 10 vertical layers</t>
  </si>
  <si>
    <t>3 stations</t>
  </si>
  <si>
    <t>~225 km2</t>
  </si>
  <si>
    <t>100 m altitude bins x 3 km (9x9 cell blocks)</t>
  </si>
  <si>
    <t>multiple, 500m and 2.5km</t>
  </si>
  <si>
    <t>natural capital mentioned? (y/n)</t>
  </si>
  <si>
    <t>1 (drinking water)</t>
  </si>
  <si>
    <t>economic value of forecast identified? (y/n)</t>
  </si>
  <si>
    <t>specific stakeholder identified (y/n)</t>
  </si>
  <si>
    <t>partnership w/ stakeholder in forecast development (y/n)</t>
  </si>
  <si>
    <t>forecast delivery method identified (y/n)</t>
  </si>
  <si>
    <t>Forecast delivery method?</t>
  </si>
  <si>
    <t>Website</t>
  </si>
  <si>
    <t>website</t>
  </si>
  <si>
    <t>website, smartphone app, API</t>
  </si>
  <si>
    <t xml:space="preserve">website and paper handouts </t>
  </si>
  <si>
    <t>website (https://ecolab.nau.edu/ecopad_portal/)</t>
  </si>
  <si>
    <t>online</t>
  </si>
  <si>
    <t>bulletin</t>
  </si>
  <si>
    <t>forecast being used by stakeholder (y/n)</t>
  </si>
  <si>
    <t>forecast visualization co-development (y/n)</t>
  </si>
  <si>
    <t>any ethical considerations mentioned? (y/n)</t>
  </si>
  <si>
    <t>which phases were ethical considerations mentioned? development, scoping, delivery, evaluation</t>
  </si>
  <si>
    <t xml:space="preserve">improper/missuse use of models by those not familiar with models or forecasting </t>
  </si>
  <si>
    <t>scoping (uncertainty)</t>
  </si>
  <si>
    <t>Scoping (humans have neg effects on migrants)</t>
  </si>
  <si>
    <t>uncertainty specified (y/n)</t>
  </si>
  <si>
    <t>uncertainty partitioned (y/n)</t>
  </si>
  <si>
    <t>if specified, which sources were quantified?</t>
  </si>
  <si>
    <t>meteorological driver data, initial conditions, parameters</t>
  </si>
  <si>
    <t>meteorological, observational, process</t>
  </si>
  <si>
    <t>observational, meteorology, parameter</t>
  </si>
  <si>
    <t>meteorological driver data</t>
  </si>
  <si>
    <t xml:space="preserve">initial conditions, meterological </t>
  </si>
  <si>
    <t>process, initial conditions, observational</t>
  </si>
  <si>
    <t>process</t>
  </si>
  <si>
    <t>driver data, model</t>
  </si>
  <si>
    <t>data/driver</t>
  </si>
  <si>
    <t>parameter</t>
  </si>
  <si>
    <t>driver</t>
  </si>
  <si>
    <t>observer</t>
  </si>
  <si>
    <t>observational, model</t>
  </si>
  <si>
    <t>parameter (chl-a)</t>
  </si>
  <si>
    <t xml:space="preserve">parameter, external forcing </t>
  </si>
  <si>
    <t>landscape gradient relationships</t>
  </si>
  <si>
    <t>temperature</t>
  </si>
  <si>
    <t>meteorological, process</t>
  </si>
  <si>
    <t>Atmospheric initial conditions</t>
  </si>
  <si>
    <t>observation, process, parameter</t>
  </si>
  <si>
    <t>process, observation</t>
  </si>
  <si>
    <t>parameter, process, observation</t>
  </si>
  <si>
    <t>process, observation, parameter</t>
  </si>
  <si>
    <t>parameter, process, observation, random effects</t>
  </si>
  <si>
    <t>(driver) meteorological</t>
  </si>
  <si>
    <t>initial condition, observation, parameter, process</t>
  </si>
  <si>
    <t>initial condition, driver, parameter, process</t>
  </si>
  <si>
    <t>observational (uncertainty in satellite imagery)</t>
  </si>
  <si>
    <t>observational</t>
  </si>
  <si>
    <t>parameter, observation</t>
  </si>
  <si>
    <t>if specified, how many sources?</t>
  </si>
  <si>
    <t>~3</t>
  </si>
  <si>
    <t>2 (parameter estimates, model)</t>
  </si>
  <si>
    <t>if specified, and partitioned, what was dominant source of uncertainty?</t>
  </si>
  <si>
    <t>fluxes: meteorology, stocks: parameter</t>
  </si>
  <si>
    <t>model</t>
  </si>
  <si>
    <t>flow</t>
  </si>
  <si>
    <t>initial condition, process</t>
  </si>
  <si>
    <t>observation, process</t>
  </si>
  <si>
    <t>method by which uncertainty was partitioned?</t>
  </si>
  <si>
    <t>numerical</t>
  </si>
  <si>
    <t>LMM</t>
  </si>
  <si>
    <t xml:space="preserve">did not specify </t>
  </si>
  <si>
    <t xml:space="preserve">numerical </t>
  </si>
  <si>
    <t>OATS</t>
  </si>
  <si>
    <t>visualization i guess? they just mention it but actually dont provide values</t>
  </si>
  <si>
    <t>data assimilation (y/n)</t>
  </si>
  <si>
    <t>what technique of DA? (KF, particle filter, enKF, state-spaced)</t>
  </si>
  <si>
    <t>re-fitting model with all new observations (batch)</t>
  </si>
  <si>
    <t>enKF</t>
  </si>
  <si>
    <t>KF</t>
  </si>
  <si>
    <t xml:space="preserve">Batch (all at the same time) Bayesian model fitting with data </t>
  </si>
  <si>
    <t>particle filter</t>
  </si>
  <si>
    <t>enKF and variates</t>
  </si>
  <si>
    <t>three-dimensional variational data assimilation algorithm (3DVAR)</t>
  </si>
  <si>
    <t>MCMC</t>
  </si>
  <si>
    <t>EnKF</t>
  </si>
  <si>
    <t>EKF (extended, not ensemble)</t>
  </si>
  <si>
    <t>Reduced-order optimal interpolation scheme (e.g. an extended kalman filter)</t>
  </si>
  <si>
    <t>Unsure</t>
  </si>
  <si>
    <t>model ensemble using AUC or FAUC</t>
  </si>
  <si>
    <t>comparison with in situ data</t>
  </si>
  <si>
    <t>extended KF</t>
  </si>
  <si>
    <t>model re-fitting</t>
  </si>
  <si>
    <t>forecast archiving (y/n)</t>
  </si>
  <si>
    <t>Data for evaluation and/or assimilation latency</t>
  </si>
  <si>
    <t>1 day - 9 months</t>
  </si>
  <si>
    <t>daily-monthly</t>
  </si>
  <si>
    <t>week</t>
  </si>
  <si>
    <t>1 day for AVHRR</t>
  </si>
  <si>
    <t>seasonal</t>
  </si>
  <si>
    <t>only available for 2005 and 2008</t>
  </si>
  <si>
    <t>twice weekly</t>
  </si>
  <si>
    <t>30 min</t>
  </si>
  <si>
    <t xml:space="preserve">Latency of JMA phenological survey not specified </t>
  </si>
  <si>
    <t>Yearly (some data sources were only 2008/2009)</t>
  </si>
  <si>
    <t>30 min to 3 days</t>
  </si>
  <si>
    <t>6 hrs to twice daily</t>
  </si>
  <si>
    <t>9-15 h</t>
  </si>
  <si>
    <t>Data for drivers latency</t>
  </si>
  <si>
    <t>3-hour to 1 month???</t>
  </si>
  <si>
    <t>30 hours</t>
  </si>
  <si>
    <t>CMC and ECMWF latency</t>
  </si>
  <si>
    <t xml:space="preserve">daily </t>
  </si>
  <si>
    <t xml:space="preserve">12 hours for MODIS sst </t>
  </si>
  <si>
    <t>yearly surveys</t>
  </si>
  <si>
    <t>USGS, CDGF</t>
  </si>
  <si>
    <t xml:space="preserve">monthly </t>
  </si>
  <si>
    <t xml:space="preserve">SLAMM data latency </t>
  </si>
  <si>
    <t xml:space="preserve">1 month </t>
  </si>
  <si>
    <t>5 s</t>
  </si>
  <si>
    <t>latency of BALTEX dataset (multi annual)</t>
  </si>
  <si>
    <t>6 hr</t>
  </si>
  <si>
    <t>2x daily</t>
  </si>
  <si>
    <t>&lt;6 h</t>
  </si>
  <si>
    <t>4 hours - 1 month</t>
  </si>
  <si>
    <t>3h - 1d</t>
  </si>
  <si>
    <t>forecast publishing at time of forecast generation (y/n)</t>
  </si>
  <si>
    <t>forecast reproductibility with driver data (y/n)</t>
  </si>
  <si>
    <t>forecast reproducibility with model (y/n)</t>
  </si>
  <si>
    <t>repository in which forecasts were archived</t>
  </si>
  <si>
    <t>Zenodo</t>
  </si>
  <si>
    <t>OK Supercomputer Center</t>
  </si>
  <si>
    <t>Local server for API</t>
  </si>
  <si>
    <t>unspecified</t>
  </si>
  <si>
    <t>zenodo</t>
  </si>
  <si>
    <t>NOAA server</t>
  </si>
  <si>
    <t>mongoDB</t>
  </si>
  <si>
    <t>https://coralreefwatch.noaa.gov/</t>
  </si>
  <si>
    <t>http://gnoo.bo.ingv.it/mfs</t>
  </si>
  <si>
    <t>Data format of archived forecast</t>
  </si>
  <si>
    <t>CSV</t>
  </si>
  <si>
    <t>NetCDF</t>
  </si>
  <si>
    <t>NetCDF &amp; CSV</t>
  </si>
  <si>
    <t>.csv</t>
  </si>
  <si>
    <t>csv</t>
  </si>
  <si>
    <t>online maps</t>
  </si>
  <si>
    <t>netCDF</t>
  </si>
  <si>
    <t>Forecast license</t>
  </si>
  <si>
    <t>CC0</t>
  </si>
  <si>
    <t>MIT license</t>
  </si>
  <si>
    <t>Creative Commons – Attribution 4.0 International (CC BY 4.0)</t>
  </si>
  <si>
    <t>MIT</t>
  </si>
  <si>
    <t>forecast performance evaluation (y/n)</t>
  </si>
  <si>
    <t>forecast null model (y/n)</t>
  </si>
  <si>
    <t>what type of null model</t>
  </si>
  <si>
    <t>persistence</t>
  </si>
  <si>
    <t>prior generated</t>
  </si>
  <si>
    <t>deterministic</t>
  </si>
  <si>
    <t>best performance iwth only intrinsic variables</t>
  </si>
  <si>
    <t>average, "naive"</t>
  </si>
  <si>
    <t>"naive"</t>
  </si>
  <si>
    <t xml:space="preserve">persistence, uninitialized </t>
  </si>
  <si>
    <t>deterministic process-based model</t>
  </si>
  <si>
    <t>"benchmark" AR model</t>
  </si>
  <si>
    <t>Baseline IPM using random sampling</t>
  </si>
  <si>
    <t>persistent forcast</t>
  </si>
  <si>
    <t>Persistence</t>
  </si>
  <si>
    <t>persistence, uninitialized</t>
  </si>
  <si>
    <t>what skill metrics?</t>
  </si>
  <si>
    <t>RMSE, "coverage"</t>
  </si>
  <si>
    <t>RMSE, R2</t>
  </si>
  <si>
    <t>RMSE, variance, bias</t>
  </si>
  <si>
    <t>RMSE, absolute error, average SD</t>
  </si>
  <si>
    <t>CRPS, Brier Score, Reliability Plot</t>
  </si>
  <si>
    <t>RMSE, deviation of specific time period</t>
  </si>
  <si>
    <t>RMSE</t>
  </si>
  <si>
    <t xml:space="preserve">chi-squared, Kruskal-Wallis </t>
  </si>
  <si>
    <t>deviance, complexity, deviance IC, p-val, RMSE</t>
  </si>
  <si>
    <t>AIC, PCC, sensitivity, specificity, r-squared, AUC</t>
  </si>
  <si>
    <t>RMSE, R-squared, bias</t>
  </si>
  <si>
    <t>standard deviation and 95% credible sets</t>
  </si>
  <si>
    <t>absolute error of peak, RMSE, Index of agreement</t>
  </si>
  <si>
    <t>MAE</t>
  </si>
  <si>
    <t>logit score</t>
  </si>
  <si>
    <t>compared to scheduled fungicide spraying</t>
  </si>
  <si>
    <t>MRE, RMSE, type I and type II error</t>
  </si>
  <si>
    <t>RMSE, 95% prediction interval coverage, deviance</t>
  </si>
  <si>
    <t>visually, AUC</t>
  </si>
  <si>
    <t>MAE, RMSE, MA%E, r-squared, index of agreement (d)</t>
  </si>
  <si>
    <t>AMAPE</t>
  </si>
  <si>
    <t>R2</t>
  </si>
  <si>
    <t>R2, GCV, AUC</t>
  </si>
  <si>
    <t>nRMSE, Pearson correlation ("skill"), AUC</t>
  </si>
  <si>
    <t>RMSE, CPRS</t>
  </si>
  <si>
    <t>R2, RMSE</t>
  </si>
  <si>
    <t>RMSE, correlation, hit, miss, false alarm</t>
  </si>
  <si>
    <t>correlation coefficient, mean absolute error (MAE)</t>
  </si>
  <si>
    <t>MAE, Pearson's r</t>
  </si>
  <si>
    <t>RMSE, plot of forecast proficiency threshold (FPT) vs ecological forecast horizon (EFH)</t>
  </si>
  <si>
    <t>MSPE, MMPE, MSPM</t>
  </si>
  <si>
    <t>coverage</t>
  </si>
  <si>
    <t>RMSE, MAE, R2, poster predictive p-values</t>
  </si>
  <si>
    <t>Brier, MCRPS, RMSE, NSE, Bias</t>
  </si>
  <si>
    <t>ACC</t>
  </si>
  <si>
    <t>rms</t>
  </si>
  <si>
    <t>fractional bias</t>
  </si>
  <si>
    <t>AUC, FAUC</t>
  </si>
  <si>
    <t>Pierce Skill Score</t>
  </si>
  <si>
    <t>Cohen's Kappa, cross validation</t>
  </si>
  <si>
    <t>R (correlation coefficient)</t>
  </si>
  <si>
    <t>z-score and freq distribution</t>
  </si>
  <si>
    <t>RMSE, Nash-Sutcliffe efficiency</t>
  </si>
  <si>
    <t>total, user, and producer accuracy</t>
  </si>
  <si>
    <t>Forecast bias, Rate of disagreement</t>
  </si>
  <si>
    <t>pseudo-R2, random forest</t>
  </si>
  <si>
    <t>goodness of fit, area under curve (AUC), cohen's K, true skill statistic (TSS)</t>
  </si>
  <si>
    <t>R2, RMSE, bias</t>
  </si>
  <si>
    <t>RMSE, pseudo-maximum likelihood</t>
  </si>
  <si>
    <t>bias, RMSE, R2</t>
  </si>
  <si>
    <t>median absolute percent error, median relative percent error, median cumulative relative error</t>
  </si>
  <si>
    <t>correlation coefficient, MAE, mean absolute relative error</t>
  </si>
  <si>
    <t>R2, RMSE, MAE</t>
  </si>
  <si>
    <t>anomaly correlation coefficient (ACC) and the mean-square skill score (MSSS)</t>
  </si>
  <si>
    <t>RMSE, forecast of total volume, forecast of peak flow magnitude, forecast ofpeak flow timing. Each</t>
  </si>
  <si>
    <t>forecast scenarios?</t>
  </si>
  <si>
    <t>if scenarios, how many?</t>
  </si>
  <si>
    <t>forecasts were used to update hypotheses?</t>
  </si>
  <si>
    <t>Park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</si>
</sst>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font>
    <font>
      <sz val="10"/>
      <color theme="1"/>
      <name val="Arial"/>
      <family val="2"/>
    </font>
    <font>
      <sz val="10"/>
      <name val="Arial"/>
      <family val="2"/>
    </font>
    <font>
      <sz val="11"/>
      <color rgb="FF000000"/>
      <name val="Arial"/>
      <family val="2"/>
    </font>
    <font>
      <i/>
      <sz val="9"/>
      <color rgb="FF333333"/>
      <name val="Arial"/>
      <family val="2"/>
    </font>
    <font>
      <sz val="9"/>
      <color rgb="FF000000"/>
      <name val="Arial"/>
      <family val="2"/>
    </font>
    <font>
      <sz val="9"/>
      <color theme="1"/>
      <name val="Arial"/>
      <family val="2"/>
    </font>
    <font>
      <sz val="7"/>
      <color rgb="FF000000"/>
      <name val="Arial"/>
      <family val="2"/>
    </font>
    <font>
      <sz val="10"/>
      <name val="Arial"/>
      <family val="2"/>
    </font>
    <font>
      <sz val="10"/>
      <color rgb="FF000000"/>
      <name val="Arial"/>
      <family val="2"/>
    </font>
    <font>
      <sz val="10"/>
      <color rgb="FF000000"/>
      <name val="Roboto"/>
    </font>
    <font>
      <sz val="10"/>
      <color rgb="FF000000"/>
      <name val="Arial"/>
      <family val="2"/>
    </font>
    <font>
      <u/>
      <sz val="10"/>
      <color rgb="FF0000FF"/>
      <name val="Arial"/>
      <family val="2"/>
    </font>
  </fonts>
  <fills count="5">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wrapText="1"/>
    </xf>
    <xf numFmtId="0" fontId="1" fillId="0" borderId="0" xfId="0" applyFont="1" applyAlignment="1"/>
    <xf numFmtId="0" fontId="1" fillId="2" borderId="0" xfId="0" applyFont="1" applyFill="1" applyAlignment="1"/>
    <xf numFmtId="0" fontId="1" fillId="3" borderId="0" xfId="0" applyFont="1" applyFill="1" applyAlignment="1"/>
    <xf numFmtId="0" fontId="2" fillId="0" borderId="0" xfId="0" applyFont="1" applyAlignment="1"/>
    <xf numFmtId="0" fontId="1" fillId="2" borderId="0" xfId="0" applyFont="1" applyFill="1" applyAlignment="1">
      <alignment horizontal="right"/>
    </xf>
    <xf numFmtId="0" fontId="2" fillId="2" borderId="0" xfId="0" applyFont="1" applyFill="1" applyAlignment="1"/>
    <xf numFmtId="0" fontId="0" fillId="0" borderId="0" xfId="0" applyFont="1" applyAlignment="1"/>
    <xf numFmtId="0" fontId="3" fillId="0" borderId="0" xfId="0" applyFont="1" applyAlignment="1"/>
    <xf numFmtId="0" fontId="4" fillId="3" borderId="0" xfId="0" applyFont="1" applyFill="1" applyAlignment="1"/>
    <xf numFmtId="0" fontId="5" fillId="0" borderId="0" xfId="0" applyFont="1" applyAlignment="1"/>
    <xf numFmtId="0" fontId="6" fillId="0" borderId="0" xfId="0" applyFont="1" applyAlignment="1"/>
    <xf numFmtId="0" fontId="7" fillId="0" borderId="0" xfId="0" applyFont="1" applyAlignment="1"/>
    <xf numFmtId="0" fontId="1" fillId="3" borderId="0" xfId="0" applyFont="1" applyFill="1" applyAlignment="1">
      <alignment wrapText="1"/>
    </xf>
    <xf numFmtId="0" fontId="1" fillId="4" borderId="0" xfId="0" applyFont="1" applyFill="1" applyAlignment="1"/>
    <xf numFmtId="0" fontId="8" fillId="0" borderId="0" xfId="0" applyFont="1" applyAlignment="1"/>
    <xf numFmtId="164" fontId="1" fillId="0" borderId="0" xfId="0" applyNumberFormat="1" applyFont="1" applyAlignment="1"/>
    <xf numFmtId="3" fontId="1" fillId="0" borderId="0" xfId="0" applyNumberFormat="1" applyFont="1" applyAlignment="1"/>
    <xf numFmtId="0" fontId="1" fillId="0" borderId="0" xfId="0" applyFont="1"/>
    <xf numFmtId="0" fontId="9" fillId="3" borderId="0" xfId="0" applyFont="1" applyFill="1" applyAlignment="1">
      <alignment horizontal="left"/>
    </xf>
    <xf numFmtId="0" fontId="1" fillId="0" borderId="0" xfId="0" applyFont="1" applyAlignment="1">
      <alignment horizontal="right"/>
    </xf>
    <xf numFmtId="0" fontId="10" fillId="3" borderId="0" xfId="0" applyFont="1" applyFill="1" applyAlignment="1"/>
    <xf numFmtId="0" fontId="1" fillId="0" borderId="0" xfId="0" applyFont="1" applyAlignment="1"/>
    <xf numFmtId="0" fontId="11" fillId="0" borderId="0" xfId="0" applyFont="1" applyAlignment="1"/>
    <xf numFmtId="0" fontId="5" fillId="3" borderId="0" xfId="0" applyFont="1" applyFill="1" applyAlignment="1"/>
    <xf numFmtId="0" fontId="12"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gnoo.bo.ingv.it/mfs" TargetMode="External"/><Relationship Id="rId1" Type="http://schemas.openxmlformats.org/officeDocument/2006/relationships/hyperlink" Target="https://coralreefwatch.noaa.gov/"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3E3BF-0AE9-4DE3-A172-EC68C236AF7C}">
  <sheetPr>
    <outlinePr summaryBelow="0" summaryRight="0"/>
  </sheetPr>
  <dimension ref="A1:BV1021"/>
  <sheetViews>
    <sheetView workbookViewId="0">
      <pane xSplit="1" topLeftCell="B1" activePane="topRight" state="frozen"/>
      <selection pane="topRight" activeCell="A19" sqref="A19"/>
    </sheetView>
  </sheetViews>
  <sheetFormatPr defaultColWidth="14.453125" defaultRowHeight="15.75" customHeight="1"/>
  <cols>
    <col min="1" max="1" width="24" style="8" customWidth="1"/>
    <col min="2" max="2" width="20" style="8" customWidth="1"/>
    <col min="3" max="6" width="14.453125" style="8"/>
    <col min="7" max="7" width="14.54296875" style="8" customWidth="1"/>
    <col min="8" max="47" width="14.453125" style="8"/>
    <col min="48" max="48" width="20.08984375" style="8" customWidth="1"/>
    <col min="49" max="16384" width="14.453125" style="8"/>
  </cols>
  <sheetData>
    <row r="1" spans="1:74" ht="15.75" customHeight="1">
      <c r="A1" s="27" t="s">
        <v>0</v>
      </c>
      <c r="B1" s="23" t="s">
        <v>1</v>
      </c>
      <c r="C1" s="23" t="s">
        <v>1</v>
      </c>
      <c r="D1" s="23" t="s">
        <v>1</v>
      </c>
      <c r="E1" s="23" t="s">
        <v>1</v>
      </c>
      <c r="F1" s="23" t="s">
        <v>1</v>
      </c>
      <c r="G1" s="23" t="s">
        <v>1</v>
      </c>
      <c r="H1" s="23" t="s">
        <v>2</v>
      </c>
      <c r="I1" s="23" t="s">
        <v>3</v>
      </c>
      <c r="J1" s="23" t="s">
        <v>4</v>
      </c>
      <c r="K1" s="23"/>
      <c r="L1" s="23" t="s">
        <v>5</v>
      </c>
      <c r="M1" s="23" t="s">
        <v>5</v>
      </c>
      <c r="N1" s="23" t="s">
        <v>5</v>
      </c>
      <c r="O1" s="23" t="s">
        <v>5</v>
      </c>
      <c r="P1" s="23" t="s">
        <v>5</v>
      </c>
      <c r="Q1" s="23" t="s">
        <v>5</v>
      </c>
      <c r="R1" s="23" t="s">
        <v>5</v>
      </c>
      <c r="S1" s="23" t="s">
        <v>6</v>
      </c>
      <c r="T1" s="23" t="s">
        <v>6</v>
      </c>
      <c r="U1" s="23" t="s">
        <v>6</v>
      </c>
      <c r="V1" s="23" t="s">
        <v>6</v>
      </c>
      <c r="W1" s="23" t="s">
        <v>6</v>
      </c>
      <c r="X1" s="23" t="s">
        <v>6</v>
      </c>
      <c r="Y1" s="23" t="s">
        <v>6</v>
      </c>
      <c r="Z1" s="23" t="s">
        <v>7</v>
      </c>
      <c r="AA1" s="23" t="s">
        <v>7</v>
      </c>
      <c r="AB1" s="23" t="s">
        <v>7</v>
      </c>
      <c r="AC1" s="23" t="s">
        <v>7</v>
      </c>
      <c r="AD1" s="23" t="s">
        <v>7</v>
      </c>
      <c r="AE1" s="23" t="s">
        <v>7</v>
      </c>
      <c r="AF1" s="23" t="s">
        <v>7</v>
      </c>
      <c r="AG1" s="23" t="s">
        <v>8</v>
      </c>
      <c r="AH1" s="23" t="s">
        <v>9</v>
      </c>
      <c r="AI1" s="23" t="s">
        <v>10</v>
      </c>
      <c r="AJ1" s="23" t="s">
        <v>8</v>
      </c>
      <c r="AK1" s="23" t="s">
        <v>8</v>
      </c>
      <c r="AL1" s="23" t="s">
        <v>8</v>
      </c>
      <c r="AM1" s="23" t="s">
        <v>8</v>
      </c>
      <c r="AN1" s="23" t="s">
        <v>8</v>
      </c>
      <c r="AO1" s="23" t="s">
        <v>9</v>
      </c>
      <c r="AP1" s="23" t="s">
        <v>9</v>
      </c>
      <c r="AQ1" s="23" t="s">
        <v>9</v>
      </c>
      <c r="AR1" s="23" t="s">
        <v>9</v>
      </c>
      <c r="AS1" s="23" t="s">
        <v>9</v>
      </c>
      <c r="AT1" s="23" t="s">
        <v>9</v>
      </c>
      <c r="AU1" s="23" t="s">
        <v>11</v>
      </c>
      <c r="AV1" s="23" t="s">
        <v>11</v>
      </c>
      <c r="AW1" s="23" t="s">
        <v>11</v>
      </c>
      <c r="AX1" s="23" t="s">
        <v>11</v>
      </c>
      <c r="AY1" s="23" t="s">
        <v>11</v>
      </c>
      <c r="AZ1" s="23" t="s">
        <v>11</v>
      </c>
      <c r="BA1" s="23" t="s">
        <v>11</v>
      </c>
      <c r="BB1" s="23" t="s">
        <v>12</v>
      </c>
      <c r="BC1" s="23" t="s">
        <v>12</v>
      </c>
      <c r="BD1" s="23" t="s">
        <v>12</v>
      </c>
      <c r="BE1" s="23" t="s">
        <v>12</v>
      </c>
      <c r="BF1" s="23" t="s">
        <v>12</v>
      </c>
      <c r="BG1" s="23" t="s">
        <v>12</v>
      </c>
      <c r="BH1" s="23" t="s">
        <v>12</v>
      </c>
      <c r="BI1" s="23" t="s">
        <v>13</v>
      </c>
      <c r="BJ1" s="23" t="s">
        <v>14</v>
      </c>
      <c r="BK1" s="23" t="s">
        <v>14</v>
      </c>
      <c r="BL1" s="23" t="s">
        <v>14</v>
      </c>
      <c r="BM1" s="23" t="s">
        <v>14</v>
      </c>
      <c r="BN1" s="23" t="s">
        <v>14</v>
      </c>
      <c r="BO1" s="23" t="s">
        <v>14</v>
      </c>
      <c r="BP1" s="23" t="s">
        <v>10</v>
      </c>
      <c r="BQ1" s="23" t="s">
        <v>10</v>
      </c>
      <c r="BR1" s="23" t="s">
        <v>10</v>
      </c>
      <c r="BS1" s="23" t="s">
        <v>10</v>
      </c>
      <c r="BT1" s="23" t="s">
        <v>10</v>
      </c>
      <c r="BU1" s="23" t="s">
        <v>8</v>
      </c>
      <c r="BV1" s="23" t="s">
        <v>10</v>
      </c>
    </row>
    <row r="2" spans="1:74" ht="41.5" customHeight="1">
      <c r="A2" s="27" t="s">
        <v>15</v>
      </c>
      <c r="B2" s="23" t="s">
        <v>16</v>
      </c>
      <c r="C2" s="23" t="s">
        <v>16</v>
      </c>
      <c r="D2" s="23" t="s">
        <v>16</v>
      </c>
      <c r="E2" s="23" t="s">
        <v>16</v>
      </c>
      <c r="F2" s="23" t="s">
        <v>16</v>
      </c>
      <c r="G2" s="23" t="s">
        <v>16</v>
      </c>
      <c r="H2" s="23" t="s">
        <v>16</v>
      </c>
      <c r="I2" s="23" t="s">
        <v>16</v>
      </c>
      <c r="J2" s="3" t="s">
        <v>16</v>
      </c>
      <c r="K2" s="23"/>
      <c r="L2" s="3">
        <v>1</v>
      </c>
      <c r="M2" s="23">
        <v>2</v>
      </c>
      <c r="N2" s="3">
        <v>3</v>
      </c>
      <c r="O2" s="23">
        <v>4</v>
      </c>
      <c r="P2" s="23">
        <v>5</v>
      </c>
      <c r="Q2" s="3">
        <v>6</v>
      </c>
      <c r="R2" s="4">
        <v>7</v>
      </c>
      <c r="S2" s="23">
        <v>8</v>
      </c>
      <c r="T2" s="23">
        <v>9</v>
      </c>
      <c r="U2" s="23">
        <v>10</v>
      </c>
      <c r="V2" s="3">
        <v>11</v>
      </c>
      <c r="W2" s="23">
        <v>12</v>
      </c>
      <c r="X2" s="23">
        <v>13</v>
      </c>
      <c r="Y2" s="23">
        <v>14</v>
      </c>
      <c r="Z2" s="3">
        <v>15</v>
      </c>
      <c r="AA2" s="3">
        <v>16</v>
      </c>
      <c r="AB2" s="23">
        <v>17</v>
      </c>
      <c r="AC2" s="23">
        <v>18</v>
      </c>
      <c r="AD2" s="23">
        <v>19</v>
      </c>
      <c r="AE2" s="23">
        <v>20</v>
      </c>
      <c r="AF2" s="3">
        <v>21</v>
      </c>
      <c r="AG2" s="23">
        <v>22</v>
      </c>
      <c r="AH2" s="23">
        <v>23</v>
      </c>
      <c r="AI2" s="3">
        <v>24</v>
      </c>
      <c r="AJ2" s="3">
        <v>25</v>
      </c>
      <c r="AK2" s="23">
        <v>26</v>
      </c>
      <c r="AL2" s="23">
        <v>27</v>
      </c>
      <c r="AM2" s="23">
        <v>28</v>
      </c>
      <c r="AN2" s="23">
        <v>29</v>
      </c>
      <c r="AO2" s="23">
        <v>30</v>
      </c>
      <c r="AP2" s="23">
        <v>31</v>
      </c>
      <c r="AQ2" s="23">
        <v>32</v>
      </c>
      <c r="AR2" s="23">
        <v>33</v>
      </c>
      <c r="AS2" s="23">
        <v>34</v>
      </c>
      <c r="AT2" s="23">
        <v>35</v>
      </c>
      <c r="AU2" s="23" t="s">
        <v>17</v>
      </c>
      <c r="AV2" s="3" t="s">
        <v>18</v>
      </c>
      <c r="AW2" s="5" t="s">
        <v>19</v>
      </c>
      <c r="AX2" s="23" t="s">
        <v>20</v>
      </c>
      <c r="AY2" s="23" t="s">
        <v>21</v>
      </c>
      <c r="AZ2" s="23" t="s">
        <v>22</v>
      </c>
      <c r="BA2" s="23" t="s">
        <v>23</v>
      </c>
      <c r="BB2" s="23">
        <v>43</v>
      </c>
      <c r="BC2" s="3">
        <v>44</v>
      </c>
      <c r="BD2" s="23">
        <v>45</v>
      </c>
      <c r="BE2" s="23">
        <v>46</v>
      </c>
      <c r="BF2" s="3">
        <v>47</v>
      </c>
      <c r="BG2" s="23">
        <v>48</v>
      </c>
      <c r="BH2" s="23">
        <v>49</v>
      </c>
      <c r="BI2" s="6">
        <v>50</v>
      </c>
      <c r="BJ2" s="23">
        <v>51</v>
      </c>
      <c r="BK2" s="23">
        <v>52</v>
      </c>
      <c r="BL2" s="23">
        <v>53</v>
      </c>
      <c r="BM2" s="23">
        <v>54</v>
      </c>
      <c r="BN2" s="7">
        <v>55</v>
      </c>
      <c r="BO2" s="23">
        <v>56</v>
      </c>
      <c r="BP2" s="3">
        <v>57</v>
      </c>
      <c r="BQ2" s="23">
        <v>58</v>
      </c>
      <c r="BR2" s="23">
        <v>59</v>
      </c>
      <c r="BS2" s="23">
        <v>60</v>
      </c>
      <c r="BT2" s="3">
        <v>61</v>
      </c>
      <c r="BU2" s="23">
        <v>62</v>
      </c>
      <c r="BV2" s="3">
        <v>63</v>
      </c>
    </row>
    <row r="3" spans="1:74" ht="15.75" customHeight="1">
      <c r="A3" s="27" t="s">
        <v>24</v>
      </c>
      <c r="B3" s="23">
        <v>2018</v>
      </c>
      <c r="C3" s="23">
        <v>2018</v>
      </c>
      <c r="D3" s="23">
        <v>2013</v>
      </c>
      <c r="E3" s="23">
        <v>2018</v>
      </c>
      <c r="F3" s="23">
        <v>2020</v>
      </c>
      <c r="G3" s="23">
        <v>2017</v>
      </c>
      <c r="H3" s="23">
        <v>2020</v>
      </c>
      <c r="I3" s="23">
        <v>2013</v>
      </c>
      <c r="J3" s="23">
        <v>2020</v>
      </c>
      <c r="K3" s="23"/>
      <c r="L3" s="23">
        <v>2005</v>
      </c>
      <c r="M3" s="23">
        <v>2014</v>
      </c>
      <c r="N3" s="23">
        <v>2017</v>
      </c>
      <c r="O3" s="23">
        <v>2017</v>
      </c>
      <c r="P3" s="23">
        <v>2015</v>
      </c>
      <c r="Q3" s="23">
        <v>2009</v>
      </c>
      <c r="R3" s="23">
        <v>2015</v>
      </c>
      <c r="S3" s="23">
        <v>2011</v>
      </c>
      <c r="T3" s="23">
        <v>2020</v>
      </c>
      <c r="U3" s="23">
        <v>2019</v>
      </c>
      <c r="V3" s="23">
        <v>2000</v>
      </c>
      <c r="W3" s="23">
        <v>2014</v>
      </c>
      <c r="X3" s="23">
        <v>2018</v>
      </c>
      <c r="Y3" s="23">
        <v>2017</v>
      </c>
      <c r="Z3" s="23">
        <v>2008</v>
      </c>
      <c r="AA3" s="23">
        <v>2011</v>
      </c>
      <c r="AB3" s="23">
        <v>2013</v>
      </c>
      <c r="AC3" s="23">
        <v>2019</v>
      </c>
      <c r="AD3" s="23">
        <v>2018</v>
      </c>
      <c r="AE3" s="23">
        <v>2017</v>
      </c>
      <c r="AF3" s="23">
        <v>2010</v>
      </c>
      <c r="AG3" s="23">
        <v>2015</v>
      </c>
      <c r="AH3" s="23">
        <v>2019</v>
      </c>
      <c r="AI3" s="23">
        <v>2012</v>
      </c>
      <c r="AJ3" s="23">
        <v>2014</v>
      </c>
      <c r="AK3" s="23">
        <v>2007</v>
      </c>
      <c r="AL3" s="23">
        <v>2010</v>
      </c>
      <c r="AM3" s="23">
        <v>2018</v>
      </c>
      <c r="AN3" s="23">
        <v>2019</v>
      </c>
      <c r="AO3" s="23">
        <v>2019</v>
      </c>
      <c r="AP3" s="23">
        <v>2009</v>
      </c>
      <c r="AQ3" s="23">
        <v>2018</v>
      </c>
      <c r="AR3" s="23">
        <v>2010</v>
      </c>
      <c r="AS3" s="23">
        <v>2011</v>
      </c>
      <c r="AT3" s="23">
        <v>2014</v>
      </c>
      <c r="AU3" s="23">
        <v>2017</v>
      </c>
      <c r="AV3" s="23">
        <v>2019</v>
      </c>
      <c r="AW3" s="23">
        <v>2019</v>
      </c>
      <c r="AX3" s="23">
        <v>2011</v>
      </c>
      <c r="AY3" s="23">
        <v>2013</v>
      </c>
      <c r="AZ3" s="23">
        <v>2013</v>
      </c>
      <c r="BA3" s="5">
        <v>2016</v>
      </c>
      <c r="BB3" s="23">
        <v>2018</v>
      </c>
      <c r="BC3" s="23">
        <v>2019</v>
      </c>
      <c r="BD3" s="23">
        <v>2016</v>
      </c>
      <c r="BE3" s="23">
        <v>2019</v>
      </c>
      <c r="BF3" s="23">
        <v>2020</v>
      </c>
      <c r="BG3" s="23">
        <v>2014</v>
      </c>
      <c r="BH3" s="23">
        <v>2016</v>
      </c>
      <c r="BI3" s="21">
        <v>2019</v>
      </c>
      <c r="BJ3" s="23">
        <v>2009</v>
      </c>
      <c r="BK3" s="23">
        <v>2009</v>
      </c>
      <c r="BL3" s="23">
        <v>2017</v>
      </c>
      <c r="BM3" s="23">
        <v>2018</v>
      </c>
      <c r="BN3" s="23">
        <v>2009</v>
      </c>
      <c r="BO3" s="23">
        <v>2018</v>
      </c>
      <c r="BP3" s="23">
        <v>1991</v>
      </c>
      <c r="BQ3" s="23">
        <v>2019</v>
      </c>
      <c r="BR3" s="23">
        <v>2011</v>
      </c>
      <c r="BS3" s="23">
        <v>2017</v>
      </c>
      <c r="BT3" s="23">
        <v>2012</v>
      </c>
      <c r="BU3" s="23">
        <v>2018</v>
      </c>
      <c r="BV3" s="23">
        <v>1999</v>
      </c>
    </row>
    <row r="4" spans="1:74">
      <c r="A4" s="27" t="s">
        <v>25</v>
      </c>
      <c r="B4" s="23" t="s">
        <v>26</v>
      </c>
      <c r="C4" s="23" t="s">
        <v>27</v>
      </c>
      <c r="D4" s="23" t="s">
        <v>28</v>
      </c>
      <c r="F4" s="23" t="s">
        <v>29</v>
      </c>
      <c r="G4" s="23" t="s">
        <v>30</v>
      </c>
      <c r="H4" s="23" t="s">
        <v>27</v>
      </c>
      <c r="I4" s="23" t="s">
        <v>31</v>
      </c>
      <c r="J4" s="23" t="s">
        <v>27</v>
      </c>
      <c r="K4" s="23"/>
      <c r="L4" s="23" t="s">
        <v>32</v>
      </c>
      <c r="M4" s="23" t="s">
        <v>33</v>
      </c>
      <c r="N4" s="23" t="s">
        <v>34</v>
      </c>
      <c r="O4" s="23" t="s">
        <v>35</v>
      </c>
      <c r="P4" s="23" t="s">
        <v>36</v>
      </c>
      <c r="Q4" s="23" t="s">
        <v>37</v>
      </c>
      <c r="R4" s="23" t="s">
        <v>38</v>
      </c>
      <c r="S4" s="23" t="s">
        <v>39</v>
      </c>
      <c r="T4" s="23" t="s">
        <v>40</v>
      </c>
      <c r="U4" s="23" t="s">
        <v>41</v>
      </c>
      <c r="V4" s="23" t="s">
        <v>42</v>
      </c>
      <c r="W4" s="23" t="s">
        <v>43</v>
      </c>
      <c r="X4" s="23" t="s">
        <v>44</v>
      </c>
      <c r="Y4" s="23" t="s">
        <v>36</v>
      </c>
      <c r="Z4" s="23" t="s">
        <v>45</v>
      </c>
      <c r="AA4" s="23" t="s">
        <v>46</v>
      </c>
      <c r="AB4" s="23" t="s">
        <v>47</v>
      </c>
      <c r="AC4" s="23" t="s">
        <v>48</v>
      </c>
      <c r="AD4" s="23" t="s">
        <v>49</v>
      </c>
      <c r="AE4" s="23" t="s">
        <v>50</v>
      </c>
      <c r="AF4" s="8" t="s">
        <v>51</v>
      </c>
      <c r="AG4" s="23" t="s">
        <v>52</v>
      </c>
      <c r="AH4" s="23" t="s">
        <v>53</v>
      </c>
      <c r="AI4" s="23" t="s">
        <v>54</v>
      </c>
      <c r="AJ4" s="23" t="s">
        <v>55</v>
      </c>
      <c r="AK4" s="23" t="s">
        <v>47</v>
      </c>
      <c r="AL4" s="23" t="s">
        <v>56</v>
      </c>
      <c r="AM4" s="23" t="s">
        <v>57</v>
      </c>
      <c r="AN4" s="23" t="s">
        <v>58</v>
      </c>
      <c r="AO4" s="23" t="s">
        <v>59</v>
      </c>
      <c r="AP4" s="23" t="s">
        <v>27</v>
      </c>
      <c r="AQ4" s="23" t="s">
        <v>60</v>
      </c>
      <c r="AR4" s="23" t="s">
        <v>61</v>
      </c>
      <c r="AS4" s="23" t="s">
        <v>62</v>
      </c>
      <c r="AT4" s="23" t="s">
        <v>28</v>
      </c>
      <c r="AU4" s="9" t="s">
        <v>63</v>
      </c>
      <c r="AV4" s="23" t="s">
        <v>39</v>
      </c>
      <c r="AW4" s="23" t="s">
        <v>39</v>
      </c>
      <c r="AX4" s="23" t="s">
        <v>64</v>
      </c>
      <c r="AY4" s="23" t="s">
        <v>65</v>
      </c>
      <c r="BA4" s="23" t="s">
        <v>66</v>
      </c>
      <c r="BB4" s="10" t="s">
        <v>67</v>
      </c>
      <c r="BC4" s="23" t="s">
        <v>68</v>
      </c>
      <c r="BD4" s="23" t="s">
        <v>69</v>
      </c>
      <c r="BE4" s="23" t="s">
        <v>70</v>
      </c>
      <c r="BF4" s="23" t="s">
        <v>71</v>
      </c>
      <c r="BG4" s="23" t="s">
        <v>72</v>
      </c>
      <c r="BH4" s="23" t="s">
        <v>73</v>
      </c>
      <c r="BI4" s="23" t="s">
        <v>72</v>
      </c>
      <c r="BJ4" s="23" t="s">
        <v>28</v>
      </c>
      <c r="BK4" s="23" t="s">
        <v>74</v>
      </c>
      <c r="BL4" s="23" t="s">
        <v>75</v>
      </c>
      <c r="BM4" s="23" t="s">
        <v>60</v>
      </c>
      <c r="BN4" s="23" t="s">
        <v>76</v>
      </c>
      <c r="BO4" s="23" t="s">
        <v>39</v>
      </c>
      <c r="BP4" s="23" t="s">
        <v>77</v>
      </c>
      <c r="BQ4" s="23" t="s">
        <v>78</v>
      </c>
      <c r="BR4" s="23" t="s">
        <v>61</v>
      </c>
      <c r="BS4" s="23" t="s">
        <v>27</v>
      </c>
      <c r="BT4" s="23" t="s">
        <v>79</v>
      </c>
      <c r="BU4" s="23" t="s">
        <v>80</v>
      </c>
      <c r="BV4" s="23" t="s">
        <v>55</v>
      </c>
    </row>
    <row r="5" spans="1:74">
      <c r="A5" s="27" t="s">
        <v>81</v>
      </c>
      <c r="B5" s="23" t="s">
        <v>82</v>
      </c>
      <c r="C5" s="23" t="s">
        <v>83</v>
      </c>
      <c r="D5" s="23" t="s">
        <v>84</v>
      </c>
      <c r="E5" s="23" t="s">
        <v>85</v>
      </c>
      <c r="F5" s="23" t="s">
        <v>86</v>
      </c>
      <c r="G5" s="23" t="s">
        <v>87</v>
      </c>
      <c r="H5" s="23" t="s">
        <v>88</v>
      </c>
      <c r="I5" s="23" t="s">
        <v>89</v>
      </c>
      <c r="J5" s="23" t="s">
        <v>90</v>
      </c>
      <c r="K5" s="23"/>
      <c r="L5" s="23" t="s">
        <v>91</v>
      </c>
      <c r="M5" s="23" t="s">
        <v>92</v>
      </c>
      <c r="N5" s="23" t="s">
        <v>93</v>
      </c>
      <c r="O5" s="23" t="s">
        <v>94</v>
      </c>
      <c r="P5" s="23" t="s">
        <v>95</v>
      </c>
      <c r="Q5" s="23" t="s">
        <v>96</v>
      </c>
      <c r="R5" s="23" t="s">
        <v>97</v>
      </c>
      <c r="S5" s="23" t="s">
        <v>98</v>
      </c>
      <c r="T5" s="23" t="s">
        <v>99</v>
      </c>
      <c r="U5" s="23" t="s">
        <v>100</v>
      </c>
      <c r="V5" s="23" t="s">
        <v>101</v>
      </c>
      <c r="W5" s="23" t="s">
        <v>102</v>
      </c>
      <c r="X5" s="23" t="s">
        <v>103</v>
      </c>
      <c r="Y5" s="23" t="s">
        <v>104</v>
      </c>
      <c r="Z5" s="23" t="s">
        <v>105</v>
      </c>
      <c r="AA5" s="23" t="s">
        <v>106</v>
      </c>
      <c r="AB5" s="23" t="s">
        <v>107</v>
      </c>
      <c r="AC5" s="23" t="s">
        <v>107</v>
      </c>
      <c r="AD5" s="23" t="s">
        <v>108</v>
      </c>
      <c r="AE5" s="23" t="s">
        <v>109</v>
      </c>
      <c r="AF5" s="23" t="s">
        <v>110</v>
      </c>
      <c r="AG5" s="23" t="s">
        <v>111</v>
      </c>
      <c r="AH5" s="23" t="s">
        <v>112</v>
      </c>
      <c r="AI5" s="23" t="s">
        <v>113</v>
      </c>
      <c r="AJ5" s="23" t="s">
        <v>113</v>
      </c>
      <c r="AK5" s="23" t="s">
        <v>114</v>
      </c>
      <c r="AL5" s="23" t="s">
        <v>115</v>
      </c>
      <c r="AM5" s="23" t="s">
        <v>116</v>
      </c>
      <c r="AN5" s="23" t="s">
        <v>117</v>
      </c>
      <c r="AO5" s="23" t="s">
        <v>118</v>
      </c>
      <c r="AP5" s="23" t="s">
        <v>119</v>
      </c>
      <c r="AQ5" s="23" t="s">
        <v>120</v>
      </c>
      <c r="AR5" s="23" t="s">
        <v>121</v>
      </c>
      <c r="AS5" s="23" t="s">
        <v>122</v>
      </c>
      <c r="AT5" s="23" t="s">
        <v>123</v>
      </c>
      <c r="AU5" s="9" t="s">
        <v>124</v>
      </c>
      <c r="AV5" s="23" t="s">
        <v>125</v>
      </c>
      <c r="AW5" s="23" t="s">
        <v>126</v>
      </c>
      <c r="AX5" s="23" t="s">
        <v>127</v>
      </c>
      <c r="AY5" s="23" t="s">
        <v>128</v>
      </c>
      <c r="AZ5" s="23" t="s">
        <v>129</v>
      </c>
      <c r="BA5" s="23" t="s">
        <v>130</v>
      </c>
      <c r="BB5" s="23" t="s">
        <v>131</v>
      </c>
      <c r="BC5" s="23" t="s">
        <v>132</v>
      </c>
      <c r="BD5" s="23" t="s">
        <v>133</v>
      </c>
      <c r="BE5" s="23" t="s">
        <v>134</v>
      </c>
      <c r="BF5" s="23" t="s">
        <v>135</v>
      </c>
      <c r="BG5" s="23" t="s">
        <v>136</v>
      </c>
      <c r="BH5" s="23" t="s">
        <v>137</v>
      </c>
      <c r="BI5" s="23" t="s">
        <v>138</v>
      </c>
      <c r="BJ5" s="23" t="s">
        <v>139</v>
      </c>
      <c r="BK5" s="23" t="s">
        <v>140</v>
      </c>
      <c r="BL5" s="23" t="s">
        <v>141</v>
      </c>
      <c r="BM5" s="23" t="s">
        <v>142</v>
      </c>
      <c r="BN5" s="23" t="s">
        <v>143</v>
      </c>
      <c r="BO5" s="23" t="s">
        <v>144</v>
      </c>
      <c r="BP5" s="23" t="s">
        <v>145</v>
      </c>
      <c r="BQ5" s="23" t="s">
        <v>146</v>
      </c>
      <c r="BR5" s="23" t="s">
        <v>147</v>
      </c>
      <c r="BS5" s="23" t="s">
        <v>148</v>
      </c>
      <c r="BT5" s="23" t="s">
        <v>149</v>
      </c>
      <c r="BU5" s="23" t="s">
        <v>150</v>
      </c>
      <c r="BV5" s="23" t="s">
        <v>151</v>
      </c>
    </row>
    <row r="6" spans="1:74" ht="15.75" customHeight="1">
      <c r="A6" s="27" t="s">
        <v>152</v>
      </c>
      <c r="B6" s="23" t="s">
        <v>153</v>
      </c>
      <c r="C6" s="23" t="s">
        <v>154</v>
      </c>
      <c r="D6" s="23" t="s">
        <v>155</v>
      </c>
      <c r="E6" s="23" t="s">
        <v>156</v>
      </c>
      <c r="F6" s="23" t="s">
        <v>157</v>
      </c>
      <c r="G6" s="23" t="s">
        <v>158</v>
      </c>
      <c r="H6" s="23" t="s">
        <v>159</v>
      </c>
      <c r="I6" s="23" t="s">
        <v>160</v>
      </c>
      <c r="J6" s="23" t="s">
        <v>161</v>
      </c>
      <c r="K6" s="23"/>
      <c r="L6" s="23" t="s">
        <v>162</v>
      </c>
      <c r="M6" s="11" t="s">
        <v>163</v>
      </c>
      <c r="N6" s="23" t="s">
        <v>164</v>
      </c>
      <c r="O6" s="23" t="s">
        <v>165</v>
      </c>
      <c r="P6" s="23" t="s">
        <v>166</v>
      </c>
      <c r="Q6" s="12" t="s">
        <v>167</v>
      </c>
      <c r="R6" s="13" t="s">
        <v>168</v>
      </c>
      <c r="S6" s="23" t="s">
        <v>169</v>
      </c>
      <c r="T6" s="23" t="s">
        <v>170</v>
      </c>
      <c r="U6" s="23" t="s">
        <v>171</v>
      </c>
      <c r="V6" s="23" t="s">
        <v>172</v>
      </c>
      <c r="W6" s="23" t="s">
        <v>173</v>
      </c>
      <c r="X6" s="23" t="s">
        <v>153</v>
      </c>
      <c r="Y6" s="23" t="s">
        <v>174</v>
      </c>
      <c r="Z6" s="23" t="s">
        <v>175</v>
      </c>
      <c r="AA6" s="23" t="s">
        <v>176</v>
      </c>
      <c r="AB6" s="23" t="s">
        <v>177</v>
      </c>
      <c r="AC6" s="23" t="s">
        <v>178</v>
      </c>
      <c r="AD6" s="23" t="s">
        <v>179</v>
      </c>
      <c r="AE6" s="23" t="s">
        <v>180</v>
      </c>
      <c r="AF6" s="23" t="s">
        <v>181</v>
      </c>
      <c r="AG6" s="23" t="s">
        <v>182</v>
      </c>
      <c r="AH6" s="23" t="s">
        <v>183</v>
      </c>
      <c r="AI6" s="23" t="s">
        <v>184</v>
      </c>
      <c r="AJ6" s="23" t="s">
        <v>185</v>
      </c>
      <c r="AK6" s="23" t="s">
        <v>186</v>
      </c>
      <c r="AL6" s="23" t="s">
        <v>187</v>
      </c>
      <c r="AM6" s="23" t="s">
        <v>188</v>
      </c>
      <c r="AN6" s="23" t="s">
        <v>189</v>
      </c>
      <c r="AO6" s="23" t="s">
        <v>190</v>
      </c>
      <c r="AP6" s="23" t="s">
        <v>191</v>
      </c>
      <c r="AQ6" s="23" t="s">
        <v>192</v>
      </c>
      <c r="AR6" s="23" t="s">
        <v>193</v>
      </c>
      <c r="AS6" s="23" t="s">
        <v>194</v>
      </c>
      <c r="AT6" s="23" t="s">
        <v>195</v>
      </c>
      <c r="AU6" s="23" t="s">
        <v>196</v>
      </c>
      <c r="AV6" s="23" t="s">
        <v>197</v>
      </c>
      <c r="AW6" s="23" t="s">
        <v>198</v>
      </c>
      <c r="AX6" s="23" t="s">
        <v>199</v>
      </c>
      <c r="AZ6" s="23" t="s">
        <v>200</v>
      </c>
      <c r="BA6" s="23" t="s">
        <v>201</v>
      </c>
      <c r="BB6" s="23" t="s">
        <v>202</v>
      </c>
      <c r="BC6" s="23" t="s">
        <v>203</v>
      </c>
      <c r="BD6" s="23" t="s">
        <v>204</v>
      </c>
      <c r="BE6" s="23" t="s">
        <v>205</v>
      </c>
      <c r="BF6" s="23" t="s">
        <v>206</v>
      </c>
      <c r="BG6" s="23" t="s">
        <v>207</v>
      </c>
      <c r="BH6" s="5" t="s">
        <v>208</v>
      </c>
      <c r="BI6" s="23" t="s">
        <v>182</v>
      </c>
      <c r="BJ6" s="23" t="s">
        <v>209</v>
      </c>
      <c r="BK6" s="23" t="s">
        <v>210</v>
      </c>
      <c r="BL6" s="23" t="s">
        <v>211</v>
      </c>
      <c r="BM6" s="23" t="s">
        <v>212</v>
      </c>
      <c r="BN6" s="23" t="s">
        <v>213</v>
      </c>
      <c r="BO6" s="23" t="s">
        <v>214</v>
      </c>
      <c r="BP6" s="23" t="s">
        <v>215</v>
      </c>
      <c r="BQ6" s="23" t="s">
        <v>216</v>
      </c>
      <c r="BR6" s="23" t="s">
        <v>217</v>
      </c>
      <c r="BS6" s="23" t="s">
        <v>218</v>
      </c>
      <c r="BT6" s="23" t="s">
        <v>219</v>
      </c>
      <c r="BU6" s="23" t="s">
        <v>220</v>
      </c>
      <c r="BV6" s="23" t="s">
        <v>221</v>
      </c>
    </row>
    <row r="7" spans="1:74" ht="15.75" customHeight="1">
      <c r="A7" s="27" t="s">
        <v>222</v>
      </c>
      <c r="B7" s="23" t="s">
        <v>223</v>
      </c>
      <c r="C7" s="23" t="s">
        <v>224</v>
      </c>
      <c r="D7" s="23" t="s">
        <v>225</v>
      </c>
      <c r="E7" s="23" t="s">
        <v>223</v>
      </c>
      <c r="F7" s="23" t="s">
        <v>223</v>
      </c>
      <c r="G7" s="23" t="s">
        <v>225</v>
      </c>
      <c r="H7" s="23" t="s">
        <v>226</v>
      </c>
      <c r="I7" s="23" t="s">
        <v>227</v>
      </c>
      <c r="J7" s="23" t="s">
        <v>228</v>
      </c>
      <c r="K7" s="23"/>
      <c r="L7" s="23" t="s">
        <v>229</v>
      </c>
      <c r="M7" s="23" t="s">
        <v>229</v>
      </c>
      <c r="N7" s="23" t="s">
        <v>230</v>
      </c>
      <c r="O7" s="23" t="s">
        <v>230</v>
      </c>
      <c r="P7" s="23" t="s">
        <v>229</v>
      </c>
      <c r="Q7" s="23" t="s">
        <v>231</v>
      </c>
      <c r="R7" s="23" t="s">
        <v>229</v>
      </c>
      <c r="S7" s="23" t="s">
        <v>232</v>
      </c>
      <c r="T7" s="23" t="s">
        <v>233</v>
      </c>
      <c r="U7" s="23" t="s">
        <v>234</v>
      </c>
      <c r="V7" s="23" t="s">
        <v>235</v>
      </c>
      <c r="W7" s="23" t="s">
        <v>236</v>
      </c>
      <c r="X7" s="23" t="s">
        <v>223</v>
      </c>
      <c r="Y7" s="23" t="s">
        <v>237</v>
      </c>
      <c r="Z7" s="23" t="s">
        <v>238</v>
      </c>
      <c r="AA7" s="23" t="s">
        <v>239</v>
      </c>
      <c r="AB7" s="23" t="s">
        <v>240</v>
      </c>
      <c r="AC7" s="23" t="s">
        <v>241</v>
      </c>
      <c r="AD7" s="23" t="s">
        <v>242</v>
      </c>
      <c r="AE7" s="23" t="s">
        <v>223</v>
      </c>
      <c r="AF7" s="23" t="s">
        <v>241</v>
      </c>
      <c r="AG7" s="23" t="s">
        <v>243</v>
      </c>
      <c r="AH7" s="23" t="s">
        <v>244</v>
      </c>
      <c r="AI7" s="23" t="s">
        <v>245</v>
      </c>
      <c r="AJ7" s="23" t="s">
        <v>63</v>
      </c>
      <c r="AK7" s="23" t="s">
        <v>246</v>
      </c>
      <c r="AL7" s="23" t="s">
        <v>247</v>
      </c>
      <c r="AM7" s="23" t="s">
        <v>248</v>
      </c>
      <c r="AN7" s="23" t="s">
        <v>249</v>
      </c>
      <c r="AO7" s="23" t="s">
        <v>250</v>
      </c>
      <c r="AP7" s="23" t="s">
        <v>251</v>
      </c>
      <c r="AQ7" s="23" t="s">
        <v>252</v>
      </c>
      <c r="AR7" s="23" t="s">
        <v>253</v>
      </c>
      <c r="AS7" s="23" t="s">
        <v>254</v>
      </c>
      <c r="AT7" s="23" t="s">
        <v>255</v>
      </c>
      <c r="AU7" s="23" t="s">
        <v>256</v>
      </c>
      <c r="AV7" s="23" t="s">
        <v>257</v>
      </c>
      <c r="AW7" s="23" t="s">
        <v>258</v>
      </c>
      <c r="AX7" s="23" t="s">
        <v>259</v>
      </c>
      <c r="AY7" s="23" t="s">
        <v>260</v>
      </c>
      <c r="AZ7" s="23" t="s">
        <v>261</v>
      </c>
      <c r="BA7" s="23" t="s">
        <v>262</v>
      </c>
      <c r="BB7" s="23" t="s">
        <v>263</v>
      </c>
      <c r="BC7" s="23" t="s">
        <v>261</v>
      </c>
      <c r="BD7" s="23" t="s">
        <v>264</v>
      </c>
      <c r="BE7" s="23" t="s">
        <v>265</v>
      </c>
      <c r="BF7" s="23" t="s">
        <v>266</v>
      </c>
      <c r="BG7" s="23" t="s">
        <v>267</v>
      </c>
      <c r="BH7" s="23" t="s">
        <v>268</v>
      </c>
      <c r="BI7" s="23" t="s">
        <v>227</v>
      </c>
      <c r="BJ7" s="23" t="s">
        <v>225</v>
      </c>
      <c r="BK7" s="23" t="s">
        <v>227</v>
      </c>
      <c r="BL7" s="23" t="s">
        <v>269</v>
      </c>
      <c r="BM7" s="23" t="s">
        <v>270</v>
      </c>
      <c r="BN7" s="23" t="s">
        <v>271</v>
      </c>
      <c r="BO7" s="23" t="s">
        <v>272</v>
      </c>
      <c r="BP7" s="23" t="s">
        <v>273</v>
      </c>
      <c r="BQ7" s="23" t="s">
        <v>274</v>
      </c>
      <c r="BR7" s="23" t="s">
        <v>275</v>
      </c>
      <c r="BS7" s="23" t="s">
        <v>276</v>
      </c>
      <c r="BT7" s="23" t="s">
        <v>277</v>
      </c>
      <c r="BU7" s="23" t="s">
        <v>278</v>
      </c>
      <c r="BV7" s="23" t="s">
        <v>279</v>
      </c>
    </row>
    <row r="8" spans="1:74" ht="15.75" customHeight="1">
      <c r="A8" s="27" t="s">
        <v>280</v>
      </c>
      <c r="B8" s="23" t="s">
        <v>281</v>
      </c>
      <c r="C8" s="23" t="s">
        <v>281</v>
      </c>
      <c r="D8" s="23" t="s">
        <v>282</v>
      </c>
      <c r="E8" s="23" t="s">
        <v>281</v>
      </c>
      <c r="F8" s="23" t="s">
        <v>283</v>
      </c>
      <c r="G8" s="23" t="s">
        <v>283</v>
      </c>
      <c r="H8" s="23" t="s">
        <v>283</v>
      </c>
      <c r="I8" s="23" t="s">
        <v>283</v>
      </c>
      <c r="J8" s="23" t="s">
        <v>282</v>
      </c>
      <c r="K8" s="23"/>
      <c r="L8" s="23" t="s">
        <v>282</v>
      </c>
      <c r="M8" s="23" t="s">
        <v>284</v>
      </c>
      <c r="N8" s="23" t="s">
        <v>282</v>
      </c>
      <c r="O8" s="23" t="s">
        <v>284</v>
      </c>
      <c r="P8" s="23" t="s">
        <v>282</v>
      </c>
      <c r="Q8" s="23" t="s">
        <v>282</v>
      </c>
      <c r="R8" s="23" t="s">
        <v>284</v>
      </c>
      <c r="S8" s="23" t="s">
        <v>282</v>
      </c>
      <c r="T8" s="23" t="s">
        <v>282</v>
      </c>
      <c r="U8" s="23" t="s">
        <v>282</v>
      </c>
      <c r="V8" s="23" t="s">
        <v>284</v>
      </c>
      <c r="W8" s="23" t="s">
        <v>284</v>
      </c>
      <c r="X8" s="23" t="s">
        <v>282</v>
      </c>
      <c r="Y8" s="23" t="s">
        <v>282</v>
      </c>
      <c r="Z8" s="23" t="s">
        <v>285</v>
      </c>
      <c r="AA8" s="23" t="s">
        <v>282</v>
      </c>
      <c r="AB8" s="23" t="s">
        <v>282</v>
      </c>
      <c r="AC8" s="23" t="s">
        <v>282</v>
      </c>
      <c r="AD8" s="23" t="s">
        <v>284</v>
      </c>
      <c r="AE8" s="23" t="s">
        <v>281</v>
      </c>
      <c r="AF8" s="23" t="s">
        <v>282</v>
      </c>
      <c r="AG8" s="23" t="s">
        <v>283</v>
      </c>
      <c r="AH8" s="23" t="s">
        <v>284</v>
      </c>
      <c r="AI8" s="23" t="s">
        <v>284</v>
      </c>
      <c r="AJ8" s="23" t="s">
        <v>283</v>
      </c>
      <c r="AK8" s="23" t="s">
        <v>281</v>
      </c>
      <c r="AL8" s="23" t="s">
        <v>281</v>
      </c>
      <c r="AM8" s="23" t="s">
        <v>282</v>
      </c>
      <c r="AN8" s="23" t="s">
        <v>282</v>
      </c>
      <c r="AO8" s="23" t="s">
        <v>282</v>
      </c>
      <c r="AP8" s="23" t="s">
        <v>284</v>
      </c>
      <c r="AQ8" s="23" t="s">
        <v>284</v>
      </c>
      <c r="AR8" s="23" t="s">
        <v>284</v>
      </c>
      <c r="AS8" s="23" t="s">
        <v>282</v>
      </c>
      <c r="AT8" s="23" t="s">
        <v>284</v>
      </c>
      <c r="AU8" s="23" t="s">
        <v>282</v>
      </c>
      <c r="AV8" s="23" t="s">
        <v>284</v>
      </c>
      <c r="AW8" s="23" t="s">
        <v>282</v>
      </c>
      <c r="AX8" s="23" t="s">
        <v>282</v>
      </c>
      <c r="AY8" s="23" t="s">
        <v>282</v>
      </c>
      <c r="AZ8" s="23" t="s">
        <v>284</v>
      </c>
      <c r="BA8" s="23" t="s">
        <v>284</v>
      </c>
      <c r="BB8" s="23" t="s">
        <v>282</v>
      </c>
      <c r="BC8" s="23" t="s">
        <v>286</v>
      </c>
      <c r="BE8" s="23" t="s">
        <v>284</v>
      </c>
      <c r="BF8" s="23" t="s">
        <v>287</v>
      </c>
      <c r="BG8" s="23" t="s">
        <v>282</v>
      </c>
      <c r="BH8" s="23" t="s">
        <v>282</v>
      </c>
      <c r="BI8" s="23" t="s">
        <v>281</v>
      </c>
      <c r="BJ8" s="23" t="s">
        <v>281</v>
      </c>
      <c r="BK8" s="23" t="s">
        <v>283</v>
      </c>
      <c r="BL8" s="23" t="s">
        <v>283</v>
      </c>
      <c r="BM8" s="23" t="s">
        <v>281</v>
      </c>
      <c r="BN8" s="23" t="s">
        <v>283</v>
      </c>
      <c r="BO8" s="23" t="s">
        <v>283</v>
      </c>
      <c r="BP8" s="23" t="s">
        <v>284</v>
      </c>
      <c r="BQ8" s="23" t="s">
        <v>282</v>
      </c>
      <c r="BR8" s="23" t="s">
        <v>284</v>
      </c>
      <c r="BS8" s="23" t="s">
        <v>284</v>
      </c>
      <c r="BT8" s="23" t="s">
        <v>284</v>
      </c>
      <c r="BU8" s="23" t="s">
        <v>282</v>
      </c>
      <c r="BV8" s="23" t="s">
        <v>282</v>
      </c>
    </row>
    <row r="9" spans="1:74" ht="15.75" customHeight="1">
      <c r="A9" s="14" t="s">
        <v>288</v>
      </c>
      <c r="B9" s="23">
        <v>1</v>
      </c>
      <c r="C9" s="23">
        <v>0</v>
      </c>
      <c r="D9" s="23">
        <v>0</v>
      </c>
      <c r="E9" s="23">
        <v>1</v>
      </c>
      <c r="F9" s="23">
        <v>1</v>
      </c>
      <c r="G9" s="23">
        <v>0</v>
      </c>
      <c r="H9" s="23">
        <v>1</v>
      </c>
      <c r="I9" s="23">
        <v>1</v>
      </c>
      <c r="J9" s="23">
        <v>0</v>
      </c>
      <c r="K9" s="23"/>
      <c r="L9" s="23">
        <v>0</v>
      </c>
      <c r="M9" s="23">
        <v>0</v>
      </c>
      <c r="N9" s="23">
        <v>0</v>
      </c>
      <c r="O9" s="23">
        <v>0</v>
      </c>
      <c r="P9" s="23">
        <v>0</v>
      </c>
      <c r="Q9" s="23">
        <v>0</v>
      </c>
      <c r="R9" s="23">
        <v>0</v>
      </c>
      <c r="S9" s="23">
        <v>0</v>
      </c>
      <c r="T9" s="23">
        <v>1</v>
      </c>
      <c r="U9" s="23">
        <v>0</v>
      </c>
      <c r="V9" s="23">
        <v>0</v>
      </c>
      <c r="W9" s="23">
        <v>0</v>
      </c>
      <c r="X9" s="4">
        <v>1</v>
      </c>
      <c r="Y9" s="23">
        <v>1</v>
      </c>
      <c r="Z9" s="23">
        <v>0</v>
      </c>
      <c r="AA9" s="23">
        <v>0</v>
      </c>
      <c r="AB9" s="23">
        <v>0</v>
      </c>
      <c r="AC9" s="23">
        <v>1</v>
      </c>
      <c r="AD9" s="23">
        <v>0</v>
      </c>
      <c r="AE9" s="23">
        <v>0</v>
      </c>
      <c r="AF9" s="23">
        <v>0</v>
      </c>
      <c r="AG9" s="23">
        <v>0</v>
      </c>
      <c r="AH9" s="23">
        <v>0</v>
      </c>
      <c r="AI9" s="23">
        <v>0</v>
      </c>
      <c r="AJ9" s="23">
        <v>0</v>
      </c>
      <c r="AK9" s="23">
        <v>0</v>
      </c>
      <c r="AL9" s="23">
        <v>0</v>
      </c>
      <c r="AM9" s="23">
        <v>1</v>
      </c>
      <c r="AN9" s="23">
        <v>0</v>
      </c>
      <c r="AO9" s="23">
        <v>0</v>
      </c>
      <c r="AP9" s="23">
        <v>0</v>
      </c>
      <c r="AQ9" s="23">
        <v>0</v>
      </c>
      <c r="AR9" s="23">
        <v>0</v>
      </c>
      <c r="AS9" s="23">
        <v>1</v>
      </c>
      <c r="AT9" s="23">
        <v>0</v>
      </c>
      <c r="AU9" s="23">
        <v>0</v>
      </c>
      <c r="AV9" s="23">
        <v>0</v>
      </c>
      <c r="AW9" s="23">
        <v>0</v>
      </c>
      <c r="AX9" s="23">
        <v>0</v>
      </c>
      <c r="AY9" s="23">
        <v>0</v>
      </c>
      <c r="AZ9" s="23">
        <v>0</v>
      </c>
      <c r="BA9" s="23">
        <v>0</v>
      </c>
      <c r="BB9" s="23">
        <v>0</v>
      </c>
      <c r="BC9" s="23">
        <v>0</v>
      </c>
      <c r="BD9" s="23">
        <v>0</v>
      </c>
      <c r="BE9" s="23">
        <v>0</v>
      </c>
      <c r="BF9" s="23" t="s">
        <v>289</v>
      </c>
      <c r="BG9" s="23">
        <v>0</v>
      </c>
      <c r="BH9" s="23">
        <v>0</v>
      </c>
      <c r="BI9" s="21">
        <v>0</v>
      </c>
      <c r="BJ9" s="23">
        <v>0</v>
      </c>
      <c r="BK9" s="23">
        <v>0</v>
      </c>
      <c r="BL9" s="23">
        <v>0</v>
      </c>
      <c r="BM9" s="23">
        <v>0</v>
      </c>
      <c r="BN9" s="23">
        <v>0</v>
      </c>
      <c r="BO9" s="23">
        <v>0</v>
      </c>
      <c r="BP9" s="23">
        <v>0</v>
      </c>
      <c r="BQ9" s="23">
        <v>0</v>
      </c>
      <c r="BR9" s="23">
        <v>0</v>
      </c>
      <c r="BS9" s="23">
        <v>0</v>
      </c>
      <c r="BT9" s="23">
        <v>0</v>
      </c>
      <c r="BU9" s="23">
        <v>0</v>
      </c>
      <c r="BV9" s="23">
        <v>0</v>
      </c>
    </row>
    <row r="10" spans="1:74" ht="15.75" customHeight="1">
      <c r="A10" s="14" t="s">
        <v>290</v>
      </c>
      <c r="B10" s="23">
        <v>1</v>
      </c>
      <c r="C10" s="23">
        <v>0</v>
      </c>
      <c r="D10" s="23">
        <v>1</v>
      </c>
      <c r="E10" s="23">
        <v>1</v>
      </c>
      <c r="F10" s="23">
        <v>1</v>
      </c>
      <c r="G10" s="23">
        <v>0</v>
      </c>
      <c r="H10" s="23">
        <v>1</v>
      </c>
      <c r="I10" s="23">
        <v>1</v>
      </c>
      <c r="J10" s="23">
        <v>0</v>
      </c>
      <c r="K10" s="23"/>
      <c r="L10" s="23">
        <v>0</v>
      </c>
      <c r="M10" s="23">
        <v>0</v>
      </c>
      <c r="N10" s="23">
        <v>0</v>
      </c>
      <c r="O10" s="23">
        <v>1</v>
      </c>
      <c r="P10" s="23">
        <v>0</v>
      </c>
      <c r="Q10" s="23">
        <v>1</v>
      </c>
      <c r="R10" s="23">
        <v>1</v>
      </c>
      <c r="S10" s="23">
        <v>0</v>
      </c>
      <c r="T10" s="23">
        <v>1</v>
      </c>
      <c r="U10" s="23">
        <v>0</v>
      </c>
      <c r="V10" s="23">
        <v>1</v>
      </c>
      <c r="W10" s="23">
        <v>0</v>
      </c>
      <c r="X10" s="23">
        <v>1</v>
      </c>
      <c r="Y10" s="23">
        <v>1</v>
      </c>
      <c r="Z10" s="23">
        <v>0</v>
      </c>
      <c r="AA10" s="23">
        <v>0</v>
      </c>
      <c r="AB10" s="23">
        <v>0</v>
      </c>
      <c r="AC10" s="23">
        <v>1</v>
      </c>
      <c r="AD10" s="23">
        <v>0</v>
      </c>
      <c r="AE10" s="23">
        <v>1</v>
      </c>
      <c r="AF10" s="15">
        <v>0</v>
      </c>
      <c r="AG10" s="23">
        <v>0</v>
      </c>
      <c r="AH10" s="23">
        <v>0</v>
      </c>
      <c r="AI10" s="23">
        <v>0</v>
      </c>
      <c r="AJ10" s="23">
        <v>0</v>
      </c>
      <c r="AK10" s="23">
        <v>1</v>
      </c>
      <c r="AL10" s="23">
        <v>1</v>
      </c>
      <c r="AM10" s="23">
        <v>1</v>
      </c>
      <c r="AN10" s="23">
        <v>0</v>
      </c>
      <c r="AO10" s="23">
        <v>0</v>
      </c>
      <c r="AP10" s="23">
        <v>0</v>
      </c>
      <c r="AQ10" s="23">
        <v>0</v>
      </c>
      <c r="AR10" s="23">
        <v>0</v>
      </c>
      <c r="AS10" s="23">
        <v>1</v>
      </c>
      <c r="AT10" s="23">
        <v>0</v>
      </c>
      <c r="AU10" s="23">
        <v>1</v>
      </c>
      <c r="AV10" s="23">
        <v>1</v>
      </c>
      <c r="AW10" s="23">
        <v>0</v>
      </c>
      <c r="AX10" s="23">
        <v>0</v>
      </c>
      <c r="AY10" s="23">
        <v>1</v>
      </c>
      <c r="AZ10" s="5">
        <v>0</v>
      </c>
      <c r="BA10" s="23">
        <v>0</v>
      </c>
      <c r="BB10" s="23">
        <v>1</v>
      </c>
      <c r="BC10" s="23">
        <v>0</v>
      </c>
      <c r="BD10" s="23">
        <v>0</v>
      </c>
      <c r="BE10" s="23">
        <v>1</v>
      </c>
      <c r="BF10" s="23" t="s">
        <v>289</v>
      </c>
      <c r="BG10" s="23">
        <v>0</v>
      </c>
      <c r="BH10" s="23">
        <v>1</v>
      </c>
      <c r="BI10" s="21">
        <v>1</v>
      </c>
      <c r="BJ10" s="23">
        <v>0</v>
      </c>
      <c r="BK10" s="23">
        <v>1</v>
      </c>
      <c r="BL10" s="23">
        <v>1</v>
      </c>
      <c r="BM10" s="23">
        <v>0</v>
      </c>
      <c r="BN10" s="23">
        <v>0</v>
      </c>
      <c r="BO10" s="23">
        <v>0</v>
      </c>
      <c r="BP10" s="23">
        <v>0</v>
      </c>
      <c r="BQ10" s="23">
        <v>0</v>
      </c>
      <c r="BR10" s="23">
        <v>0</v>
      </c>
      <c r="BS10" s="23">
        <v>0</v>
      </c>
      <c r="BT10" s="23">
        <v>0</v>
      </c>
      <c r="BU10" s="23">
        <v>0</v>
      </c>
      <c r="BV10" s="23">
        <v>0</v>
      </c>
    </row>
    <row r="11" spans="1:74" ht="15.75" customHeight="1">
      <c r="A11" s="14" t="s">
        <v>291</v>
      </c>
      <c r="B11" s="23">
        <v>1</v>
      </c>
      <c r="C11" s="23">
        <v>1</v>
      </c>
      <c r="D11" s="23">
        <v>1</v>
      </c>
      <c r="E11" s="23">
        <v>1</v>
      </c>
      <c r="F11" s="23">
        <v>1</v>
      </c>
      <c r="G11" s="23">
        <v>1</v>
      </c>
      <c r="H11" s="23">
        <v>1</v>
      </c>
      <c r="I11" s="23">
        <v>1</v>
      </c>
      <c r="J11" s="23">
        <v>1</v>
      </c>
      <c r="K11" s="23"/>
      <c r="L11" s="23">
        <v>0</v>
      </c>
      <c r="M11" s="23">
        <v>1</v>
      </c>
      <c r="N11" s="23">
        <v>0</v>
      </c>
      <c r="O11" s="23">
        <v>1</v>
      </c>
      <c r="P11" s="23">
        <v>0</v>
      </c>
      <c r="Q11" s="23">
        <v>1</v>
      </c>
      <c r="R11" s="23">
        <v>0</v>
      </c>
      <c r="S11" s="23">
        <v>0</v>
      </c>
      <c r="T11" s="23">
        <v>1</v>
      </c>
      <c r="U11" s="23">
        <v>0</v>
      </c>
      <c r="V11" s="23">
        <v>0</v>
      </c>
      <c r="W11" s="23">
        <v>1</v>
      </c>
      <c r="X11" s="23">
        <v>1</v>
      </c>
      <c r="Y11" s="23">
        <v>0</v>
      </c>
      <c r="Z11" s="23">
        <v>0</v>
      </c>
      <c r="AA11" s="23">
        <v>0</v>
      </c>
      <c r="AB11" s="23">
        <v>1</v>
      </c>
      <c r="AC11" s="23">
        <v>1</v>
      </c>
      <c r="AD11" s="23">
        <v>0</v>
      </c>
      <c r="AE11" s="23">
        <v>1</v>
      </c>
      <c r="AF11" s="23">
        <v>0</v>
      </c>
      <c r="AG11" s="23">
        <v>1</v>
      </c>
      <c r="AH11" s="23">
        <v>0</v>
      </c>
      <c r="AI11" s="23">
        <v>0</v>
      </c>
      <c r="AJ11" s="23">
        <v>0</v>
      </c>
      <c r="AK11" s="23">
        <v>1</v>
      </c>
      <c r="AL11" s="23">
        <v>1</v>
      </c>
      <c r="AM11" s="23">
        <v>1</v>
      </c>
      <c r="AN11" s="23">
        <v>1</v>
      </c>
      <c r="AO11" s="23" t="s">
        <v>289</v>
      </c>
      <c r="AP11" s="23">
        <v>0</v>
      </c>
      <c r="AQ11" s="23">
        <v>0</v>
      </c>
      <c r="AR11" s="23">
        <v>1</v>
      </c>
      <c r="AS11" s="23">
        <v>1</v>
      </c>
      <c r="AT11" s="23">
        <v>0</v>
      </c>
      <c r="AU11" s="23">
        <v>1</v>
      </c>
      <c r="AV11" s="23">
        <v>0</v>
      </c>
      <c r="AW11" s="23">
        <v>1</v>
      </c>
      <c r="AX11" s="23">
        <v>1</v>
      </c>
      <c r="AY11" s="23">
        <v>1</v>
      </c>
      <c r="AZ11" s="23">
        <v>0</v>
      </c>
      <c r="BA11" s="23">
        <v>0</v>
      </c>
      <c r="BB11" s="23">
        <v>1</v>
      </c>
      <c r="BC11" s="23">
        <v>0</v>
      </c>
      <c r="BD11" s="23">
        <v>1</v>
      </c>
      <c r="BE11" s="23">
        <v>1</v>
      </c>
      <c r="BF11" s="23" t="s">
        <v>289</v>
      </c>
      <c r="BG11" s="23">
        <v>1</v>
      </c>
      <c r="BH11" s="23">
        <v>1</v>
      </c>
      <c r="BI11" s="21">
        <v>1</v>
      </c>
      <c r="BJ11" s="23">
        <v>0</v>
      </c>
      <c r="BK11" s="23">
        <v>1</v>
      </c>
      <c r="BL11" s="23">
        <v>0</v>
      </c>
      <c r="BM11" s="23">
        <v>0</v>
      </c>
      <c r="BN11" s="23">
        <v>0</v>
      </c>
      <c r="BO11" s="23">
        <v>1</v>
      </c>
      <c r="BP11" s="23">
        <v>0</v>
      </c>
      <c r="BQ11" s="23">
        <v>0</v>
      </c>
      <c r="BR11" s="23">
        <v>0</v>
      </c>
      <c r="BS11" s="23">
        <v>0</v>
      </c>
      <c r="BT11" s="23">
        <v>0</v>
      </c>
      <c r="BU11" s="23">
        <v>1</v>
      </c>
      <c r="BV11" s="23">
        <v>1</v>
      </c>
    </row>
    <row r="12" spans="1:74" ht="15.75" customHeight="1">
      <c r="A12" s="14" t="s">
        <v>292</v>
      </c>
      <c r="B12" s="23">
        <v>1</v>
      </c>
      <c r="C12" s="23">
        <v>0</v>
      </c>
      <c r="D12" s="23">
        <v>1</v>
      </c>
      <c r="E12" s="23">
        <v>1</v>
      </c>
      <c r="F12" s="23">
        <v>1</v>
      </c>
      <c r="G12" s="23">
        <v>1</v>
      </c>
      <c r="H12" s="23">
        <v>1</v>
      </c>
      <c r="I12" s="23">
        <v>1</v>
      </c>
      <c r="J12" s="23">
        <v>1</v>
      </c>
      <c r="K12" s="23"/>
      <c r="L12" s="23">
        <v>0</v>
      </c>
      <c r="M12" s="23">
        <v>0</v>
      </c>
      <c r="N12" s="23">
        <v>0</v>
      </c>
      <c r="O12" s="23">
        <v>0</v>
      </c>
      <c r="P12" s="23">
        <v>0</v>
      </c>
      <c r="Q12" s="23">
        <v>0</v>
      </c>
      <c r="R12" s="23">
        <v>0</v>
      </c>
      <c r="S12" s="23">
        <v>0</v>
      </c>
      <c r="T12" s="23">
        <v>1</v>
      </c>
      <c r="U12" s="23">
        <v>0</v>
      </c>
      <c r="V12" s="23">
        <v>0</v>
      </c>
      <c r="W12" s="23">
        <v>0</v>
      </c>
      <c r="X12" s="23">
        <v>0</v>
      </c>
      <c r="Y12" s="23">
        <v>1</v>
      </c>
      <c r="Z12" s="23">
        <v>0</v>
      </c>
      <c r="AA12" s="23">
        <v>0</v>
      </c>
      <c r="AB12" s="23">
        <v>1</v>
      </c>
      <c r="AC12" s="23">
        <v>1</v>
      </c>
      <c r="AD12" s="23">
        <v>0</v>
      </c>
      <c r="AE12" s="23">
        <v>0</v>
      </c>
      <c r="AF12" s="23">
        <v>0</v>
      </c>
      <c r="AG12" s="23">
        <v>1</v>
      </c>
      <c r="AH12" s="23">
        <v>0</v>
      </c>
      <c r="AI12" s="23">
        <v>0</v>
      </c>
      <c r="AJ12" s="23">
        <v>1</v>
      </c>
      <c r="AK12" s="23">
        <v>1</v>
      </c>
      <c r="AL12" s="23">
        <v>1</v>
      </c>
      <c r="AM12" s="23">
        <v>1</v>
      </c>
      <c r="AN12" s="23">
        <v>0</v>
      </c>
      <c r="AO12" s="23">
        <v>0</v>
      </c>
      <c r="AP12" s="23">
        <v>0</v>
      </c>
      <c r="AQ12" s="23">
        <v>0</v>
      </c>
      <c r="AR12" s="23">
        <v>0</v>
      </c>
      <c r="AS12" s="23">
        <v>1</v>
      </c>
      <c r="AT12" s="23">
        <v>0</v>
      </c>
      <c r="AU12" s="23">
        <v>0</v>
      </c>
      <c r="AV12" s="23">
        <v>0</v>
      </c>
      <c r="AW12" s="23">
        <v>0</v>
      </c>
      <c r="AX12" s="23">
        <v>0</v>
      </c>
      <c r="AY12" s="23">
        <v>1</v>
      </c>
      <c r="AZ12" s="23">
        <v>0</v>
      </c>
      <c r="BA12" s="23">
        <v>0</v>
      </c>
      <c r="BB12" s="23">
        <v>0</v>
      </c>
      <c r="BC12" s="23">
        <v>0</v>
      </c>
      <c r="BD12" s="23">
        <v>0</v>
      </c>
      <c r="BE12" s="23">
        <v>0</v>
      </c>
      <c r="BF12" s="23" t="s">
        <v>289</v>
      </c>
      <c r="BG12" s="23">
        <v>0</v>
      </c>
      <c r="BH12" s="23">
        <v>0</v>
      </c>
      <c r="BI12" s="21">
        <v>0</v>
      </c>
      <c r="BJ12" s="23">
        <v>0</v>
      </c>
      <c r="BK12" s="23">
        <v>1</v>
      </c>
      <c r="BL12" s="23">
        <v>1</v>
      </c>
      <c r="BM12" s="23">
        <v>0</v>
      </c>
      <c r="BN12" s="23">
        <v>1</v>
      </c>
      <c r="BO12" s="23">
        <v>0</v>
      </c>
      <c r="BP12" s="23">
        <v>0</v>
      </c>
      <c r="BQ12" s="23">
        <v>0</v>
      </c>
      <c r="BR12" s="23">
        <v>0</v>
      </c>
      <c r="BS12" s="23">
        <v>0</v>
      </c>
      <c r="BT12" s="23">
        <v>0</v>
      </c>
      <c r="BU12" s="23">
        <v>0</v>
      </c>
      <c r="BV12" s="23">
        <v>0</v>
      </c>
    </row>
    <row r="13" spans="1:74" ht="15.75" customHeight="1">
      <c r="A13" s="27" t="s">
        <v>293</v>
      </c>
      <c r="B13" s="23">
        <v>1</v>
      </c>
      <c r="C13" s="23">
        <v>1</v>
      </c>
      <c r="D13" s="23">
        <v>1</v>
      </c>
      <c r="E13" s="23">
        <v>0</v>
      </c>
      <c r="F13" s="23">
        <v>1</v>
      </c>
      <c r="G13" s="23">
        <v>1</v>
      </c>
      <c r="H13" s="23">
        <v>1</v>
      </c>
      <c r="I13" s="23">
        <v>1</v>
      </c>
      <c r="J13" s="23">
        <v>1</v>
      </c>
      <c r="K13" s="23"/>
      <c r="L13" s="23">
        <v>0</v>
      </c>
      <c r="M13" s="23">
        <v>1</v>
      </c>
      <c r="N13" s="23">
        <v>0</v>
      </c>
      <c r="O13" s="23">
        <v>1</v>
      </c>
      <c r="P13" s="23">
        <v>1</v>
      </c>
      <c r="Q13" s="23">
        <v>1</v>
      </c>
      <c r="R13" s="23">
        <v>0</v>
      </c>
      <c r="S13" s="23">
        <v>0</v>
      </c>
      <c r="T13" s="23">
        <v>1</v>
      </c>
      <c r="U13" s="23">
        <v>0</v>
      </c>
      <c r="V13" s="23">
        <v>0</v>
      </c>
      <c r="W13" s="23">
        <v>0</v>
      </c>
      <c r="X13" s="23">
        <v>0</v>
      </c>
      <c r="Y13" s="23">
        <v>0</v>
      </c>
      <c r="Z13" s="23">
        <v>1</v>
      </c>
      <c r="AA13" s="23">
        <v>0</v>
      </c>
      <c r="AB13" s="23">
        <v>0</v>
      </c>
      <c r="AC13" s="23">
        <v>1</v>
      </c>
      <c r="AD13" s="23">
        <v>0</v>
      </c>
      <c r="AE13" s="23">
        <v>0</v>
      </c>
      <c r="AF13" s="23">
        <v>0</v>
      </c>
      <c r="AG13" s="23">
        <v>0</v>
      </c>
      <c r="AH13" s="23">
        <v>0</v>
      </c>
      <c r="AI13" s="23">
        <v>0</v>
      </c>
      <c r="AJ13" s="23">
        <v>1</v>
      </c>
      <c r="AK13" s="23">
        <v>1</v>
      </c>
      <c r="AL13" s="23">
        <v>1</v>
      </c>
      <c r="AM13" s="23">
        <v>1</v>
      </c>
      <c r="AN13" s="23">
        <v>0</v>
      </c>
      <c r="AO13" s="23">
        <v>0</v>
      </c>
      <c r="AP13" s="23">
        <v>1</v>
      </c>
      <c r="AQ13" s="23">
        <v>1</v>
      </c>
      <c r="AR13" s="5">
        <v>1</v>
      </c>
      <c r="AS13" s="23">
        <v>1</v>
      </c>
      <c r="AT13" s="23">
        <v>0</v>
      </c>
      <c r="AU13" s="23">
        <v>0</v>
      </c>
      <c r="AV13" s="23">
        <v>0</v>
      </c>
      <c r="AW13" s="23">
        <v>1</v>
      </c>
      <c r="AX13" s="23">
        <v>0</v>
      </c>
      <c r="AY13" s="23">
        <v>1</v>
      </c>
      <c r="AZ13" s="23">
        <v>1</v>
      </c>
      <c r="BA13" s="23">
        <v>0</v>
      </c>
      <c r="BB13" s="23">
        <v>1</v>
      </c>
      <c r="BC13" s="23">
        <v>0</v>
      </c>
      <c r="BD13" s="23">
        <v>0</v>
      </c>
      <c r="BE13" s="23">
        <v>0</v>
      </c>
      <c r="BF13" s="23" t="s">
        <v>289</v>
      </c>
      <c r="BG13" s="23">
        <v>0</v>
      </c>
      <c r="BH13" s="23">
        <v>1</v>
      </c>
      <c r="BI13" s="21">
        <v>0</v>
      </c>
      <c r="BJ13" s="23">
        <v>0</v>
      </c>
      <c r="BK13" s="23">
        <v>0</v>
      </c>
      <c r="BL13" s="23">
        <v>1</v>
      </c>
      <c r="BM13" s="23">
        <v>0</v>
      </c>
      <c r="BN13" s="23">
        <v>0</v>
      </c>
      <c r="BO13" s="23">
        <v>0</v>
      </c>
      <c r="BP13" s="23">
        <v>0</v>
      </c>
      <c r="BQ13" s="23">
        <v>0</v>
      </c>
      <c r="BR13" s="23">
        <v>1</v>
      </c>
      <c r="BS13" s="23">
        <v>0</v>
      </c>
      <c r="BT13" s="23">
        <v>0</v>
      </c>
      <c r="BU13" s="23">
        <v>0</v>
      </c>
      <c r="BV13" s="23">
        <v>0</v>
      </c>
    </row>
    <row r="14" spans="1:74" ht="15.75" customHeight="1">
      <c r="A14" s="27" t="s">
        <v>294</v>
      </c>
      <c r="B14" s="23">
        <v>1</v>
      </c>
      <c r="C14" s="23">
        <v>0</v>
      </c>
      <c r="D14" s="23">
        <v>1</v>
      </c>
      <c r="E14" s="23">
        <v>1</v>
      </c>
      <c r="F14" s="23">
        <v>1</v>
      </c>
      <c r="G14" s="23">
        <v>1</v>
      </c>
      <c r="H14" s="23">
        <v>1</v>
      </c>
      <c r="I14" s="23">
        <v>1</v>
      </c>
      <c r="J14" s="23">
        <v>1</v>
      </c>
      <c r="K14" s="23"/>
      <c r="L14" s="23">
        <v>0</v>
      </c>
      <c r="M14" s="23">
        <v>1</v>
      </c>
      <c r="N14" s="23">
        <v>0</v>
      </c>
      <c r="O14" s="23">
        <v>1</v>
      </c>
      <c r="P14" s="23">
        <v>0</v>
      </c>
      <c r="Q14" s="23">
        <v>1</v>
      </c>
      <c r="R14" s="23">
        <v>0</v>
      </c>
      <c r="S14" s="23">
        <v>0</v>
      </c>
      <c r="T14" s="23">
        <v>1</v>
      </c>
      <c r="U14" s="23">
        <v>0</v>
      </c>
      <c r="V14" s="23">
        <v>0</v>
      </c>
      <c r="W14" s="23">
        <v>0</v>
      </c>
      <c r="X14" s="23">
        <v>0</v>
      </c>
      <c r="Y14" s="23">
        <v>1</v>
      </c>
      <c r="Z14" s="23">
        <v>0</v>
      </c>
      <c r="AA14" s="23">
        <v>0</v>
      </c>
      <c r="AB14" s="23">
        <v>1</v>
      </c>
      <c r="AC14" s="23">
        <v>1</v>
      </c>
      <c r="AD14" s="23">
        <v>0</v>
      </c>
      <c r="AE14" s="23">
        <v>0</v>
      </c>
      <c r="AF14" s="23">
        <v>0</v>
      </c>
      <c r="AG14" s="23">
        <v>0</v>
      </c>
      <c r="AH14" s="23">
        <v>0</v>
      </c>
      <c r="AI14" s="23">
        <v>0</v>
      </c>
      <c r="AJ14" s="23">
        <v>1</v>
      </c>
      <c r="AK14" s="23">
        <v>1</v>
      </c>
      <c r="AL14" s="23">
        <v>1</v>
      </c>
      <c r="AM14" s="23">
        <v>1</v>
      </c>
      <c r="AN14" s="23">
        <v>0</v>
      </c>
      <c r="AO14" s="23">
        <v>0</v>
      </c>
      <c r="AP14" s="23">
        <v>0</v>
      </c>
      <c r="AQ14" s="23">
        <v>0</v>
      </c>
      <c r="AR14" s="5">
        <v>1</v>
      </c>
      <c r="AS14" s="23">
        <v>1</v>
      </c>
      <c r="AT14" s="23">
        <v>0</v>
      </c>
      <c r="AU14" s="23">
        <v>1</v>
      </c>
      <c r="AV14" s="23">
        <v>0</v>
      </c>
      <c r="AW14" s="23">
        <v>1</v>
      </c>
      <c r="AX14" s="23">
        <v>1</v>
      </c>
      <c r="AY14" s="23">
        <v>1</v>
      </c>
      <c r="AZ14" s="23">
        <v>0</v>
      </c>
      <c r="BA14" s="23">
        <v>1</v>
      </c>
      <c r="BB14" s="23">
        <v>1</v>
      </c>
      <c r="BC14" s="23">
        <v>0</v>
      </c>
      <c r="BD14" s="23">
        <v>0</v>
      </c>
      <c r="BE14" s="23">
        <v>0</v>
      </c>
      <c r="BF14" s="23" t="s">
        <v>289</v>
      </c>
      <c r="BG14" s="23">
        <v>0</v>
      </c>
      <c r="BH14" s="23">
        <v>0</v>
      </c>
      <c r="BI14" s="21">
        <v>0</v>
      </c>
      <c r="BJ14" s="23">
        <v>0</v>
      </c>
      <c r="BK14" s="23">
        <v>1</v>
      </c>
      <c r="BL14" s="23">
        <v>1</v>
      </c>
      <c r="BM14" s="23">
        <v>0</v>
      </c>
      <c r="BN14" s="23">
        <v>0</v>
      </c>
      <c r="BO14" s="23">
        <v>0</v>
      </c>
      <c r="BP14" s="23">
        <v>0</v>
      </c>
      <c r="BQ14" s="23">
        <v>0</v>
      </c>
      <c r="BR14" s="23">
        <v>0</v>
      </c>
      <c r="BS14" s="23">
        <v>1</v>
      </c>
      <c r="BT14" s="23">
        <v>0</v>
      </c>
      <c r="BU14" s="23">
        <v>0</v>
      </c>
      <c r="BV14" s="23">
        <v>0</v>
      </c>
    </row>
    <row r="15" spans="1:74" ht="15.75" customHeight="1">
      <c r="A15" s="27" t="s">
        <v>295</v>
      </c>
      <c r="B15" s="23">
        <v>1</v>
      </c>
      <c r="C15" s="23">
        <v>0</v>
      </c>
      <c r="D15" s="23">
        <v>0</v>
      </c>
      <c r="E15" s="23">
        <v>1</v>
      </c>
      <c r="F15" s="23">
        <v>1</v>
      </c>
      <c r="G15" s="23">
        <v>0</v>
      </c>
      <c r="H15" s="23">
        <v>1</v>
      </c>
      <c r="I15" s="23">
        <v>1</v>
      </c>
      <c r="J15" s="23">
        <v>0</v>
      </c>
      <c r="K15" s="23"/>
      <c r="L15" s="23">
        <v>0</v>
      </c>
      <c r="M15" s="23">
        <v>0</v>
      </c>
      <c r="N15" s="23">
        <v>0</v>
      </c>
      <c r="O15" s="23">
        <v>0</v>
      </c>
      <c r="P15" s="23">
        <v>0</v>
      </c>
      <c r="Q15" s="23">
        <v>1</v>
      </c>
      <c r="R15" s="23">
        <v>0</v>
      </c>
      <c r="S15" s="23">
        <v>0</v>
      </c>
      <c r="T15" s="23">
        <v>0</v>
      </c>
      <c r="U15" s="23">
        <v>0</v>
      </c>
      <c r="V15" s="23">
        <v>0</v>
      </c>
      <c r="W15" s="23">
        <v>0</v>
      </c>
      <c r="X15" s="23">
        <v>0</v>
      </c>
      <c r="Y15" s="23">
        <v>1</v>
      </c>
      <c r="Z15" s="23">
        <v>0</v>
      </c>
      <c r="AA15" s="23">
        <v>0</v>
      </c>
      <c r="AB15" s="23">
        <v>0</v>
      </c>
      <c r="AC15" s="23">
        <v>1</v>
      </c>
      <c r="AD15" s="23">
        <v>0</v>
      </c>
      <c r="AE15" s="23">
        <v>0</v>
      </c>
      <c r="AF15" s="23">
        <v>0</v>
      </c>
      <c r="AG15" s="23">
        <v>0</v>
      </c>
      <c r="AH15" s="23">
        <v>0</v>
      </c>
      <c r="AI15" s="23">
        <v>0</v>
      </c>
      <c r="AJ15" s="23">
        <v>0</v>
      </c>
      <c r="AK15" s="23">
        <v>0</v>
      </c>
      <c r="AL15" s="23">
        <v>0</v>
      </c>
      <c r="AM15" s="23">
        <v>0</v>
      </c>
      <c r="AN15" s="23">
        <v>0</v>
      </c>
      <c r="AO15" s="23">
        <v>0</v>
      </c>
      <c r="AP15" s="23">
        <v>0</v>
      </c>
      <c r="AQ15" s="23">
        <v>0</v>
      </c>
      <c r="AR15" s="23">
        <v>0</v>
      </c>
      <c r="AS15" s="23">
        <v>0</v>
      </c>
      <c r="AT15" s="23">
        <v>0</v>
      </c>
      <c r="AU15" s="23">
        <v>0</v>
      </c>
      <c r="AV15" s="23">
        <v>0</v>
      </c>
      <c r="AW15" s="23">
        <v>0</v>
      </c>
      <c r="AX15" s="23">
        <v>0</v>
      </c>
      <c r="AY15" s="23">
        <v>0</v>
      </c>
      <c r="AZ15" s="23">
        <v>0</v>
      </c>
      <c r="BA15" s="23">
        <v>0</v>
      </c>
      <c r="BB15" s="23">
        <v>0</v>
      </c>
      <c r="BC15" s="23">
        <v>0</v>
      </c>
      <c r="BD15" s="23">
        <v>0</v>
      </c>
      <c r="BE15" s="23">
        <v>0</v>
      </c>
      <c r="BF15" s="23" t="s">
        <v>289</v>
      </c>
      <c r="BG15" s="23">
        <v>0</v>
      </c>
      <c r="BH15" s="23">
        <v>0</v>
      </c>
      <c r="BI15" s="21">
        <v>0</v>
      </c>
      <c r="BJ15" s="23">
        <v>0</v>
      </c>
      <c r="BK15" s="23">
        <v>0</v>
      </c>
      <c r="BL15" s="23">
        <v>0</v>
      </c>
      <c r="BM15" s="23">
        <v>0</v>
      </c>
      <c r="BN15" s="23">
        <v>0</v>
      </c>
      <c r="BO15" s="23">
        <v>0</v>
      </c>
      <c r="BP15" s="23">
        <v>0</v>
      </c>
      <c r="BQ15" s="23">
        <v>0</v>
      </c>
      <c r="BR15" s="23">
        <v>0</v>
      </c>
      <c r="BS15" s="23">
        <v>1</v>
      </c>
      <c r="BT15" s="23">
        <v>0</v>
      </c>
      <c r="BU15" s="23">
        <v>1</v>
      </c>
      <c r="BV15" s="23">
        <v>0</v>
      </c>
    </row>
    <row r="16" spans="1:74" ht="15.75" customHeight="1">
      <c r="A16" s="27" t="s">
        <v>296</v>
      </c>
      <c r="B16" s="23" t="s">
        <v>297</v>
      </c>
      <c r="C16" s="23" t="s">
        <v>298</v>
      </c>
      <c r="D16" s="23" t="s">
        <v>298</v>
      </c>
      <c r="E16" s="23" t="s">
        <v>297</v>
      </c>
      <c r="F16" s="23" t="s">
        <v>297</v>
      </c>
      <c r="G16" s="23" t="s">
        <v>298</v>
      </c>
      <c r="H16" s="23" t="s">
        <v>298</v>
      </c>
      <c r="I16" s="23" t="s">
        <v>299</v>
      </c>
      <c r="J16" s="23" t="s">
        <v>300</v>
      </c>
      <c r="K16" s="23"/>
      <c r="L16" s="23" t="s">
        <v>301</v>
      </c>
      <c r="M16" s="23" t="s">
        <v>300</v>
      </c>
      <c r="N16" s="23" t="s">
        <v>302</v>
      </c>
      <c r="O16" s="23" t="s">
        <v>300</v>
      </c>
      <c r="P16" s="23" t="s">
        <v>303</v>
      </c>
      <c r="Q16" s="23" t="s">
        <v>231</v>
      </c>
      <c r="R16" s="23" t="s">
        <v>300</v>
      </c>
      <c r="S16" s="23" t="s">
        <v>303</v>
      </c>
      <c r="T16" s="23" t="s">
        <v>303</v>
      </c>
      <c r="U16" s="23" t="s">
        <v>231</v>
      </c>
      <c r="V16" s="23" t="s">
        <v>304</v>
      </c>
      <c r="W16" s="23" t="s">
        <v>300</v>
      </c>
      <c r="X16" s="23" t="s">
        <v>303</v>
      </c>
      <c r="Y16" s="23" t="s">
        <v>231</v>
      </c>
      <c r="Z16" s="23" t="s">
        <v>231</v>
      </c>
      <c r="AA16" s="23" t="s">
        <v>300</v>
      </c>
      <c r="AB16" s="23" t="s">
        <v>305</v>
      </c>
      <c r="AC16" s="23" t="s">
        <v>303</v>
      </c>
      <c r="AD16" s="23" t="s">
        <v>301</v>
      </c>
      <c r="AE16" s="23" t="s">
        <v>306</v>
      </c>
      <c r="AF16" s="23" t="s">
        <v>301</v>
      </c>
      <c r="AG16" s="23" t="s">
        <v>299</v>
      </c>
      <c r="AH16" s="23" t="s">
        <v>300</v>
      </c>
      <c r="AI16" s="23" t="s">
        <v>300</v>
      </c>
      <c r="AJ16" s="23" t="s">
        <v>298</v>
      </c>
      <c r="AK16" s="23" t="s">
        <v>298</v>
      </c>
      <c r="AL16" s="23" t="s">
        <v>299</v>
      </c>
      <c r="AM16" s="23" t="s">
        <v>299</v>
      </c>
      <c r="AN16" s="23" t="s">
        <v>307</v>
      </c>
      <c r="AO16" s="23" t="s">
        <v>300</v>
      </c>
      <c r="AP16" s="23" t="s">
        <v>231</v>
      </c>
      <c r="AQ16" s="23" t="s">
        <v>300</v>
      </c>
      <c r="AR16" s="23" t="s">
        <v>300</v>
      </c>
      <c r="AS16" s="23" t="s">
        <v>231</v>
      </c>
      <c r="AT16" s="23" t="s">
        <v>300</v>
      </c>
      <c r="AU16" s="23" t="s">
        <v>300</v>
      </c>
      <c r="AV16" s="23" t="s">
        <v>303</v>
      </c>
      <c r="AW16" s="23" t="s">
        <v>231</v>
      </c>
      <c r="AX16" s="23" t="s">
        <v>231</v>
      </c>
      <c r="AY16" s="23" t="s">
        <v>303</v>
      </c>
      <c r="AZ16" s="23" t="s">
        <v>300</v>
      </c>
      <c r="BA16" s="23" t="s">
        <v>300</v>
      </c>
      <c r="BB16" s="23" t="s">
        <v>231</v>
      </c>
      <c r="BC16" s="23" t="s">
        <v>308</v>
      </c>
      <c r="BD16" s="23" t="s">
        <v>300</v>
      </c>
      <c r="BE16" s="23" t="s">
        <v>300</v>
      </c>
      <c r="BF16" s="23" t="s">
        <v>231</v>
      </c>
      <c r="BG16" s="23" t="s">
        <v>231</v>
      </c>
      <c r="BH16" s="23" t="s">
        <v>231</v>
      </c>
      <c r="BI16" s="23" t="s">
        <v>299</v>
      </c>
      <c r="BJ16" s="23" t="s">
        <v>298</v>
      </c>
      <c r="BK16" s="23" t="s">
        <v>299</v>
      </c>
      <c r="BL16" s="23" t="s">
        <v>297</v>
      </c>
      <c r="BM16" s="23" t="s">
        <v>298</v>
      </c>
      <c r="BN16" s="23" t="s">
        <v>289</v>
      </c>
      <c r="BO16" s="23" t="s">
        <v>297</v>
      </c>
      <c r="BP16" s="23" t="s">
        <v>300</v>
      </c>
      <c r="BQ16" s="23" t="s">
        <v>309</v>
      </c>
      <c r="BR16" s="23" t="s">
        <v>300</v>
      </c>
      <c r="BS16" s="23" t="s">
        <v>300</v>
      </c>
      <c r="BT16" s="23" t="s">
        <v>300</v>
      </c>
      <c r="BU16" s="23" t="s">
        <v>307</v>
      </c>
      <c r="BV16" s="23" t="s">
        <v>300</v>
      </c>
    </row>
    <row r="17" spans="1:74" ht="15.75" customHeight="1">
      <c r="A17" s="27" t="s">
        <v>310</v>
      </c>
      <c r="B17" s="23" t="s">
        <v>311</v>
      </c>
      <c r="C17" s="23" t="s">
        <v>312</v>
      </c>
      <c r="D17" s="23" t="s">
        <v>313</v>
      </c>
      <c r="E17" s="23" t="s">
        <v>314</v>
      </c>
      <c r="F17" s="23" t="s">
        <v>311</v>
      </c>
      <c r="G17" s="23" t="s">
        <v>313</v>
      </c>
      <c r="H17" s="23" t="s">
        <v>313</v>
      </c>
      <c r="I17" s="23" t="s">
        <v>315</v>
      </c>
      <c r="J17" s="23" t="s">
        <v>316</v>
      </c>
      <c r="K17" s="23"/>
      <c r="L17" s="23" t="s">
        <v>317</v>
      </c>
      <c r="M17" s="23" t="s">
        <v>318</v>
      </c>
      <c r="N17" s="23" t="s">
        <v>317</v>
      </c>
      <c r="O17" s="23" t="s">
        <v>319</v>
      </c>
      <c r="P17" s="23" t="s">
        <v>317</v>
      </c>
      <c r="Q17" s="23" t="s">
        <v>319</v>
      </c>
      <c r="R17" s="23" t="s">
        <v>319</v>
      </c>
      <c r="S17" s="23" t="s">
        <v>319</v>
      </c>
      <c r="T17" s="23" t="s">
        <v>317</v>
      </c>
      <c r="U17" s="23" t="s">
        <v>320</v>
      </c>
      <c r="V17" s="23" t="s">
        <v>317</v>
      </c>
      <c r="W17" s="23" t="s">
        <v>319</v>
      </c>
      <c r="X17" s="23" t="s">
        <v>321</v>
      </c>
      <c r="Y17" s="23" t="s">
        <v>317</v>
      </c>
      <c r="Z17" s="23" t="s">
        <v>322</v>
      </c>
      <c r="AA17" s="23" t="s">
        <v>323</v>
      </c>
      <c r="AB17" s="23" t="s">
        <v>324</v>
      </c>
      <c r="AC17" s="23" t="s">
        <v>325</v>
      </c>
      <c r="AD17" s="23" t="s">
        <v>317</v>
      </c>
      <c r="AE17" s="23" t="s">
        <v>326</v>
      </c>
      <c r="AF17" s="23" t="s">
        <v>317</v>
      </c>
      <c r="AG17" s="23" t="s">
        <v>311</v>
      </c>
      <c r="AH17" s="23" t="s">
        <v>317</v>
      </c>
      <c r="AI17" s="23" t="s">
        <v>317</v>
      </c>
      <c r="AJ17" s="23" t="s">
        <v>314</v>
      </c>
      <c r="AK17" s="23" t="s">
        <v>314</v>
      </c>
      <c r="AL17" s="23" t="s">
        <v>311</v>
      </c>
      <c r="AM17" s="23" t="s">
        <v>314</v>
      </c>
      <c r="AN17" s="23" t="s">
        <v>314</v>
      </c>
      <c r="AO17" s="23" t="s">
        <v>317</v>
      </c>
      <c r="AP17" s="23" t="s">
        <v>327</v>
      </c>
      <c r="AQ17" s="23" t="s">
        <v>321</v>
      </c>
      <c r="AR17" s="23" t="s">
        <v>319</v>
      </c>
      <c r="AS17" s="23" t="s">
        <v>319</v>
      </c>
      <c r="AT17" s="23" t="s">
        <v>317</v>
      </c>
      <c r="AU17" s="23" t="s">
        <v>319</v>
      </c>
      <c r="AV17" s="23" t="s">
        <v>317</v>
      </c>
      <c r="AW17" s="23" t="s">
        <v>316</v>
      </c>
      <c r="AX17" s="23" t="s">
        <v>319</v>
      </c>
      <c r="AY17" s="23" t="s">
        <v>316</v>
      </c>
      <c r="AZ17" s="23" t="s">
        <v>316</v>
      </c>
      <c r="BA17" s="23" t="s">
        <v>328</v>
      </c>
      <c r="BB17" s="23" t="s">
        <v>317</v>
      </c>
      <c r="BC17" s="23" t="s">
        <v>308</v>
      </c>
      <c r="BD17" s="23" t="s">
        <v>328</v>
      </c>
      <c r="BE17" s="23" t="s">
        <v>316</v>
      </c>
      <c r="BF17" s="23" t="s">
        <v>316</v>
      </c>
      <c r="BG17" s="23" t="s">
        <v>329</v>
      </c>
      <c r="BH17" s="23" t="s">
        <v>316</v>
      </c>
      <c r="BI17" s="23" t="s">
        <v>313</v>
      </c>
      <c r="BJ17" s="23" t="s">
        <v>313</v>
      </c>
      <c r="BK17" s="23" t="s">
        <v>311</v>
      </c>
      <c r="BL17" s="23" t="s">
        <v>313</v>
      </c>
      <c r="BM17" s="23" t="s">
        <v>330</v>
      </c>
      <c r="BN17" s="23" t="s">
        <v>311</v>
      </c>
      <c r="BO17" s="23" t="s">
        <v>331</v>
      </c>
      <c r="BP17" s="23" t="s">
        <v>327</v>
      </c>
      <c r="BQ17" s="23" t="s">
        <v>319</v>
      </c>
      <c r="BR17" s="23" t="s">
        <v>316</v>
      </c>
      <c r="BS17" s="23" t="s">
        <v>317</v>
      </c>
      <c r="BT17" s="23" t="s">
        <v>317</v>
      </c>
      <c r="BU17" s="23" t="s">
        <v>316</v>
      </c>
      <c r="BV17" s="23" t="s">
        <v>319</v>
      </c>
    </row>
    <row r="18" spans="1:74" ht="15.75" customHeight="1">
      <c r="A18" s="27" t="s">
        <v>332</v>
      </c>
      <c r="B18" s="23" t="s">
        <v>333</v>
      </c>
      <c r="C18" s="23">
        <v>6</v>
      </c>
      <c r="D18" s="23">
        <v>3</v>
      </c>
      <c r="E18" s="23">
        <v>6</v>
      </c>
      <c r="F18" s="23">
        <v>190</v>
      </c>
      <c r="G18" s="23">
        <v>2</v>
      </c>
      <c r="H18" s="23">
        <v>3</v>
      </c>
      <c r="I18" s="23">
        <v>24</v>
      </c>
      <c r="J18" s="23">
        <v>5</v>
      </c>
      <c r="K18" s="23"/>
      <c r="L18" s="23">
        <v>1</v>
      </c>
      <c r="M18" s="23">
        <v>1</v>
      </c>
      <c r="N18" s="23">
        <v>1</v>
      </c>
      <c r="O18" s="23">
        <v>3</v>
      </c>
      <c r="P18" s="23">
        <v>2</v>
      </c>
      <c r="Q18" s="23">
        <v>2</v>
      </c>
      <c r="R18" s="23">
        <v>1</v>
      </c>
      <c r="S18" s="23">
        <v>1</v>
      </c>
      <c r="T18" s="23">
        <v>13</v>
      </c>
      <c r="U18" s="23">
        <v>12</v>
      </c>
      <c r="V18" s="23">
        <v>1</v>
      </c>
      <c r="W18" s="23">
        <v>1</v>
      </c>
      <c r="X18" s="23">
        <v>1</v>
      </c>
      <c r="Y18" s="23">
        <v>1</v>
      </c>
      <c r="Z18" s="23">
        <v>1</v>
      </c>
      <c r="AA18" s="23">
        <v>1</v>
      </c>
      <c r="AB18" s="23">
        <v>1</v>
      </c>
      <c r="AC18" s="23">
        <v>2</v>
      </c>
      <c r="AD18" s="23">
        <v>3</v>
      </c>
      <c r="AE18" s="23">
        <v>1</v>
      </c>
      <c r="AF18" s="23">
        <v>16</v>
      </c>
      <c r="AG18" s="23">
        <v>1</v>
      </c>
      <c r="AH18" s="23">
        <v>1</v>
      </c>
      <c r="AI18" s="23">
        <v>1</v>
      </c>
      <c r="AJ18" s="23">
        <v>1</v>
      </c>
      <c r="AK18" s="23">
        <v>4</v>
      </c>
      <c r="AL18" s="23">
        <v>1</v>
      </c>
      <c r="AM18" s="23">
        <v>1</v>
      </c>
      <c r="AN18" s="23">
        <v>3</v>
      </c>
      <c r="AO18" s="23">
        <v>1</v>
      </c>
      <c r="AP18" s="23">
        <v>2</v>
      </c>
      <c r="AQ18" s="23">
        <v>4</v>
      </c>
      <c r="AR18" s="23">
        <v>1</v>
      </c>
      <c r="AS18" s="23">
        <v>1</v>
      </c>
      <c r="AT18" s="23">
        <v>1</v>
      </c>
      <c r="AU18" s="23">
        <v>2</v>
      </c>
      <c r="AV18" s="23">
        <v>2</v>
      </c>
      <c r="AW18" s="23">
        <v>2</v>
      </c>
      <c r="AX18" s="23">
        <v>2</v>
      </c>
      <c r="AY18" s="23">
        <v>2</v>
      </c>
      <c r="AZ18" s="23">
        <v>8</v>
      </c>
      <c r="BA18" s="23">
        <v>3</v>
      </c>
      <c r="BB18" s="23">
        <v>3</v>
      </c>
      <c r="BC18" s="23">
        <v>0</v>
      </c>
      <c r="BE18" s="23">
        <v>3</v>
      </c>
      <c r="BF18" s="23" t="s">
        <v>289</v>
      </c>
      <c r="BG18" s="23">
        <v>1</v>
      </c>
      <c r="BH18" s="23">
        <v>5</v>
      </c>
      <c r="BI18" s="21">
        <v>1</v>
      </c>
      <c r="BJ18" s="23">
        <v>1</v>
      </c>
      <c r="BK18" s="23">
        <v>5</v>
      </c>
      <c r="BL18" s="23">
        <v>1</v>
      </c>
      <c r="BM18" s="23">
        <v>2</v>
      </c>
      <c r="BN18" s="23">
        <v>1</v>
      </c>
      <c r="BO18" s="23">
        <v>1</v>
      </c>
      <c r="BP18" s="23">
        <v>3</v>
      </c>
      <c r="BQ18" s="23">
        <v>1</v>
      </c>
      <c r="BR18" s="23">
        <v>2</v>
      </c>
      <c r="BS18" s="23">
        <v>2</v>
      </c>
      <c r="BT18" s="23">
        <v>1</v>
      </c>
      <c r="BU18" s="23" t="s">
        <v>334</v>
      </c>
      <c r="BV18" s="23">
        <v>1</v>
      </c>
    </row>
    <row r="19" spans="1:74" ht="15.75" customHeight="1">
      <c r="A19" s="27" t="s">
        <v>335</v>
      </c>
      <c r="B19" s="23" t="s">
        <v>336</v>
      </c>
      <c r="C19" s="23" t="s">
        <v>337</v>
      </c>
      <c r="D19" s="23" t="s">
        <v>338</v>
      </c>
      <c r="E19" s="23" t="s">
        <v>339</v>
      </c>
      <c r="F19" s="23" t="s">
        <v>340</v>
      </c>
      <c r="G19" s="23" t="s">
        <v>341</v>
      </c>
      <c r="H19" s="23" t="s">
        <v>342</v>
      </c>
      <c r="I19" s="23" t="s">
        <v>343</v>
      </c>
      <c r="J19" s="23" t="s">
        <v>344</v>
      </c>
      <c r="K19" s="23"/>
      <c r="L19" s="23" t="s">
        <v>345</v>
      </c>
      <c r="M19" s="23" t="s">
        <v>346</v>
      </c>
      <c r="N19" s="23" t="s">
        <v>347</v>
      </c>
      <c r="O19" s="23" t="s">
        <v>348</v>
      </c>
      <c r="P19" s="23" t="s">
        <v>349</v>
      </c>
      <c r="Q19" s="23" t="s">
        <v>350</v>
      </c>
      <c r="R19" s="23" t="s">
        <v>351</v>
      </c>
      <c r="S19" s="23" t="s">
        <v>352</v>
      </c>
      <c r="T19" s="23" t="s">
        <v>353</v>
      </c>
      <c r="U19" s="23" t="s">
        <v>354</v>
      </c>
      <c r="V19" s="23" t="s">
        <v>355</v>
      </c>
      <c r="W19" s="23" t="s">
        <v>356</v>
      </c>
      <c r="X19" s="23" t="s">
        <v>357</v>
      </c>
      <c r="Y19" s="23" t="s">
        <v>358</v>
      </c>
      <c r="Z19" s="23" t="s">
        <v>359</v>
      </c>
      <c r="AA19" s="23" t="s">
        <v>359</v>
      </c>
      <c r="AB19" s="23" t="s">
        <v>360</v>
      </c>
      <c r="AC19" s="23" t="s">
        <v>361</v>
      </c>
      <c r="AD19" s="23" t="s">
        <v>362</v>
      </c>
      <c r="AE19" s="23" t="s">
        <v>363</v>
      </c>
      <c r="AF19" s="23" t="s">
        <v>364</v>
      </c>
      <c r="AG19" s="23" t="s">
        <v>365</v>
      </c>
      <c r="AH19" s="23" t="s">
        <v>366</v>
      </c>
      <c r="AI19" s="23" t="s">
        <v>360</v>
      </c>
      <c r="AJ19" s="23" t="s">
        <v>360</v>
      </c>
      <c r="AK19" s="23" t="s">
        <v>367</v>
      </c>
      <c r="AL19" s="23" t="s">
        <v>368</v>
      </c>
      <c r="AM19" s="23" t="s">
        <v>369</v>
      </c>
      <c r="AN19" s="23" t="s">
        <v>370</v>
      </c>
      <c r="AO19" s="23" t="s">
        <v>371</v>
      </c>
      <c r="AP19" s="23" t="s">
        <v>372</v>
      </c>
      <c r="AQ19" s="23" t="s">
        <v>373</v>
      </c>
      <c r="AR19" s="23" t="s">
        <v>346</v>
      </c>
      <c r="AS19" s="23" t="s">
        <v>374</v>
      </c>
      <c r="AT19" s="23" t="s">
        <v>375</v>
      </c>
      <c r="AU19" s="23" t="s">
        <v>376</v>
      </c>
      <c r="AV19" s="23" t="s">
        <v>377</v>
      </c>
      <c r="AW19" s="23" t="s">
        <v>378</v>
      </c>
      <c r="AX19" s="23" t="s">
        <v>379</v>
      </c>
      <c r="AY19" s="23" t="s">
        <v>380</v>
      </c>
      <c r="AZ19" s="23" t="s">
        <v>381</v>
      </c>
      <c r="BA19" s="23" t="s">
        <v>382</v>
      </c>
      <c r="BB19" s="23" t="s">
        <v>383</v>
      </c>
      <c r="BC19" s="23" t="s">
        <v>308</v>
      </c>
      <c r="BE19" s="23" t="s">
        <v>384</v>
      </c>
      <c r="BF19" s="23" t="s">
        <v>385</v>
      </c>
      <c r="BG19" s="23" t="s">
        <v>386</v>
      </c>
      <c r="BH19" s="23" t="s">
        <v>387</v>
      </c>
      <c r="BI19" s="16" t="s">
        <v>388</v>
      </c>
      <c r="BJ19" s="23" t="s">
        <v>389</v>
      </c>
      <c r="BK19" s="23" t="s">
        <v>390</v>
      </c>
      <c r="BL19" s="23" t="s">
        <v>391</v>
      </c>
      <c r="BM19" s="23" t="s">
        <v>392</v>
      </c>
      <c r="BN19" s="23" t="s">
        <v>393</v>
      </c>
      <c r="BO19" s="23" t="s">
        <v>394</v>
      </c>
      <c r="BP19" s="23" t="s">
        <v>395</v>
      </c>
      <c r="BQ19" s="23" t="s">
        <v>396</v>
      </c>
      <c r="BR19" s="23" t="s">
        <v>397</v>
      </c>
      <c r="BS19" s="23" t="s">
        <v>398</v>
      </c>
      <c r="BT19" s="23" t="s">
        <v>399</v>
      </c>
      <c r="BU19" s="23" t="s">
        <v>400</v>
      </c>
      <c r="BV19" s="23" t="s">
        <v>401</v>
      </c>
    </row>
    <row r="20" spans="1:74" ht="15.75" customHeight="1">
      <c r="A20" s="27" t="s">
        <v>402</v>
      </c>
      <c r="B20" s="23">
        <v>1</v>
      </c>
      <c r="C20" s="23">
        <v>1</v>
      </c>
      <c r="D20" s="23">
        <v>1</v>
      </c>
      <c r="E20" s="23">
        <v>1</v>
      </c>
      <c r="F20" s="23">
        <v>1</v>
      </c>
      <c r="G20" s="23">
        <v>1</v>
      </c>
      <c r="H20" s="23">
        <v>1</v>
      </c>
      <c r="I20" s="23">
        <v>1</v>
      </c>
      <c r="J20" s="23">
        <v>0</v>
      </c>
      <c r="K20" s="23"/>
      <c r="L20" s="23">
        <v>1</v>
      </c>
      <c r="M20" s="23">
        <v>1</v>
      </c>
      <c r="N20" s="23">
        <v>1</v>
      </c>
      <c r="O20" s="23">
        <v>1</v>
      </c>
      <c r="P20" s="23">
        <v>1</v>
      </c>
      <c r="Q20" s="23">
        <v>1</v>
      </c>
      <c r="R20" s="23">
        <v>0</v>
      </c>
      <c r="S20" s="23">
        <v>1</v>
      </c>
      <c r="T20" s="4">
        <v>0</v>
      </c>
      <c r="U20" s="23">
        <v>1</v>
      </c>
      <c r="V20" s="23">
        <v>0</v>
      </c>
      <c r="W20" s="23">
        <v>1</v>
      </c>
      <c r="X20" s="23">
        <v>1</v>
      </c>
      <c r="Y20" s="23">
        <v>1</v>
      </c>
      <c r="Z20" s="23">
        <v>1</v>
      </c>
      <c r="AA20" s="23">
        <v>1</v>
      </c>
      <c r="AB20" s="23">
        <v>1</v>
      </c>
      <c r="AC20" s="23">
        <v>1</v>
      </c>
      <c r="AD20" s="23">
        <v>1</v>
      </c>
      <c r="AE20" s="23">
        <v>1</v>
      </c>
      <c r="AF20" s="23">
        <v>1</v>
      </c>
      <c r="AG20" s="23">
        <v>1</v>
      </c>
      <c r="AH20" s="23">
        <v>1</v>
      </c>
      <c r="AI20" s="23">
        <v>1</v>
      </c>
      <c r="AJ20" s="23">
        <v>1</v>
      </c>
      <c r="AK20" s="23">
        <v>1</v>
      </c>
      <c r="AL20" s="23">
        <v>1</v>
      </c>
      <c r="AM20" s="23" t="s">
        <v>403</v>
      </c>
      <c r="AN20" s="23">
        <v>0</v>
      </c>
      <c r="AO20" s="23">
        <v>1</v>
      </c>
      <c r="AP20" s="23" t="s">
        <v>404</v>
      </c>
      <c r="AQ20" s="23">
        <v>0</v>
      </c>
      <c r="AR20" s="23">
        <v>1</v>
      </c>
      <c r="AS20" s="23">
        <v>1</v>
      </c>
      <c r="AT20" s="23">
        <v>1</v>
      </c>
      <c r="AU20" s="23">
        <v>1</v>
      </c>
      <c r="AV20" s="23">
        <v>1</v>
      </c>
      <c r="AW20" s="23">
        <v>1</v>
      </c>
      <c r="AX20" s="23">
        <v>1</v>
      </c>
      <c r="AY20" s="23">
        <v>1</v>
      </c>
      <c r="AZ20" s="23">
        <v>1</v>
      </c>
      <c r="BA20" s="23">
        <v>0</v>
      </c>
      <c r="BB20" s="23">
        <v>0</v>
      </c>
      <c r="BC20" s="23" t="s">
        <v>308</v>
      </c>
      <c r="BD20" s="23">
        <v>0</v>
      </c>
      <c r="BE20" s="23">
        <v>1</v>
      </c>
      <c r="BF20" s="23" t="s">
        <v>289</v>
      </c>
      <c r="BG20" s="23">
        <v>1</v>
      </c>
      <c r="BH20" s="23">
        <v>1</v>
      </c>
      <c r="BI20" s="21">
        <v>1</v>
      </c>
      <c r="BJ20" s="23">
        <v>1</v>
      </c>
      <c r="BK20" s="23">
        <v>0</v>
      </c>
      <c r="BL20" s="23">
        <v>0</v>
      </c>
      <c r="BM20" s="23">
        <v>1</v>
      </c>
      <c r="BN20" s="23">
        <v>1</v>
      </c>
      <c r="BO20" s="23">
        <v>1</v>
      </c>
      <c r="BP20" s="23" t="s">
        <v>405</v>
      </c>
      <c r="BQ20" s="23">
        <v>1</v>
      </c>
      <c r="BR20" s="23">
        <v>1</v>
      </c>
      <c r="BS20" s="23">
        <v>1</v>
      </c>
      <c r="BT20" s="23">
        <v>1</v>
      </c>
      <c r="BU20" s="23">
        <v>0</v>
      </c>
      <c r="BV20" s="23">
        <v>1</v>
      </c>
    </row>
    <row r="21" spans="1:74" ht="15.75" customHeight="1">
      <c r="A21" s="27" t="s">
        <v>406</v>
      </c>
      <c r="B21" s="23">
        <v>475</v>
      </c>
      <c r="C21" s="23" t="s">
        <v>333</v>
      </c>
      <c r="D21" s="23" t="s">
        <v>333</v>
      </c>
      <c r="E21" s="17">
        <v>43858</v>
      </c>
      <c r="F21" s="18">
        <v>10000000</v>
      </c>
      <c r="G21" s="23">
        <v>365</v>
      </c>
      <c r="H21" s="23" t="s">
        <v>407</v>
      </c>
      <c r="I21" s="23" t="s">
        <v>407</v>
      </c>
      <c r="J21" s="23" t="s">
        <v>289</v>
      </c>
      <c r="K21" s="23"/>
      <c r="L21" s="23" t="s">
        <v>404</v>
      </c>
      <c r="M21" s="23" t="s">
        <v>408</v>
      </c>
      <c r="N21" s="15" t="s">
        <v>404</v>
      </c>
      <c r="O21" s="23" t="s">
        <v>409</v>
      </c>
      <c r="P21" s="23" t="s">
        <v>410</v>
      </c>
      <c r="Q21" s="15" t="s">
        <v>404</v>
      </c>
      <c r="R21" s="23" t="s">
        <v>16</v>
      </c>
      <c r="S21" s="23">
        <v>108</v>
      </c>
      <c r="T21" s="23" t="s">
        <v>308</v>
      </c>
      <c r="U21" s="23" t="s">
        <v>411</v>
      </c>
      <c r="V21" s="23" t="s">
        <v>16</v>
      </c>
      <c r="W21" s="23">
        <v>770</v>
      </c>
      <c r="X21" s="23" t="s">
        <v>412</v>
      </c>
      <c r="Y21" s="23" t="s">
        <v>413</v>
      </c>
      <c r="Z21" s="23" t="s">
        <v>407</v>
      </c>
      <c r="AA21" s="23">
        <f>5*365</f>
        <v>1825</v>
      </c>
      <c r="AB21" s="23">
        <f>2*104</f>
        <v>208</v>
      </c>
      <c r="AC21" s="23">
        <f>4*365*48</f>
        <v>70080</v>
      </c>
      <c r="AD21" s="23" t="s">
        <v>414</v>
      </c>
      <c r="AE21" s="23">
        <v>214</v>
      </c>
      <c r="AF21" s="15" t="s">
        <v>415</v>
      </c>
      <c r="AG21" s="23">
        <v>280</v>
      </c>
      <c r="AH21" s="23" t="s">
        <v>404</v>
      </c>
      <c r="AI21" s="23">
        <v>657</v>
      </c>
      <c r="AJ21" s="23">
        <v>162</v>
      </c>
      <c r="AK21" s="23" t="s">
        <v>333</v>
      </c>
      <c r="AL21" s="23">
        <v>30</v>
      </c>
      <c r="AM21" s="23" t="s">
        <v>404</v>
      </c>
      <c r="AN21" s="23" t="s">
        <v>289</v>
      </c>
      <c r="AO21" s="23">
        <f>14*15</f>
        <v>210</v>
      </c>
      <c r="AP21" s="23" t="s">
        <v>289</v>
      </c>
      <c r="AQ21" s="23" t="s">
        <v>289</v>
      </c>
      <c r="AR21" s="19">
        <f>365*4*24</f>
        <v>35040</v>
      </c>
      <c r="AS21" s="23">
        <v>14</v>
      </c>
      <c r="AT21" s="23">
        <v>22</v>
      </c>
      <c r="AU21" s="23" t="s">
        <v>416</v>
      </c>
      <c r="AV21" s="23" t="s">
        <v>417</v>
      </c>
      <c r="AW21" s="23" t="s">
        <v>404</v>
      </c>
      <c r="AX21" s="23" t="s">
        <v>418</v>
      </c>
      <c r="AY21" s="23" t="s">
        <v>419</v>
      </c>
      <c r="AZ21" s="23">
        <v>1</v>
      </c>
      <c r="BA21" s="23" t="s">
        <v>289</v>
      </c>
      <c r="BB21" s="23" t="s">
        <v>420</v>
      </c>
      <c r="BC21" s="20" t="s">
        <v>308</v>
      </c>
      <c r="BD21" s="23" t="s">
        <v>308</v>
      </c>
      <c r="BE21" s="23" t="s">
        <v>421</v>
      </c>
      <c r="BF21" s="23" t="s">
        <v>289</v>
      </c>
      <c r="BG21" s="23" t="s">
        <v>422</v>
      </c>
      <c r="BH21" s="23" t="s">
        <v>423</v>
      </c>
      <c r="BI21" s="23" t="s">
        <v>407</v>
      </c>
      <c r="BJ21" s="23">
        <v>2000</v>
      </c>
      <c r="BK21" s="23" t="s">
        <v>289</v>
      </c>
      <c r="BL21" s="23" t="s">
        <v>289</v>
      </c>
      <c r="BM21" s="23" t="s">
        <v>407</v>
      </c>
      <c r="BN21" s="23" t="s">
        <v>407</v>
      </c>
      <c r="BO21" s="18">
        <v>157279</v>
      </c>
      <c r="BP21" s="23" t="s">
        <v>424</v>
      </c>
      <c r="BQ21" s="23">
        <v>365</v>
      </c>
      <c r="BR21" s="23" t="s">
        <v>425</v>
      </c>
      <c r="BS21" s="23">
        <v>230</v>
      </c>
      <c r="BT21" s="23">
        <f>12*8</f>
        <v>96</v>
      </c>
      <c r="BU21" s="23" t="s">
        <v>289</v>
      </c>
      <c r="BV21" s="19">
        <f>20*12*4</f>
        <v>960</v>
      </c>
    </row>
    <row r="22" spans="1:74" ht="50">
      <c r="A22" s="27" t="s">
        <v>426</v>
      </c>
      <c r="B22" s="23" t="s">
        <v>333</v>
      </c>
      <c r="C22" s="18">
        <v>1825</v>
      </c>
      <c r="D22" s="18">
        <v>17664</v>
      </c>
      <c r="E22" s="23">
        <v>0</v>
      </c>
      <c r="F22" s="18">
        <v>37</v>
      </c>
      <c r="G22" s="19">
        <f>365*6</f>
        <v>2190</v>
      </c>
      <c r="H22" s="23">
        <v>0</v>
      </c>
      <c r="I22" s="23">
        <f>365*2</f>
        <v>730</v>
      </c>
      <c r="J22" s="23">
        <v>50</v>
      </c>
      <c r="K22" s="23"/>
      <c r="L22" s="23">
        <v>16</v>
      </c>
      <c r="M22" s="23">
        <v>3</v>
      </c>
      <c r="N22" s="23"/>
      <c r="O22" s="23" t="s">
        <v>427</v>
      </c>
      <c r="P22" s="23">
        <v>1</v>
      </c>
      <c r="Q22" s="23">
        <v>1</v>
      </c>
      <c r="R22" s="23">
        <v>1</v>
      </c>
      <c r="S22" s="23">
        <v>1</v>
      </c>
      <c r="T22" s="23">
        <v>365</v>
      </c>
      <c r="U22" s="23">
        <v>208</v>
      </c>
      <c r="V22" s="4">
        <v>1</v>
      </c>
      <c r="W22" s="23">
        <v>539</v>
      </c>
      <c r="X22" s="23">
        <v>1</v>
      </c>
      <c r="Y22" s="23" t="s">
        <v>404</v>
      </c>
      <c r="Z22" s="23">
        <v>0</v>
      </c>
      <c r="AA22" s="23">
        <v>1</v>
      </c>
      <c r="AB22" s="23">
        <v>1</v>
      </c>
      <c r="AC22" s="23">
        <f>10*52</f>
        <v>520</v>
      </c>
      <c r="AD22" s="23">
        <v>1</v>
      </c>
      <c r="AE22" s="23">
        <v>1</v>
      </c>
      <c r="AF22" s="23" t="s">
        <v>428</v>
      </c>
      <c r="AG22" s="23">
        <v>3</v>
      </c>
      <c r="AH22" s="23" t="s">
        <v>404</v>
      </c>
      <c r="AI22" s="23">
        <v>104</v>
      </c>
      <c r="AJ22" s="23">
        <v>6500</v>
      </c>
      <c r="AK22" s="23">
        <v>0</v>
      </c>
      <c r="AL22" s="23">
        <v>30</v>
      </c>
      <c r="AM22" s="23">
        <v>235</v>
      </c>
      <c r="AN22" s="23">
        <v>64</v>
      </c>
      <c r="AO22" s="23">
        <v>15</v>
      </c>
      <c r="AP22" s="19">
        <f>60*8</f>
        <v>480</v>
      </c>
      <c r="AQ22" s="23">
        <v>2656</v>
      </c>
      <c r="AR22" s="19">
        <f>365*1*24</f>
        <v>8760</v>
      </c>
      <c r="AS22" s="23">
        <v>1</v>
      </c>
      <c r="AT22" s="23">
        <v>12</v>
      </c>
      <c r="AU22" s="23" t="s">
        <v>429</v>
      </c>
      <c r="AV22" s="23">
        <v>1</v>
      </c>
      <c r="AW22" s="23">
        <v>4000</v>
      </c>
      <c r="AX22" s="23">
        <v>1</v>
      </c>
      <c r="AY22" s="19">
        <f>7*365</f>
        <v>2555</v>
      </c>
      <c r="AZ22" s="23">
        <v>0</v>
      </c>
      <c r="BB22" s="23" t="s">
        <v>430</v>
      </c>
      <c r="BC22" s="20" t="s">
        <v>308</v>
      </c>
      <c r="BD22" s="23">
        <v>240</v>
      </c>
      <c r="BE22" s="23">
        <v>960</v>
      </c>
      <c r="BF22" s="23" t="s">
        <v>289</v>
      </c>
      <c r="BG22" s="23">
        <v>1</v>
      </c>
      <c r="BH22" s="23">
        <v>18</v>
      </c>
      <c r="BI22" s="21">
        <f>365*20</f>
        <v>7300</v>
      </c>
      <c r="BJ22" s="23">
        <f>365*8</f>
        <v>2920</v>
      </c>
      <c r="BK22" s="5">
        <v>1439</v>
      </c>
      <c r="BL22" s="23">
        <v>9553</v>
      </c>
      <c r="BM22" s="23">
        <v>19</v>
      </c>
      <c r="BN22" s="23">
        <v>0</v>
      </c>
      <c r="BO22" s="23">
        <v>317</v>
      </c>
      <c r="BP22" s="23">
        <v>24</v>
      </c>
      <c r="BQ22" s="23">
        <v>303</v>
      </c>
      <c r="BR22" s="23" t="s">
        <v>431</v>
      </c>
      <c r="BS22" s="23">
        <v>70</v>
      </c>
      <c r="BT22" s="23">
        <v>36</v>
      </c>
      <c r="BU22" s="23">
        <v>62</v>
      </c>
      <c r="BV22" s="19">
        <f>8*12*4</f>
        <v>384</v>
      </c>
    </row>
    <row r="23" spans="1:74" ht="37.5">
      <c r="A23" s="27" t="s">
        <v>432</v>
      </c>
      <c r="B23" s="23" t="s">
        <v>433</v>
      </c>
      <c r="C23" s="23" t="s">
        <v>434</v>
      </c>
      <c r="D23" s="23" t="s">
        <v>435</v>
      </c>
      <c r="E23" s="23" t="s">
        <v>435</v>
      </c>
      <c r="F23" s="23" t="s">
        <v>435</v>
      </c>
      <c r="G23" s="23" t="s">
        <v>435</v>
      </c>
      <c r="H23" s="23" t="s">
        <v>435</v>
      </c>
      <c r="I23" s="23" t="s">
        <v>436</v>
      </c>
      <c r="J23" s="23" t="s">
        <v>437</v>
      </c>
      <c r="K23" s="23"/>
      <c r="L23" s="23" t="s">
        <v>438</v>
      </c>
      <c r="M23" s="23" t="s">
        <v>439</v>
      </c>
      <c r="N23" s="23" t="s">
        <v>439</v>
      </c>
      <c r="O23" s="23" t="s">
        <v>435</v>
      </c>
      <c r="P23" s="23" t="s">
        <v>439</v>
      </c>
      <c r="Q23" s="23" t="s">
        <v>435</v>
      </c>
      <c r="R23" s="23" t="s">
        <v>439</v>
      </c>
      <c r="S23" s="23" t="s">
        <v>438</v>
      </c>
      <c r="T23" s="4" t="s">
        <v>438</v>
      </c>
      <c r="U23" s="23" t="s">
        <v>440</v>
      </c>
      <c r="V23" s="23" t="s">
        <v>438</v>
      </c>
      <c r="W23" s="23" t="s">
        <v>438</v>
      </c>
      <c r="X23" s="23" t="s">
        <v>438</v>
      </c>
      <c r="Y23" s="23" t="s">
        <v>438</v>
      </c>
      <c r="Z23" s="23" t="s">
        <v>441</v>
      </c>
      <c r="AA23" s="23" t="s">
        <v>438</v>
      </c>
      <c r="AB23" s="23" t="s">
        <v>442</v>
      </c>
      <c r="AC23" s="23" t="s">
        <v>435</v>
      </c>
      <c r="AD23" s="23" t="s">
        <v>443</v>
      </c>
      <c r="AE23" s="23" t="s">
        <v>435</v>
      </c>
      <c r="AF23" s="23" t="s">
        <v>441</v>
      </c>
      <c r="AG23" s="23" t="s">
        <v>433</v>
      </c>
      <c r="AH23" s="23" t="s">
        <v>444</v>
      </c>
      <c r="AI23" s="23" t="s">
        <v>440</v>
      </c>
      <c r="AJ23" s="23" t="s">
        <v>434</v>
      </c>
      <c r="AK23" s="23" t="s">
        <v>434</v>
      </c>
      <c r="AL23" s="23" t="s">
        <v>434</v>
      </c>
      <c r="AM23" s="23" t="s">
        <v>438</v>
      </c>
      <c r="AN23" s="23" t="s">
        <v>435</v>
      </c>
      <c r="AO23" s="23" t="s">
        <v>445</v>
      </c>
      <c r="AP23" s="23" t="s">
        <v>435</v>
      </c>
      <c r="AQ23" s="23" t="s">
        <v>435</v>
      </c>
      <c r="AR23" s="23" t="s">
        <v>446</v>
      </c>
      <c r="AS23" s="23" t="s">
        <v>447</v>
      </c>
      <c r="AT23" s="23" t="s">
        <v>445</v>
      </c>
      <c r="AU23" s="23" t="s">
        <v>435</v>
      </c>
      <c r="AV23" s="23" t="s">
        <v>448</v>
      </c>
      <c r="AW23" s="23" t="s">
        <v>435</v>
      </c>
      <c r="AX23" s="23" t="s">
        <v>449</v>
      </c>
      <c r="AY23" s="23" t="s">
        <v>435</v>
      </c>
      <c r="AZ23" s="23" t="s">
        <v>435</v>
      </c>
      <c r="BA23" s="23" t="s">
        <v>450</v>
      </c>
      <c r="BB23" s="23" t="s">
        <v>451</v>
      </c>
      <c r="BC23" s="20" t="s">
        <v>308</v>
      </c>
      <c r="BD23" s="23" t="s">
        <v>435</v>
      </c>
      <c r="BE23" s="23" t="s">
        <v>440</v>
      </c>
      <c r="BF23" s="23" t="s">
        <v>435</v>
      </c>
      <c r="BG23" s="23" t="s">
        <v>452</v>
      </c>
      <c r="BH23" s="23" t="s">
        <v>435</v>
      </c>
      <c r="BI23" s="23" t="s">
        <v>435</v>
      </c>
      <c r="BJ23" s="23" t="s">
        <v>453</v>
      </c>
      <c r="BK23" s="23" t="s">
        <v>435</v>
      </c>
      <c r="BL23" s="23" t="s">
        <v>433</v>
      </c>
      <c r="BM23" s="23" t="s">
        <v>454</v>
      </c>
      <c r="BN23" s="23" t="s">
        <v>433</v>
      </c>
      <c r="BO23" s="23" t="s">
        <v>453</v>
      </c>
      <c r="BP23" s="23" t="s">
        <v>435</v>
      </c>
      <c r="BQ23" s="23" t="s">
        <v>435</v>
      </c>
      <c r="BR23" s="23" t="s">
        <v>455</v>
      </c>
      <c r="BS23" s="23" t="s">
        <v>455</v>
      </c>
      <c r="BT23" s="23" t="s">
        <v>440</v>
      </c>
      <c r="BU23" s="23" t="s">
        <v>435</v>
      </c>
      <c r="BV23" s="23" t="s">
        <v>440</v>
      </c>
    </row>
    <row r="24" spans="1:74" ht="25">
      <c r="A24" s="27" t="s">
        <v>456</v>
      </c>
      <c r="B24" s="23" t="s">
        <v>457</v>
      </c>
      <c r="C24" s="23" t="s">
        <v>458</v>
      </c>
      <c r="D24" s="23" t="s">
        <v>458</v>
      </c>
      <c r="E24" s="23" t="s">
        <v>457</v>
      </c>
      <c r="F24" s="23" t="s">
        <v>457</v>
      </c>
      <c r="G24" s="23" t="s">
        <v>459</v>
      </c>
      <c r="H24" s="23" t="s">
        <v>460</v>
      </c>
      <c r="I24" s="23" t="s">
        <v>461</v>
      </c>
      <c r="J24" s="23" t="s">
        <v>461</v>
      </c>
      <c r="K24" s="23"/>
      <c r="L24" s="23" t="s">
        <v>459</v>
      </c>
      <c r="M24" s="23" t="s">
        <v>457</v>
      </c>
      <c r="N24" s="23" t="s">
        <v>458</v>
      </c>
      <c r="O24" s="23" t="s">
        <v>457</v>
      </c>
      <c r="P24" s="23" t="s">
        <v>458</v>
      </c>
      <c r="Q24" s="23" t="s">
        <v>461</v>
      </c>
      <c r="R24" s="23" t="s">
        <v>457</v>
      </c>
      <c r="S24" s="23" t="s">
        <v>462</v>
      </c>
      <c r="T24" s="23" t="s">
        <v>462</v>
      </c>
      <c r="U24" s="23" t="s">
        <v>462</v>
      </c>
      <c r="V24" s="23" t="s">
        <v>462</v>
      </c>
      <c r="W24" s="23" t="s">
        <v>457</v>
      </c>
      <c r="X24" s="23" t="s">
        <v>457</v>
      </c>
      <c r="Y24" s="23" t="s">
        <v>462</v>
      </c>
      <c r="Z24" s="23" t="s">
        <v>462</v>
      </c>
      <c r="AA24" s="23" t="s">
        <v>458</v>
      </c>
      <c r="AB24" s="23" t="s">
        <v>462</v>
      </c>
      <c r="AC24" s="23" t="s">
        <v>457</v>
      </c>
      <c r="AD24" s="23" t="s">
        <v>457</v>
      </c>
      <c r="AE24" s="23" t="s">
        <v>457</v>
      </c>
      <c r="AF24" s="23" t="s">
        <v>457</v>
      </c>
      <c r="AG24" s="23" t="s">
        <v>457</v>
      </c>
      <c r="AH24" s="23" t="s">
        <v>457</v>
      </c>
      <c r="AI24" s="23" t="s">
        <v>457</v>
      </c>
      <c r="AJ24" s="23" t="s">
        <v>458</v>
      </c>
      <c r="AK24" s="23" t="s">
        <v>457</v>
      </c>
      <c r="AL24" s="23" t="s">
        <v>457</v>
      </c>
      <c r="AM24" s="23" t="s">
        <v>457</v>
      </c>
      <c r="AN24" s="23" t="s">
        <v>462</v>
      </c>
      <c r="AO24" s="23" t="s">
        <v>457</v>
      </c>
      <c r="AP24" s="23" t="s">
        <v>458</v>
      </c>
      <c r="AQ24" s="23" t="s">
        <v>457</v>
      </c>
      <c r="AR24" s="23" t="s">
        <v>457</v>
      </c>
      <c r="AS24" s="23" t="s">
        <v>461</v>
      </c>
      <c r="AT24" s="23" t="s">
        <v>457</v>
      </c>
      <c r="AU24" s="23" t="s">
        <v>461</v>
      </c>
      <c r="AV24" s="23" t="s">
        <v>289</v>
      </c>
      <c r="AW24" s="23" t="s">
        <v>461</v>
      </c>
      <c r="AX24" s="23" t="s">
        <v>461</v>
      </c>
      <c r="AY24" s="23" t="s">
        <v>461</v>
      </c>
      <c r="AZ24" s="23" t="s">
        <v>457</v>
      </c>
      <c r="BA24" s="23" t="s">
        <v>457</v>
      </c>
      <c r="BB24" s="23" t="s">
        <v>458</v>
      </c>
      <c r="BC24" s="20" t="s">
        <v>308</v>
      </c>
      <c r="BD24" s="23" t="s">
        <v>461</v>
      </c>
      <c r="BE24" s="23" t="s">
        <v>458</v>
      </c>
      <c r="BF24" s="23" t="s">
        <v>461</v>
      </c>
      <c r="BG24" s="23" t="s">
        <v>458</v>
      </c>
      <c r="BH24" s="23" t="s">
        <v>461</v>
      </c>
      <c r="BI24" s="23" t="s">
        <v>462</v>
      </c>
      <c r="BJ24" s="23" t="s">
        <v>457</v>
      </c>
      <c r="BK24" s="23" t="s">
        <v>462</v>
      </c>
      <c r="BL24" s="23" t="s">
        <v>462</v>
      </c>
      <c r="BM24" s="23" t="s">
        <v>457</v>
      </c>
      <c r="BN24" s="23" t="s">
        <v>462</v>
      </c>
      <c r="BO24" s="23" t="s">
        <v>461</v>
      </c>
      <c r="BP24" s="23" t="s">
        <v>457</v>
      </c>
      <c r="BQ24" s="23" t="s">
        <v>458</v>
      </c>
      <c r="BR24" s="23" t="s">
        <v>457</v>
      </c>
      <c r="BS24" s="23" t="s">
        <v>457</v>
      </c>
      <c r="BT24" s="23" t="s">
        <v>457</v>
      </c>
      <c r="BU24" s="23" t="s">
        <v>462</v>
      </c>
      <c r="BV24" s="23" t="s">
        <v>457</v>
      </c>
    </row>
    <row r="25" spans="1:74" ht="25">
      <c r="A25" s="27" t="s">
        <v>463</v>
      </c>
      <c r="B25" s="23" t="s">
        <v>464</v>
      </c>
      <c r="C25" s="23" t="s">
        <v>465</v>
      </c>
      <c r="D25" s="23" t="s">
        <v>466</v>
      </c>
      <c r="E25" s="23" t="s">
        <v>467</v>
      </c>
      <c r="F25" s="23" t="s">
        <v>468</v>
      </c>
      <c r="G25" s="23" t="s">
        <v>469</v>
      </c>
      <c r="H25" s="23" t="s">
        <v>470</v>
      </c>
      <c r="I25" s="23" t="s">
        <v>471</v>
      </c>
      <c r="J25" s="23" t="s">
        <v>472</v>
      </c>
      <c r="K25" s="23"/>
      <c r="L25" s="23" t="s">
        <v>473</v>
      </c>
      <c r="M25" s="23" t="s">
        <v>474</v>
      </c>
      <c r="N25" s="23" t="s">
        <v>475</v>
      </c>
      <c r="O25" s="23"/>
      <c r="P25" s="23" t="s">
        <v>476</v>
      </c>
      <c r="Q25" s="23" t="s">
        <v>477</v>
      </c>
      <c r="R25" s="23" t="s">
        <v>478</v>
      </c>
      <c r="S25" s="23" t="s">
        <v>479</v>
      </c>
      <c r="T25" s="23" t="s">
        <v>480</v>
      </c>
      <c r="U25" s="4" t="s">
        <v>481</v>
      </c>
      <c r="V25" s="23" t="s">
        <v>482</v>
      </c>
      <c r="W25" s="23" t="s">
        <v>483</v>
      </c>
      <c r="X25" s="23" t="s">
        <v>484</v>
      </c>
      <c r="Y25" s="23" t="s">
        <v>485</v>
      </c>
      <c r="Z25" s="23" t="s">
        <v>486</v>
      </c>
      <c r="AA25" s="23" t="s">
        <v>487</v>
      </c>
      <c r="AB25" s="23" t="s">
        <v>488</v>
      </c>
      <c r="AC25" s="23" t="s">
        <v>489</v>
      </c>
      <c r="AD25" s="23" t="s">
        <v>490</v>
      </c>
      <c r="AE25" s="23" t="s">
        <v>491</v>
      </c>
      <c r="AF25" s="23" t="s">
        <v>492</v>
      </c>
      <c r="AG25" s="23" t="s">
        <v>493</v>
      </c>
      <c r="AH25" s="23" t="s">
        <v>494</v>
      </c>
      <c r="AI25" s="23" t="s">
        <v>495</v>
      </c>
      <c r="AJ25" s="23" t="s">
        <v>496</v>
      </c>
      <c r="AK25" s="23" t="s">
        <v>497</v>
      </c>
      <c r="AL25" s="23" t="s">
        <v>498</v>
      </c>
      <c r="AM25" s="23" t="s">
        <v>498</v>
      </c>
      <c r="AN25" s="23" t="s">
        <v>404</v>
      </c>
      <c r="AO25" s="23" t="s">
        <v>499</v>
      </c>
      <c r="AP25" s="23" t="s">
        <v>500</v>
      </c>
      <c r="AQ25" s="23" t="s">
        <v>481</v>
      </c>
      <c r="AR25" s="23" t="s">
        <v>501</v>
      </c>
      <c r="AS25" s="23" t="s">
        <v>502</v>
      </c>
      <c r="AT25" s="23" t="s">
        <v>503</v>
      </c>
      <c r="AU25" s="23" t="s">
        <v>504</v>
      </c>
      <c r="AW25" s="23" t="s">
        <v>505</v>
      </c>
      <c r="AX25" s="22" t="s">
        <v>502</v>
      </c>
      <c r="AZ25" s="23" t="s">
        <v>506</v>
      </c>
      <c r="BA25" s="23" t="s">
        <v>507</v>
      </c>
      <c r="BB25" s="23" t="s">
        <v>508</v>
      </c>
      <c r="BC25" s="20" t="s">
        <v>308</v>
      </c>
      <c r="BE25" s="23" t="s">
        <v>509</v>
      </c>
      <c r="BF25" s="23" t="s">
        <v>289</v>
      </c>
      <c r="BG25" s="23" t="s">
        <v>510</v>
      </c>
      <c r="BI25" s="23" t="s">
        <v>289</v>
      </c>
      <c r="BJ25" s="23" t="s">
        <v>289</v>
      </c>
      <c r="BK25" s="23" t="s">
        <v>511</v>
      </c>
      <c r="BL25" s="23" t="s">
        <v>512</v>
      </c>
      <c r="BM25" s="23" t="s">
        <v>513</v>
      </c>
      <c r="BN25" s="23" t="s">
        <v>289</v>
      </c>
      <c r="BO25" s="23" t="s">
        <v>514</v>
      </c>
      <c r="BP25" s="23" t="s">
        <v>404</v>
      </c>
      <c r="BQ25" s="23" t="s">
        <v>515</v>
      </c>
      <c r="BR25" s="23" t="s">
        <v>404</v>
      </c>
      <c r="BS25" s="23" t="s">
        <v>516</v>
      </c>
      <c r="BT25" s="23" t="s">
        <v>517</v>
      </c>
      <c r="BU25" s="23" t="s">
        <v>404</v>
      </c>
      <c r="BV25" s="23" t="s">
        <v>515</v>
      </c>
    </row>
    <row r="26" spans="1:74" ht="25">
      <c r="A26" s="27" t="s">
        <v>518</v>
      </c>
      <c r="B26" s="23">
        <v>0</v>
      </c>
      <c r="C26" s="23">
        <v>1</v>
      </c>
      <c r="D26" s="23">
        <v>0</v>
      </c>
      <c r="E26" s="23">
        <v>1</v>
      </c>
      <c r="F26" s="23">
        <v>1</v>
      </c>
      <c r="G26" s="23">
        <v>1</v>
      </c>
      <c r="H26" s="23">
        <v>1</v>
      </c>
      <c r="I26" s="23">
        <v>0</v>
      </c>
      <c r="J26" s="23">
        <v>1</v>
      </c>
      <c r="K26" s="23"/>
      <c r="L26" s="23">
        <v>1</v>
      </c>
      <c r="M26" s="23">
        <v>1</v>
      </c>
      <c r="N26" s="23">
        <v>1</v>
      </c>
      <c r="O26" s="23">
        <v>0</v>
      </c>
      <c r="P26" s="23">
        <v>0</v>
      </c>
      <c r="Q26" s="23">
        <v>0</v>
      </c>
      <c r="R26" s="23">
        <v>0</v>
      </c>
      <c r="S26" s="23">
        <v>0</v>
      </c>
      <c r="T26" s="23">
        <v>0</v>
      </c>
      <c r="U26" s="23">
        <v>1</v>
      </c>
      <c r="V26" s="23">
        <v>0</v>
      </c>
      <c r="W26" s="23">
        <v>0</v>
      </c>
      <c r="X26" s="23">
        <v>1</v>
      </c>
      <c r="Y26" s="23">
        <v>0</v>
      </c>
      <c r="Z26" s="23">
        <v>0</v>
      </c>
      <c r="AA26" s="23">
        <v>0</v>
      </c>
      <c r="AB26" s="23">
        <v>1</v>
      </c>
      <c r="AC26" s="23">
        <v>1</v>
      </c>
      <c r="AD26" s="23">
        <v>0</v>
      </c>
      <c r="AE26" s="23">
        <v>1</v>
      </c>
      <c r="AF26" s="23">
        <v>0</v>
      </c>
      <c r="AG26" s="23">
        <v>0</v>
      </c>
      <c r="AH26" s="23">
        <v>1</v>
      </c>
      <c r="AI26" s="23">
        <v>0</v>
      </c>
      <c r="AJ26" s="23">
        <v>1</v>
      </c>
      <c r="AK26" s="23">
        <v>0</v>
      </c>
      <c r="AL26" s="23">
        <v>1</v>
      </c>
      <c r="AM26" s="23">
        <v>1</v>
      </c>
      <c r="AN26" s="23">
        <v>1</v>
      </c>
      <c r="AO26" s="23">
        <v>1</v>
      </c>
      <c r="AP26" s="23">
        <v>0</v>
      </c>
      <c r="AQ26" s="23">
        <v>1</v>
      </c>
      <c r="AR26" s="23">
        <v>1</v>
      </c>
      <c r="AS26" s="23">
        <v>1</v>
      </c>
      <c r="AT26" s="23">
        <v>1</v>
      </c>
      <c r="AU26" s="23">
        <v>1</v>
      </c>
      <c r="AV26" s="23">
        <v>0</v>
      </c>
      <c r="AW26" s="23">
        <v>1</v>
      </c>
      <c r="AX26" s="23">
        <v>1</v>
      </c>
      <c r="AY26" s="23">
        <v>1</v>
      </c>
      <c r="AZ26" s="23">
        <v>0</v>
      </c>
      <c r="BA26" s="23">
        <v>0</v>
      </c>
      <c r="BB26" s="23">
        <v>1</v>
      </c>
      <c r="BC26" s="20" t="s">
        <v>308</v>
      </c>
      <c r="BD26" s="23" t="s">
        <v>519</v>
      </c>
      <c r="BE26" s="23">
        <v>0</v>
      </c>
      <c r="BF26" s="23" t="s">
        <v>289</v>
      </c>
      <c r="BG26" s="23">
        <v>0</v>
      </c>
      <c r="BH26" s="23">
        <v>0</v>
      </c>
      <c r="BI26" s="21">
        <v>0</v>
      </c>
      <c r="BJ26" s="23">
        <v>0</v>
      </c>
      <c r="BK26" s="23">
        <v>0</v>
      </c>
      <c r="BL26" s="23">
        <v>0</v>
      </c>
      <c r="BM26" s="23">
        <v>1</v>
      </c>
      <c r="BN26" s="23">
        <v>1</v>
      </c>
      <c r="BO26" s="23">
        <v>0</v>
      </c>
      <c r="BP26" s="23">
        <v>0</v>
      </c>
      <c r="BQ26" s="23">
        <v>0</v>
      </c>
      <c r="BR26" s="23">
        <v>0</v>
      </c>
      <c r="BS26" s="23">
        <v>0</v>
      </c>
      <c r="BT26" s="23">
        <v>0</v>
      </c>
      <c r="BU26" s="23">
        <v>1</v>
      </c>
      <c r="BV26" s="23">
        <v>0</v>
      </c>
    </row>
    <row r="27" spans="1:74" ht="12.5">
      <c r="A27" s="27" t="s">
        <v>520</v>
      </c>
      <c r="B27" s="23">
        <v>1</v>
      </c>
      <c r="C27" s="23">
        <v>0</v>
      </c>
      <c r="D27" s="23">
        <v>0</v>
      </c>
      <c r="E27" s="23">
        <v>0</v>
      </c>
      <c r="F27" s="23">
        <v>1</v>
      </c>
      <c r="G27" s="23">
        <v>0</v>
      </c>
      <c r="H27" s="23">
        <v>0</v>
      </c>
      <c r="I27" s="23">
        <v>0</v>
      </c>
      <c r="J27" s="23">
        <v>0</v>
      </c>
      <c r="K27" s="23"/>
      <c r="L27" s="23">
        <v>1</v>
      </c>
      <c r="M27" s="23">
        <v>1</v>
      </c>
      <c r="N27" s="23">
        <v>1</v>
      </c>
      <c r="O27" s="23">
        <v>1</v>
      </c>
      <c r="P27" s="23">
        <v>0</v>
      </c>
      <c r="Q27" s="23">
        <v>1</v>
      </c>
      <c r="R27" s="23">
        <v>1</v>
      </c>
      <c r="S27" s="23">
        <v>0</v>
      </c>
      <c r="T27" s="23">
        <v>0</v>
      </c>
      <c r="U27" s="23">
        <v>0</v>
      </c>
      <c r="V27" s="23">
        <v>0</v>
      </c>
      <c r="W27" s="23">
        <v>1</v>
      </c>
      <c r="X27" s="23">
        <v>1</v>
      </c>
      <c r="Y27" s="23">
        <v>1</v>
      </c>
      <c r="Z27" s="23">
        <v>0</v>
      </c>
      <c r="AA27" s="23">
        <v>0</v>
      </c>
      <c r="AB27" s="23">
        <v>0</v>
      </c>
      <c r="AC27" s="23">
        <v>0</v>
      </c>
      <c r="AD27" s="23">
        <v>0</v>
      </c>
      <c r="AE27" s="23">
        <v>0</v>
      </c>
      <c r="AF27" s="23">
        <v>0</v>
      </c>
      <c r="AG27" s="23">
        <v>0</v>
      </c>
      <c r="AH27" s="23">
        <v>1</v>
      </c>
      <c r="AI27" s="23">
        <v>1</v>
      </c>
      <c r="AJ27" s="23">
        <v>0</v>
      </c>
      <c r="AK27" s="23">
        <v>0</v>
      </c>
      <c r="AL27" s="23">
        <v>0</v>
      </c>
      <c r="AM27" s="23">
        <v>0</v>
      </c>
      <c r="AN27" s="23">
        <v>0</v>
      </c>
      <c r="AO27" s="23">
        <v>0</v>
      </c>
      <c r="AP27" s="23">
        <v>0</v>
      </c>
      <c r="AQ27" s="23">
        <v>0</v>
      </c>
      <c r="AR27" s="23">
        <v>1</v>
      </c>
      <c r="AS27" s="23">
        <v>0</v>
      </c>
      <c r="AT27" s="23">
        <v>1</v>
      </c>
      <c r="AU27" s="23">
        <v>0</v>
      </c>
      <c r="AV27" s="23">
        <v>0</v>
      </c>
      <c r="AW27" s="23">
        <v>0</v>
      </c>
      <c r="AX27" s="23">
        <v>1</v>
      </c>
      <c r="AY27" s="23">
        <v>0</v>
      </c>
      <c r="AZ27" s="23">
        <v>1</v>
      </c>
      <c r="BA27" s="23">
        <v>1</v>
      </c>
      <c r="BB27" s="23">
        <v>0</v>
      </c>
      <c r="BC27" s="20" t="s">
        <v>308</v>
      </c>
      <c r="BD27" s="23">
        <v>0</v>
      </c>
      <c r="BE27" s="23">
        <v>0</v>
      </c>
      <c r="BF27" s="23" t="s">
        <v>289</v>
      </c>
      <c r="BG27" s="23">
        <v>1</v>
      </c>
      <c r="BH27" s="23">
        <v>0</v>
      </c>
      <c r="BI27" s="21">
        <v>1</v>
      </c>
      <c r="BJ27" s="23">
        <v>0</v>
      </c>
      <c r="BK27" s="23">
        <v>0</v>
      </c>
      <c r="BL27" s="23">
        <v>0</v>
      </c>
      <c r="BM27" s="23">
        <v>0</v>
      </c>
      <c r="BN27" s="23">
        <v>1</v>
      </c>
      <c r="BO27" s="23">
        <v>1</v>
      </c>
      <c r="BP27" s="23">
        <v>1</v>
      </c>
      <c r="BQ27" s="23">
        <v>0</v>
      </c>
      <c r="BR27" s="23">
        <v>0</v>
      </c>
      <c r="BS27" s="23">
        <v>0</v>
      </c>
      <c r="BT27" s="23">
        <v>0</v>
      </c>
      <c r="BU27" s="23">
        <v>0</v>
      </c>
      <c r="BV27" s="23">
        <v>1</v>
      </c>
    </row>
    <row r="28" spans="1:74" ht="12.5">
      <c r="A28" s="27" t="s">
        <v>521</v>
      </c>
      <c r="B28" s="23" t="s">
        <v>522</v>
      </c>
      <c r="C28" s="23">
        <v>1</v>
      </c>
      <c r="D28" s="23">
        <v>1</v>
      </c>
      <c r="E28" s="23">
        <v>1</v>
      </c>
      <c r="F28" s="23">
        <v>4</v>
      </c>
      <c r="G28" s="23">
        <v>1</v>
      </c>
      <c r="H28" s="23">
        <v>1</v>
      </c>
      <c r="I28" s="23">
        <v>1</v>
      </c>
      <c r="J28" s="23">
        <v>1</v>
      </c>
      <c r="K28" s="23"/>
      <c r="L28" s="23" t="s">
        <v>523</v>
      </c>
      <c r="M28" s="23">
        <v>25</v>
      </c>
      <c r="N28" s="23" t="s">
        <v>524</v>
      </c>
      <c r="O28" s="23">
        <v>2</v>
      </c>
      <c r="P28" s="23">
        <v>1</v>
      </c>
      <c r="Q28" s="23" t="s">
        <v>525</v>
      </c>
      <c r="R28" s="23">
        <v>2</v>
      </c>
      <c r="S28" s="23">
        <v>1</v>
      </c>
      <c r="T28" s="23">
        <v>1</v>
      </c>
      <c r="U28" s="23">
        <v>1</v>
      </c>
      <c r="V28" s="23">
        <v>1</v>
      </c>
      <c r="W28" s="23">
        <v>4</v>
      </c>
      <c r="X28" s="23">
        <v>6</v>
      </c>
      <c r="Y28" s="23">
        <v>40</v>
      </c>
      <c r="Z28" s="23">
        <v>1</v>
      </c>
      <c r="AA28" s="23">
        <v>4</v>
      </c>
      <c r="AB28" s="23">
        <v>3</v>
      </c>
      <c r="AC28" s="23">
        <v>3</v>
      </c>
      <c r="AD28" s="23">
        <v>5</v>
      </c>
      <c r="AE28" s="23">
        <v>100</v>
      </c>
      <c r="AF28" s="23">
        <v>16</v>
      </c>
      <c r="AG28" s="23">
        <v>1</v>
      </c>
      <c r="AH28" s="23">
        <v>5</v>
      </c>
      <c r="AI28" s="23">
        <v>4</v>
      </c>
      <c r="AJ28" s="23">
        <v>1</v>
      </c>
      <c r="AK28" s="23">
        <v>1</v>
      </c>
      <c r="AL28" s="23">
        <v>1</v>
      </c>
      <c r="AM28" s="23">
        <v>1</v>
      </c>
      <c r="AN28" s="23">
        <v>1</v>
      </c>
      <c r="AO28" s="23">
        <v>1</v>
      </c>
      <c r="AP28" s="23">
        <v>1</v>
      </c>
      <c r="AQ28" s="23">
        <v>1</v>
      </c>
      <c r="AR28" s="23">
        <v>7</v>
      </c>
      <c r="AS28" s="23">
        <v>1</v>
      </c>
      <c r="AT28" s="23">
        <v>3</v>
      </c>
      <c r="AU28" s="23">
        <v>1</v>
      </c>
      <c r="AV28" s="23">
        <v>1</v>
      </c>
      <c r="AW28" s="23">
        <v>2</v>
      </c>
      <c r="AX28" s="23">
        <v>3</v>
      </c>
      <c r="AY28" s="23">
        <v>1</v>
      </c>
      <c r="AZ28" s="23">
        <v>3</v>
      </c>
      <c r="BA28" s="23">
        <v>80</v>
      </c>
      <c r="BB28" s="23">
        <v>1</v>
      </c>
      <c r="BC28" s="20" t="s">
        <v>308</v>
      </c>
      <c r="BD28" s="23">
        <v>1</v>
      </c>
      <c r="BE28" s="23">
        <v>6</v>
      </c>
      <c r="BF28" s="23" t="s">
        <v>289</v>
      </c>
      <c r="BG28" s="23" t="s">
        <v>526</v>
      </c>
      <c r="BH28" s="23">
        <v>1</v>
      </c>
      <c r="BI28" s="21">
        <v>3</v>
      </c>
      <c r="BJ28" s="23">
        <v>1</v>
      </c>
      <c r="BK28" s="23">
        <v>1</v>
      </c>
      <c r="BL28" s="23">
        <v>1</v>
      </c>
      <c r="BM28" s="23">
        <v>2</v>
      </c>
      <c r="BN28" s="23" t="s">
        <v>527</v>
      </c>
      <c r="BO28" s="23">
        <v>2</v>
      </c>
      <c r="BP28" s="23">
        <v>2</v>
      </c>
      <c r="BQ28" s="23">
        <v>1</v>
      </c>
      <c r="BR28" s="23">
        <v>7</v>
      </c>
      <c r="BS28" s="23" t="s">
        <v>528</v>
      </c>
      <c r="BT28" s="23">
        <v>1</v>
      </c>
      <c r="BU28" s="23">
        <v>1</v>
      </c>
      <c r="BV28" s="23">
        <v>2</v>
      </c>
    </row>
    <row r="29" spans="1:74" ht="25">
      <c r="A29" s="27" t="s">
        <v>529</v>
      </c>
      <c r="B29" s="23">
        <v>12</v>
      </c>
      <c r="C29" s="23">
        <v>10</v>
      </c>
      <c r="D29" s="23">
        <v>288</v>
      </c>
      <c r="E29" s="23">
        <f>365*10*24 + (2*24)</f>
        <v>87648</v>
      </c>
      <c r="F29" s="23">
        <v>275</v>
      </c>
      <c r="G29" s="19">
        <f>365*6</f>
        <v>2190</v>
      </c>
      <c r="H29" s="23" t="s">
        <v>530</v>
      </c>
      <c r="I29" s="23" t="s">
        <v>531</v>
      </c>
      <c r="J29" s="23" t="s">
        <v>532</v>
      </c>
      <c r="K29" s="23"/>
      <c r="L29" s="15">
        <f>20*116</f>
        <v>2320</v>
      </c>
      <c r="M29" s="23">
        <v>100</v>
      </c>
      <c r="N29" s="23">
        <v>356</v>
      </c>
      <c r="O29" s="23">
        <f>19*365</f>
        <v>6935</v>
      </c>
      <c r="P29" s="15">
        <v>50</v>
      </c>
      <c r="Q29" s="23">
        <v>1</v>
      </c>
      <c r="R29" s="23" t="s">
        <v>533</v>
      </c>
      <c r="S29" s="23">
        <v>10</v>
      </c>
      <c r="T29" s="23">
        <v>6</v>
      </c>
      <c r="U29" s="23">
        <v>208</v>
      </c>
      <c r="V29" s="23" t="s">
        <v>404</v>
      </c>
      <c r="W29" s="23">
        <v>10</v>
      </c>
      <c r="X29" s="23">
        <v>46</v>
      </c>
      <c r="Y29" s="23" t="s">
        <v>404</v>
      </c>
      <c r="Z29" s="23">
        <f>3*30</f>
        <v>90</v>
      </c>
      <c r="AA29" s="23">
        <v>1</v>
      </c>
      <c r="AB29" s="23">
        <v>10</v>
      </c>
      <c r="AC29" s="23">
        <v>520</v>
      </c>
      <c r="AD29" s="15" t="s">
        <v>428</v>
      </c>
      <c r="AE29" s="23">
        <v>4</v>
      </c>
      <c r="AF29" s="23" t="s">
        <v>428</v>
      </c>
      <c r="AG29" s="23">
        <v>10</v>
      </c>
      <c r="AH29" s="23" t="s">
        <v>404</v>
      </c>
      <c r="AI29" s="23" t="s">
        <v>289</v>
      </c>
      <c r="AJ29" s="23">
        <v>0</v>
      </c>
      <c r="AK29" s="23">
        <v>87600</v>
      </c>
      <c r="AL29" s="23">
        <v>100</v>
      </c>
      <c r="AM29" s="23">
        <v>235</v>
      </c>
      <c r="AN29" s="23">
        <v>64</v>
      </c>
      <c r="AO29" s="23">
        <v>15</v>
      </c>
      <c r="AP29" s="23">
        <v>480</v>
      </c>
      <c r="AQ29" s="23">
        <v>2656</v>
      </c>
      <c r="AR29" s="19">
        <f>365*1*24</f>
        <v>8760</v>
      </c>
      <c r="AS29" s="23">
        <v>10</v>
      </c>
      <c r="AT29" s="23">
        <v>12</v>
      </c>
      <c r="AU29" s="23" t="s">
        <v>429</v>
      </c>
      <c r="AV29" s="23">
        <v>50</v>
      </c>
      <c r="AW29" s="19">
        <f>27*12</f>
        <v>324</v>
      </c>
      <c r="AX29" s="23">
        <v>1</v>
      </c>
      <c r="AY29" s="23">
        <v>2555</v>
      </c>
      <c r="AZ29" s="23">
        <v>0</v>
      </c>
      <c r="BA29" s="19">
        <f>(11*52)+(13*52)</f>
        <v>1248</v>
      </c>
      <c r="BB29" s="23" t="s">
        <v>430</v>
      </c>
      <c r="BC29" s="20" t="s">
        <v>308</v>
      </c>
      <c r="BE29" s="23" t="s">
        <v>534</v>
      </c>
      <c r="BF29" s="23" t="s">
        <v>289</v>
      </c>
      <c r="BG29" s="23">
        <v>240</v>
      </c>
      <c r="BH29" s="23" t="s">
        <v>535</v>
      </c>
      <c r="BI29" s="21">
        <f>365*20</f>
        <v>7300</v>
      </c>
      <c r="BJ29" s="23">
        <f>(365*5) +182</f>
        <v>2007</v>
      </c>
      <c r="BK29" s="23">
        <v>1439</v>
      </c>
      <c r="BL29" s="23">
        <v>9553</v>
      </c>
      <c r="BM29" s="23">
        <v>19</v>
      </c>
      <c r="BN29" s="23">
        <v>0</v>
      </c>
      <c r="BO29" s="23">
        <v>317</v>
      </c>
      <c r="BP29" s="23">
        <v>24</v>
      </c>
      <c r="BQ29" s="23">
        <v>303</v>
      </c>
      <c r="BR29" s="23" t="s">
        <v>536</v>
      </c>
      <c r="BS29" s="19">
        <f>75*7</f>
        <v>525</v>
      </c>
      <c r="BT29" s="23">
        <v>36</v>
      </c>
      <c r="BU29" s="23">
        <v>62</v>
      </c>
      <c r="BV29" s="23">
        <v>384</v>
      </c>
    </row>
    <row r="30" spans="1:74" ht="12.5">
      <c r="A30" s="27" t="s">
        <v>537</v>
      </c>
      <c r="B30" s="23" t="s">
        <v>538</v>
      </c>
      <c r="C30" s="23" t="s">
        <v>539</v>
      </c>
      <c r="D30" s="23" t="s">
        <v>540</v>
      </c>
      <c r="E30" s="23" t="s">
        <v>408</v>
      </c>
      <c r="F30" s="23" t="s">
        <v>541</v>
      </c>
      <c r="G30" s="23" t="s">
        <v>542</v>
      </c>
      <c r="H30" s="23" t="s">
        <v>543</v>
      </c>
      <c r="I30" s="23" t="s">
        <v>544</v>
      </c>
      <c r="J30" s="23" t="s">
        <v>545</v>
      </c>
      <c r="K30" s="23"/>
      <c r="L30" s="23" t="s">
        <v>546</v>
      </c>
      <c r="M30" s="23">
        <v>20</v>
      </c>
      <c r="N30" s="23" t="s">
        <v>547</v>
      </c>
      <c r="O30" s="23" t="s">
        <v>548</v>
      </c>
      <c r="P30" s="23" t="s">
        <v>549</v>
      </c>
      <c r="Q30" s="23" t="s">
        <v>550</v>
      </c>
      <c r="R30" s="23" t="s">
        <v>551</v>
      </c>
      <c r="S30" s="4" t="s">
        <v>552</v>
      </c>
      <c r="T30" s="23" t="s">
        <v>553</v>
      </c>
      <c r="U30" s="23" t="s">
        <v>545</v>
      </c>
      <c r="V30" s="23" t="s">
        <v>554</v>
      </c>
      <c r="W30" s="23" t="s">
        <v>539</v>
      </c>
      <c r="X30" s="23" t="s">
        <v>555</v>
      </c>
      <c r="Y30" s="23" t="s">
        <v>404</v>
      </c>
      <c r="Z30" s="15" t="s">
        <v>556</v>
      </c>
      <c r="AA30" s="15" t="s">
        <v>557</v>
      </c>
      <c r="AB30" s="23" t="s">
        <v>558</v>
      </c>
      <c r="AC30" s="23" t="s">
        <v>559</v>
      </c>
      <c r="AD30" s="23" t="s">
        <v>560</v>
      </c>
      <c r="AE30" s="23" t="s">
        <v>561</v>
      </c>
      <c r="AF30" s="23" t="s">
        <v>428</v>
      </c>
      <c r="AG30" s="23" t="s">
        <v>562</v>
      </c>
      <c r="AH30" s="23" t="s">
        <v>563</v>
      </c>
      <c r="AI30" s="23" t="s">
        <v>560</v>
      </c>
      <c r="AJ30" s="23" t="s">
        <v>289</v>
      </c>
      <c r="AK30" s="23" t="s">
        <v>564</v>
      </c>
      <c r="AL30" s="23" t="s">
        <v>561</v>
      </c>
      <c r="AM30" s="23" t="s">
        <v>565</v>
      </c>
      <c r="AN30" s="23" t="s">
        <v>566</v>
      </c>
      <c r="AO30" s="23" t="s">
        <v>567</v>
      </c>
      <c r="AP30" s="23" t="s">
        <v>568</v>
      </c>
      <c r="AQ30" s="23" t="s">
        <v>569</v>
      </c>
      <c r="AR30" s="23" t="s">
        <v>570</v>
      </c>
      <c r="AS30" s="23" t="s">
        <v>570</v>
      </c>
      <c r="AT30" s="23" t="s">
        <v>571</v>
      </c>
      <c r="AU30" s="23" t="s">
        <v>572</v>
      </c>
      <c r="AV30" s="23">
        <v>50</v>
      </c>
      <c r="AW30" s="23" t="s">
        <v>573</v>
      </c>
      <c r="AX30" s="23" t="s">
        <v>539</v>
      </c>
      <c r="AY30" s="23" t="s">
        <v>574</v>
      </c>
      <c r="AZ30" s="23">
        <v>0</v>
      </c>
      <c r="BA30" s="23" t="s">
        <v>575</v>
      </c>
      <c r="BC30" s="20" t="s">
        <v>308</v>
      </c>
      <c r="BD30" s="23" t="s">
        <v>539</v>
      </c>
      <c r="BE30" s="23" t="s">
        <v>576</v>
      </c>
      <c r="BF30" s="23" t="s">
        <v>289</v>
      </c>
      <c r="BG30" s="23" t="s">
        <v>577</v>
      </c>
      <c r="BH30" s="23" t="s">
        <v>541</v>
      </c>
      <c r="BI30" s="23" t="s">
        <v>408</v>
      </c>
      <c r="BJ30" s="23" t="s">
        <v>578</v>
      </c>
      <c r="BK30" s="23" t="s">
        <v>570</v>
      </c>
      <c r="BL30" s="23" t="s">
        <v>570</v>
      </c>
      <c r="BM30" s="23" t="s">
        <v>289</v>
      </c>
      <c r="BN30" s="23" t="s">
        <v>289</v>
      </c>
      <c r="BO30" s="23" t="s">
        <v>557</v>
      </c>
      <c r="BP30" s="23" t="s">
        <v>579</v>
      </c>
      <c r="BQ30" s="23" t="s">
        <v>580</v>
      </c>
      <c r="BR30" s="23" t="s">
        <v>542</v>
      </c>
      <c r="BS30" s="23" t="s">
        <v>581</v>
      </c>
      <c r="BT30" s="23" t="s">
        <v>582</v>
      </c>
      <c r="BU30" s="23" t="s">
        <v>583</v>
      </c>
      <c r="BV30" s="23" t="s">
        <v>582</v>
      </c>
    </row>
    <row r="31" spans="1:74" ht="12.5">
      <c r="A31" s="27" t="s">
        <v>584</v>
      </c>
      <c r="B31" s="23" t="s">
        <v>585</v>
      </c>
      <c r="C31" s="23" t="s">
        <v>580</v>
      </c>
      <c r="D31" s="23" t="s">
        <v>586</v>
      </c>
      <c r="E31" s="23" t="s">
        <v>587</v>
      </c>
      <c r="F31" s="23" t="s">
        <v>588</v>
      </c>
      <c r="G31" s="23" t="s">
        <v>588</v>
      </c>
      <c r="H31" s="23" t="s">
        <v>589</v>
      </c>
      <c r="I31" s="23" t="s">
        <v>580</v>
      </c>
      <c r="J31" s="23" t="s">
        <v>590</v>
      </c>
      <c r="K31" s="23"/>
      <c r="L31" s="23" t="s">
        <v>24</v>
      </c>
      <c r="M31" s="23" t="s">
        <v>591</v>
      </c>
      <c r="N31" s="23" t="s">
        <v>580</v>
      </c>
      <c r="O31" s="23" t="s">
        <v>580</v>
      </c>
      <c r="P31" s="23" t="s">
        <v>592</v>
      </c>
      <c r="Q31" s="23" t="s">
        <v>580</v>
      </c>
      <c r="R31" s="23" t="s">
        <v>580</v>
      </c>
      <c r="S31" s="23" t="s">
        <v>24</v>
      </c>
      <c r="T31" s="23" t="s">
        <v>588</v>
      </c>
      <c r="U31" s="23" t="s">
        <v>545</v>
      </c>
      <c r="V31" s="23" t="s">
        <v>404</v>
      </c>
      <c r="W31" s="23" t="s">
        <v>570</v>
      </c>
      <c r="X31" s="23" t="s">
        <v>24</v>
      </c>
      <c r="Y31" s="23" t="s">
        <v>582</v>
      </c>
      <c r="Z31" s="23" t="s">
        <v>590</v>
      </c>
      <c r="AA31" s="15" t="s">
        <v>593</v>
      </c>
      <c r="AB31" s="23" t="s">
        <v>594</v>
      </c>
      <c r="AC31" s="23" t="s">
        <v>595</v>
      </c>
      <c r="AD31" s="23" t="s">
        <v>428</v>
      </c>
      <c r="AE31" s="23" t="s">
        <v>596</v>
      </c>
      <c r="AF31" s="23" t="s">
        <v>428</v>
      </c>
      <c r="AG31" s="23" t="s">
        <v>585</v>
      </c>
      <c r="AH31" s="23" t="s">
        <v>404</v>
      </c>
      <c r="AI31" s="23" t="s">
        <v>597</v>
      </c>
      <c r="AJ31" s="23" t="s">
        <v>598</v>
      </c>
      <c r="AK31" s="23" t="s">
        <v>587</v>
      </c>
      <c r="AL31" s="23" t="s">
        <v>24</v>
      </c>
      <c r="AM31" s="23" t="s">
        <v>599</v>
      </c>
      <c r="AN31" s="23" t="s">
        <v>24</v>
      </c>
      <c r="AO31" s="23" t="s">
        <v>571</v>
      </c>
      <c r="AP31" s="23" t="s">
        <v>600</v>
      </c>
      <c r="AQ31" s="23" t="s">
        <v>570</v>
      </c>
      <c r="AR31" s="23" t="s">
        <v>601</v>
      </c>
      <c r="AS31" s="23" t="s">
        <v>570</v>
      </c>
      <c r="AT31" s="23" t="s">
        <v>571</v>
      </c>
      <c r="AU31" s="23" t="s">
        <v>580</v>
      </c>
      <c r="AV31" s="23" t="s">
        <v>571</v>
      </c>
      <c r="AW31" s="23" t="s">
        <v>602</v>
      </c>
      <c r="AX31" s="23" t="s">
        <v>539</v>
      </c>
      <c r="AY31" s="23" t="s">
        <v>603</v>
      </c>
      <c r="AZ31" s="23">
        <v>0</v>
      </c>
      <c r="BA31" s="23" t="s">
        <v>557</v>
      </c>
      <c r="BB31" s="23" t="s">
        <v>570</v>
      </c>
      <c r="BC31" s="20" t="s">
        <v>308</v>
      </c>
      <c r="BD31" s="23" t="s">
        <v>601</v>
      </c>
      <c r="BE31" s="23" t="s">
        <v>604</v>
      </c>
      <c r="BF31" s="23" t="s">
        <v>289</v>
      </c>
      <c r="BG31" s="23" t="s">
        <v>605</v>
      </c>
      <c r="BH31" s="23" t="s">
        <v>606</v>
      </c>
      <c r="BI31" s="23" t="s">
        <v>580</v>
      </c>
      <c r="BJ31" s="23" t="s">
        <v>580</v>
      </c>
      <c r="BK31" s="23" t="s">
        <v>607</v>
      </c>
      <c r="BL31" s="23" t="s">
        <v>607</v>
      </c>
      <c r="BM31" s="23" t="s">
        <v>289</v>
      </c>
      <c r="BN31" s="23" t="s">
        <v>289</v>
      </c>
      <c r="BO31" s="23" t="s">
        <v>580</v>
      </c>
      <c r="BP31" s="23" t="s">
        <v>582</v>
      </c>
      <c r="BQ31" s="23" t="s">
        <v>580</v>
      </c>
      <c r="BR31" s="23" t="s">
        <v>580</v>
      </c>
      <c r="BS31" s="23" t="s">
        <v>580</v>
      </c>
      <c r="BT31" s="23" t="s">
        <v>582</v>
      </c>
      <c r="BU31" s="23" t="s">
        <v>592</v>
      </c>
      <c r="BV31" s="23" t="s">
        <v>599</v>
      </c>
    </row>
    <row r="32" spans="1:74" ht="12.5">
      <c r="A32" s="27" t="s">
        <v>608</v>
      </c>
      <c r="B32" s="23" t="s">
        <v>333</v>
      </c>
      <c r="C32" s="23" t="s">
        <v>609</v>
      </c>
      <c r="D32" s="23" t="s">
        <v>610</v>
      </c>
      <c r="E32" s="23">
        <v>0</v>
      </c>
      <c r="F32" s="23" t="s">
        <v>611</v>
      </c>
      <c r="G32" s="23" t="s">
        <v>612</v>
      </c>
      <c r="H32" s="23" t="s">
        <v>613</v>
      </c>
      <c r="I32" s="23" t="s">
        <v>614</v>
      </c>
      <c r="J32" s="23" t="s">
        <v>610</v>
      </c>
      <c r="K32" s="23"/>
      <c r="L32" s="20" t="s">
        <v>615</v>
      </c>
      <c r="M32" s="23" t="s">
        <v>616</v>
      </c>
      <c r="N32" s="23" t="s">
        <v>617</v>
      </c>
      <c r="O32" s="23" t="s">
        <v>308</v>
      </c>
      <c r="P32" s="23" t="s">
        <v>404</v>
      </c>
      <c r="Q32" s="23" t="s">
        <v>554</v>
      </c>
      <c r="R32" s="23" t="s">
        <v>618</v>
      </c>
      <c r="S32" s="23" t="s">
        <v>619</v>
      </c>
      <c r="T32" s="23" t="s">
        <v>620</v>
      </c>
      <c r="U32" s="23" t="s">
        <v>621</v>
      </c>
      <c r="V32" s="23" t="s">
        <v>16</v>
      </c>
      <c r="W32" s="23" t="s">
        <v>16</v>
      </c>
      <c r="X32" s="23" t="s">
        <v>622</v>
      </c>
      <c r="Y32" s="23" t="s">
        <v>623</v>
      </c>
      <c r="Z32" s="23" t="s">
        <v>624</v>
      </c>
      <c r="AA32" s="23" t="s">
        <v>625</v>
      </c>
      <c r="AB32" s="23" t="s">
        <v>626</v>
      </c>
      <c r="AC32" s="23" t="s">
        <v>627</v>
      </c>
      <c r="AD32" s="23" t="s">
        <v>289</v>
      </c>
      <c r="AE32" s="23" t="s">
        <v>289</v>
      </c>
      <c r="AF32" s="23" t="s">
        <v>628</v>
      </c>
      <c r="AG32" s="23" t="s">
        <v>629</v>
      </c>
      <c r="AH32" s="23" t="s">
        <v>618</v>
      </c>
      <c r="AI32" s="23" t="s">
        <v>289</v>
      </c>
      <c r="AJ32" s="23" t="s">
        <v>630</v>
      </c>
      <c r="AK32" s="23" t="s">
        <v>631</v>
      </c>
      <c r="AL32" s="23" t="s">
        <v>632</v>
      </c>
      <c r="AM32" s="23" t="s">
        <v>307</v>
      </c>
      <c r="AN32" s="23" t="s">
        <v>307</v>
      </c>
      <c r="AO32" s="23" t="s">
        <v>633</v>
      </c>
      <c r="AP32" s="23" t="s">
        <v>289</v>
      </c>
      <c r="AQ32" s="23" t="s">
        <v>289</v>
      </c>
      <c r="AR32" s="23" t="s">
        <v>289</v>
      </c>
      <c r="AS32" s="23" t="s">
        <v>634</v>
      </c>
      <c r="AT32" s="23" t="s">
        <v>289</v>
      </c>
      <c r="AU32" s="23" t="s">
        <v>635</v>
      </c>
      <c r="AV32" s="23" t="s">
        <v>289</v>
      </c>
      <c r="AW32" s="23" t="s">
        <v>636</v>
      </c>
      <c r="AX32" s="23" t="s">
        <v>634</v>
      </c>
      <c r="AY32" s="23" t="s">
        <v>637</v>
      </c>
      <c r="AZ32" s="23">
        <v>0</v>
      </c>
      <c r="BA32" s="23" t="s">
        <v>638</v>
      </c>
      <c r="BB32" s="23" t="s">
        <v>639</v>
      </c>
      <c r="BC32" s="20" t="s">
        <v>308</v>
      </c>
      <c r="BD32" s="23" t="s">
        <v>640</v>
      </c>
      <c r="BE32" s="23" t="s">
        <v>641</v>
      </c>
      <c r="BF32" s="23" t="s">
        <v>289</v>
      </c>
      <c r="BG32" s="23" t="s">
        <v>642</v>
      </c>
      <c r="BH32" s="23" t="s">
        <v>643</v>
      </c>
      <c r="BI32" s="23" t="s">
        <v>644</v>
      </c>
      <c r="BJ32" s="23" t="s">
        <v>645</v>
      </c>
      <c r="BK32" s="23" t="s">
        <v>646</v>
      </c>
      <c r="BL32" s="23" t="s">
        <v>647</v>
      </c>
      <c r="BM32" s="23" t="s">
        <v>648</v>
      </c>
      <c r="BN32" s="23" t="s">
        <v>289</v>
      </c>
      <c r="BO32" s="23" t="s">
        <v>649</v>
      </c>
      <c r="BP32" s="23" t="s">
        <v>289</v>
      </c>
      <c r="BQ32" s="23" t="s">
        <v>650</v>
      </c>
      <c r="BR32" s="23" t="s">
        <v>289</v>
      </c>
      <c r="BS32" s="23" t="s">
        <v>651</v>
      </c>
      <c r="BT32" s="23" t="s">
        <v>289</v>
      </c>
      <c r="BU32" s="23" t="s">
        <v>307</v>
      </c>
      <c r="BV32" s="23" t="s">
        <v>289</v>
      </c>
    </row>
    <row r="33" spans="1:74" ht="12.5">
      <c r="A33" s="27" t="s">
        <v>652</v>
      </c>
      <c r="B33" s="23" t="s">
        <v>16</v>
      </c>
      <c r="C33" s="23" t="s">
        <v>16</v>
      </c>
      <c r="D33" s="23" t="s">
        <v>653</v>
      </c>
      <c r="E33" s="23" t="s">
        <v>16</v>
      </c>
      <c r="F33" s="23" t="s">
        <v>654</v>
      </c>
      <c r="G33" s="23" t="s">
        <v>655</v>
      </c>
      <c r="H33" s="23" t="s">
        <v>656</v>
      </c>
      <c r="I33" s="23" t="s">
        <v>657</v>
      </c>
      <c r="J33" s="23" t="s">
        <v>421</v>
      </c>
      <c r="K33" s="23"/>
      <c r="L33" s="23" t="s">
        <v>658</v>
      </c>
      <c r="M33" s="23" t="s">
        <v>289</v>
      </c>
      <c r="N33" s="23" t="s">
        <v>659</v>
      </c>
      <c r="O33" s="23" t="s">
        <v>308</v>
      </c>
      <c r="P33" s="23" t="s">
        <v>404</v>
      </c>
      <c r="Q33" s="23" t="s">
        <v>660</v>
      </c>
      <c r="R33" s="23" t="s">
        <v>16</v>
      </c>
      <c r="S33" s="23" t="s">
        <v>661</v>
      </c>
      <c r="T33" s="23" t="s">
        <v>662</v>
      </c>
      <c r="U33" s="23" t="s">
        <v>16</v>
      </c>
      <c r="V33" s="23" t="s">
        <v>16</v>
      </c>
      <c r="W33" s="23" t="s">
        <v>16</v>
      </c>
      <c r="X33" s="23" t="s">
        <v>16</v>
      </c>
      <c r="Y33" s="23" t="s">
        <v>663</v>
      </c>
      <c r="Z33" s="23" t="s">
        <v>664</v>
      </c>
      <c r="AA33" s="15" t="s">
        <v>289</v>
      </c>
      <c r="AB33" s="23" t="s">
        <v>665</v>
      </c>
      <c r="AC33" s="23" t="s">
        <v>666</v>
      </c>
      <c r="AD33" s="23" t="s">
        <v>289</v>
      </c>
      <c r="AE33" s="23" t="s">
        <v>289</v>
      </c>
      <c r="AF33" s="23" t="s">
        <v>289</v>
      </c>
      <c r="AG33" s="23" t="s">
        <v>667</v>
      </c>
      <c r="AH33" s="23" t="s">
        <v>289</v>
      </c>
      <c r="AI33" s="23" t="s">
        <v>289</v>
      </c>
      <c r="AJ33" s="23" t="s">
        <v>668</v>
      </c>
      <c r="AK33" s="23" t="s">
        <v>289</v>
      </c>
      <c r="AL33" s="23" t="s">
        <v>289</v>
      </c>
      <c r="AM33" s="23" t="s">
        <v>669</v>
      </c>
      <c r="AN33" s="23" t="s">
        <v>670</v>
      </c>
      <c r="AO33" s="23" t="s">
        <v>671</v>
      </c>
      <c r="AP33" s="23" t="s">
        <v>289</v>
      </c>
      <c r="AQ33" s="23" t="s">
        <v>289</v>
      </c>
      <c r="AR33" s="23" t="s">
        <v>289</v>
      </c>
      <c r="AS33" s="23" t="s">
        <v>672</v>
      </c>
      <c r="AT33" s="23" t="s">
        <v>289</v>
      </c>
      <c r="AU33" s="23" t="s">
        <v>673</v>
      </c>
      <c r="AV33" s="23" t="s">
        <v>289</v>
      </c>
      <c r="AW33" s="23" t="s">
        <v>674</v>
      </c>
      <c r="AX33" s="23" t="s">
        <v>675</v>
      </c>
      <c r="AY33" s="23" t="s">
        <v>676</v>
      </c>
      <c r="AZ33" s="23">
        <v>0</v>
      </c>
      <c r="BA33" s="23" t="s">
        <v>289</v>
      </c>
      <c r="BB33" s="5">
        <v>4</v>
      </c>
      <c r="BC33" s="20" t="s">
        <v>308</v>
      </c>
      <c r="BD33" s="23" t="s">
        <v>677</v>
      </c>
      <c r="BE33" s="23" t="s">
        <v>308</v>
      </c>
      <c r="BF33" s="23" t="s">
        <v>289</v>
      </c>
      <c r="BG33" s="23" t="s">
        <v>678</v>
      </c>
      <c r="BH33" s="23" t="s">
        <v>679</v>
      </c>
      <c r="BI33" s="23" t="s">
        <v>680</v>
      </c>
      <c r="BJ33" s="23" t="s">
        <v>681</v>
      </c>
      <c r="BK33" s="23" t="s">
        <v>421</v>
      </c>
      <c r="BL33" s="23" t="s">
        <v>682</v>
      </c>
      <c r="BM33" s="23" t="s">
        <v>289</v>
      </c>
      <c r="BN33" s="23" t="s">
        <v>289</v>
      </c>
      <c r="BO33" s="23" t="s">
        <v>683</v>
      </c>
      <c r="BP33" s="23" t="s">
        <v>289</v>
      </c>
      <c r="BQ33" s="23" t="s">
        <v>684</v>
      </c>
      <c r="BR33" s="23" t="s">
        <v>289</v>
      </c>
      <c r="BS33" s="23" t="s">
        <v>289</v>
      </c>
      <c r="BT33" s="23" t="s">
        <v>289</v>
      </c>
      <c r="BU33" s="23" t="s">
        <v>670</v>
      </c>
      <c r="BV33" s="23" t="s">
        <v>289</v>
      </c>
    </row>
    <row r="34" spans="1:74" ht="25">
      <c r="A34" s="27" t="s">
        <v>685</v>
      </c>
      <c r="B34" s="23">
        <v>0</v>
      </c>
      <c r="C34" s="23">
        <v>1</v>
      </c>
      <c r="D34" s="23">
        <v>1</v>
      </c>
      <c r="E34" s="23">
        <v>0</v>
      </c>
      <c r="F34" s="23">
        <v>1</v>
      </c>
      <c r="G34" s="23">
        <v>1</v>
      </c>
      <c r="H34" s="23">
        <v>1</v>
      </c>
      <c r="I34" s="23">
        <v>1</v>
      </c>
      <c r="J34" s="23">
        <v>0</v>
      </c>
      <c r="K34" s="23"/>
      <c r="L34" s="23">
        <v>0</v>
      </c>
      <c r="M34" s="23">
        <v>1</v>
      </c>
      <c r="N34" s="23">
        <v>0</v>
      </c>
      <c r="O34" s="23">
        <v>1</v>
      </c>
      <c r="P34" s="23">
        <v>1</v>
      </c>
      <c r="Q34" s="23">
        <v>0</v>
      </c>
      <c r="R34" s="23">
        <v>1</v>
      </c>
      <c r="S34" s="23">
        <v>1</v>
      </c>
      <c r="T34" s="23">
        <v>1</v>
      </c>
      <c r="U34" s="23">
        <v>1</v>
      </c>
      <c r="V34" s="23">
        <v>1</v>
      </c>
      <c r="W34" s="23">
        <v>1</v>
      </c>
      <c r="X34" s="23">
        <v>1</v>
      </c>
      <c r="Y34" s="23">
        <v>1</v>
      </c>
      <c r="Z34" s="23">
        <v>1</v>
      </c>
      <c r="AA34" s="23">
        <v>1</v>
      </c>
      <c r="AB34" s="23">
        <v>0</v>
      </c>
      <c r="AC34" s="23">
        <v>0</v>
      </c>
      <c r="AD34" s="23">
        <v>0</v>
      </c>
      <c r="AE34" s="23">
        <v>0</v>
      </c>
      <c r="AF34" s="23">
        <v>0</v>
      </c>
      <c r="AG34" s="23">
        <v>1</v>
      </c>
      <c r="AH34" s="23">
        <v>1</v>
      </c>
      <c r="AI34" s="23">
        <v>0</v>
      </c>
      <c r="AJ34" s="23">
        <v>1</v>
      </c>
      <c r="AK34" s="23">
        <v>0</v>
      </c>
      <c r="AL34" s="23">
        <v>1</v>
      </c>
      <c r="AM34" s="23">
        <v>1</v>
      </c>
      <c r="AN34" s="23">
        <v>0</v>
      </c>
      <c r="AO34" s="23">
        <v>1</v>
      </c>
      <c r="AP34" s="23">
        <v>0</v>
      </c>
      <c r="AQ34" s="23">
        <v>0</v>
      </c>
      <c r="AR34" s="23">
        <v>1</v>
      </c>
      <c r="AS34" s="23">
        <v>0</v>
      </c>
      <c r="AT34" s="23">
        <v>1</v>
      </c>
      <c r="AU34" s="23">
        <v>0</v>
      </c>
      <c r="AV34" s="23">
        <v>0</v>
      </c>
      <c r="AW34" s="23">
        <v>1</v>
      </c>
      <c r="AX34" s="23">
        <v>0</v>
      </c>
      <c r="AY34" s="23">
        <v>1</v>
      </c>
      <c r="AZ34" s="23">
        <v>0</v>
      </c>
      <c r="BA34" s="23">
        <v>0</v>
      </c>
      <c r="BB34" s="23">
        <v>0</v>
      </c>
      <c r="BC34" s="20" t="s">
        <v>308</v>
      </c>
      <c r="BD34" s="23" t="s">
        <v>686</v>
      </c>
      <c r="BE34" s="23">
        <v>0</v>
      </c>
      <c r="BF34" s="23">
        <v>0</v>
      </c>
      <c r="BG34" s="23">
        <v>0</v>
      </c>
      <c r="BH34" s="23">
        <v>1</v>
      </c>
      <c r="BI34" s="21">
        <v>1</v>
      </c>
      <c r="BJ34" s="23">
        <v>0</v>
      </c>
      <c r="BK34" s="23">
        <v>0</v>
      </c>
      <c r="BL34" s="23">
        <v>0</v>
      </c>
      <c r="BM34" s="23">
        <v>0</v>
      </c>
      <c r="BN34" s="23">
        <v>0</v>
      </c>
      <c r="BO34" s="23">
        <v>0</v>
      </c>
      <c r="BP34" s="23">
        <v>1</v>
      </c>
      <c r="BQ34" s="23">
        <v>0</v>
      </c>
      <c r="BR34" s="23">
        <v>1</v>
      </c>
      <c r="BS34" s="23">
        <v>1</v>
      </c>
      <c r="BT34" s="23">
        <v>0</v>
      </c>
      <c r="BU34" s="23">
        <v>0</v>
      </c>
      <c r="BV34" s="23">
        <v>0</v>
      </c>
    </row>
    <row r="35" spans="1:74" ht="25">
      <c r="A35" s="27" t="s">
        <v>687</v>
      </c>
      <c r="B35" s="23">
        <v>0</v>
      </c>
      <c r="C35" s="23">
        <v>0</v>
      </c>
      <c r="D35" s="23">
        <v>0</v>
      </c>
      <c r="E35" s="23">
        <v>0</v>
      </c>
      <c r="F35" s="23">
        <v>0</v>
      </c>
      <c r="G35" s="23">
        <v>0</v>
      </c>
      <c r="H35" s="23">
        <v>0</v>
      </c>
      <c r="I35" s="23">
        <v>0</v>
      </c>
      <c r="J35" s="23">
        <v>0</v>
      </c>
      <c r="K35" s="23"/>
      <c r="L35" s="23">
        <v>0</v>
      </c>
      <c r="M35" s="23">
        <v>0</v>
      </c>
      <c r="N35" s="23">
        <v>0</v>
      </c>
      <c r="O35" s="23">
        <v>0</v>
      </c>
      <c r="P35" s="23">
        <v>0</v>
      </c>
      <c r="Q35" s="23">
        <v>0</v>
      </c>
      <c r="R35" s="23">
        <v>0</v>
      </c>
      <c r="S35" s="23">
        <v>0</v>
      </c>
      <c r="T35" s="23">
        <v>1</v>
      </c>
      <c r="U35" s="23">
        <v>0</v>
      </c>
      <c r="V35" s="23">
        <v>0</v>
      </c>
      <c r="W35" s="23">
        <v>0</v>
      </c>
      <c r="X35" s="23">
        <v>0</v>
      </c>
      <c r="Y35" s="23">
        <v>0</v>
      </c>
      <c r="Z35" s="23">
        <v>0</v>
      </c>
      <c r="AA35" s="23">
        <v>1</v>
      </c>
      <c r="AB35" s="23">
        <v>0</v>
      </c>
      <c r="AC35" s="23">
        <v>0</v>
      </c>
      <c r="AD35" s="23">
        <v>0</v>
      </c>
      <c r="AE35" s="23">
        <v>0</v>
      </c>
      <c r="AF35" s="23">
        <v>0</v>
      </c>
      <c r="AG35" s="23">
        <v>0</v>
      </c>
      <c r="AH35" s="23">
        <v>0</v>
      </c>
      <c r="AI35" s="23">
        <v>0</v>
      </c>
      <c r="AJ35" s="23">
        <v>0</v>
      </c>
      <c r="AK35" s="23">
        <v>0</v>
      </c>
      <c r="AL35" s="23">
        <v>0</v>
      </c>
      <c r="AM35" s="23">
        <v>0</v>
      </c>
      <c r="AN35" s="23">
        <v>0</v>
      </c>
      <c r="AO35" s="23">
        <v>0</v>
      </c>
      <c r="AP35" s="23">
        <v>0</v>
      </c>
      <c r="AQ35" s="23">
        <v>0</v>
      </c>
      <c r="AR35" s="23">
        <v>0</v>
      </c>
      <c r="AS35" s="23">
        <v>0</v>
      </c>
      <c r="AT35" s="23">
        <v>0</v>
      </c>
      <c r="AU35" s="23">
        <v>0</v>
      </c>
      <c r="AV35" s="23">
        <v>0</v>
      </c>
      <c r="AW35" s="23">
        <v>0</v>
      </c>
      <c r="AX35" s="23">
        <v>0</v>
      </c>
      <c r="AY35" s="23">
        <v>0</v>
      </c>
      <c r="AZ35" s="23">
        <v>0</v>
      </c>
      <c r="BA35" s="23">
        <v>0</v>
      </c>
      <c r="BB35" s="23">
        <v>0</v>
      </c>
      <c r="BC35" s="20" t="s">
        <v>308</v>
      </c>
      <c r="BD35" s="23">
        <v>0</v>
      </c>
      <c r="BE35" s="23">
        <v>0</v>
      </c>
      <c r="BF35" s="23">
        <v>0</v>
      </c>
      <c r="BG35" s="23">
        <v>0</v>
      </c>
      <c r="BH35" s="23">
        <v>1</v>
      </c>
      <c r="BI35" s="21">
        <v>0</v>
      </c>
      <c r="BJ35" s="23">
        <v>0</v>
      </c>
      <c r="BK35" s="23">
        <v>0</v>
      </c>
      <c r="BL35" s="23">
        <v>0</v>
      </c>
      <c r="BM35" s="23">
        <v>0</v>
      </c>
      <c r="BN35" s="23">
        <v>0</v>
      </c>
      <c r="BO35" s="23">
        <v>0</v>
      </c>
      <c r="BP35" s="23">
        <v>0</v>
      </c>
      <c r="BQ35" s="23">
        <v>0</v>
      </c>
      <c r="BR35" s="23">
        <v>0</v>
      </c>
      <c r="BS35" s="23">
        <v>0</v>
      </c>
      <c r="BT35" s="23">
        <v>0</v>
      </c>
      <c r="BU35" s="23">
        <v>0</v>
      </c>
      <c r="BV35" s="23">
        <v>0</v>
      </c>
    </row>
    <row r="36" spans="1:74" ht="25">
      <c r="A36" s="27" t="s">
        <v>688</v>
      </c>
      <c r="B36" s="23">
        <v>0</v>
      </c>
      <c r="C36" s="23">
        <v>0</v>
      </c>
      <c r="D36" s="23">
        <v>1</v>
      </c>
      <c r="E36" s="23">
        <v>1</v>
      </c>
      <c r="F36" s="23">
        <v>0</v>
      </c>
      <c r="G36" s="23">
        <v>1</v>
      </c>
      <c r="H36" s="23">
        <v>1</v>
      </c>
      <c r="I36" s="23">
        <v>1</v>
      </c>
      <c r="J36" s="23">
        <v>0</v>
      </c>
      <c r="K36" s="23"/>
      <c r="L36" s="23">
        <v>0</v>
      </c>
      <c r="M36" s="23">
        <v>1</v>
      </c>
      <c r="N36" s="23">
        <v>0</v>
      </c>
      <c r="O36" s="23">
        <v>0</v>
      </c>
      <c r="P36" s="23">
        <v>0</v>
      </c>
      <c r="Q36" s="23">
        <v>0</v>
      </c>
      <c r="R36" s="23">
        <v>0</v>
      </c>
      <c r="S36" s="23">
        <v>0</v>
      </c>
      <c r="T36" s="23">
        <v>1</v>
      </c>
      <c r="U36" s="23">
        <v>1</v>
      </c>
      <c r="V36" s="23">
        <v>1</v>
      </c>
      <c r="W36" s="23">
        <v>1</v>
      </c>
      <c r="X36" s="23">
        <v>0</v>
      </c>
      <c r="Y36" s="23">
        <v>1</v>
      </c>
      <c r="Z36" s="23">
        <v>1</v>
      </c>
      <c r="AA36" s="23">
        <v>1</v>
      </c>
      <c r="AB36" s="23">
        <v>0</v>
      </c>
      <c r="AC36" s="23">
        <v>0</v>
      </c>
      <c r="AD36" s="23">
        <v>0</v>
      </c>
      <c r="AE36" s="23">
        <v>0</v>
      </c>
      <c r="AF36" s="23">
        <v>0</v>
      </c>
      <c r="AG36" s="23">
        <v>0</v>
      </c>
      <c r="AH36" s="23">
        <v>0</v>
      </c>
      <c r="AI36" s="23">
        <v>0</v>
      </c>
      <c r="AJ36" s="23">
        <v>1</v>
      </c>
      <c r="AK36" s="23">
        <v>0</v>
      </c>
      <c r="AL36" s="23">
        <v>1</v>
      </c>
      <c r="AM36" s="23">
        <v>1</v>
      </c>
      <c r="AN36" s="23">
        <v>0</v>
      </c>
      <c r="AO36" s="23">
        <v>0</v>
      </c>
      <c r="AP36" s="23">
        <v>0</v>
      </c>
      <c r="AQ36" s="23">
        <v>0</v>
      </c>
      <c r="AR36" s="23">
        <v>0</v>
      </c>
      <c r="AS36" s="23">
        <v>1</v>
      </c>
      <c r="AT36" s="23">
        <v>1</v>
      </c>
      <c r="AU36" s="23">
        <v>0</v>
      </c>
      <c r="AV36" s="23">
        <v>0</v>
      </c>
      <c r="AW36" s="23">
        <v>0</v>
      </c>
      <c r="AX36" s="23">
        <v>0</v>
      </c>
      <c r="AY36" s="23">
        <v>1</v>
      </c>
      <c r="AZ36" s="23">
        <v>0</v>
      </c>
      <c r="BA36" s="23">
        <v>0</v>
      </c>
      <c r="BB36" s="23">
        <v>0</v>
      </c>
      <c r="BC36" s="20" t="s">
        <v>308</v>
      </c>
      <c r="BD36" s="23">
        <v>0</v>
      </c>
      <c r="BE36" s="23">
        <v>0</v>
      </c>
      <c r="BF36" s="23">
        <v>1</v>
      </c>
      <c r="BG36" s="23">
        <v>0</v>
      </c>
      <c r="BH36" s="23">
        <v>1</v>
      </c>
      <c r="BI36" s="21">
        <v>0</v>
      </c>
      <c r="BJ36" s="23">
        <v>0</v>
      </c>
      <c r="BK36" s="23">
        <v>1</v>
      </c>
      <c r="BL36" s="23">
        <v>1</v>
      </c>
      <c r="BM36" s="23">
        <v>0</v>
      </c>
      <c r="BN36" s="23">
        <v>0</v>
      </c>
      <c r="BO36" s="23">
        <v>0</v>
      </c>
      <c r="BP36" s="23">
        <v>1</v>
      </c>
      <c r="BQ36" s="23">
        <v>0</v>
      </c>
      <c r="BR36" s="23">
        <v>0</v>
      </c>
      <c r="BS36" s="23">
        <v>0</v>
      </c>
      <c r="BT36" s="23">
        <v>1</v>
      </c>
      <c r="BU36" s="23">
        <v>0</v>
      </c>
      <c r="BV36" s="23">
        <v>0</v>
      </c>
    </row>
    <row r="37" spans="1:74" ht="37.5">
      <c r="A37" s="27" t="s">
        <v>689</v>
      </c>
      <c r="B37" s="23">
        <v>0</v>
      </c>
      <c r="C37" s="23">
        <v>0</v>
      </c>
      <c r="D37" s="23">
        <v>0</v>
      </c>
      <c r="E37" s="23">
        <v>0</v>
      </c>
      <c r="F37" s="23">
        <v>0</v>
      </c>
      <c r="G37" s="23">
        <v>0</v>
      </c>
      <c r="H37" s="23">
        <v>0</v>
      </c>
      <c r="I37" s="23">
        <v>1</v>
      </c>
      <c r="J37" s="23">
        <v>0</v>
      </c>
      <c r="K37" s="23"/>
      <c r="L37" s="23">
        <v>0</v>
      </c>
      <c r="M37" s="23">
        <v>0</v>
      </c>
      <c r="N37" s="23">
        <v>0</v>
      </c>
      <c r="O37" s="23">
        <v>0</v>
      </c>
      <c r="P37" s="23">
        <v>0</v>
      </c>
      <c r="Q37" s="23">
        <v>0</v>
      </c>
      <c r="R37" s="23">
        <v>0</v>
      </c>
      <c r="S37" s="23">
        <v>0</v>
      </c>
      <c r="T37" s="23">
        <v>1</v>
      </c>
      <c r="U37" s="23">
        <v>0</v>
      </c>
      <c r="V37" s="23">
        <v>0</v>
      </c>
      <c r="W37" s="23">
        <v>1</v>
      </c>
      <c r="X37" s="23">
        <v>0</v>
      </c>
      <c r="Y37" s="23">
        <v>1</v>
      </c>
      <c r="Z37" s="23">
        <v>0</v>
      </c>
      <c r="AA37" s="23">
        <v>0</v>
      </c>
      <c r="AB37" s="23">
        <v>0</v>
      </c>
      <c r="AC37" s="23">
        <v>0</v>
      </c>
      <c r="AD37" s="23">
        <v>0</v>
      </c>
      <c r="AE37" s="23">
        <v>0</v>
      </c>
      <c r="AF37" s="23">
        <v>0</v>
      </c>
      <c r="AG37" s="23">
        <v>0</v>
      </c>
      <c r="AH37" s="23">
        <v>0</v>
      </c>
      <c r="AI37" s="23">
        <v>0</v>
      </c>
      <c r="AJ37" s="23">
        <v>0</v>
      </c>
      <c r="AK37" s="23">
        <v>0</v>
      </c>
      <c r="AL37" s="23">
        <v>0</v>
      </c>
      <c r="AM37" s="23">
        <v>0</v>
      </c>
      <c r="AN37" s="23">
        <v>0</v>
      </c>
      <c r="AO37" s="23">
        <v>1</v>
      </c>
      <c r="AP37" s="23">
        <v>0</v>
      </c>
      <c r="AQ37" s="23">
        <v>0</v>
      </c>
      <c r="AR37" s="23">
        <v>0</v>
      </c>
      <c r="AS37" s="23">
        <v>1</v>
      </c>
      <c r="AT37" s="23">
        <v>0</v>
      </c>
      <c r="AU37" s="23">
        <v>0</v>
      </c>
      <c r="AV37" s="23">
        <v>0</v>
      </c>
      <c r="AW37" s="23">
        <v>0</v>
      </c>
      <c r="AX37" s="23">
        <v>0</v>
      </c>
      <c r="AY37" s="23">
        <v>0</v>
      </c>
      <c r="AZ37" s="23">
        <v>0</v>
      </c>
      <c r="BA37" s="23">
        <v>0</v>
      </c>
      <c r="BB37" s="23">
        <v>0</v>
      </c>
      <c r="BC37" s="20" t="s">
        <v>308</v>
      </c>
      <c r="BD37" s="23">
        <v>0</v>
      </c>
      <c r="BE37" s="23">
        <v>0</v>
      </c>
      <c r="BF37" s="23">
        <v>1</v>
      </c>
      <c r="BG37" s="23">
        <v>0</v>
      </c>
      <c r="BH37" s="23">
        <v>1</v>
      </c>
      <c r="BI37" s="21">
        <v>0</v>
      </c>
      <c r="BJ37" s="23">
        <v>0</v>
      </c>
      <c r="BK37" s="23">
        <v>1</v>
      </c>
      <c r="BL37" s="23">
        <v>0</v>
      </c>
      <c r="BM37" s="23">
        <v>0</v>
      </c>
      <c r="BN37" s="23">
        <v>0</v>
      </c>
      <c r="BO37" s="23">
        <v>0</v>
      </c>
      <c r="BP37" s="23">
        <v>0</v>
      </c>
      <c r="BQ37" s="23">
        <v>0</v>
      </c>
      <c r="BR37" s="23">
        <v>0</v>
      </c>
      <c r="BS37" s="23">
        <v>0</v>
      </c>
      <c r="BT37" s="23">
        <v>1</v>
      </c>
      <c r="BU37" s="23">
        <v>0</v>
      </c>
      <c r="BV37" s="23">
        <v>0</v>
      </c>
    </row>
    <row r="38" spans="1:74" ht="25">
      <c r="A38" s="27" t="s">
        <v>690</v>
      </c>
      <c r="B38" s="23">
        <v>1</v>
      </c>
      <c r="C38" s="23">
        <v>0</v>
      </c>
      <c r="D38" s="23">
        <v>1</v>
      </c>
      <c r="E38" s="23">
        <v>1</v>
      </c>
      <c r="F38" s="23">
        <v>1</v>
      </c>
      <c r="G38" s="23">
        <v>0</v>
      </c>
      <c r="H38" s="23">
        <v>1</v>
      </c>
      <c r="I38" s="23">
        <v>1</v>
      </c>
      <c r="J38" s="23">
        <v>0</v>
      </c>
      <c r="K38" s="23"/>
      <c r="L38" s="23">
        <v>0</v>
      </c>
      <c r="M38" s="23">
        <v>0</v>
      </c>
      <c r="N38" s="23">
        <v>0</v>
      </c>
      <c r="O38" s="23">
        <v>0</v>
      </c>
      <c r="P38" s="23">
        <v>0</v>
      </c>
      <c r="Q38" s="23">
        <v>0</v>
      </c>
      <c r="R38" s="23">
        <v>0</v>
      </c>
      <c r="S38" s="23">
        <v>0</v>
      </c>
      <c r="T38" s="23">
        <v>1</v>
      </c>
      <c r="U38" s="23">
        <v>0</v>
      </c>
      <c r="V38" s="23">
        <v>0</v>
      </c>
      <c r="W38" s="23">
        <v>0</v>
      </c>
      <c r="X38" s="23">
        <v>0</v>
      </c>
      <c r="Y38" s="23">
        <v>1</v>
      </c>
      <c r="Z38" s="23">
        <v>1</v>
      </c>
      <c r="AA38" s="23">
        <v>0</v>
      </c>
      <c r="AB38" s="23">
        <v>0</v>
      </c>
      <c r="AC38" s="23">
        <v>1</v>
      </c>
      <c r="AD38" s="23">
        <v>0</v>
      </c>
      <c r="AE38" s="23">
        <v>0</v>
      </c>
      <c r="AF38" s="23">
        <v>0</v>
      </c>
      <c r="AG38" s="23">
        <v>0</v>
      </c>
      <c r="AH38" s="23">
        <v>0</v>
      </c>
      <c r="AI38" s="23">
        <v>0</v>
      </c>
      <c r="AJ38" s="23">
        <v>0</v>
      </c>
      <c r="AK38" s="23">
        <v>0</v>
      </c>
      <c r="AL38" s="23">
        <v>0</v>
      </c>
      <c r="AM38" s="23">
        <v>1</v>
      </c>
      <c r="AN38" s="23">
        <v>0</v>
      </c>
      <c r="AO38" s="23">
        <v>0</v>
      </c>
      <c r="AP38" s="23">
        <v>0</v>
      </c>
      <c r="AQ38" s="23">
        <v>0</v>
      </c>
      <c r="AR38" s="23">
        <v>0</v>
      </c>
      <c r="AS38" s="23">
        <v>1</v>
      </c>
      <c r="AT38" s="23">
        <v>0</v>
      </c>
      <c r="AU38" s="23">
        <v>0</v>
      </c>
      <c r="AV38" s="23">
        <v>0</v>
      </c>
      <c r="AW38" s="23">
        <v>0</v>
      </c>
      <c r="AX38" s="23">
        <v>0</v>
      </c>
      <c r="AY38" s="23">
        <v>1</v>
      </c>
      <c r="AZ38" s="23">
        <v>0</v>
      </c>
      <c r="BA38" s="23">
        <v>0</v>
      </c>
      <c r="BB38" s="23">
        <v>0</v>
      </c>
      <c r="BC38" s="20" t="s">
        <v>308</v>
      </c>
      <c r="BD38" s="23">
        <v>0</v>
      </c>
      <c r="BE38" s="23">
        <v>0</v>
      </c>
      <c r="BF38" s="23">
        <v>0</v>
      </c>
      <c r="BG38" s="23">
        <v>0</v>
      </c>
      <c r="BH38" s="23">
        <v>1</v>
      </c>
      <c r="BI38" s="21">
        <v>0</v>
      </c>
      <c r="BJ38" s="23">
        <v>0</v>
      </c>
      <c r="BK38" s="23">
        <v>1</v>
      </c>
      <c r="BL38" s="23">
        <v>1</v>
      </c>
      <c r="BM38" s="23">
        <v>0</v>
      </c>
      <c r="BN38" s="23">
        <v>0</v>
      </c>
      <c r="BO38" s="23">
        <v>0</v>
      </c>
      <c r="BP38" s="23">
        <v>0</v>
      </c>
      <c r="BQ38" s="23">
        <v>0</v>
      </c>
      <c r="BR38" s="23">
        <v>0</v>
      </c>
      <c r="BS38" s="23">
        <v>0</v>
      </c>
      <c r="BT38" s="23">
        <v>0</v>
      </c>
      <c r="BU38" s="23">
        <v>0</v>
      </c>
      <c r="BV38" s="23">
        <v>0</v>
      </c>
    </row>
    <row r="39" spans="1:74" ht="12.5">
      <c r="A39" s="27" t="s">
        <v>691</v>
      </c>
      <c r="B39" s="23" t="s">
        <v>692</v>
      </c>
      <c r="C39" s="23" t="s">
        <v>308</v>
      </c>
      <c r="D39" s="23" t="s">
        <v>693</v>
      </c>
      <c r="E39" s="23" t="s">
        <v>693</v>
      </c>
      <c r="F39" s="23" t="s">
        <v>693</v>
      </c>
      <c r="G39" s="23" t="s">
        <v>308</v>
      </c>
      <c r="H39" s="23" t="s">
        <v>694</v>
      </c>
      <c r="I39" s="23" t="s">
        <v>693</v>
      </c>
      <c r="J39" s="23" t="s">
        <v>308</v>
      </c>
      <c r="K39" s="23"/>
      <c r="L39" s="23">
        <v>0</v>
      </c>
      <c r="M39" s="23">
        <v>0</v>
      </c>
      <c r="N39" s="23">
        <v>0</v>
      </c>
      <c r="O39" s="23">
        <v>0</v>
      </c>
      <c r="P39" s="23">
        <v>0</v>
      </c>
      <c r="Q39" s="23">
        <v>0</v>
      </c>
      <c r="R39" s="23">
        <v>0</v>
      </c>
      <c r="S39" s="23" t="s">
        <v>308</v>
      </c>
      <c r="T39" s="23" t="s">
        <v>693</v>
      </c>
      <c r="U39" s="23" t="s">
        <v>16</v>
      </c>
      <c r="V39" s="23" t="s">
        <v>16</v>
      </c>
      <c r="W39" s="23" t="s">
        <v>16</v>
      </c>
      <c r="X39" s="23" t="s">
        <v>16</v>
      </c>
      <c r="Y39" s="23" t="s">
        <v>693</v>
      </c>
      <c r="Z39" s="23" t="s">
        <v>695</v>
      </c>
      <c r="AA39" s="23" t="s">
        <v>289</v>
      </c>
      <c r="AB39" s="23" t="s">
        <v>289</v>
      </c>
      <c r="AC39" s="23" t="s">
        <v>696</v>
      </c>
      <c r="AD39" s="23" t="s">
        <v>289</v>
      </c>
      <c r="AE39" s="23" t="s">
        <v>289</v>
      </c>
      <c r="AF39" s="23" t="s">
        <v>289</v>
      </c>
      <c r="AG39" s="23" t="s">
        <v>289</v>
      </c>
      <c r="AH39" s="23" t="s">
        <v>289</v>
      </c>
      <c r="AI39" s="23" t="s">
        <v>289</v>
      </c>
      <c r="AJ39" s="23" t="s">
        <v>289</v>
      </c>
      <c r="AK39" s="23" t="s">
        <v>289</v>
      </c>
      <c r="AL39" s="23" t="s">
        <v>289</v>
      </c>
      <c r="AM39" s="23" t="s">
        <v>693</v>
      </c>
      <c r="AN39" s="23" t="s">
        <v>289</v>
      </c>
      <c r="AO39" s="23" t="s">
        <v>289</v>
      </c>
      <c r="AP39" s="23" t="s">
        <v>289</v>
      </c>
      <c r="AQ39" s="23" t="s">
        <v>289</v>
      </c>
      <c r="AR39" s="23" t="s">
        <v>289</v>
      </c>
      <c r="AS39" s="23" t="s">
        <v>693</v>
      </c>
      <c r="AT39" s="23" t="s">
        <v>289</v>
      </c>
      <c r="AU39" s="23" t="s">
        <v>289</v>
      </c>
      <c r="AV39" s="23" t="s">
        <v>289</v>
      </c>
      <c r="AW39" s="23" t="s">
        <v>289</v>
      </c>
      <c r="AX39" s="23" t="s">
        <v>289</v>
      </c>
      <c r="AY39" s="23" t="s">
        <v>697</v>
      </c>
      <c r="AZ39" s="23" t="s">
        <v>289</v>
      </c>
      <c r="BA39" s="23" t="s">
        <v>289</v>
      </c>
      <c r="BB39" s="23" t="s">
        <v>308</v>
      </c>
      <c r="BC39" s="20" t="s">
        <v>308</v>
      </c>
      <c r="BD39" s="23" t="s">
        <v>308</v>
      </c>
      <c r="BE39" s="23">
        <v>0</v>
      </c>
      <c r="BG39" s="23">
        <v>0</v>
      </c>
      <c r="BH39" s="23" t="s">
        <v>692</v>
      </c>
      <c r="BI39" s="23" t="s">
        <v>289</v>
      </c>
      <c r="BJ39" s="23" t="s">
        <v>289</v>
      </c>
      <c r="BK39" s="23" t="s">
        <v>698</v>
      </c>
      <c r="BL39" s="23" t="s">
        <v>698</v>
      </c>
      <c r="BM39" s="23" t="s">
        <v>289</v>
      </c>
      <c r="BN39" s="23" t="s">
        <v>289</v>
      </c>
      <c r="BO39" s="23" t="s">
        <v>289</v>
      </c>
      <c r="BP39" s="23">
        <v>0</v>
      </c>
      <c r="BQ39" s="23" t="s">
        <v>289</v>
      </c>
      <c r="BR39" s="23" t="s">
        <v>289</v>
      </c>
      <c r="BS39" s="23" t="s">
        <v>289</v>
      </c>
      <c r="BT39" s="23">
        <v>0</v>
      </c>
      <c r="BU39" s="23" t="s">
        <v>289</v>
      </c>
      <c r="BV39" s="23" t="s">
        <v>289</v>
      </c>
    </row>
    <row r="40" spans="1:74" ht="25">
      <c r="A40" s="27" t="s">
        <v>699</v>
      </c>
      <c r="B40" s="23">
        <v>0</v>
      </c>
      <c r="C40" s="23">
        <v>0</v>
      </c>
      <c r="D40" s="23">
        <v>0</v>
      </c>
      <c r="E40" s="23">
        <v>0</v>
      </c>
      <c r="F40" s="23">
        <v>0</v>
      </c>
      <c r="G40" s="23">
        <v>0</v>
      </c>
      <c r="H40" s="23">
        <v>1</v>
      </c>
      <c r="I40" s="23">
        <v>1</v>
      </c>
      <c r="J40" s="23">
        <v>0</v>
      </c>
      <c r="K40" s="23"/>
      <c r="L40" s="23">
        <v>0</v>
      </c>
      <c r="M40" s="23">
        <v>0</v>
      </c>
      <c r="N40" s="23">
        <v>0</v>
      </c>
      <c r="O40" s="23">
        <v>0</v>
      </c>
      <c r="P40" s="23">
        <v>0</v>
      </c>
      <c r="Q40" s="23">
        <v>0</v>
      </c>
      <c r="R40" s="23">
        <v>0</v>
      </c>
      <c r="S40" s="23">
        <v>0</v>
      </c>
      <c r="T40" s="23">
        <v>1</v>
      </c>
      <c r="U40" s="23">
        <v>0</v>
      </c>
      <c r="V40" s="23">
        <v>0</v>
      </c>
      <c r="W40" s="23">
        <v>0</v>
      </c>
      <c r="X40" s="23">
        <v>0</v>
      </c>
      <c r="Y40" s="23">
        <v>1</v>
      </c>
      <c r="Z40" s="23">
        <v>1</v>
      </c>
      <c r="AA40" s="23">
        <v>0</v>
      </c>
      <c r="AB40" s="23">
        <v>0</v>
      </c>
      <c r="AC40" s="23">
        <v>0</v>
      </c>
      <c r="AD40" s="23">
        <v>0</v>
      </c>
      <c r="AE40" s="23">
        <v>0</v>
      </c>
      <c r="AF40" s="23">
        <v>0</v>
      </c>
      <c r="AG40" s="23">
        <v>0</v>
      </c>
      <c r="AH40" s="23">
        <v>0</v>
      </c>
      <c r="AI40" s="23">
        <v>0</v>
      </c>
      <c r="AJ40" s="23">
        <v>0</v>
      </c>
      <c r="AK40" s="23">
        <v>0</v>
      </c>
      <c r="AL40" s="23">
        <v>0</v>
      </c>
      <c r="AM40" s="23">
        <v>1</v>
      </c>
      <c r="AN40" s="23">
        <v>0</v>
      </c>
      <c r="AO40" s="23">
        <v>1</v>
      </c>
      <c r="AP40" s="23">
        <v>0</v>
      </c>
      <c r="AQ40" s="23">
        <v>0</v>
      </c>
      <c r="AR40" s="23">
        <v>0</v>
      </c>
      <c r="AS40" s="23">
        <v>1</v>
      </c>
      <c r="AT40" s="23">
        <v>0</v>
      </c>
      <c r="AU40" s="23">
        <v>0</v>
      </c>
      <c r="AV40" s="23">
        <v>0</v>
      </c>
      <c r="AW40" s="23">
        <v>0</v>
      </c>
      <c r="AX40" s="23">
        <v>0</v>
      </c>
      <c r="AY40" s="23">
        <v>0</v>
      </c>
      <c r="AZ40" s="23">
        <v>0</v>
      </c>
      <c r="BA40" s="23">
        <v>0</v>
      </c>
      <c r="BB40" s="23" t="s">
        <v>308</v>
      </c>
      <c r="BC40" s="20" t="s">
        <v>308</v>
      </c>
      <c r="BD40" s="23" t="s">
        <v>308</v>
      </c>
      <c r="BE40" s="23" t="s">
        <v>308</v>
      </c>
      <c r="BF40" s="23">
        <v>1</v>
      </c>
      <c r="BG40" s="23" t="s">
        <v>308</v>
      </c>
      <c r="BH40" s="23">
        <v>1</v>
      </c>
      <c r="BI40" s="21">
        <v>0</v>
      </c>
      <c r="BJ40" s="23">
        <v>0</v>
      </c>
      <c r="BK40" s="23">
        <v>1</v>
      </c>
      <c r="BL40" s="23">
        <v>1</v>
      </c>
      <c r="BM40" s="23">
        <v>0</v>
      </c>
      <c r="BN40" s="23">
        <v>0</v>
      </c>
      <c r="BO40" s="23">
        <v>0</v>
      </c>
      <c r="BP40" s="23">
        <v>0</v>
      </c>
      <c r="BQ40" s="23">
        <v>0</v>
      </c>
      <c r="BR40" s="23">
        <v>0</v>
      </c>
      <c r="BS40" s="23">
        <v>0</v>
      </c>
      <c r="BT40" s="23">
        <v>0</v>
      </c>
      <c r="BU40" s="23">
        <v>0</v>
      </c>
      <c r="BV40" s="23">
        <v>0</v>
      </c>
    </row>
    <row r="41" spans="1:74" ht="25">
      <c r="A41" s="27" t="s">
        <v>700</v>
      </c>
      <c r="B41" s="23">
        <v>0</v>
      </c>
      <c r="C41" s="23">
        <v>0</v>
      </c>
      <c r="D41" s="23">
        <v>0</v>
      </c>
      <c r="E41" s="23">
        <v>0</v>
      </c>
      <c r="F41" s="23">
        <v>0</v>
      </c>
      <c r="G41" s="23">
        <v>0</v>
      </c>
      <c r="H41" s="23">
        <v>0</v>
      </c>
      <c r="I41" s="23">
        <v>0</v>
      </c>
      <c r="J41" s="23">
        <v>0</v>
      </c>
      <c r="K41" s="23"/>
      <c r="L41" s="23">
        <v>0</v>
      </c>
      <c r="M41" s="23">
        <v>0</v>
      </c>
      <c r="N41" s="23">
        <v>0</v>
      </c>
      <c r="O41" s="23">
        <v>0</v>
      </c>
      <c r="P41" s="23">
        <v>0</v>
      </c>
      <c r="Q41" s="23">
        <v>0</v>
      </c>
      <c r="R41" s="23">
        <v>0</v>
      </c>
      <c r="S41" s="23">
        <v>0</v>
      </c>
      <c r="T41" s="23">
        <v>1</v>
      </c>
      <c r="U41" s="23">
        <v>0</v>
      </c>
      <c r="V41" s="23">
        <v>0</v>
      </c>
      <c r="W41" s="23">
        <v>0</v>
      </c>
      <c r="X41" s="23">
        <v>0</v>
      </c>
      <c r="Y41" s="23">
        <v>0</v>
      </c>
      <c r="Z41" s="23">
        <v>0</v>
      </c>
      <c r="AA41" s="23">
        <v>0</v>
      </c>
      <c r="AB41" s="23">
        <v>0</v>
      </c>
      <c r="AC41" s="23">
        <v>0</v>
      </c>
      <c r="AD41" s="23">
        <v>0</v>
      </c>
      <c r="AE41" s="23">
        <v>0</v>
      </c>
      <c r="AF41" s="23">
        <v>0</v>
      </c>
      <c r="AG41" s="23">
        <v>0</v>
      </c>
      <c r="AH41" s="23">
        <v>0</v>
      </c>
      <c r="AI41" s="23">
        <v>0</v>
      </c>
      <c r="AJ41" s="23">
        <v>0</v>
      </c>
      <c r="AK41" s="23">
        <v>0</v>
      </c>
      <c r="AL41" s="23">
        <v>0</v>
      </c>
      <c r="AM41" s="23">
        <v>0</v>
      </c>
      <c r="AN41" s="23">
        <v>0</v>
      </c>
      <c r="AO41" s="23">
        <v>1</v>
      </c>
      <c r="AP41" s="23">
        <v>0</v>
      </c>
      <c r="AQ41" s="23">
        <v>0</v>
      </c>
      <c r="AR41" s="23">
        <v>0</v>
      </c>
      <c r="AS41" s="23">
        <v>0</v>
      </c>
      <c r="AT41" s="23">
        <v>0</v>
      </c>
      <c r="AU41" s="23">
        <v>0</v>
      </c>
      <c r="AV41" s="23">
        <v>0</v>
      </c>
      <c r="AW41" s="23">
        <v>0</v>
      </c>
      <c r="AX41" s="23">
        <v>0</v>
      </c>
      <c r="AZ41" s="23">
        <v>0</v>
      </c>
      <c r="BA41" s="23">
        <v>0</v>
      </c>
      <c r="BB41" s="23">
        <v>0</v>
      </c>
      <c r="BC41" s="20" t="s">
        <v>308</v>
      </c>
      <c r="BD41" s="23" t="s">
        <v>308</v>
      </c>
      <c r="BE41" s="23" t="s">
        <v>308</v>
      </c>
      <c r="BF41" s="23">
        <v>0</v>
      </c>
      <c r="BG41" s="23" t="s">
        <v>308</v>
      </c>
      <c r="BH41" s="23">
        <v>0</v>
      </c>
      <c r="BI41" s="21">
        <v>0</v>
      </c>
      <c r="BJ41" s="23">
        <v>0</v>
      </c>
      <c r="BK41" s="23">
        <v>0</v>
      </c>
      <c r="BL41" s="23">
        <v>0</v>
      </c>
      <c r="BM41" s="23">
        <v>0</v>
      </c>
      <c r="BN41" s="23">
        <v>0</v>
      </c>
      <c r="BO41" s="23">
        <v>0</v>
      </c>
      <c r="BP41" s="23">
        <v>0</v>
      </c>
      <c r="BQ41" s="23">
        <v>0</v>
      </c>
      <c r="BR41" s="23">
        <v>0</v>
      </c>
      <c r="BS41" s="23">
        <v>0</v>
      </c>
      <c r="BT41" s="23">
        <v>0</v>
      </c>
      <c r="BU41" s="23">
        <v>0</v>
      </c>
      <c r="BV41" s="23">
        <v>0</v>
      </c>
    </row>
    <row r="42" spans="1:74" ht="25">
      <c r="A42" s="27" t="s">
        <v>701</v>
      </c>
      <c r="B42" s="23">
        <v>0</v>
      </c>
      <c r="C42" s="23">
        <v>0</v>
      </c>
      <c r="D42" s="23">
        <v>0</v>
      </c>
      <c r="E42" s="23">
        <v>0</v>
      </c>
      <c r="F42" s="23">
        <v>0</v>
      </c>
      <c r="G42" s="23">
        <v>0</v>
      </c>
      <c r="H42" s="23">
        <v>0</v>
      </c>
      <c r="I42" s="23">
        <v>0</v>
      </c>
      <c r="J42" s="23">
        <v>0</v>
      </c>
      <c r="K42" s="23"/>
      <c r="L42" s="23">
        <v>0</v>
      </c>
      <c r="M42" s="23">
        <v>0</v>
      </c>
      <c r="N42" s="23">
        <v>0</v>
      </c>
      <c r="O42" s="23">
        <v>0</v>
      </c>
      <c r="P42" s="23">
        <v>0</v>
      </c>
      <c r="Q42" s="23">
        <v>0</v>
      </c>
      <c r="R42" s="23">
        <v>0</v>
      </c>
      <c r="S42" s="23">
        <v>0</v>
      </c>
      <c r="T42" s="23">
        <v>0</v>
      </c>
      <c r="U42" s="23">
        <v>0</v>
      </c>
      <c r="V42" s="23">
        <v>0</v>
      </c>
      <c r="W42" s="23">
        <v>0</v>
      </c>
      <c r="X42" s="23">
        <v>0</v>
      </c>
      <c r="Y42" s="23">
        <v>0</v>
      </c>
      <c r="Z42" s="23">
        <v>0</v>
      </c>
      <c r="AA42" s="23">
        <v>0</v>
      </c>
      <c r="AB42" s="23">
        <v>0</v>
      </c>
      <c r="AC42" s="23">
        <v>1</v>
      </c>
      <c r="AD42" s="23">
        <v>0</v>
      </c>
      <c r="AE42" s="23">
        <v>0</v>
      </c>
      <c r="AF42" s="23">
        <v>0</v>
      </c>
      <c r="AG42" s="23">
        <v>0</v>
      </c>
      <c r="AH42" s="23">
        <v>0</v>
      </c>
      <c r="AI42" s="23">
        <v>0</v>
      </c>
      <c r="AJ42" s="23">
        <v>0</v>
      </c>
      <c r="AK42" s="23">
        <v>0</v>
      </c>
      <c r="AL42" s="23">
        <v>1</v>
      </c>
      <c r="AM42" s="23">
        <v>0</v>
      </c>
      <c r="AN42" s="23">
        <v>0</v>
      </c>
      <c r="AO42" s="23">
        <v>0</v>
      </c>
      <c r="AP42" s="23">
        <v>0</v>
      </c>
      <c r="AQ42" s="23">
        <v>0</v>
      </c>
      <c r="AR42" s="23">
        <v>0</v>
      </c>
      <c r="AS42" s="23">
        <v>0</v>
      </c>
      <c r="AT42" s="23">
        <v>0</v>
      </c>
      <c r="AU42" s="23">
        <v>0</v>
      </c>
      <c r="AV42" s="23">
        <v>0</v>
      </c>
      <c r="AW42" s="23">
        <v>0</v>
      </c>
      <c r="AY42" s="23">
        <v>0</v>
      </c>
      <c r="AZ42" s="23">
        <v>0</v>
      </c>
      <c r="BA42" s="23">
        <v>0</v>
      </c>
      <c r="BB42" s="23">
        <v>0</v>
      </c>
      <c r="BC42" s="20" t="s">
        <v>308</v>
      </c>
      <c r="BD42" s="23">
        <v>0</v>
      </c>
      <c r="BE42" s="23">
        <v>0</v>
      </c>
      <c r="BF42" s="23">
        <v>0</v>
      </c>
      <c r="BG42" s="23">
        <v>0</v>
      </c>
      <c r="BH42" s="23">
        <v>0</v>
      </c>
      <c r="BI42" s="21">
        <v>0</v>
      </c>
      <c r="BJ42" s="23">
        <v>0</v>
      </c>
      <c r="BK42" s="23">
        <v>0</v>
      </c>
      <c r="BL42" s="23">
        <v>0</v>
      </c>
      <c r="BM42" s="23">
        <v>0</v>
      </c>
      <c r="BN42" s="23">
        <v>0</v>
      </c>
      <c r="BO42" s="23">
        <v>1</v>
      </c>
      <c r="BP42" s="23">
        <v>0</v>
      </c>
      <c r="BQ42" s="23">
        <v>0</v>
      </c>
      <c r="BR42" s="23">
        <v>0</v>
      </c>
      <c r="BS42" s="23">
        <v>0</v>
      </c>
      <c r="BT42" s="23">
        <v>0</v>
      </c>
      <c r="BU42" s="23">
        <v>0</v>
      </c>
      <c r="BV42" s="23">
        <v>0</v>
      </c>
    </row>
    <row r="43" spans="1:74" ht="50">
      <c r="A43" s="27" t="s">
        <v>702</v>
      </c>
      <c r="B43" s="23" t="s">
        <v>16</v>
      </c>
      <c r="C43" s="23" t="s">
        <v>16</v>
      </c>
      <c r="D43" s="23" t="s">
        <v>16</v>
      </c>
      <c r="E43" s="23" t="s">
        <v>16</v>
      </c>
      <c r="F43" s="23" t="s">
        <v>16</v>
      </c>
      <c r="G43" s="23" t="s">
        <v>16</v>
      </c>
      <c r="H43" s="23" t="s">
        <v>16</v>
      </c>
      <c r="I43" s="23" t="s">
        <v>289</v>
      </c>
      <c r="J43" s="23" t="s">
        <v>289</v>
      </c>
      <c r="K43" s="23"/>
      <c r="L43" s="23">
        <v>0</v>
      </c>
      <c r="M43" s="23">
        <v>0</v>
      </c>
      <c r="N43" s="23">
        <v>0</v>
      </c>
      <c r="O43" s="23">
        <v>0</v>
      </c>
      <c r="P43" s="23">
        <v>0</v>
      </c>
      <c r="Q43" s="23">
        <v>0</v>
      </c>
      <c r="R43" s="23">
        <v>0</v>
      </c>
      <c r="S43" s="23" t="s">
        <v>308</v>
      </c>
      <c r="T43" s="23" t="s">
        <v>308</v>
      </c>
      <c r="U43" s="23" t="s">
        <v>16</v>
      </c>
      <c r="V43" s="23" t="s">
        <v>16</v>
      </c>
      <c r="W43" s="23" t="s">
        <v>16</v>
      </c>
      <c r="X43" s="23" t="s">
        <v>16</v>
      </c>
      <c r="Y43" s="23" t="s">
        <v>16</v>
      </c>
      <c r="Z43" s="23" t="s">
        <v>289</v>
      </c>
      <c r="AA43" s="23" t="s">
        <v>289</v>
      </c>
      <c r="AB43" s="23" t="s">
        <v>289</v>
      </c>
      <c r="AC43" s="23" t="s">
        <v>703</v>
      </c>
      <c r="AD43" s="23" t="s">
        <v>289</v>
      </c>
      <c r="AE43" s="23" t="s">
        <v>289</v>
      </c>
      <c r="AF43" s="23" t="s">
        <v>289</v>
      </c>
      <c r="AG43" s="23" t="s">
        <v>289</v>
      </c>
      <c r="AH43" s="23" t="s">
        <v>289</v>
      </c>
      <c r="AI43" s="23" t="s">
        <v>289</v>
      </c>
      <c r="AJ43" s="23" t="s">
        <v>289</v>
      </c>
      <c r="AK43" s="23" t="s">
        <v>289</v>
      </c>
      <c r="AL43" s="23" t="s">
        <v>704</v>
      </c>
      <c r="AM43" s="23" t="s">
        <v>289</v>
      </c>
      <c r="AN43" s="23" t="s">
        <v>289</v>
      </c>
      <c r="AO43" s="23" t="s">
        <v>289</v>
      </c>
      <c r="AP43" s="23" t="s">
        <v>289</v>
      </c>
      <c r="AQ43" s="23" t="s">
        <v>289</v>
      </c>
      <c r="AR43" s="23" t="s">
        <v>289</v>
      </c>
      <c r="AS43" s="23">
        <v>0</v>
      </c>
      <c r="AT43" s="23" t="s">
        <v>289</v>
      </c>
      <c r="AU43" s="23">
        <v>0</v>
      </c>
      <c r="AV43" s="23">
        <v>0</v>
      </c>
      <c r="AW43" s="23">
        <v>0</v>
      </c>
      <c r="AX43" s="23">
        <v>0</v>
      </c>
      <c r="AY43" s="23">
        <v>0</v>
      </c>
      <c r="AZ43" s="23">
        <v>0</v>
      </c>
      <c r="BA43" s="23">
        <v>0</v>
      </c>
      <c r="BB43" s="23">
        <v>0</v>
      </c>
      <c r="BC43" s="20" t="s">
        <v>308</v>
      </c>
      <c r="BD43" s="23" t="s">
        <v>308</v>
      </c>
      <c r="BE43" s="23" t="s">
        <v>308</v>
      </c>
      <c r="BF43" s="23">
        <v>0</v>
      </c>
      <c r="BG43" s="23" t="s">
        <v>308</v>
      </c>
      <c r="BH43" s="23" t="s">
        <v>289</v>
      </c>
      <c r="BI43" s="23" t="s">
        <v>289</v>
      </c>
      <c r="BJ43" s="23" t="s">
        <v>289</v>
      </c>
      <c r="BK43" s="23" t="s">
        <v>289</v>
      </c>
      <c r="BL43" s="23" t="s">
        <v>289</v>
      </c>
      <c r="BM43" s="23" t="s">
        <v>289</v>
      </c>
      <c r="BN43" s="23" t="s">
        <v>289</v>
      </c>
      <c r="BO43" s="23" t="s">
        <v>705</v>
      </c>
      <c r="BP43" s="23">
        <v>0</v>
      </c>
      <c r="BQ43" s="23" t="s">
        <v>289</v>
      </c>
      <c r="BR43" s="23" t="s">
        <v>289</v>
      </c>
      <c r="BS43" s="23" t="s">
        <v>289</v>
      </c>
      <c r="BT43" s="23">
        <v>0</v>
      </c>
      <c r="BU43" s="23" t="s">
        <v>289</v>
      </c>
      <c r="BV43" s="23" t="s">
        <v>289</v>
      </c>
    </row>
    <row r="44" spans="1:74" ht="12.5">
      <c r="A44" s="27" t="s">
        <v>706</v>
      </c>
      <c r="B44" s="23">
        <v>1</v>
      </c>
      <c r="C44" s="23">
        <v>1</v>
      </c>
      <c r="D44" s="23">
        <v>1</v>
      </c>
      <c r="E44" s="23">
        <v>1</v>
      </c>
      <c r="F44" s="23">
        <v>1</v>
      </c>
      <c r="G44" s="23">
        <v>1</v>
      </c>
      <c r="H44" s="23">
        <v>1</v>
      </c>
      <c r="I44" s="23">
        <v>0</v>
      </c>
      <c r="J44" s="23">
        <v>1</v>
      </c>
      <c r="K44" s="23"/>
      <c r="L44" s="23">
        <v>1</v>
      </c>
      <c r="M44" s="23">
        <v>1</v>
      </c>
      <c r="N44" s="23">
        <v>0</v>
      </c>
      <c r="O44" s="23">
        <v>1</v>
      </c>
      <c r="P44" s="23">
        <v>1</v>
      </c>
      <c r="Q44" s="23">
        <v>1</v>
      </c>
      <c r="R44" s="23">
        <v>0</v>
      </c>
      <c r="S44" s="23">
        <v>0</v>
      </c>
      <c r="T44" s="23">
        <v>0</v>
      </c>
      <c r="U44" s="23">
        <v>0</v>
      </c>
      <c r="V44" s="23">
        <v>0</v>
      </c>
      <c r="W44" s="4">
        <v>1</v>
      </c>
      <c r="X44" s="23">
        <v>1</v>
      </c>
      <c r="Y44" s="23">
        <v>0</v>
      </c>
      <c r="Z44" s="23">
        <v>0</v>
      </c>
      <c r="AA44" s="23">
        <v>1</v>
      </c>
      <c r="AB44" s="23">
        <v>1</v>
      </c>
      <c r="AC44" s="23">
        <v>1</v>
      </c>
      <c r="AD44" s="23">
        <v>0</v>
      </c>
      <c r="AE44" s="23">
        <v>1</v>
      </c>
      <c r="AF44" s="23">
        <v>1</v>
      </c>
      <c r="AG44" s="23">
        <v>0</v>
      </c>
      <c r="AH44" s="23">
        <v>0</v>
      </c>
      <c r="AI44" s="23">
        <v>0</v>
      </c>
      <c r="AJ44" s="23">
        <v>1</v>
      </c>
      <c r="AK44" s="23">
        <v>1</v>
      </c>
      <c r="AL44" s="23">
        <v>1</v>
      </c>
      <c r="AM44" s="23">
        <v>0</v>
      </c>
      <c r="AN44" s="23">
        <v>1</v>
      </c>
      <c r="AO44" s="23">
        <v>1</v>
      </c>
      <c r="AP44" s="23">
        <v>1</v>
      </c>
      <c r="AQ44" s="23">
        <v>1</v>
      </c>
      <c r="AR44" s="23">
        <v>1</v>
      </c>
      <c r="AS44" s="23">
        <v>1</v>
      </c>
      <c r="AT44" s="23">
        <v>1</v>
      </c>
      <c r="AU44" s="23">
        <v>1</v>
      </c>
      <c r="AV44" s="23">
        <v>1</v>
      </c>
      <c r="AW44" s="23">
        <v>1</v>
      </c>
      <c r="AX44" s="23">
        <v>1</v>
      </c>
      <c r="AY44" s="23">
        <v>1</v>
      </c>
      <c r="AZ44" s="23">
        <v>0</v>
      </c>
      <c r="BA44" s="23">
        <v>0</v>
      </c>
      <c r="BB44" s="23">
        <v>0</v>
      </c>
      <c r="BC44" s="20" t="s">
        <v>308</v>
      </c>
      <c r="BD44" s="23">
        <v>1</v>
      </c>
      <c r="BE44" s="23">
        <v>0</v>
      </c>
      <c r="BF44" s="23" t="s">
        <v>289</v>
      </c>
      <c r="BG44" s="23">
        <v>1</v>
      </c>
      <c r="BH44" s="23">
        <v>0</v>
      </c>
      <c r="BI44" s="21">
        <v>0</v>
      </c>
      <c r="BJ44" s="23">
        <v>1</v>
      </c>
      <c r="BK44" s="23">
        <v>1</v>
      </c>
      <c r="BL44" s="23">
        <v>1</v>
      </c>
      <c r="BM44" s="23">
        <v>0</v>
      </c>
      <c r="BN44" s="23">
        <v>1</v>
      </c>
      <c r="BO44" s="23">
        <v>0</v>
      </c>
      <c r="BP44" s="23">
        <v>1</v>
      </c>
      <c r="BQ44" s="23">
        <v>0</v>
      </c>
      <c r="BR44" s="23">
        <v>0</v>
      </c>
      <c r="BS44" s="23">
        <v>0</v>
      </c>
      <c r="BT44" s="23">
        <v>0</v>
      </c>
      <c r="BU44" s="23">
        <v>1</v>
      </c>
      <c r="BV44" s="23">
        <v>0</v>
      </c>
    </row>
    <row r="45" spans="1:74" ht="12.5">
      <c r="A45" s="27" t="s">
        <v>707</v>
      </c>
      <c r="B45" s="23">
        <v>0</v>
      </c>
      <c r="C45" s="23">
        <v>0</v>
      </c>
      <c r="D45" s="23">
        <v>0</v>
      </c>
      <c r="E45" s="23">
        <v>1</v>
      </c>
      <c r="F45" s="23">
        <v>0</v>
      </c>
      <c r="G45" s="23">
        <v>1</v>
      </c>
      <c r="H45" s="23">
        <v>0</v>
      </c>
      <c r="I45" s="23">
        <v>0</v>
      </c>
      <c r="J45" s="23">
        <v>0</v>
      </c>
      <c r="K45" s="23"/>
      <c r="L45" s="23">
        <v>0</v>
      </c>
      <c r="M45" s="23">
        <v>1</v>
      </c>
      <c r="N45" s="23">
        <v>0</v>
      </c>
      <c r="O45" s="23">
        <v>0</v>
      </c>
      <c r="P45" s="23">
        <v>0</v>
      </c>
      <c r="Q45" s="23">
        <v>0</v>
      </c>
      <c r="R45" s="23">
        <v>0</v>
      </c>
      <c r="S45" s="23">
        <v>0</v>
      </c>
      <c r="T45" s="23">
        <v>0</v>
      </c>
      <c r="U45" s="23">
        <v>0</v>
      </c>
      <c r="V45" s="23">
        <v>0</v>
      </c>
      <c r="W45" s="23">
        <v>0</v>
      </c>
      <c r="X45" s="23">
        <v>0</v>
      </c>
      <c r="Y45" s="23">
        <v>0</v>
      </c>
      <c r="Z45" s="23">
        <v>0</v>
      </c>
      <c r="AA45" s="23">
        <v>0</v>
      </c>
      <c r="AB45" s="23">
        <v>0</v>
      </c>
      <c r="AC45" s="23">
        <v>0</v>
      </c>
      <c r="AD45" s="23">
        <v>0</v>
      </c>
      <c r="AE45" s="23">
        <v>0</v>
      </c>
      <c r="AF45" s="23">
        <v>0</v>
      </c>
      <c r="AG45" s="23">
        <v>0</v>
      </c>
      <c r="AH45" s="23">
        <v>0</v>
      </c>
      <c r="AI45" s="23">
        <v>0</v>
      </c>
      <c r="AJ45" s="23">
        <v>1</v>
      </c>
      <c r="AK45" s="23">
        <v>0</v>
      </c>
      <c r="AL45" s="23">
        <v>0</v>
      </c>
      <c r="AM45" s="23">
        <v>0</v>
      </c>
      <c r="AN45" s="23">
        <v>0</v>
      </c>
      <c r="AO45" s="23">
        <v>0</v>
      </c>
      <c r="AP45" s="23">
        <v>0</v>
      </c>
      <c r="AQ45" s="23">
        <v>0</v>
      </c>
      <c r="AR45" s="23">
        <v>0</v>
      </c>
      <c r="AS45" s="23">
        <v>0</v>
      </c>
      <c r="AT45" s="23">
        <v>0</v>
      </c>
      <c r="AU45" s="23">
        <v>0</v>
      </c>
      <c r="AV45" s="23">
        <v>0</v>
      </c>
      <c r="AW45" s="23">
        <v>0</v>
      </c>
      <c r="AX45" s="23">
        <v>1</v>
      </c>
      <c r="AY45" s="23">
        <v>0</v>
      </c>
      <c r="AZ45" s="23">
        <v>0</v>
      </c>
      <c r="BA45" s="23">
        <v>0</v>
      </c>
      <c r="BB45" s="23">
        <v>0</v>
      </c>
      <c r="BC45" s="20" t="s">
        <v>308</v>
      </c>
      <c r="BD45" s="23">
        <v>0</v>
      </c>
      <c r="BE45" s="23" t="s">
        <v>308</v>
      </c>
      <c r="BF45" s="23" t="s">
        <v>289</v>
      </c>
      <c r="BG45" s="23">
        <v>0</v>
      </c>
      <c r="BH45" s="23">
        <v>0</v>
      </c>
      <c r="BI45" s="21">
        <v>0</v>
      </c>
      <c r="BJ45" s="23">
        <v>1</v>
      </c>
      <c r="BK45" s="23">
        <v>0</v>
      </c>
      <c r="BL45" s="23">
        <v>0</v>
      </c>
      <c r="BM45" s="23">
        <v>0</v>
      </c>
      <c r="BN45" s="23">
        <v>0</v>
      </c>
      <c r="BO45" s="23">
        <v>0</v>
      </c>
      <c r="BP45" s="23">
        <v>0</v>
      </c>
      <c r="BQ45" s="23">
        <v>0</v>
      </c>
      <c r="BR45" s="23">
        <v>0</v>
      </c>
      <c r="BS45" s="23">
        <v>0</v>
      </c>
      <c r="BT45" s="23">
        <v>0</v>
      </c>
      <c r="BU45" s="23">
        <v>0</v>
      </c>
      <c r="BV45" s="23">
        <v>0</v>
      </c>
    </row>
    <row r="46" spans="1:74" ht="25">
      <c r="A46" s="27" t="s">
        <v>708</v>
      </c>
      <c r="B46" s="23" t="s">
        <v>16</v>
      </c>
      <c r="C46" s="23" t="s">
        <v>709</v>
      </c>
      <c r="D46" s="23" t="s">
        <v>710</v>
      </c>
      <c r="E46" s="23" t="s">
        <v>711</v>
      </c>
      <c r="F46" s="23" t="s">
        <v>712</v>
      </c>
      <c r="G46" s="23" t="s">
        <v>713</v>
      </c>
      <c r="H46" s="23" t="s">
        <v>712</v>
      </c>
      <c r="I46" s="23" t="s">
        <v>289</v>
      </c>
      <c r="J46" s="23" t="s">
        <v>714</v>
      </c>
      <c r="K46" s="23"/>
      <c r="L46" s="23" t="s">
        <v>715</v>
      </c>
      <c r="M46" s="23" t="s">
        <v>716</v>
      </c>
      <c r="N46" s="23" t="s">
        <v>16</v>
      </c>
      <c r="O46" s="23" t="s">
        <v>717</v>
      </c>
      <c r="P46" s="23" t="s">
        <v>718</v>
      </c>
      <c r="Q46" s="23" t="s">
        <v>16</v>
      </c>
      <c r="R46" s="23" t="s">
        <v>16</v>
      </c>
      <c r="S46" s="23" t="s">
        <v>308</v>
      </c>
      <c r="T46" s="23" t="s">
        <v>16</v>
      </c>
      <c r="U46" s="23" t="s">
        <v>16</v>
      </c>
      <c r="V46" s="23" t="s">
        <v>16</v>
      </c>
      <c r="W46" s="23" t="s">
        <v>719</v>
      </c>
      <c r="X46" s="23" t="s">
        <v>720</v>
      </c>
      <c r="Y46" s="23" t="s">
        <v>16</v>
      </c>
      <c r="Z46" s="23" t="s">
        <v>289</v>
      </c>
      <c r="AA46" s="23" t="s">
        <v>721</v>
      </c>
      <c r="AB46" s="23" t="s">
        <v>722</v>
      </c>
      <c r="AC46" s="23" t="s">
        <v>723</v>
      </c>
      <c r="AD46" s="23" t="s">
        <v>289</v>
      </c>
      <c r="AE46" s="23" t="s">
        <v>724</v>
      </c>
      <c r="AF46" s="23" t="s">
        <v>725</v>
      </c>
      <c r="AG46" s="23" t="s">
        <v>16</v>
      </c>
      <c r="AH46" s="23" t="s">
        <v>289</v>
      </c>
      <c r="AI46" s="23" t="s">
        <v>289</v>
      </c>
      <c r="AJ46" s="23" t="s">
        <v>719</v>
      </c>
      <c r="AK46" s="23" t="s">
        <v>515</v>
      </c>
      <c r="AL46" s="23" t="s">
        <v>726</v>
      </c>
      <c r="AM46" s="23" t="s">
        <v>289</v>
      </c>
      <c r="AN46" s="23" t="s">
        <v>727</v>
      </c>
      <c r="AO46" s="23" t="s">
        <v>728</v>
      </c>
      <c r="AP46" s="23" t="s">
        <v>729</v>
      </c>
      <c r="AQ46" s="23" t="s">
        <v>730</v>
      </c>
      <c r="AR46" s="24" t="s">
        <v>719</v>
      </c>
      <c r="AS46" s="23" t="s">
        <v>731</v>
      </c>
      <c r="AT46" s="23" t="s">
        <v>732</v>
      </c>
      <c r="AU46" s="23" t="s">
        <v>733</v>
      </c>
      <c r="AV46" s="23" t="s">
        <v>718</v>
      </c>
      <c r="AW46" s="23" t="s">
        <v>734</v>
      </c>
      <c r="AX46" s="23" t="s">
        <v>735</v>
      </c>
      <c r="AY46" s="23">
        <v>0</v>
      </c>
      <c r="AZ46" s="23">
        <v>0</v>
      </c>
      <c r="BA46" s="23">
        <v>0</v>
      </c>
      <c r="BB46" s="23">
        <v>0</v>
      </c>
      <c r="BC46" s="20" t="s">
        <v>308</v>
      </c>
      <c r="BD46" s="23" t="s">
        <v>736</v>
      </c>
      <c r="BE46" s="23" t="s">
        <v>308</v>
      </c>
      <c r="BF46" s="23" t="s">
        <v>289</v>
      </c>
      <c r="BG46" s="23" t="s">
        <v>737</v>
      </c>
      <c r="BH46" s="23" t="s">
        <v>289</v>
      </c>
      <c r="BI46" s="23" t="s">
        <v>289</v>
      </c>
      <c r="BJ46" s="23" t="s">
        <v>715</v>
      </c>
      <c r="BK46" s="23" t="s">
        <v>289</v>
      </c>
      <c r="BL46" s="23" t="s">
        <v>719</v>
      </c>
      <c r="BM46" s="23" t="s">
        <v>289</v>
      </c>
      <c r="BN46" s="23" t="s">
        <v>289</v>
      </c>
      <c r="BO46" s="23" t="s">
        <v>289</v>
      </c>
      <c r="BP46" s="23" t="s">
        <v>738</v>
      </c>
      <c r="BQ46" s="23" t="s">
        <v>289</v>
      </c>
      <c r="BR46" s="23" t="s">
        <v>289</v>
      </c>
      <c r="BS46" s="23" t="s">
        <v>289</v>
      </c>
      <c r="BT46" s="23" t="s">
        <v>289</v>
      </c>
      <c r="BU46" s="23" t="s">
        <v>727</v>
      </c>
      <c r="BV46" s="23" t="s">
        <v>289</v>
      </c>
    </row>
    <row r="47" spans="1:74" ht="25">
      <c r="A47" s="27" t="s">
        <v>739</v>
      </c>
      <c r="B47" s="23" t="s">
        <v>16</v>
      </c>
      <c r="C47" s="23" t="s">
        <v>16</v>
      </c>
      <c r="D47" s="23" t="s">
        <v>16</v>
      </c>
      <c r="E47" s="23" t="s">
        <v>16</v>
      </c>
      <c r="F47" s="23">
        <v>1</v>
      </c>
      <c r="G47" s="23">
        <v>2</v>
      </c>
      <c r="H47" s="23">
        <v>1</v>
      </c>
      <c r="I47" s="23" t="s">
        <v>289</v>
      </c>
      <c r="J47" s="23" t="s">
        <v>740</v>
      </c>
      <c r="K47" s="23"/>
      <c r="L47" s="23">
        <v>1</v>
      </c>
      <c r="M47" s="23" t="s">
        <v>741</v>
      </c>
      <c r="N47" s="23" t="s">
        <v>16</v>
      </c>
      <c r="O47" s="23" t="s">
        <v>16</v>
      </c>
      <c r="P47" s="23">
        <v>1</v>
      </c>
      <c r="Q47" s="23" t="s">
        <v>16</v>
      </c>
      <c r="R47" s="23" t="s">
        <v>16</v>
      </c>
      <c r="S47" s="23" t="s">
        <v>308</v>
      </c>
      <c r="T47" s="23" t="s">
        <v>16</v>
      </c>
      <c r="U47" s="23" t="s">
        <v>16</v>
      </c>
      <c r="V47" s="23" t="s">
        <v>16</v>
      </c>
      <c r="W47" s="23">
        <v>1</v>
      </c>
      <c r="X47" s="23">
        <v>1</v>
      </c>
      <c r="Y47" s="23" t="s">
        <v>16</v>
      </c>
      <c r="Z47" s="23" t="s">
        <v>289</v>
      </c>
      <c r="AA47" s="23">
        <v>2</v>
      </c>
      <c r="AB47" s="23">
        <v>1</v>
      </c>
      <c r="AC47" s="23">
        <v>2</v>
      </c>
      <c r="AD47" s="23" t="s">
        <v>289</v>
      </c>
      <c r="AE47" s="23">
        <v>1</v>
      </c>
      <c r="AF47" s="23">
        <v>1</v>
      </c>
      <c r="AG47" s="23" t="s">
        <v>289</v>
      </c>
      <c r="AH47" s="23" t="s">
        <v>289</v>
      </c>
      <c r="AI47" s="23" t="s">
        <v>289</v>
      </c>
      <c r="AJ47" s="23">
        <v>2</v>
      </c>
      <c r="AK47" s="23" t="s">
        <v>289</v>
      </c>
      <c r="AL47" s="23" t="s">
        <v>289</v>
      </c>
      <c r="AM47" s="23" t="s">
        <v>289</v>
      </c>
      <c r="AN47" s="23">
        <v>1</v>
      </c>
      <c r="AO47" s="23">
        <v>3</v>
      </c>
      <c r="AP47" s="23">
        <v>2</v>
      </c>
      <c r="AQ47" s="23">
        <v>3</v>
      </c>
      <c r="AR47" s="23" t="s">
        <v>289</v>
      </c>
      <c r="AS47" s="23">
        <v>3</v>
      </c>
      <c r="AT47" s="23">
        <v>4</v>
      </c>
      <c r="AU47" s="23">
        <v>1</v>
      </c>
      <c r="AV47" s="23">
        <v>1</v>
      </c>
      <c r="AW47" s="23">
        <v>4</v>
      </c>
      <c r="AX47" s="23">
        <v>4</v>
      </c>
      <c r="AY47" s="23">
        <v>2</v>
      </c>
      <c r="AZ47" s="23">
        <v>0</v>
      </c>
      <c r="BA47" s="23">
        <v>0</v>
      </c>
      <c r="BB47" s="23">
        <v>0</v>
      </c>
      <c r="BC47" s="20" t="s">
        <v>308</v>
      </c>
      <c r="BD47" s="23">
        <v>1</v>
      </c>
      <c r="BE47" s="23" t="s">
        <v>308</v>
      </c>
      <c r="BF47" s="23" t="s">
        <v>289</v>
      </c>
      <c r="BG47" s="23">
        <v>1</v>
      </c>
      <c r="BH47" s="23" t="s">
        <v>289</v>
      </c>
      <c r="BI47" s="23" t="s">
        <v>289</v>
      </c>
      <c r="BJ47" s="23">
        <v>1</v>
      </c>
      <c r="BK47" s="23">
        <v>2</v>
      </c>
      <c r="BL47" s="23">
        <v>1</v>
      </c>
      <c r="BM47" s="23" t="s">
        <v>289</v>
      </c>
      <c r="BN47" s="23">
        <v>1</v>
      </c>
      <c r="BO47" s="23" t="s">
        <v>289</v>
      </c>
      <c r="BP47" s="23">
        <v>2</v>
      </c>
      <c r="BQ47" s="23" t="s">
        <v>289</v>
      </c>
      <c r="BR47" s="23" t="s">
        <v>289</v>
      </c>
      <c r="BS47" s="23" t="s">
        <v>289</v>
      </c>
      <c r="BT47" s="23" t="s">
        <v>289</v>
      </c>
      <c r="BU47" s="23">
        <v>1</v>
      </c>
      <c r="BV47" s="23">
        <v>0</v>
      </c>
    </row>
    <row r="48" spans="1:74" ht="37.5">
      <c r="A48" s="27" t="s">
        <v>742</v>
      </c>
      <c r="B48" s="23" t="s">
        <v>16</v>
      </c>
      <c r="C48" s="23" t="s">
        <v>308</v>
      </c>
      <c r="D48" s="23" t="s">
        <v>16</v>
      </c>
      <c r="E48" s="23" t="s">
        <v>743</v>
      </c>
      <c r="F48" s="23" t="s">
        <v>16</v>
      </c>
      <c r="G48" s="23" t="s">
        <v>515</v>
      </c>
      <c r="H48" s="23" t="s">
        <v>16</v>
      </c>
      <c r="I48" s="23" t="s">
        <v>289</v>
      </c>
      <c r="J48" s="23" t="s">
        <v>289</v>
      </c>
      <c r="K48" s="23"/>
      <c r="L48" s="23" t="s">
        <v>16</v>
      </c>
      <c r="M48" s="23" t="s">
        <v>744</v>
      </c>
      <c r="N48" s="23" t="s">
        <v>16</v>
      </c>
      <c r="O48" s="23" t="s">
        <v>16</v>
      </c>
      <c r="P48" s="23" t="s">
        <v>16</v>
      </c>
      <c r="Q48" s="23" t="s">
        <v>16</v>
      </c>
      <c r="R48" s="23" t="s">
        <v>16</v>
      </c>
      <c r="S48" s="23" t="s">
        <v>308</v>
      </c>
      <c r="T48" s="23" t="s">
        <v>16</v>
      </c>
      <c r="U48" s="23" t="s">
        <v>16</v>
      </c>
      <c r="V48" s="23" t="s">
        <v>16</v>
      </c>
      <c r="W48" s="4" t="s">
        <v>16</v>
      </c>
      <c r="X48" s="23" t="s">
        <v>16</v>
      </c>
      <c r="Y48" s="23" t="s">
        <v>16</v>
      </c>
      <c r="Z48" s="23" t="s">
        <v>289</v>
      </c>
      <c r="AA48" s="23" t="s">
        <v>289</v>
      </c>
      <c r="AB48" s="23" t="s">
        <v>289</v>
      </c>
      <c r="AC48" s="23" t="s">
        <v>289</v>
      </c>
      <c r="AD48" s="23" t="s">
        <v>289</v>
      </c>
      <c r="AE48" s="23" t="s">
        <v>289</v>
      </c>
      <c r="AF48" s="23" t="s">
        <v>289</v>
      </c>
      <c r="AG48" s="23" t="s">
        <v>289</v>
      </c>
      <c r="AH48" s="23" t="s">
        <v>289</v>
      </c>
      <c r="AI48" s="23" t="s">
        <v>289</v>
      </c>
      <c r="AJ48" s="23" t="s">
        <v>745</v>
      </c>
      <c r="AK48" s="23" t="s">
        <v>289</v>
      </c>
      <c r="AL48" s="23" t="s">
        <v>289</v>
      </c>
      <c r="AM48" s="23" t="s">
        <v>289</v>
      </c>
      <c r="AN48" s="23" t="s">
        <v>289</v>
      </c>
      <c r="AO48" s="23" t="s">
        <v>289</v>
      </c>
      <c r="AP48" s="23" t="s">
        <v>289</v>
      </c>
      <c r="AQ48" s="23" t="s">
        <v>289</v>
      </c>
      <c r="AR48" s="23" t="s">
        <v>289</v>
      </c>
      <c r="AS48" s="23" t="s">
        <v>289</v>
      </c>
      <c r="AT48" s="23" t="s">
        <v>289</v>
      </c>
      <c r="AU48" s="23" t="s">
        <v>289</v>
      </c>
      <c r="AV48" s="23" t="s">
        <v>289</v>
      </c>
      <c r="AW48" s="23" t="s">
        <v>289</v>
      </c>
      <c r="AX48" s="23" t="s">
        <v>746</v>
      </c>
      <c r="AY48" s="23" t="s">
        <v>747</v>
      </c>
      <c r="AZ48" s="23" t="s">
        <v>289</v>
      </c>
      <c r="BA48" s="23" t="s">
        <v>289</v>
      </c>
      <c r="BB48" s="23" t="s">
        <v>308</v>
      </c>
      <c r="BC48" s="20" t="s">
        <v>308</v>
      </c>
      <c r="BD48" s="23" t="s">
        <v>308</v>
      </c>
      <c r="BE48" s="23" t="s">
        <v>308</v>
      </c>
      <c r="BF48" s="23" t="s">
        <v>289</v>
      </c>
      <c r="BG48" s="23" t="s">
        <v>308</v>
      </c>
      <c r="BH48" s="23" t="s">
        <v>289</v>
      </c>
      <c r="BI48" s="23" t="s">
        <v>289</v>
      </c>
      <c r="BJ48" s="23" t="s">
        <v>289</v>
      </c>
      <c r="BK48" s="23" t="s">
        <v>289</v>
      </c>
      <c r="BL48" s="23" t="s">
        <v>289</v>
      </c>
      <c r="BM48" s="23" t="s">
        <v>289</v>
      </c>
      <c r="BN48" s="23" t="s">
        <v>289</v>
      </c>
      <c r="BO48" s="23" t="s">
        <v>289</v>
      </c>
      <c r="BP48" s="23" t="s">
        <v>289</v>
      </c>
      <c r="BQ48" s="23" t="s">
        <v>289</v>
      </c>
      <c r="BR48" s="23" t="s">
        <v>289</v>
      </c>
      <c r="BS48" s="23" t="s">
        <v>289</v>
      </c>
      <c r="BT48" s="23" t="s">
        <v>289</v>
      </c>
      <c r="BU48" s="23" t="s">
        <v>289</v>
      </c>
      <c r="BV48" s="23" t="s">
        <v>289</v>
      </c>
    </row>
    <row r="49" spans="1:74" ht="25">
      <c r="A49" s="27" t="s">
        <v>748</v>
      </c>
      <c r="B49" s="23" t="s">
        <v>16</v>
      </c>
      <c r="C49" s="23" t="s">
        <v>16</v>
      </c>
      <c r="D49" s="23" t="s">
        <v>16</v>
      </c>
      <c r="E49" s="23" t="s">
        <v>749</v>
      </c>
      <c r="F49" s="23" t="s">
        <v>16</v>
      </c>
      <c r="G49" s="23" t="s">
        <v>749</v>
      </c>
      <c r="H49" s="23" t="s">
        <v>16</v>
      </c>
      <c r="I49" s="23" t="s">
        <v>289</v>
      </c>
      <c r="J49" s="23" t="s">
        <v>289</v>
      </c>
      <c r="K49" s="23"/>
      <c r="L49" s="23" t="s">
        <v>16</v>
      </c>
      <c r="M49" s="23" t="s">
        <v>749</v>
      </c>
      <c r="N49" s="23" t="s">
        <v>16</v>
      </c>
      <c r="O49" s="23" t="s">
        <v>16</v>
      </c>
      <c r="P49" s="23" t="s">
        <v>749</v>
      </c>
      <c r="Q49" s="23">
        <v>0</v>
      </c>
      <c r="R49" s="23" t="s">
        <v>16</v>
      </c>
      <c r="S49" s="23" t="s">
        <v>308</v>
      </c>
      <c r="T49" s="23" t="s">
        <v>16</v>
      </c>
      <c r="U49" s="23" t="s">
        <v>16</v>
      </c>
      <c r="V49" s="23" t="s">
        <v>16</v>
      </c>
      <c r="W49" s="23" t="s">
        <v>16</v>
      </c>
      <c r="X49" s="23" t="s">
        <v>750</v>
      </c>
      <c r="Y49" s="23" t="s">
        <v>16</v>
      </c>
      <c r="Z49" s="23" t="s">
        <v>289</v>
      </c>
      <c r="AA49" s="23" t="s">
        <v>751</v>
      </c>
      <c r="AB49" s="23" t="s">
        <v>289</v>
      </c>
      <c r="AC49" s="23" t="s">
        <v>289</v>
      </c>
      <c r="AD49" s="23" t="s">
        <v>289</v>
      </c>
      <c r="AE49" s="23" t="s">
        <v>289</v>
      </c>
      <c r="AF49" s="23" t="s">
        <v>752</v>
      </c>
      <c r="AG49" s="23" t="s">
        <v>289</v>
      </c>
      <c r="AH49" s="23" t="s">
        <v>289</v>
      </c>
      <c r="AI49" s="23" t="s">
        <v>289</v>
      </c>
      <c r="AJ49" s="23" t="s">
        <v>749</v>
      </c>
      <c r="AK49" s="23" t="s">
        <v>289</v>
      </c>
      <c r="AL49" s="23" t="s">
        <v>289</v>
      </c>
      <c r="AM49" s="23" t="s">
        <v>289</v>
      </c>
      <c r="AN49" s="23" t="s">
        <v>289</v>
      </c>
      <c r="AO49" s="23" t="s">
        <v>289</v>
      </c>
      <c r="AP49" s="23" t="s">
        <v>749</v>
      </c>
      <c r="AQ49" s="23" t="s">
        <v>289</v>
      </c>
      <c r="AR49" s="23" t="s">
        <v>289</v>
      </c>
      <c r="AS49" s="23" t="s">
        <v>749</v>
      </c>
      <c r="AT49" s="23" t="s">
        <v>289</v>
      </c>
      <c r="AU49" s="23" t="s">
        <v>289</v>
      </c>
      <c r="AV49" s="23" t="s">
        <v>289</v>
      </c>
      <c r="AW49" s="23" t="s">
        <v>289</v>
      </c>
      <c r="AX49" s="23" t="s">
        <v>753</v>
      </c>
      <c r="AY49" s="23" t="s">
        <v>754</v>
      </c>
      <c r="AZ49" s="23" t="s">
        <v>289</v>
      </c>
      <c r="BA49" s="23" t="s">
        <v>289</v>
      </c>
      <c r="BB49" s="23" t="s">
        <v>308</v>
      </c>
      <c r="BC49" s="20" t="s">
        <v>308</v>
      </c>
      <c r="BD49" s="23" t="s">
        <v>308</v>
      </c>
      <c r="BE49" s="23" t="s">
        <v>308</v>
      </c>
      <c r="BF49" s="23" t="s">
        <v>289</v>
      </c>
      <c r="BG49" s="23" t="s">
        <v>308</v>
      </c>
      <c r="BH49" s="23" t="s">
        <v>289</v>
      </c>
      <c r="BI49" s="23" t="s">
        <v>289</v>
      </c>
      <c r="BJ49" s="23" t="s">
        <v>749</v>
      </c>
      <c r="BK49" s="23" t="s">
        <v>289</v>
      </c>
      <c r="BL49" s="23" t="s">
        <v>289</v>
      </c>
      <c r="BM49" s="23" t="s">
        <v>289</v>
      </c>
      <c r="BN49" s="23" t="s">
        <v>289</v>
      </c>
      <c r="BO49" s="23" t="s">
        <v>289</v>
      </c>
      <c r="BP49" s="23" t="s">
        <v>289</v>
      </c>
      <c r="BQ49" s="23" t="s">
        <v>289</v>
      </c>
      <c r="BR49" s="23" t="s">
        <v>289</v>
      </c>
      <c r="BS49" s="23" t="s">
        <v>289</v>
      </c>
      <c r="BT49" s="23" t="s">
        <v>289</v>
      </c>
      <c r="BU49" s="23" t="s">
        <v>289</v>
      </c>
      <c r="BV49" s="23" t="s">
        <v>289</v>
      </c>
    </row>
    <row r="50" spans="1:74" ht="12.5">
      <c r="A50" s="27" t="s">
        <v>755</v>
      </c>
      <c r="B50" s="23">
        <v>1</v>
      </c>
      <c r="C50" s="23">
        <v>1</v>
      </c>
      <c r="D50" s="23">
        <v>1</v>
      </c>
      <c r="E50" s="23">
        <v>1</v>
      </c>
      <c r="F50" s="23">
        <v>0</v>
      </c>
      <c r="G50" s="23">
        <v>1</v>
      </c>
      <c r="H50" s="23">
        <v>1</v>
      </c>
      <c r="I50" s="23" t="s">
        <v>289</v>
      </c>
      <c r="J50" s="23">
        <v>1</v>
      </c>
      <c r="K50" s="23"/>
      <c r="L50" s="23">
        <v>0</v>
      </c>
      <c r="M50" s="23">
        <v>0</v>
      </c>
      <c r="N50" s="23" t="s">
        <v>16</v>
      </c>
      <c r="O50" s="23" t="s">
        <v>16</v>
      </c>
      <c r="P50" s="23" t="s">
        <v>16</v>
      </c>
      <c r="Q50" s="23">
        <v>1</v>
      </c>
      <c r="R50" s="23">
        <v>0</v>
      </c>
      <c r="S50" s="23">
        <v>0</v>
      </c>
      <c r="T50" s="23">
        <v>0</v>
      </c>
      <c r="U50" s="23">
        <v>0</v>
      </c>
      <c r="V50" s="23">
        <v>0</v>
      </c>
      <c r="W50" s="23">
        <v>0</v>
      </c>
      <c r="X50" s="23">
        <v>0</v>
      </c>
      <c r="Y50" s="23">
        <v>0</v>
      </c>
      <c r="Z50" s="23">
        <v>0</v>
      </c>
      <c r="AA50" s="23">
        <v>0</v>
      </c>
      <c r="AB50" s="23">
        <v>1</v>
      </c>
      <c r="AC50" s="23">
        <v>1</v>
      </c>
      <c r="AD50" s="23">
        <v>0</v>
      </c>
      <c r="AE50" s="23">
        <v>0</v>
      </c>
      <c r="AF50" s="23">
        <v>0</v>
      </c>
      <c r="AG50" s="23">
        <v>0</v>
      </c>
      <c r="AH50" s="23">
        <v>0</v>
      </c>
      <c r="AI50" s="23">
        <v>0</v>
      </c>
      <c r="AJ50" s="23">
        <v>1</v>
      </c>
      <c r="AK50" s="23">
        <v>0</v>
      </c>
      <c r="AL50" s="23">
        <v>1</v>
      </c>
      <c r="AM50" s="23">
        <v>0</v>
      </c>
      <c r="AN50" s="23">
        <v>0</v>
      </c>
      <c r="AO50" s="23">
        <v>0</v>
      </c>
      <c r="AP50" s="23">
        <v>1</v>
      </c>
      <c r="AQ50" s="23">
        <v>1</v>
      </c>
      <c r="AR50" s="5">
        <v>1</v>
      </c>
      <c r="AS50" s="23">
        <v>1</v>
      </c>
      <c r="AT50" s="23">
        <v>0</v>
      </c>
      <c r="AU50" s="23">
        <v>0</v>
      </c>
      <c r="AV50" s="23">
        <v>0</v>
      </c>
      <c r="AW50" s="23">
        <v>1</v>
      </c>
      <c r="AX50" s="23">
        <v>1</v>
      </c>
      <c r="AY50" s="23">
        <v>1</v>
      </c>
      <c r="AZ50" s="23">
        <v>0</v>
      </c>
      <c r="BA50" s="23">
        <v>0</v>
      </c>
      <c r="BB50" s="23">
        <v>1</v>
      </c>
      <c r="BC50" s="20" t="s">
        <v>308</v>
      </c>
      <c r="BD50" s="23">
        <v>0</v>
      </c>
      <c r="BE50" s="23">
        <v>0</v>
      </c>
      <c r="BF50" s="23">
        <v>1</v>
      </c>
      <c r="BG50" s="23">
        <v>0</v>
      </c>
      <c r="BH50" s="23">
        <v>1</v>
      </c>
      <c r="BI50" s="21">
        <v>0</v>
      </c>
      <c r="BJ50" s="23">
        <v>0</v>
      </c>
      <c r="BK50" s="23">
        <v>0</v>
      </c>
      <c r="BL50" s="23">
        <v>0</v>
      </c>
      <c r="BM50" s="23">
        <v>0</v>
      </c>
      <c r="BN50" s="23">
        <v>0</v>
      </c>
      <c r="BO50" s="23">
        <v>0</v>
      </c>
      <c r="BP50" s="23">
        <v>1</v>
      </c>
      <c r="BQ50" s="23">
        <v>0</v>
      </c>
      <c r="BR50" s="23">
        <v>1</v>
      </c>
      <c r="BS50" s="23">
        <v>0</v>
      </c>
      <c r="BT50" s="23">
        <v>0</v>
      </c>
      <c r="BU50" s="23">
        <v>0</v>
      </c>
      <c r="BV50" s="23">
        <v>0</v>
      </c>
    </row>
    <row r="51" spans="1:74" ht="37.5">
      <c r="A51" s="27" t="s">
        <v>756</v>
      </c>
      <c r="B51" s="23" t="s">
        <v>757</v>
      </c>
      <c r="C51" s="23" t="s">
        <v>758</v>
      </c>
      <c r="D51" s="23" t="s">
        <v>759</v>
      </c>
      <c r="E51" s="23" t="s">
        <v>760</v>
      </c>
      <c r="F51" s="23" t="s">
        <v>16</v>
      </c>
      <c r="G51" s="23" t="s">
        <v>761</v>
      </c>
      <c r="H51" s="23" t="s">
        <v>758</v>
      </c>
      <c r="I51" s="23" t="s">
        <v>289</v>
      </c>
      <c r="J51" s="23" t="s">
        <v>762</v>
      </c>
      <c r="K51" s="23"/>
      <c r="L51" s="23" t="s">
        <v>16</v>
      </c>
      <c r="M51" s="23" t="s">
        <v>16</v>
      </c>
      <c r="N51" s="23" t="s">
        <v>16</v>
      </c>
      <c r="O51" s="23" t="s">
        <v>16</v>
      </c>
      <c r="P51" s="23" t="s">
        <v>16</v>
      </c>
      <c r="Q51" s="25" t="s">
        <v>763</v>
      </c>
      <c r="R51" s="23" t="s">
        <v>16</v>
      </c>
      <c r="S51" s="23" t="s">
        <v>308</v>
      </c>
      <c r="T51" s="23" t="s">
        <v>16</v>
      </c>
      <c r="U51" s="23" t="s">
        <v>16</v>
      </c>
      <c r="V51" s="23">
        <v>0</v>
      </c>
      <c r="W51" s="23" t="s">
        <v>16</v>
      </c>
      <c r="X51" s="23">
        <v>0</v>
      </c>
      <c r="Y51" s="23">
        <v>0</v>
      </c>
      <c r="Z51" s="23" t="s">
        <v>289</v>
      </c>
      <c r="AA51" s="23" t="s">
        <v>289</v>
      </c>
      <c r="AB51" s="23" t="s">
        <v>758</v>
      </c>
      <c r="AC51" s="23" t="s">
        <v>764</v>
      </c>
      <c r="AD51" s="23" t="s">
        <v>289</v>
      </c>
      <c r="AE51" s="23" t="s">
        <v>289</v>
      </c>
      <c r="AF51" s="23" t="s">
        <v>289</v>
      </c>
      <c r="AG51" s="23" t="s">
        <v>289</v>
      </c>
      <c r="AH51" s="23" t="s">
        <v>289</v>
      </c>
      <c r="AI51" s="23" t="s">
        <v>289</v>
      </c>
      <c r="AJ51" s="23" t="s">
        <v>765</v>
      </c>
      <c r="AK51" s="23" t="s">
        <v>289</v>
      </c>
      <c r="AL51" s="23" t="s">
        <v>759</v>
      </c>
      <c r="AM51" s="23" t="s">
        <v>289</v>
      </c>
      <c r="AN51" s="23" t="s">
        <v>289</v>
      </c>
      <c r="AO51" s="23">
        <v>0</v>
      </c>
      <c r="AP51" s="23" t="s">
        <v>766</v>
      </c>
      <c r="AQ51" s="23" t="s">
        <v>759</v>
      </c>
      <c r="AR51" s="5" t="s">
        <v>757</v>
      </c>
      <c r="AS51" s="23" t="s">
        <v>404</v>
      </c>
      <c r="AT51" s="23" t="s">
        <v>289</v>
      </c>
      <c r="AU51" s="23">
        <v>0</v>
      </c>
      <c r="AV51" s="23">
        <v>0</v>
      </c>
      <c r="AW51" s="23" t="s">
        <v>758</v>
      </c>
      <c r="AX51" s="23" t="s">
        <v>767</v>
      </c>
      <c r="AY51" s="23" t="s">
        <v>768</v>
      </c>
      <c r="AZ51" s="23" t="s">
        <v>289</v>
      </c>
      <c r="BA51" s="23" t="s">
        <v>289</v>
      </c>
      <c r="BB51" s="23" t="s">
        <v>769</v>
      </c>
      <c r="BC51" s="20" t="s">
        <v>308</v>
      </c>
      <c r="BD51" s="23" t="s">
        <v>308</v>
      </c>
      <c r="BE51" s="23" t="s">
        <v>308</v>
      </c>
      <c r="BF51" s="23" t="s">
        <v>758</v>
      </c>
      <c r="BG51" s="23" t="s">
        <v>308</v>
      </c>
      <c r="BH51" s="23" t="s">
        <v>770</v>
      </c>
      <c r="BI51" s="23" t="s">
        <v>289</v>
      </c>
      <c r="BJ51" s="23" t="s">
        <v>289</v>
      </c>
      <c r="BK51" s="23" t="s">
        <v>289</v>
      </c>
      <c r="BL51" s="23" t="s">
        <v>289</v>
      </c>
      <c r="BM51" s="23" t="s">
        <v>289</v>
      </c>
      <c r="BN51" s="23" t="s">
        <v>289</v>
      </c>
      <c r="BO51" s="23" t="s">
        <v>289</v>
      </c>
      <c r="BP51" s="23" t="s">
        <v>771</v>
      </c>
      <c r="BQ51" s="23" t="s">
        <v>289</v>
      </c>
      <c r="BR51" s="23" t="s">
        <v>772</v>
      </c>
      <c r="BS51" s="23" t="s">
        <v>289</v>
      </c>
      <c r="BT51" s="23" t="s">
        <v>289</v>
      </c>
      <c r="BU51" s="23" t="s">
        <v>289</v>
      </c>
      <c r="BV51" s="23" t="s">
        <v>289</v>
      </c>
    </row>
    <row r="52" spans="1:74" ht="12.5">
      <c r="A52" s="27" t="s">
        <v>773</v>
      </c>
      <c r="B52" s="23">
        <v>1</v>
      </c>
      <c r="C52" s="23">
        <v>0</v>
      </c>
      <c r="D52" s="23">
        <v>0</v>
      </c>
      <c r="E52" s="23">
        <v>1</v>
      </c>
      <c r="F52" s="23">
        <v>1</v>
      </c>
      <c r="G52" s="23">
        <v>0</v>
      </c>
      <c r="H52" s="23">
        <v>1</v>
      </c>
      <c r="I52" s="23">
        <v>1</v>
      </c>
      <c r="J52" s="23">
        <v>0</v>
      </c>
      <c r="K52" s="23"/>
      <c r="L52" s="23">
        <v>0</v>
      </c>
      <c r="M52" s="23">
        <v>0</v>
      </c>
      <c r="N52" s="23" t="s">
        <v>16</v>
      </c>
      <c r="O52" s="23" t="s">
        <v>16</v>
      </c>
      <c r="P52" s="23" t="s">
        <v>16</v>
      </c>
      <c r="Q52" s="23">
        <v>0</v>
      </c>
      <c r="R52" s="23" t="s">
        <v>16</v>
      </c>
      <c r="S52" s="23">
        <v>0</v>
      </c>
      <c r="T52" s="23">
        <v>1</v>
      </c>
      <c r="U52" s="23">
        <v>0</v>
      </c>
      <c r="V52" s="23">
        <v>0</v>
      </c>
      <c r="W52" s="23">
        <v>0</v>
      </c>
      <c r="X52" s="23">
        <v>1</v>
      </c>
      <c r="Y52" s="23">
        <v>1</v>
      </c>
      <c r="Z52" s="23">
        <v>0</v>
      </c>
      <c r="AA52" s="23">
        <v>0</v>
      </c>
      <c r="AB52" s="23">
        <v>0</v>
      </c>
      <c r="AC52" s="23">
        <v>1</v>
      </c>
      <c r="AD52" s="23">
        <v>0</v>
      </c>
      <c r="AE52" s="23">
        <v>0</v>
      </c>
      <c r="AF52" s="23">
        <v>0</v>
      </c>
      <c r="AG52" s="23">
        <v>0</v>
      </c>
      <c r="AH52" s="23">
        <v>0</v>
      </c>
      <c r="AI52" s="23">
        <v>0</v>
      </c>
      <c r="AJ52" s="23">
        <v>0</v>
      </c>
      <c r="AK52" s="23">
        <v>0</v>
      </c>
      <c r="AL52" s="23">
        <v>0</v>
      </c>
      <c r="AM52" s="23">
        <v>1</v>
      </c>
      <c r="AN52" s="23">
        <v>0</v>
      </c>
      <c r="AO52" s="23">
        <v>0</v>
      </c>
      <c r="AP52" s="23">
        <v>0</v>
      </c>
      <c r="AQ52" s="23">
        <v>0</v>
      </c>
      <c r="AR52" s="23">
        <v>0</v>
      </c>
      <c r="AS52" s="23">
        <v>1</v>
      </c>
      <c r="AT52" s="23">
        <v>0</v>
      </c>
      <c r="AU52" s="23">
        <v>0</v>
      </c>
      <c r="AV52" s="23">
        <v>0</v>
      </c>
      <c r="AW52" s="23">
        <v>1</v>
      </c>
      <c r="AX52" s="23">
        <v>0</v>
      </c>
      <c r="AY52" s="23">
        <v>0</v>
      </c>
      <c r="AZ52" s="23">
        <v>0</v>
      </c>
      <c r="BA52" s="23">
        <v>0</v>
      </c>
      <c r="BB52" s="23">
        <v>0</v>
      </c>
      <c r="BC52" s="20" t="s">
        <v>308</v>
      </c>
      <c r="BD52" s="23">
        <v>0</v>
      </c>
      <c r="BF52" s="23" t="s">
        <v>289</v>
      </c>
      <c r="BG52" s="23">
        <v>0</v>
      </c>
      <c r="BH52" s="23">
        <v>1</v>
      </c>
      <c r="BI52" s="21">
        <v>0</v>
      </c>
      <c r="BJ52" s="23">
        <v>0</v>
      </c>
      <c r="BK52" s="23">
        <v>0</v>
      </c>
      <c r="BL52" s="23">
        <v>0</v>
      </c>
      <c r="BM52" s="23">
        <v>0</v>
      </c>
      <c r="BN52" s="23">
        <v>0</v>
      </c>
      <c r="BO52" s="23">
        <v>0</v>
      </c>
      <c r="BP52" s="23">
        <v>0</v>
      </c>
      <c r="BQ52" s="23">
        <v>0</v>
      </c>
      <c r="BR52" s="23">
        <v>0</v>
      </c>
      <c r="BS52" s="23">
        <v>0</v>
      </c>
      <c r="BT52" s="23">
        <v>0</v>
      </c>
      <c r="BU52" s="23">
        <v>0</v>
      </c>
      <c r="BV52" s="23">
        <v>0</v>
      </c>
    </row>
    <row r="53" spans="1:74" ht="25">
      <c r="A53" s="27" t="s">
        <v>774</v>
      </c>
      <c r="B53" s="23" t="s">
        <v>602</v>
      </c>
      <c r="C53" s="23" t="s">
        <v>418</v>
      </c>
      <c r="D53" s="23" t="s">
        <v>586</v>
      </c>
      <c r="E53" s="23" t="s">
        <v>289</v>
      </c>
      <c r="F53" s="23" t="s">
        <v>775</v>
      </c>
      <c r="G53" s="23" t="s">
        <v>289</v>
      </c>
      <c r="H53" s="23" t="s">
        <v>601</v>
      </c>
      <c r="I53" s="23" t="s">
        <v>776</v>
      </c>
      <c r="J53" s="23" t="s">
        <v>777</v>
      </c>
      <c r="K53" s="23"/>
      <c r="L53" s="23" t="s">
        <v>16</v>
      </c>
      <c r="M53" s="23" t="s">
        <v>16</v>
      </c>
      <c r="N53" s="23" t="s">
        <v>16</v>
      </c>
      <c r="O53" s="23" t="s">
        <v>16</v>
      </c>
      <c r="P53" s="23" t="s">
        <v>16</v>
      </c>
      <c r="Q53" s="23" t="s">
        <v>778</v>
      </c>
      <c r="R53" s="23" t="s">
        <v>779</v>
      </c>
      <c r="S53" s="4" t="s">
        <v>308</v>
      </c>
      <c r="T53" s="23" t="s">
        <v>404</v>
      </c>
      <c r="U53" s="23" t="s">
        <v>16</v>
      </c>
      <c r="V53" s="23" t="s">
        <v>16</v>
      </c>
      <c r="W53" s="23" t="s">
        <v>16</v>
      </c>
      <c r="X53" s="23" t="s">
        <v>24</v>
      </c>
      <c r="Y53" s="23" t="s">
        <v>780</v>
      </c>
      <c r="Z53" s="23" t="s">
        <v>289</v>
      </c>
      <c r="AA53" s="23" t="s">
        <v>289</v>
      </c>
      <c r="AB53" s="23" t="s">
        <v>781</v>
      </c>
      <c r="AC53" s="23" t="s">
        <v>782</v>
      </c>
      <c r="AD53" s="23" t="s">
        <v>289</v>
      </c>
      <c r="AE53" s="23" t="s">
        <v>428</v>
      </c>
      <c r="AF53" s="15" t="s">
        <v>783</v>
      </c>
      <c r="AG53" s="23" t="s">
        <v>784</v>
      </c>
      <c r="AH53" s="23" t="s">
        <v>289</v>
      </c>
      <c r="AI53" s="23" t="s">
        <v>289</v>
      </c>
      <c r="AJ53" s="23" t="s">
        <v>545</v>
      </c>
      <c r="AK53" s="23" t="s">
        <v>776</v>
      </c>
      <c r="AL53" s="23" t="s">
        <v>592</v>
      </c>
      <c r="AM53" s="23" t="s">
        <v>580</v>
      </c>
      <c r="AN53" s="23" t="s">
        <v>289</v>
      </c>
      <c r="AO53" s="23" t="s">
        <v>289</v>
      </c>
      <c r="AP53" s="23" t="s">
        <v>785</v>
      </c>
      <c r="AQ53" s="23" t="s">
        <v>289</v>
      </c>
      <c r="AR53" s="23" t="s">
        <v>580</v>
      </c>
      <c r="AS53" s="23" t="s">
        <v>786</v>
      </c>
      <c r="AT53" s="23" t="s">
        <v>289</v>
      </c>
      <c r="AU53" s="23">
        <v>0</v>
      </c>
      <c r="AV53" s="23">
        <v>0</v>
      </c>
      <c r="AW53" s="23">
        <v>1</v>
      </c>
      <c r="AX53" s="23">
        <v>0</v>
      </c>
      <c r="AY53" s="23">
        <v>0</v>
      </c>
      <c r="AZ53" s="23">
        <v>0</v>
      </c>
      <c r="BA53" s="23">
        <v>0</v>
      </c>
      <c r="BB53" s="23">
        <v>0</v>
      </c>
      <c r="BC53" s="20" t="s">
        <v>308</v>
      </c>
      <c r="BD53" s="23" t="s">
        <v>289</v>
      </c>
      <c r="BE53" s="23">
        <v>0</v>
      </c>
      <c r="BF53" s="23" t="s">
        <v>289</v>
      </c>
      <c r="BG53" s="23">
        <v>0</v>
      </c>
      <c r="BH53" s="23">
        <v>0</v>
      </c>
      <c r="BI53" s="23" t="s">
        <v>333</v>
      </c>
      <c r="BJ53" s="23" t="s">
        <v>289</v>
      </c>
      <c r="BK53" s="23" t="s">
        <v>289</v>
      </c>
      <c r="BL53" s="23" t="s">
        <v>787</v>
      </c>
      <c r="BM53" s="23" t="s">
        <v>289</v>
      </c>
      <c r="BN53" s="23" t="s">
        <v>289</v>
      </c>
      <c r="BO53" s="23" t="s">
        <v>289</v>
      </c>
      <c r="BP53" s="23" t="s">
        <v>289</v>
      </c>
      <c r="BQ53" s="23" t="s">
        <v>289</v>
      </c>
      <c r="BR53" s="23" t="s">
        <v>289</v>
      </c>
      <c r="BS53" s="23" t="s">
        <v>289</v>
      </c>
      <c r="BT53" s="23" t="s">
        <v>289</v>
      </c>
      <c r="BU53" s="23" t="s">
        <v>289</v>
      </c>
      <c r="BV53" s="23" t="s">
        <v>289</v>
      </c>
    </row>
    <row r="54" spans="1:74" ht="12.5">
      <c r="A54" s="27" t="s">
        <v>788</v>
      </c>
      <c r="B54" s="23" t="s">
        <v>602</v>
      </c>
      <c r="C54" s="23" t="s">
        <v>789</v>
      </c>
      <c r="D54" s="23" t="s">
        <v>586</v>
      </c>
      <c r="E54" s="23" t="s">
        <v>289</v>
      </c>
      <c r="F54" s="23" t="s">
        <v>790</v>
      </c>
      <c r="G54" s="23" t="s">
        <v>791</v>
      </c>
      <c r="H54" s="23" t="s">
        <v>589</v>
      </c>
      <c r="I54" s="23" t="s">
        <v>792</v>
      </c>
      <c r="J54" s="23" t="s">
        <v>289</v>
      </c>
      <c r="K54" s="23"/>
      <c r="L54" s="23" t="s">
        <v>16</v>
      </c>
      <c r="M54" s="23" t="s">
        <v>16</v>
      </c>
      <c r="N54" s="23" t="s">
        <v>793</v>
      </c>
      <c r="O54" s="23" t="s">
        <v>16</v>
      </c>
      <c r="P54" s="23" t="s">
        <v>794</v>
      </c>
      <c r="Q54" s="23" t="s">
        <v>16</v>
      </c>
      <c r="R54" s="23" t="s">
        <v>779</v>
      </c>
      <c r="S54" s="23" t="s">
        <v>308</v>
      </c>
      <c r="T54" s="4" t="s">
        <v>580</v>
      </c>
      <c r="U54" s="23" t="s">
        <v>599</v>
      </c>
      <c r="V54" s="23" t="s">
        <v>580</v>
      </c>
      <c r="W54" s="23" t="s">
        <v>16</v>
      </c>
      <c r="X54" s="23" t="s">
        <v>24</v>
      </c>
      <c r="Y54" s="23" t="s">
        <v>404</v>
      </c>
      <c r="Z54" s="23" t="s">
        <v>289</v>
      </c>
      <c r="AA54" s="23" t="s">
        <v>795</v>
      </c>
      <c r="AB54" s="23" t="s">
        <v>796</v>
      </c>
      <c r="AC54" s="23" t="s">
        <v>782</v>
      </c>
      <c r="AD54" s="23" t="s">
        <v>289</v>
      </c>
      <c r="AE54" s="23" t="s">
        <v>797</v>
      </c>
      <c r="AF54" s="23" t="s">
        <v>798</v>
      </c>
      <c r="AG54" s="23" t="s">
        <v>605</v>
      </c>
      <c r="AH54" s="23" t="s">
        <v>289</v>
      </c>
      <c r="AI54" s="23" t="s">
        <v>289</v>
      </c>
      <c r="AJ54" s="23" t="s">
        <v>799</v>
      </c>
      <c r="AK54" s="23" t="s">
        <v>603</v>
      </c>
      <c r="AL54" s="23" t="s">
        <v>800</v>
      </c>
      <c r="AM54" s="23" t="s">
        <v>801</v>
      </c>
      <c r="AN54" s="23" t="s">
        <v>289</v>
      </c>
      <c r="AO54" s="23" t="s">
        <v>289</v>
      </c>
      <c r="AP54" s="23" t="s">
        <v>785</v>
      </c>
      <c r="AQ54" s="23" t="s">
        <v>289</v>
      </c>
      <c r="AR54" s="23" t="s">
        <v>580</v>
      </c>
      <c r="AS54" s="23" t="s">
        <v>786</v>
      </c>
      <c r="AT54" s="23" t="s">
        <v>289</v>
      </c>
      <c r="AU54" s="23">
        <v>0</v>
      </c>
      <c r="AV54" s="23">
        <v>0</v>
      </c>
      <c r="AX54" s="23">
        <v>0</v>
      </c>
      <c r="AY54" s="23">
        <v>0</v>
      </c>
      <c r="AZ54" s="23">
        <v>0</v>
      </c>
      <c r="BA54" s="23">
        <v>0</v>
      </c>
      <c r="BB54" s="23">
        <v>0</v>
      </c>
      <c r="BC54" s="20" t="s">
        <v>308</v>
      </c>
      <c r="BD54" s="23" t="s">
        <v>289</v>
      </c>
      <c r="BE54" s="23">
        <v>0</v>
      </c>
      <c r="BF54" s="23" t="s">
        <v>289</v>
      </c>
      <c r="BG54" s="23">
        <v>0</v>
      </c>
      <c r="BH54" s="23">
        <v>0</v>
      </c>
      <c r="BI54" s="23" t="s">
        <v>333</v>
      </c>
      <c r="BJ54" s="23" t="s">
        <v>570</v>
      </c>
      <c r="BK54" s="23" t="s">
        <v>802</v>
      </c>
      <c r="BL54" s="23" t="s">
        <v>803</v>
      </c>
      <c r="BM54" s="23" t="s">
        <v>804</v>
      </c>
      <c r="BN54" s="23" t="s">
        <v>289</v>
      </c>
      <c r="BO54" s="23" t="s">
        <v>805</v>
      </c>
      <c r="BP54" s="23">
        <v>0</v>
      </c>
      <c r="BQ54" s="23" t="s">
        <v>289</v>
      </c>
      <c r="BR54" s="23" t="s">
        <v>289</v>
      </c>
      <c r="BS54" s="23" t="s">
        <v>289</v>
      </c>
      <c r="BT54" s="23" t="s">
        <v>289</v>
      </c>
      <c r="BU54" s="23" t="s">
        <v>289</v>
      </c>
      <c r="BV54" s="23" t="s">
        <v>289</v>
      </c>
    </row>
    <row r="55" spans="1:74" ht="25">
      <c r="A55" s="27" t="s">
        <v>806</v>
      </c>
      <c r="B55" s="23">
        <v>1</v>
      </c>
      <c r="C55" s="23">
        <v>0</v>
      </c>
      <c r="D55" s="23">
        <v>0</v>
      </c>
      <c r="E55" s="23">
        <v>1</v>
      </c>
      <c r="F55" s="23">
        <v>1</v>
      </c>
      <c r="G55" s="23">
        <v>0</v>
      </c>
      <c r="H55" s="23">
        <v>1</v>
      </c>
      <c r="I55" s="23">
        <v>1</v>
      </c>
      <c r="J55" s="23">
        <v>0</v>
      </c>
      <c r="K55" s="23"/>
      <c r="L55" s="23">
        <v>0</v>
      </c>
      <c r="M55" s="23">
        <v>0</v>
      </c>
      <c r="N55" s="23">
        <v>0</v>
      </c>
      <c r="O55" s="23">
        <v>0</v>
      </c>
      <c r="P55" s="23">
        <v>0</v>
      </c>
      <c r="Q55" s="23">
        <v>0</v>
      </c>
      <c r="R55" s="23">
        <v>0</v>
      </c>
      <c r="S55" s="23">
        <v>0</v>
      </c>
      <c r="T55" s="23">
        <v>1</v>
      </c>
      <c r="U55" s="23">
        <v>0</v>
      </c>
      <c r="V55" s="23">
        <v>0</v>
      </c>
      <c r="W55" s="23">
        <v>0</v>
      </c>
      <c r="X55" s="23">
        <v>0</v>
      </c>
      <c r="Y55" s="23">
        <v>1</v>
      </c>
      <c r="Z55" s="23">
        <v>1</v>
      </c>
      <c r="AA55" s="23">
        <v>0</v>
      </c>
      <c r="AB55" s="23">
        <v>0</v>
      </c>
      <c r="AC55" s="23">
        <v>1</v>
      </c>
      <c r="AD55" s="23">
        <v>0</v>
      </c>
      <c r="AE55" s="23">
        <v>0</v>
      </c>
      <c r="AF55" s="23">
        <v>0</v>
      </c>
      <c r="AG55" s="23">
        <v>0</v>
      </c>
      <c r="AH55" s="23">
        <v>0</v>
      </c>
      <c r="AI55" s="23">
        <v>0</v>
      </c>
      <c r="AJ55" s="23">
        <v>0</v>
      </c>
      <c r="AK55" s="23">
        <v>0</v>
      </c>
      <c r="AL55" s="23">
        <v>0</v>
      </c>
      <c r="AM55" s="23">
        <v>1</v>
      </c>
      <c r="AN55" s="23">
        <v>0</v>
      </c>
      <c r="AO55" s="23">
        <v>0</v>
      </c>
      <c r="AP55" s="23">
        <v>0</v>
      </c>
      <c r="AQ55" s="23">
        <v>0</v>
      </c>
      <c r="AR55" s="23">
        <v>0</v>
      </c>
      <c r="AS55" s="23">
        <v>1</v>
      </c>
      <c r="AT55" s="23">
        <v>0</v>
      </c>
      <c r="AU55" s="23">
        <v>0</v>
      </c>
      <c r="AV55" s="23">
        <v>0</v>
      </c>
      <c r="AW55" s="23">
        <v>0</v>
      </c>
      <c r="AX55" s="23">
        <v>0</v>
      </c>
      <c r="AY55" s="23">
        <v>1</v>
      </c>
      <c r="AZ55" s="23">
        <v>0</v>
      </c>
      <c r="BA55" s="23">
        <v>0</v>
      </c>
      <c r="BB55" s="23">
        <v>0</v>
      </c>
      <c r="BC55" s="20" t="s">
        <v>308</v>
      </c>
      <c r="BD55" s="23">
        <v>0</v>
      </c>
      <c r="BE55" s="23">
        <v>0</v>
      </c>
      <c r="BF55" s="23" t="s">
        <v>289</v>
      </c>
      <c r="BG55" s="23">
        <v>0</v>
      </c>
      <c r="BH55" s="23">
        <v>0</v>
      </c>
      <c r="BI55" s="21">
        <v>0</v>
      </c>
      <c r="BJ55" s="23">
        <v>0</v>
      </c>
      <c r="BK55" s="23">
        <v>0</v>
      </c>
      <c r="BL55" s="23">
        <v>1</v>
      </c>
      <c r="BM55" s="23">
        <v>0</v>
      </c>
      <c r="BN55" s="23">
        <v>0</v>
      </c>
      <c r="BO55" s="23">
        <v>0</v>
      </c>
      <c r="BP55" s="23">
        <v>0</v>
      </c>
      <c r="BQ55" s="23">
        <v>0</v>
      </c>
      <c r="BR55" s="23">
        <v>0</v>
      </c>
      <c r="BS55" s="23">
        <v>0</v>
      </c>
      <c r="BT55" s="23">
        <v>0</v>
      </c>
      <c r="BU55" s="23">
        <v>0</v>
      </c>
      <c r="BV55" s="23">
        <v>0</v>
      </c>
    </row>
    <row r="56" spans="1:74" ht="25">
      <c r="A56" s="27" t="s">
        <v>807</v>
      </c>
      <c r="B56" s="23">
        <v>1</v>
      </c>
      <c r="C56" s="23">
        <v>0</v>
      </c>
      <c r="D56" s="23">
        <v>0</v>
      </c>
      <c r="E56" s="23">
        <v>1</v>
      </c>
      <c r="F56" s="23">
        <v>1</v>
      </c>
      <c r="G56" s="23">
        <v>0</v>
      </c>
      <c r="H56" s="23">
        <v>1</v>
      </c>
      <c r="I56" s="23">
        <v>0</v>
      </c>
      <c r="J56" s="23">
        <v>0</v>
      </c>
      <c r="K56" s="23"/>
      <c r="L56" s="23">
        <v>1</v>
      </c>
      <c r="M56" s="23">
        <v>1</v>
      </c>
      <c r="N56" s="23">
        <v>1</v>
      </c>
      <c r="O56" s="23">
        <v>1</v>
      </c>
      <c r="P56" s="23">
        <v>0</v>
      </c>
      <c r="Q56" s="23">
        <v>1</v>
      </c>
      <c r="R56" s="23">
        <v>1</v>
      </c>
      <c r="S56" s="23">
        <v>1</v>
      </c>
      <c r="T56" s="23">
        <v>0</v>
      </c>
      <c r="U56" s="23">
        <v>0</v>
      </c>
      <c r="V56" s="23">
        <v>1</v>
      </c>
      <c r="W56" s="23">
        <v>1</v>
      </c>
      <c r="X56" s="23">
        <v>1</v>
      </c>
      <c r="Y56" s="23">
        <v>0</v>
      </c>
      <c r="Z56" s="23">
        <v>0</v>
      </c>
      <c r="AA56" s="23">
        <v>0</v>
      </c>
      <c r="AB56" s="23">
        <v>0</v>
      </c>
      <c r="AC56" s="23">
        <v>1</v>
      </c>
      <c r="AD56" s="23">
        <v>0</v>
      </c>
      <c r="AE56" s="23">
        <v>0</v>
      </c>
      <c r="AF56" s="23">
        <v>0</v>
      </c>
      <c r="AG56" s="23">
        <v>0</v>
      </c>
      <c r="AH56" s="23">
        <v>0</v>
      </c>
      <c r="AI56" s="23">
        <v>0</v>
      </c>
      <c r="AJ56" s="23">
        <v>0</v>
      </c>
      <c r="AK56" s="23">
        <v>0</v>
      </c>
      <c r="AL56" s="23">
        <v>0</v>
      </c>
      <c r="AM56" s="23">
        <v>0</v>
      </c>
      <c r="AN56" s="23">
        <v>0</v>
      </c>
      <c r="AO56" s="23">
        <v>1</v>
      </c>
      <c r="AP56" s="23">
        <v>0</v>
      </c>
      <c r="AQ56" s="23">
        <v>1</v>
      </c>
      <c r="AR56" s="23">
        <v>0</v>
      </c>
      <c r="AS56" s="23">
        <v>1</v>
      </c>
      <c r="AT56" s="23">
        <v>0</v>
      </c>
      <c r="AU56" s="23">
        <v>1</v>
      </c>
      <c r="AV56" s="23">
        <v>0</v>
      </c>
      <c r="AW56" s="23">
        <v>0</v>
      </c>
      <c r="AX56" s="23">
        <v>0</v>
      </c>
      <c r="AY56" s="23">
        <v>1</v>
      </c>
      <c r="AZ56" s="23">
        <v>0</v>
      </c>
      <c r="BA56" s="23">
        <v>0</v>
      </c>
      <c r="BB56" s="23">
        <v>0</v>
      </c>
      <c r="BC56" s="20" t="s">
        <v>308</v>
      </c>
      <c r="BD56" s="23">
        <v>0</v>
      </c>
      <c r="BE56" s="23">
        <v>0</v>
      </c>
      <c r="BF56" s="23" t="s">
        <v>289</v>
      </c>
      <c r="BG56" s="23">
        <v>0</v>
      </c>
      <c r="BH56" s="23">
        <v>0</v>
      </c>
      <c r="BI56" s="21">
        <v>0</v>
      </c>
      <c r="BJ56" s="23">
        <v>0</v>
      </c>
      <c r="BK56" s="23">
        <v>0</v>
      </c>
      <c r="BL56" s="23">
        <v>0</v>
      </c>
      <c r="BM56" s="23">
        <v>0</v>
      </c>
      <c r="BN56" s="23">
        <v>0</v>
      </c>
      <c r="BO56" s="23">
        <v>1</v>
      </c>
      <c r="BP56" s="23">
        <v>0</v>
      </c>
      <c r="BQ56" s="23">
        <v>1</v>
      </c>
      <c r="BR56" s="23">
        <v>0</v>
      </c>
      <c r="BS56" s="23">
        <v>1</v>
      </c>
      <c r="BT56" s="23">
        <v>0</v>
      </c>
      <c r="BU56" s="23">
        <v>0</v>
      </c>
      <c r="BV56" s="23">
        <v>0</v>
      </c>
    </row>
    <row r="57" spans="1:74" ht="25">
      <c r="A57" s="27" t="s">
        <v>808</v>
      </c>
      <c r="B57" s="23">
        <v>1</v>
      </c>
      <c r="C57" s="23">
        <v>0</v>
      </c>
      <c r="D57" s="23">
        <v>0</v>
      </c>
      <c r="E57" s="23">
        <v>1</v>
      </c>
      <c r="F57" s="23">
        <v>1</v>
      </c>
      <c r="G57" s="23">
        <v>0</v>
      </c>
      <c r="H57" s="23">
        <v>0</v>
      </c>
      <c r="I57" s="23">
        <v>0</v>
      </c>
      <c r="J57" s="23">
        <v>0</v>
      </c>
      <c r="K57" s="23"/>
      <c r="L57" s="23">
        <v>1</v>
      </c>
      <c r="M57" s="23">
        <v>1</v>
      </c>
      <c r="N57" s="23">
        <v>1</v>
      </c>
      <c r="O57" s="23">
        <v>0</v>
      </c>
      <c r="P57" s="23">
        <v>0</v>
      </c>
      <c r="Q57" s="23">
        <v>1</v>
      </c>
      <c r="R57" s="23">
        <v>0</v>
      </c>
      <c r="S57" s="23">
        <v>1</v>
      </c>
      <c r="T57" s="23">
        <v>0</v>
      </c>
      <c r="U57" s="23">
        <v>0</v>
      </c>
      <c r="V57" s="23">
        <v>1</v>
      </c>
      <c r="W57" s="23">
        <v>1</v>
      </c>
      <c r="X57" s="23">
        <v>1</v>
      </c>
      <c r="Y57" s="23">
        <v>0</v>
      </c>
      <c r="Z57" s="23">
        <v>0</v>
      </c>
      <c r="AA57" s="23">
        <v>0</v>
      </c>
      <c r="AB57" s="23">
        <v>0</v>
      </c>
      <c r="AC57" s="23">
        <v>1</v>
      </c>
      <c r="AD57" s="23">
        <v>0</v>
      </c>
      <c r="AE57" s="23">
        <v>0</v>
      </c>
      <c r="AF57" s="23">
        <v>0</v>
      </c>
      <c r="AG57" s="23">
        <v>0</v>
      </c>
      <c r="AH57" s="23">
        <v>0</v>
      </c>
      <c r="AI57" s="23">
        <v>0</v>
      </c>
      <c r="AJ57" s="23">
        <v>0</v>
      </c>
      <c r="AK57" s="23">
        <v>0</v>
      </c>
      <c r="AL57" s="23">
        <v>0</v>
      </c>
      <c r="AM57" s="23">
        <v>0</v>
      </c>
      <c r="AN57" s="23">
        <v>0</v>
      </c>
      <c r="AO57" s="23">
        <v>1</v>
      </c>
      <c r="AP57" s="23">
        <v>1</v>
      </c>
      <c r="AQ57" s="23">
        <v>1</v>
      </c>
      <c r="AR57" s="23">
        <v>0</v>
      </c>
      <c r="AS57" s="23">
        <v>1</v>
      </c>
      <c r="AT57" s="23">
        <v>1</v>
      </c>
      <c r="AU57" s="23">
        <v>1</v>
      </c>
      <c r="AV57" s="23">
        <v>0</v>
      </c>
      <c r="AW57" s="23">
        <v>1</v>
      </c>
      <c r="AX57" s="23">
        <v>0</v>
      </c>
      <c r="AY57" s="23">
        <v>0</v>
      </c>
      <c r="AZ57" s="23">
        <v>0</v>
      </c>
      <c r="BA57" s="23">
        <v>0</v>
      </c>
      <c r="BB57" s="23">
        <v>0</v>
      </c>
      <c r="BC57" s="20" t="s">
        <v>308</v>
      </c>
      <c r="BD57" s="23">
        <v>0</v>
      </c>
      <c r="BE57" s="23">
        <v>0</v>
      </c>
      <c r="BF57" s="23" t="s">
        <v>289</v>
      </c>
      <c r="BG57" s="23">
        <v>0</v>
      </c>
      <c r="BH57" s="23">
        <v>0</v>
      </c>
      <c r="BI57" s="21">
        <v>0</v>
      </c>
      <c r="BJ57" s="23">
        <v>0</v>
      </c>
      <c r="BK57" s="23">
        <v>0</v>
      </c>
      <c r="BL57" s="23">
        <v>0</v>
      </c>
      <c r="BM57" s="23">
        <v>0</v>
      </c>
      <c r="BN57" s="23">
        <v>0</v>
      </c>
      <c r="BO57" s="23">
        <v>1</v>
      </c>
      <c r="BP57" s="23">
        <v>0</v>
      </c>
      <c r="BQ57" s="23">
        <v>1</v>
      </c>
      <c r="BR57" s="23">
        <v>0</v>
      </c>
      <c r="BS57" s="23">
        <v>1</v>
      </c>
      <c r="BT57" s="23">
        <v>0</v>
      </c>
      <c r="BU57" s="23">
        <v>0</v>
      </c>
      <c r="BV57" s="23">
        <v>0</v>
      </c>
    </row>
    <row r="58" spans="1:74" ht="25">
      <c r="A58" s="27" t="s">
        <v>809</v>
      </c>
      <c r="B58" s="23" t="s">
        <v>810</v>
      </c>
      <c r="C58" s="23" t="s">
        <v>308</v>
      </c>
      <c r="D58" s="23" t="s">
        <v>16</v>
      </c>
      <c r="E58" s="23" t="s">
        <v>811</v>
      </c>
      <c r="F58" s="23" t="s">
        <v>810</v>
      </c>
      <c r="G58" s="23" t="s">
        <v>308</v>
      </c>
      <c r="H58" s="23" t="s">
        <v>812</v>
      </c>
      <c r="I58" s="23" t="s">
        <v>813</v>
      </c>
      <c r="J58" s="23" t="s">
        <v>289</v>
      </c>
      <c r="K58" s="23"/>
      <c r="L58" s="23" t="s">
        <v>16</v>
      </c>
      <c r="M58" s="23" t="s">
        <v>16</v>
      </c>
      <c r="N58" s="23" t="s">
        <v>16</v>
      </c>
      <c r="O58" s="23" t="s">
        <v>16</v>
      </c>
      <c r="P58" s="23">
        <v>0</v>
      </c>
      <c r="Q58" s="23">
        <v>0</v>
      </c>
      <c r="R58" s="23">
        <v>0</v>
      </c>
      <c r="S58" s="23" t="s">
        <v>308</v>
      </c>
      <c r="T58" s="23" t="s">
        <v>404</v>
      </c>
      <c r="U58" s="23" t="s">
        <v>16</v>
      </c>
      <c r="V58" s="23" t="s">
        <v>16</v>
      </c>
      <c r="W58" s="23" t="s">
        <v>16</v>
      </c>
      <c r="X58" s="23" t="s">
        <v>814</v>
      </c>
      <c r="Y58" s="23" t="s">
        <v>815</v>
      </c>
      <c r="Z58" s="23" t="s">
        <v>289</v>
      </c>
      <c r="AA58" s="23" t="s">
        <v>289</v>
      </c>
      <c r="AB58" s="23" t="s">
        <v>289</v>
      </c>
      <c r="AC58" s="23" t="s">
        <v>816</v>
      </c>
      <c r="AD58" s="23" t="s">
        <v>289</v>
      </c>
      <c r="AE58" s="23" t="s">
        <v>289</v>
      </c>
      <c r="AF58" s="23" t="s">
        <v>289</v>
      </c>
      <c r="AG58" s="23" t="s">
        <v>289</v>
      </c>
      <c r="AH58" s="23" t="s">
        <v>289</v>
      </c>
      <c r="AI58" s="23" t="s">
        <v>289</v>
      </c>
      <c r="AJ58" s="23" t="s">
        <v>289</v>
      </c>
      <c r="AK58" s="23" t="s">
        <v>289</v>
      </c>
      <c r="AL58" s="23" t="s">
        <v>289</v>
      </c>
      <c r="AM58" s="26" t="s">
        <v>817</v>
      </c>
      <c r="AN58" s="23" t="s">
        <v>289</v>
      </c>
      <c r="AO58" s="23" t="s">
        <v>289</v>
      </c>
      <c r="AP58" s="23">
        <v>0</v>
      </c>
      <c r="AQ58" s="23" t="s">
        <v>289</v>
      </c>
      <c r="AR58" s="23" t="s">
        <v>289</v>
      </c>
      <c r="AS58" s="26" t="s">
        <v>818</v>
      </c>
      <c r="AT58" s="23" t="s">
        <v>289</v>
      </c>
      <c r="AU58" s="23">
        <v>0</v>
      </c>
      <c r="AV58" s="23">
        <v>0</v>
      </c>
      <c r="AW58" s="23">
        <v>1</v>
      </c>
      <c r="AX58" s="23">
        <v>0</v>
      </c>
      <c r="AY58" s="23">
        <v>1</v>
      </c>
      <c r="AZ58" s="23">
        <v>0</v>
      </c>
      <c r="BA58" s="23">
        <v>0</v>
      </c>
      <c r="BB58" s="23">
        <v>0</v>
      </c>
      <c r="BC58" s="20" t="s">
        <v>308</v>
      </c>
      <c r="BD58" s="23" t="s">
        <v>308</v>
      </c>
      <c r="BE58" s="23" t="s">
        <v>308</v>
      </c>
      <c r="BF58" s="23" t="s">
        <v>289</v>
      </c>
      <c r="BG58" s="23">
        <v>0</v>
      </c>
      <c r="BH58" s="23" t="s">
        <v>289</v>
      </c>
      <c r="BI58" s="23" t="s">
        <v>289</v>
      </c>
      <c r="BJ58" s="23" t="s">
        <v>289</v>
      </c>
      <c r="BK58" s="23" t="s">
        <v>289</v>
      </c>
      <c r="BL58" s="23" t="s">
        <v>289</v>
      </c>
      <c r="BM58" s="23" t="s">
        <v>289</v>
      </c>
      <c r="BN58" s="23" t="s">
        <v>289</v>
      </c>
      <c r="BO58" s="23" t="s">
        <v>289</v>
      </c>
      <c r="BP58" s="23" t="s">
        <v>289</v>
      </c>
      <c r="BQ58" s="23" t="s">
        <v>289</v>
      </c>
      <c r="BR58" s="23" t="s">
        <v>289</v>
      </c>
      <c r="BS58" s="23" t="s">
        <v>289</v>
      </c>
      <c r="BT58" s="23" t="s">
        <v>289</v>
      </c>
      <c r="BU58" s="23" t="s">
        <v>289</v>
      </c>
      <c r="BV58" s="23" t="s">
        <v>289</v>
      </c>
    </row>
    <row r="59" spans="1:74" ht="25">
      <c r="A59" s="27" t="s">
        <v>819</v>
      </c>
      <c r="B59" s="23" t="s">
        <v>820</v>
      </c>
      <c r="C59" s="23" t="s">
        <v>308</v>
      </c>
      <c r="D59" s="23" t="s">
        <v>16</v>
      </c>
      <c r="E59" s="23" t="s">
        <v>333</v>
      </c>
      <c r="F59" s="23" t="s">
        <v>821</v>
      </c>
      <c r="G59" s="23" t="s">
        <v>308</v>
      </c>
      <c r="H59" s="23" t="s">
        <v>822</v>
      </c>
      <c r="I59" s="23" t="s">
        <v>821</v>
      </c>
      <c r="J59" s="23" t="s">
        <v>289</v>
      </c>
      <c r="K59" s="23"/>
      <c r="L59" s="23" t="s">
        <v>16</v>
      </c>
      <c r="M59" s="23" t="s">
        <v>16</v>
      </c>
      <c r="N59" s="23" t="s">
        <v>16</v>
      </c>
      <c r="O59" s="23" t="s">
        <v>16</v>
      </c>
      <c r="P59" s="23">
        <v>0</v>
      </c>
      <c r="Q59" s="23">
        <v>0</v>
      </c>
      <c r="R59" s="23">
        <v>0</v>
      </c>
      <c r="S59" s="23" t="s">
        <v>308</v>
      </c>
      <c r="T59" s="23" t="s">
        <v>16</v>
      </c>
      <c r="U59" s="23" t="s">
        <v>16</v>
      </c>
      <c r="V59" s="23" t="s">
        <v>16</v>
      </c>
      <c r="W59" s="23" t="s">
        <v>16</v>
      </c>
      <c r="X59" s="23" t="s">
        <v>333</v>
      </c>
      <c r="Y59" s="23" t="s">
        <v>823</v>
      </c>
      <c r="Z59" s="23" t="s">
        <v>289</v>
      </c>
      <c r="AA59" s="23" t="s">
        <v>289</v>
      </c>
      <c r="AB59" s="23" t="s">
        <v>289</v>
      </c>
      <c r="AC59" s="23" t="s">
        <v>824</v>
      </c>
      <c r="AD59" s="23" t="s">
        <v>289</v>
      </c>
      <c r="AE59" s="23" t="s">
        <v>289</v>
      </c>
      <c r="AF59" s="23" t="s">
        <v>289</v>
      </c>
      <c r="AG59" s="23" t="s">
        <v>289</v>
      </c>
      <c r="AH59" s="23" t="s">
        <v>289</v>
      </c>
      <c r="AI59" s="23" t="s">
        <v>289</v>
      </c>
      <c r="AJ59" s="23" t="s">
        <v>289</v>
      </c>
      <c r="AK59" s="23" t="s">
        <v>289</v>
      </c>
      <c r="AL59" s="23" t="s">
        <v>289</v>
      </c>
      <c r="AM59" s="23" t="s">
        <v>825</v>
      </c>
      <c r="AN59" s="23" t="s">
        <v>289</v>
      </c>
      <c r="AO59" s="23" t="s">
        <v>289</v>
      </c>
      <c r="AP59" s="23" t="s">
        <v>289</v>
      </c>
      <c r="AQ59" s="23" t="s">
        <v>289</v>
      </c>
      <c r="AR59" s="23" t="s">
        <v>289</v>
      </c>
      <c r="AS59" s="23" t="s">
        <v>404</v>
      </c>
      <c r="AT59" s="23" t="s">
        <v>289</v>
      </c>
      <c r="AU59" s="23" t="s">
        <v>289</v>
      </c>
      <c r="AV59" s="23" t="s">
        <v>289</v>
      </c>
      <c r="AW59" s="23" t="s">
        <v>826</v>
      </c>
      <c r="AX59" s="23" t="s">
        <v>289</v>
      </c>
      <c r="AY59" s="23" t="s">
        <v>289</v>
      </c>
      <c r="AZ59" s="23" t="s">
        <v>289</v>
      </c>
      <c r="BA59" s="23" t="s">
        <v>289</v>
      </c>
      <c r="BB59" s="23" t="s">
        <v>289</v>
      </c>
      <c r="BC59" s="20" t="s">
        <v>308</v>
      </c>
      <c r="BE59" s="23" t="s">
        <v>308</v>
      </c>
      <c r="BF59" s="23" t="s">
        <v>289</v>
      </c>
      <c r="BG59" s="23">
        <v>0</v>
      </c>
      <c r="BH59" s="23" t="s">
        <v>289</v>
      </c>
      <c r="BI59" s="23" t="s">
        <v>289</v>
      </c>
      <c r="BJ59" s="23" t="s">
        <v>289</v>
      </c>
      <c r="BK59" s="23" t="s">
        <v>289</v>
      </c>
      <c r="BL59" s="23" t="s">
        <v>289</v>
      </c>
      <c r="BM59" s="23" t="s">
        <v>289</v>
      </c>
      <c r="BN59" s="23" t="s">
        <v>289</v>
      </c>
      <c r="BO59" s="23" t="s">
        <v>289</v>
      </c>
      <c r="BP59" s="23" t="s">
        <v>289</v>
      </c>
      <c r="BQ59" s="23" t="s">
        <v>289</v>
      </c>
      <c r="BR59" s="23" t="s">
        <v>289</v>
      </c>
      <c r="BS59" s="23" t="s">
        <v>289</v>
      </c>
      <c r="BT59" s="23" t="s">
        <v>289</v>
      </c>
      <c r="BU59" s="23" t="s">
        <v>289</v>
      </c>
      <c r="BV59" s="23" t="s">
        <v>289</v>
      </c>
    </row>
    <row r="60" spans="1:74" ht="12.5">
      <c r="A60" s="27" t="s">
        <v>827</v>
      </c>
      <c r="B60" s="23" t="s">
        <v>828</v>
      </c>
      <c r="C60" s="23" t="s">
        <v>308</v>
      </c>
      <c r="D60" s="23" t="s">
        <v>16</v>
      </c>
      <c r="E60" s="23">
        <v>0</v>
      </c>
      <c r="F60" s="23" t="s">
        <v>829</v>
      </c>
      <c r="G60" s="23" t="s">
        <v>308</v>
      </c>
      <c r="H60" s="23" t="s">
        <v>16</v>
      </c>
      <c r="I60" s="23" t="s">
        <v>289</v>
      </c>
      <c r="J60" s="23" t="s">
        <v>289</v>
      </c>
      <c r="K60" s="23"/>
      <c r="L60" s="23" t="s">
        <v>16</v>
      </c>
      <c r="M60" s="23" t="s">
        <v>16</v>
      </c>
      <c r="N60" s="23" t="s">
        <v>16</v>
      </c>
      <c r="O60" s="23" t="s">
        <v>16</v>
      </c>
      <c r="P60" s="23">
        <v>0</v>
      </c>
      <c r="Q60" s="23">
        <v>0</v>
      </c>
      <c r="R60" s="23">
        <v>0</v>
      </c>
      <c r="S60" s="23" t="s">
        <v>308</v>
      </c>
      <c r="T60" s="23" t="s">
        <v>830</v>
      </c>
      <c r="U60" s="23" t="s">
        <v>16</v>
      </c>
      <c r="V60" s="23" t="s">
        <v>16</v>
      </c>
      <c r="W60" s="23" t="s">
        <v>16</v>
      </c>
      <c r="X60" s="23" t="s">
        <v>831</v>
      </c>
      <c r="Y60" s="23" t="s">
        <v>333</v>
      </c>
      <c r="Z60" s="23" t="s">
        <v>289</v>
      </c>
      <c r="AA60" s="23" t="s">
        <v>289</v>
      </c>
      <c r="AB60" s="23" t="s">
        <v>289</v>
      </c>
      <c r="AC60" s="23" t="s">
        <v>289</v>
      </c>
      <c r="AD60" s="23" t="s">
        <v>289</v>
      </c>
      <c r="AE60" s="23" t="s">
        <v>289</v>
      </c>
      <c r="AF60" s="23" t="s">
        <v>289</v>
      </c>
      <c r="AG60" s="23" t="s">
        <v>289</v>
      </c>
      <c r="AH60" s="23" t="s">
        <v>289</v>
      </c>
      <c r="AI60" s="23" t="s">
        <v>289</v>
      </c>
      <c r="AJ60" s="23" t="s">
        <v>289</v>
      </c>
      <c r="AK60" s="23" t="s">
        <v>289</v>
      </c>
      <c r="AL60" s="23" t="s">
        <v>289</v>
      </c>
      <c r="AM60" s="23" t="s">
        <v>289</v>
      </c>
      <c r="AN60" s="23" t="s">
        <v>289</v>
      </c>
      <c r="AO60" s="23" t="s">
        <v>289</v>
      </c>
      <c r="AP60" s="23" t="s">
        <v>289</v>
      </c>
      <c r="AQ60" s="23" t="s">
        <v>289</v>
      </c>
      <c r="AR60" s="23" t="s">
        <v>289</v>
      </c>
      <c r="AS60" s="23" t="s">
        <v>404</v>
      </c>
      <c r="AT60" s="23" t="s">
        <v>289</v>
      </c>
      <c r="AU60" s="23" t="s">
        <v>289</v>
      </c>
      <c r="AV60" s="23">
        <v>0</v>
      </c>
      <c r="AW60" s="23">
        <v>0</v>
      </c>
      <c r="AX60" s="23">
        <v>0</v>
      </c>
      <c r="AY60" s="23">
        <v>0</v>
      </c>
      <c r="AZ60" s="23">
        <v>0</v>
      </c>
      <c r="BA60" s="23">
        <v>0</v>
      </c>
      <c r="BB60" s="23">
        <v>0</v>
      </c>
      <c r="BC60" s="20" t="s">
        <v>308</v>
      </c>
      <c r="BD60" s="23">
        <v>0</v>
      </c>
      <c r="BE60" s="23">
        <v>0</v>
      </c>
      <c r="BF60" s="23" t="s">
        <v>289</v>
      </c>
      <c r="BG60" s="23">
        <v>0</v>
      </c>
      <c r="BH60" s="23">
        <v>0</v>
      </c>
      <c r="BI60" s="23" t="s">
        <v>289</v>
      </c>
      <c r="BJ60" s="23" t="s">
        <v>289</v>
      </c>
      <c r="BK60" s="23" t="s">
        <v>289</v>
      </c>
      <c r="BL60" s="23" t="s">
        <v>289</v>
      </c>
      <c r="BM60" s="23" t="s">
        <v>289</v>
      </c>
      <c r="BN60" s="23" t="s">
        <v>289</v>
      </c>
      <c r="BO60" s="23" t="s">
        <v>289</v>
      </c>
      <c r="BP60" s="23" t="s">
        <v>289</v>
      </c>
      <c r="BQ60" s="23" t="s">
        <v>289</v>
      </c>
      <c r="BR60" s="23" t="s">
        <v>289</v>
      </c>
      <c r="BS60" s="23" t="s">
        <v>289</v>
      </c>
      <c r="BT60" s="23" t="s">
        <v>289</v>
      </c>
      <c r="BU60" s="23" t="s">
        <v>289</v>
      </c>
      <c r="BV60" s="23" t="s">
        <v>289</v>
      </c>
    </row>
    <row r="61" spans="1:74" ht="25">
      <c r="A61" s="27" t="s">
        <v>832</v>
      </c>
      <c r="B61" s="23">
        <v>1</v>
      </c>
      <c r="C61" s="23">
        <v>1</v>
      </c>
      <c r="D61" s="23">
        <v>1</v>
      </c>
      <c r="E61" s="23">
        <v>0</v>
      </c>
      <c r="F61" s="23">
        <v>1</v>
      </c>
      <c r="G61" s="23">
        <v>1</v>
      </c>
      <c r="H61" s="23">
        <v>0</v>
      </c>
      <c r="I61" s="23">
        <v>1</v>
      </c>
      <c r="J61" s="23">
        <v>1</v>
      </c>
      <c r="K61" s="23"/>
      <c r="L61" s="23">
        <v>1</v>
      </c>
      <c r="M61" s="23">
        <v>1</v>
      </c>
      <c r="N61" s="23">
        <v>1</v>
      </c>
      <c r="O61" s="23">
        <v>1</v>
      </c>
      <c r="P61" s="23">
        <v>1</v>
      </c>
      <c r="Q61" s="23">
        <v>0</v>
      </c>
      <c r="R61" s="23">
        <v>1</v>
      </c>
      <c r="S61" s="4">
        <v>1</v>
      </c>
      <c r="T61" s="23">
        <v>1</v>
      </c>
      <c r="U61" s="23">
        <v>1</v>
      </c>
      <c r="V61" s="23">
        <v>1</v>
      </c>
      <c r="W61" s="23">
        <v>1</v>
      </c>
      <c r="X61" s="23">
        <v>1</v>
      </c>
      <c r="Y61" s="23">
        <v>1</v>
      </c>
      <c r="Z61" s="15">
        <v>0</v>
      </c>
      <c r="AA61" s="23">
        <v>0</v>
      </c>
      <c r="AB61" s="23">
        <v>1</v>
      </c>
      <c r="AC61" s="23">
        <v>0</v>
      </c>
      <c r="AD61" s="23">
        <v>1</v>
      </c>
      <c r="AE61" s="23">
        <v>0</v>
      </c>
      <c r="AF61" s="23">
        <v>1</v>
      </c>
      <c r="AG61" s="23">
        <v>1</v>
      </c>
      <c r="AH61" s="23">
        <v>1</v>
      </c>
      <c r="AI61" s="23">
        <v>1</v>
      </c>
      <c r="AJ61" s="23">
        <v>1</v>
      </c>
      <c r="AK61" s="23">
        <v>0</v>
      </c>
      <c r="AL61" s="23">
        <v>0</v>
      </c>
      <c r="AM61" s="23">
        <v>1</v>
      </c>
      <c r="AN61" s="23">
        <v>0</v>
      </c>
      <c r="AO61" s="23">
        <v>1</v>
      </c>
      <c r="AP61" s="23">
        <v>1</v>
      </c>
      <c r="AQ61" s="23">
        <v>1</v>
      </c>
      <c r="AR61" s="23">
        <v>1</v>
      </c>
      <c r="AS61" s="23">
        <v>1</v>
      </c>
      <c r="AT61" s="23">
        <v>1</v>
      </c>
      <c r="AU61" s="23">
        <v>1</v>
      </c>
      <c r="AV61" s="23">
        <v>0</v>
      </c>
      <c r="AW61" s="23">
        <v>1</v>
      </c>
      <c r="AX61" s="23">
        <v>1</v>
      </c>
      <c r="AY61" s="23">
        <v>1</v>
      </c>
      <c r="AZ61" s="23">
        <v>1</v>
      </c>
      <c r="BA61" s="23">
        <v>1</v>
      </c>
      <c r="BB61" s="23">
        <v>1</v>
      </c>
      <c r="BC61" s="20" t="s">
        <v>308</v>
      </c>
      <c r="BD61" s="23">
        <v>1</v>
      </c>
      <c r="BE61" s="23">
        <v>1</v>
      </c>
      <c r="BF61" s="23" t="s">
        <v>289</v>
      </c>
      <c r="BG61" s="23">
        <v>1</v>
      </c>
      <c r="BH61" s="23">
        <v>1</v>
      </c>
      <c r="BI61" s="21">
        <v>1</v>
      </c>
      <c r="BJ61" s="23">
        <v>1</v>
      </c>
      <c r="BK61" s="23">
        <v>1</v>
      </c>
      <c r="BL61" s="23">
        <v>1</v>
      </c>
      <c r="BM61" s="23">
        <v>1</v>
      </c>
      <c r="BN61" s="23">
        <v>1</v>
      </c>
      <c r="BO61" s="23">
        <v>1</v>
      </c>
      <c r="BP61" s="23">
        <v>1</v>
      </c>
      <c r="BQ61" s="23">
        <v>1</v>
      </c>
      <c r="BR61" s="23">
        <v>1</v>
      </c>
      <c r="BS61" s="23">
        <v>1</v>
      </c>
      <c r="BT61" s="23">
        <v>1</v>
      </c>
      <c r="BU61" s="23">
        <v>1</v>
      </c>
      <c r="BV61" s="23">
        <v>1</v>
      </c>
    </row>
    <row r="62" spans="1:74" ht="12.5">
      <c r="A62" s="27" t="s">
        <v>833</v>
      </c>
      <c r="B62" s="23">
        <v>0</v>
      </c>
      <c r="C62" s="23">
        <v>1</v>
      </c>
      <c r="D62" s="23">
        <v>0</v>
      </c>
      <c r="E62" s="23">
        <v>1</v>
      </c>
      <c r="F62" s="23">
        <v>0</v>
      </c>
      <c r="G62" s="23">
        <v>0</v>
      </c>
      <c r="H62" s="23">
        <v>0</v>
      </c>
      <c r="I62" s="23">
        <v>0</v>
      </c>
      <c r="J62" s="23">
        <v>1</v>
      </c>
      <c r="K62" s="23"/>
      <c r="L62" s="23">
        <v>0</v>
      </c>
      <c r="M62" s="23">
        <v>1</v>
      </c>
      <c r="N62" s="23">
        <v>1</v>
      </c>
      <c r="O62" s="15">
        <v>0</v>
      </c>
      <c r="P62" s="23">
        <v>0</v>
      </c>
      <c r="Q62" s="23">
        <v>0</v>
      </c>
      <c r="R62" s="23">
        <v>0</v>
      </c>
      <c r="S62" s="23">
        <v>0</v>
      </c>
      <c r="T62" s="23">
        <v>0</v>
      </c>
      <c r="U62" s="23">
        <v>0</v>
      </c>
      <c r="V62" s="23">
        <v>0</v>
      </c>
      <c r="W62" s="23">
        <v>0</v>
      </c>
      <c r="X62" s="23">
        <v>1</v>
      </c>
      <c r="Y62" s="23">
        <v>0</v>
      </c>
      <c r="Z62" s="23">
        <v>0</v>
      </c>
      <c r="AA62" s="23">
        <v>1</v>
      </c>
      <c r="AB62" s="23">
        <v>0</v>
      </c>
      <c r="AC62" s="23">
        <v>0</v>
      </c>
      <c r="AD62" s="23">
        <v>0</v>
      </c>
      <c r="AE62" s="23">
        <v>0</v>
      </c>
      <c r="AF62" s="23">
        <v>0</v>
      </c>
      <c r="AG62" s="23">
        <v>0</v>
      </c>
      <c r="AH62" s="23">
        <v>1</v>
      </c>
      <c r="AI62" s="23">
        <v>0</v>
      </c>
      <c r="AJ62" s="23">
        <v>0</v>
      </c>
      <c r="AK62" s="23">
        <v>0</v>
      </c>
      <c r="AL62" s="23">
        <v>0</v>
      </c>
      <c r="AM62" s="23">
        <v>0</v>
      </c>
      <c r="AN62" s="23">
        <v>1</v>
      </c>
      <c r="AO62" s="23">
        <v>0</v>
      </c>
      <c r="AP62" s="23">
        <v>1</v>
      </c>
      <c r="AQ62" s="23">
        <v>1</v>
      </c>
      <c r="AR62" s="23">
        <v>1</v>
      </c>
      <c r="AS62" s="23">
        <v>0</v>
      </c>
      <c r="AT62" s="23">
        <v>1</v>
      </c>
      <c r="AU62" s="23">
        <v>1</v>
      </c>
      <c r="AV62" s="23">
        <v>1</v>
      </c>
      <c r="AW62" s="23">
        <v>1</v>
      </c>
      <c r="AX62" s="23">
        <v>1</v>
      </c>
      <c r="AY62" s="23">
        <v>0</v>
      </c>
      <c r="AZ62" s="23">
        <v>0</v>
      </c>
      <c r="BA62" s="23">
        <v>0</v>
      </c>
      <c r="BB62" s="23">
        <v>0</v>
      </c>
      <c r="BC62" s="20" t="s">
        <v>308</v>
      </c>
      <c r="BD62" s="23">
        <v>1</v>
      </c>
      <c r="BE62" s="23">
        <v>0</v>
      </c>
      <c r="BF62" s="23" t="s">
        <v>289</v>
      </c>
      <c r="BG62" s="23">
        <v>0</v>
      </c>
      <c r="BH62" s="23">
        <v>0</v>
      </c>
      <c r="BI62" s="21">
        <v>0</v>
      </c>
      <c r="BJ62" s="23">
        <v>0</v>
      </c>
      <c r="BK62" s="23">
        <v>0</v>
      </c>
      <c r="BL62" s="23">
        <v>0</v>
      </c>
      <c r="BM62" s="23">
        <v>0</v>
      </c>
      <c r="BN62" s="23">
        <v>0</v>
      </c>
      <c r="BO62" s="23">
        <v>0</v>
      </c>
      <c r="BP62" s="23">
        <v>0</v>
      </c>
      <c r="BQ62" s="23">
        <v>0</v>
      </c>
      <c r="BR62" s="23">
        <v>0</v>
      </c>
      <c r="BS62" s="23">
        <v>0</v>
      </c>
      <c r="BT62" s="23">
        <v>0</v>
      </c>
      <c r="BU62" s="23">
        <v>1</v>
      </c>
      <c r="BV62" s="23">
        <v>0</v>
      </c>
    </row>
    <row r="63" spans="1:74" ht="12.5">
      <c r="A63" s="27" t="s">
        <v>834</v>
      </c>
      <c r="B63" s="23" t="s">
        <v>16</v>
      </c>
      <c r="C63" s="23" t="s">
        <v>835</v>
      </c>
      <c r="D63" s="23" t="s">
        <v>16</v>
      </c>
      <c r="E63" s="23" t="s">
        <v>836</v>
      </c>
      <c r="F63" s="23" t="s">
        <v>16</v>
      </c>
      <c r="G63" s="23" t="s">
        <v>308</v>
      </c>
      <c r="H63" s="23" t="s">
        <v>16</v>
      </c>
      <c r="I63" s="23" t="s">
        <v>289</v>
      </c>
      <c r="J63" s="23" t="s">
        <v>837</v>
      </c>
      <c r="K63" s="23"/>
      <c r="L63" s="23" t="s">
        <v>16</v>
      </c>
      <c r="M63" s="23"/>
      <c r="N63" s="23" t="s">
        <v>838</v>
      </c>
      <c r="O63" s="23">
        <v>0</v>
      </c>
      <c r="P63" s="23">
        <v>0</v>
      </c>
      <c r="Q63" s="23">
        <v>0</v>
      </c>
      <c r="R63" s="23">
        <v>0</v>
      </c>
      <c r="S63" s="23" t="s">
        <v>308</v>
      </c>
      <c r="T63" s="23" t="s">
        <v>16</v>
      </c>
      <c r="U63" s="23">
        <v>0</v>
      </c>
      <c r="V63" s="23">
        <v>0</v>
      </c>
      <c r="W63" s="23">
        <v>0</v>
      </c>
      <c r="X63" s="23" t="s">
        <v>839</v>
      </c>
      <c r="Y63" s="23">
        <v>0</v>
      </c>
      <c r="Z63" s="23" t="s">
        <v>289</v>
      </c>
      <c r="AA63" s="23" t="s">
        <v>840</v>
      </c>
      <c r="AB63" s="23" t="s">
        <v>289</v>
      </c>
      <c r="AC63" s="23" t="s">
        <v>289</v>
      </c>
      <c r="AD63" s="23" t="s">
        <v>289</v>
      </c>
      <c r="AE63" s="23" t="s">
        <v>289</v>
      </c>
      <c r="AF63" s="23" t="s">
        <v>289</v>
      </c>
      <c r="AG63" s="23" t="s">
        <v>289</v>
      </c>
      <c r="AH63" s="23" t="s">
        <v>835</v>
      </c>
      <c r="AI63" s="23" t="s">
        <v>289</v>
      </c>
      <c r="AJ63" s="23" t="s">
        <v>289</v>
      </c>
      <c r="AK63" s="23" t="s">
        <v>289</v>
      </c>
      <c r="AL63" s="23" t="s">
        <v>289</v>
      </c>
      <c r="AM63" s="23" t="s">
        <v>289</v>
      </c>
      <c r="AN63" s="23" t="s">
        <v>841</v>
      </c>
      <c r="AO63" s="23" t="s">
        <v>289</v>
      </c>
      <c r="AP63" s="23" t="s">
        <v>842</v>
      </c>
      <c r="AQ63" s="23" t="s">
        <v>835</v>
      </c>
      <c r="AR63" s="23" t="s">
        <v>843</v>
      </c>
      <c r="AS63" s="23" t="s">
        <v>289</v>
      </c>
      <c r="AT63" s="23" t="s">
        <v>835</v>
      </c>
      <c r="AU63" s="23" t="s">
        <v>837</v>
      </c>
      <c r="AV63" s="23" t="s">
        <v>844</v>
      </c>
      <c r="AW63" s="23" t="s">
        <v>845</v>
      </c>
      <c r="AX63" s="23" t="s">
        <v>837</v>
      </c>
      <c r="AY63" s="23" t="s">
        <v>289</v>
      </c>
      <c r="AZ63" s="23" t="s">
        <v>289</v>
      </c>
      <c r="BA63" s="23" t="s">
        <v>289</v>
      </c>
      <c r="BB63" s="23" t="s">
        <v>289</v>
      </c>
      <c r="BC63" s="20" t="s">
        <v>308</v>
      </c>
      <c r="BD63" s="23" t="s">
        <v>846</v>
      </c>
      <c r="BE63" s="23" t="s">
        <v>308</v>
      </c>
      <c r="BF63" s="23" t="s">
        <v>289</v>
      </c>
      <c r="BG63" s="23" t="s">
        <v>308</v>
      </c>
      <c r="BH63" s="23" t="s">
        <v>289</v>
      </c>
      <c r="BI63" s="23" t="s">
        <v>289</v>
      </c>
      <c r="BJ63" s="23" t="s">
        <v>289</v>
      </c>
      <c r="BK63" s="23" t="s">
        <v>289</v>
      </c>
      <c r="BL63" s="23" t="s">
        <v>289</v>
      </c>
      <c r="BM63" s="23" t="s">
        <v>289</v>
      </c>
      <c r="BN63" s="23" t="s">
        <v>289</v>
      </c>
      <c r="BO63" s="23" t="s">
        <v>289</v>
      </c>
      <c r="BP63" s="23" t="s">
        <v>289</v>
      </c>
      <c r="BQ63" s="23" t="s">
        <v>289</v>
      </c>
      <c r="BR63" s="23" t="s">
        <v>289</v>
      </c>
      <c r="BS63" s="23" t="s">
        <v>289</v>
      </c>
      <c r="BT63" s="23" t="s">
        <v>289</v>
      </c>
      <c r="BU63" s="23" t="s">
        <v>847</v>
      </c>
      <c r="BV63" s="23" t="s">
        <v>289</v>
      </c>
    </row>
    <row r="64" spans="1:74" ht="12.5">
      <c r="A64" s="27" t="s">
        <v>848</v>
      </c>
      <c r="B64" s="23" t="s">
        <v>849</v>
      </c>
      <c r="C64" s="23" t="s">
        <v>850</v>
      </c>
      <c r="D64" s="23" t="s">
        <v>851</v>
      </c>
      <c r="E64" s="23" t="s">
        <v>16</v>
      </c>
      <c r="F64" s="23" t="s">
        <v>852</v>
      </c>
      <c r="G64" s="23" t="s">
        <v>853</v>
      </c>
      <c r="H64" s="23" t="s">
        <v>854</v>
      </c>
      <c r="I64" s="23" t="s">
        <v>855</v>
      </c>
      <c r="J64" s="23" t="s">
        <v>855</v>
      </c>
      <c r="K64" s="23"/>
      <c r="L64" s="23" t="s">
        <v>856</v>
      </c>
      <c r="M64" s="23" t="s">
        <v>857</v>
      </c>
      <c r="N64" s="23" t="s">
        <v>858</v>
      </c>
      <c r="O64" s="23" t="s">
        <v>859</v>
      </c>
      <c r="P64" s="23" t="s">
        <v>860</v>
      </c>
      <c r="Q64" s="23" t="s">
        <v>855</v>
      </c>
      <c r="R64" s="23" t="s">
        <v>861</v>
      </c>
      <c r="S64" s="23" t="s">
        <v>308</v>
      </c>
      <c r="T64" s="23" t="s">
        <v>862</v>
      </c>
      <c r="U64" s="23" t="s">
        <v>863</v>
      </c>
      <c r="V64" s="23" t="s">
        <v>864</v>
      </c>
      <c r="W64" s="23" t="s">
        <v>865</v>
      </c>
      <c r="X64" s="23" t="s">
        <v>866</v>
      </c>
      <c r="Y64" s="23" t="s">
        <v>867</v>
      </c>
      <c r="Z64" s="15" t="s">
        <v>289</v>
      </c>
      <c r="AA64" s="15" t="s">
        <v>289</v>
      </c>
      <c r="AB64" s="23" t="s">
        <v>868</v>
      </c>
      <c r="AC64" s="23" t="s">
        <v>289</v>
      </c>
      <c r="AD64" s="23" t="s">
        <v>869</v>
      </c>
      <c r="AE64" s="23" t="s">
        <v>289</v>
      </c>
      <c r="AF64" s="23" t="s">
        <v>870</v>
      </c>
      <c r="AG64" s="23" t="s">
        <v>871</v>
      </c>
      <c r="AH64" s="23" t="s">
        <v>872</v>
      </c>
      <c r="AI64" s="23" t="s">
        <v>855</v>
      </c>
      <c r="AJ64" s="23" t="s">
        <v>873</v>
      </c>
      <c r="AK64" s="23" t="s">
        <v>874</v>
      </c>
      <c r="AL64" s="23" t="s">
        <v>289</v>
      </c>
      <c r="AM64" s="23" t="s">
        <v>875</v>
      </c>
      <c r="AN64" s="23" t="s">
        <v>876</v>
      </c>
      <c r="AO64" s="23" t="s">
        <v>870</v>
      </c>
      <c r="AP64" s="23" t="s">
        <v>877</v>
      </c>
      <c r="AQ64" s="23" t="s">
        <v>878</v>
      </c>
      <c r="AR64" s="23" t="s">
        <v>879</v>
      </c>
      <c r="AS64" s="23" t="s">
        <v>880</v>
      </c>
      <c r="AT64" s="23" t="s">
        <v>881</v>
      </c>
      <c r="AU64" s="23" t="s">
        <v>882</v>
      </c>
      <c r="AV64" s="23" t="s">
        <v>289</v>
      </c>
      <c r="AW64" s="23" t="s">
        <v>883</v>
      </c>
      <c r="AX64" s="23" t="s">
        <v>884</v>
      </c>
      <c r="AY64" s="23" t="s">
        <v>885</v>
      </c>
      <c r="AZ64" s="23" t="s">
        <v>855</v>
      </c>
      <c r="BA64" s="23" t="s">
        <v>855</v>
      </c>
      <c r="BB64" s="23" t="s">
        <v>886</v>
      </c>
      <c r="BC64" s="20" t="s">
        <v>308</v>
      </c>
      <c r="BD64" s="23" t="s">
        <v>887</v>
      </c>
      <c r="BE64" s="23" t="s">
        <v>855</v>
      </c>
      <c r="BF64" s="23" t="s">
        <v>289</v>
      </c>
      <c r="BG64" s="23" t="s">
        <v>888</v>
      </c>
      <c r="BH64" s="23" t="s">
        <v>889</v>
      </c>
      <c r="BI64" s="23" t="s">
        <v>890</v>
      </c>
      <c r="BJ64" s="23" t="s">
        <v>891</v>
      </c>
      <c r="BK64" s="23" t="s">
        <v>892</v>
      </c>
      <c r="BL64" s="23" t="s">
        <v>893</v>
      </c>
      <c r="BM64" s="23" t="s">
        <v>894</v>
      </c>
      <c r="BN64" s="23" t="s">
        <v>895</v>
      </c>
      <c r="BO64" s="23" t="s">
        <v>896</v>
      </c>
      <c r="BP64" s="23" t="s">
        <v>897</v>
      </c>
      <c r="BQ64" s="23" t="s">
        <v>898</v>
      </c>
      <c r="BR64" s="23" t="s">
        <v>899</v>
      </c>
      <c r="BS64" s="23" t="s">
        <v>900</v>
      </c>
      <c r="BT64" s="23" t="s">
        <v>901</v>
      </c>
      <c r="BU64" s="23" t="s">
        <v>902</v>
      </c>
      <c r="BV64" s="23" t="s">
        <v>903</v>
      </c>
    </row>
    <row r="65" spans="1:74" ht="12.5">
      <c r="A65" s="27" t="s">
        <v>904</v>
      </c>
      <c r="B65" s="23">
        <v>0</v>
      </c>
      <c r="C65" s="23">
        <v>0</v>
      </c>
      <c r="D65" s="23">
        <v>1</v>
      </c>
      <c r="E65" s="23">
        <v>1</v>
      </c>
      <c r="F65" s="23">
        <v>0</v>
      </c>
      <c r="G65" s="23">
        <v>0</v>
      </c>
      <c r="H65" s="23">
        <v>0</v>
      </c>
      <c r="I65" s="23">
        <v>0</v>
      </c>
      <c r="J65" s="23">
        <v>0</v>
      </c>
      <c r="K65" s="23"/>
      <c r="L65" s="23">
        <v>0</v>
      </c>
      <c r="M65" s="23">
        <v>1</v>
      </c>
      <c r="N65" s="23">
        <v>0</v>
      </c>
      <c r="O65" s="23">
        <v>0</v>
      </c>
      <c r="P65" s="23">
        <v>0</v>
      </c>
      <c r="Q65" s="23">
        <v>0</v>
      </c>
      <c r="R65" s="23">
        <v>0</v>
      </c>
      <c r="S65" s="23">
        <v>0</v>
      </c>
      <c r="T65" s="23">
        <v>0</v>
      </c>
      <c r="U65" s="23">
        <v>0</v>
      </c>
      <c r="V65" s="23">
        <v>0</v>
      </c>
      <c r="W65" s="23">
        <v>0</v>
      </c>
      <c r="X65" s="23">
        <v>0</v>
      </c>
      <c r="Y65" s="23">
        <v>0</v>
      </c>
      <c r="Z65" s="23">
        <v>0</v>
      </c>
      <c r="AA65" s="23">
        <v>1</v>
      </c>
      <c r="AB65" s="23">
        <v>0</v>
      </c>
      <c r="AC65" s="23">
        <v>1</v>
      </c>
      <c r="AD65" s="23">
        <v>0</v>
      </c>
      <c r="AE65" s="23">
        <v>1</v>
      </c>
      <c r="AF65" s="23">
        <v>0</v>
      </c>
      <c r="AG65" s="23">
        <v>0</v>
      </c>
      <c r="AH65" s="23">
        <v>0</v>
      </c>
      <c r="AI65" s="23">
        <v>0</v>
      </c>
      <c r="AJ65" s="23">
        <v>0</v>
      </c>
      <c r="AK65" s="23">
        <v>0</v>
      </c>
      <c r="AL65" s="23">
        <v>1</v>
      </c>
      <c r="AM65" s="23">
        <v>0</v>
      </c>
      <c r="AN65" s="23">
        <v>1</v>
      </c>
      <c r="AO65" s="23">
        <v>0</v>
      </c>
      <c r="AP65" s="23">
        <v>0</v>
      </c>
      <c r="AQ65" s="23">
        <v>0</v>
      </c>
      <c r="AR65" s="23">
        <v>0</v>
      </c>
      <c r="AS65" s="23">
        <v>0</v>
      </c>
      <c r="AT65" s="23">
        <v>0</v>
      </c>
      <c r="AU65" s="23">
        <v>0</v>
      </c>
      <c r="AV65" s="23">
        <v>1</v>
      </c>
      <c r="AW65" s="23">
        <v>0</v>
      </c>
      <c r="AX65" s="23">
        <v>0</v>
      </c>
      <c r="AY65" s="23">
        <v>0</v>
      </c>
      <c r="AZ65" s="23">
        <v>0</v>
      </c>
      <c r="BA65" s="23">
        <v>0</v>
      </c>
      <c r="BB65" s="23">
        <v>0</v>
      </c>
      <c r="BC65" s="20" t="s">
        <v>308</v>
      </c>
      <c r="BD65" s="23">
        <v>0</v>
      </c>
      <c r="BE65" s="23">
        <v>0</v>
      </c>
      <c r="BF65" s="23" t="s">
        <v>289</v>
      </c>
      <c r="BG65" s="23">
        <v>1</v>
      </c>
      <c r="BH65" s="23">
        <v>0</v>
      </c>
      <c r="BI65" s="21">
        <v>0</v>
      </c>
      <c r="BJ65" s="23">
        <v>0</v>
      </c>
      <c r="BK65" s="23">
        <v>0</v>
      </c>
      <c r="BL65" s="23">
        <v>0</v>
      </c>
      <c r="BM65" s="23">
        <v>0</v>
      </c>
      <c r="BN65" s="23">
        <v>1</v>
      </c>
      <c r="BO65" s="23">
        <v>0</v>
      </c>
      <c r="BP65" s="23">
        <v>1</v>
      </c>
      <c r="BQ65" s="23">
        <v>0</v>
      </c>
      <c r="BR65" s="23">
        <v>0</v>
      </c>
      <c r="BS65" s="23">
        <v>0</v>
      </c>
      <c r="BT65" s="23">
        <v>0</v>
      </c>
      <c r="BU65" s="23">
        <v>0</v>
      </c>
      <c r="BV65" s="23">
        <v>0</v>
      </c>
    </row>
    <row r="66" spans="1:74" ht="12.5">
      <c r="A66" s="27" t="s">
        <v>905</v>
      </c>
      <c r="B66" s="23" t="s">
        <v>16</v>
      </c>
      <c r="C66" s="23" t="s">
        <v>16</v>
      </c>
      <c r="D66" s="23">
        <v>9</v>
      </c>
      <c r="E66" s="23">
        <v>6</v>
      </c>
      <c r="F66" s="23" t="s">
        <v>16</v>
      </c>
      <c r="G66" s="23" t="s">
        <v>308</v>
      </c>
      <c r="H66" s="23" t="s">
        <v>16</v>
      </c>
      <c r="I66" s="23" t="s">
        <v>420</v>
      </c>
      <c r="J66" s="23" t="s">
        <v>420</v>
      </c>
      <c r="K66" s="23"/>
      <c r="L66" s="23" t="s">
        <v>16</v>
      </c>
      <c r="M66" s="23">
        <v>3</v>
      </c>
      <c r="N66" s="23" t="s">
        <v>16</v>
      </c>
      <c r="O66" s="23" t="s">
        <v>16</v>
      </c>
      <c r="P66" s="23" t="s">
        <v>16</v>
      </c>
      <c r="Q66" s="23" t="s">
        <v>16</v>
      </c>
      <c r="R66" s="23" t="s">
        <v>16</v>
      </c>
      <c r="S66" s="23" t="s">
        <v>308</v>
      </c>
      <c r="T66" s="23" t="s">
        <v>16</v>
      </c>
      <c r="U66" s="23" t="s">
        <v>16</v>
      </c>
      <c r="V66" s="23" t="s">
        <v>16</v>
      </c>
      <c r="W66" s="23" t="s">
        <v>16</v>
      </c>
      <c r="X66" s="23" t="s">
        <v>16</v>
      </c>
      <c r="Y66" s="23">
        <v>0</v>
      </c>
      <c r="Z66" s="23" t="s">
        <v>289</v>
      </c>
      <c r="AA66" s="23">
        <v>4</v>
      </c>
      <c r="AB66" s="23" t="s">
        <v>289</v>
      </c>
      <c r="AC66" s="23">
        <v>3</v>
      </c>
      <c r="AD66" s="23" t="s">
        <v>289</v>
      </c>
      <c r="AE66" s="23">
        <v>1</v>
      </c>
      <c r="AF66" s="23" t="s">
        <v>289</v>
      </c>
      <c r="AG66" s="23" t="s">
        <v>289</v>
      </c>
      <c r="AH66" s="23" t="s">
        <v>289</v>
      </c>
      <c r="AI66" s="23" t="s">
        <v>289</v>
      </c>
      <c r="AJ66" s="23" t="s">
        <v>289</v>
      </c>
      <c r="AK66" s="23">
        <v>1</v>
      </c>
      <c r="AL66" s="23">
        <v>4</v>
      </c>
      <c r="AM66" s="23" t="s">
        <v>289</v>
      </c>
      <c r="AN66" s="23">
        <v>0</v>
      </c>
      <c r="AO66" s="23" t="s">
        <v>289</v>
      </c>
      <c r="AP66" s="23" t="s">
        <v>289</v>
      </c>
      <c r="AQ66" s="23" t="s">
        <v>289</v>
      </c>
      <c r="AR66" s="23" t="s">
        <v>289</v>
      </c>
      <c r="AS66" s="23" t="s">
        <v>289</v>
      </c>
      <c r="AT66" s="23" t="s">
        <v>289</v>
      </c>
      <c r="AU66" s="23">
        <v>0</v>
      </c>
      <c r="AV66" s="23">
        <v>12</v>
      </c>
      <c r="AW66" s="23">
        <v>0</v>
      </c>
      <c r="AX66" s="23">
        <v>0</v>
      </c>
      <c r="AY66" s="23">
        <v>0</v>
      </c>
      <c r="AZ66" s="23">
        <v>0</v>
      </c>
      <c r="BA66" s="23">
        <v>0</v>
      </c>
      <c r="BB66" s="23">
        <v>0</v>
      </c>
      <c r="BC66" s="20" t="s">
        <v>308</v>
      </c>
      <c r="BD66" s="23" t="s">
        <v>308</v>
      </c>
      <c r="BE66" s="23" t="s">
        <v>308</v>
      </c>
      <c r="BF66" s="23" t="s">
        <v>289</v>
      </c>
      <c r="BG66" s="23">
        <v>1</v>
      </c>
      <c r="BH66" s="23" t="s">
        <v>289</v>
      </c>
      <c r="BI66" s="23" t="s">
        <v>289</v>
      </c>
      <c r="BJ66" s="23" t="s">
        <v>289</v>
      </c>
      <c r="BK66" s="23" t="s">
        <v>289</v>
      </c>
      <c r="BL66" s="23" t="s">
        <v>289</v>
      </c>
      <c r="BM66" s="23" t="s">
        <v>289</v>
      </c>
      <c r="BN66" s="23" t="s">
        <v>527</v>
      </c>
      <c r="BO66" s="23" t="s">
        <v>289</v>
      </c>
      <c r="BP66" s="23">
        <v>1</v>
      </c>
      <c r="BQ66" s="23" t="s">
        <v>289</v>
      </c>
      <c r="BR66" s="23" t="s">
        <v>289</v>
      </c>
      <c r="BS66" s="23" t="s">
        <v>289</v>
      </c>
      <c r="BT66" s="23" t="s">
        <v>289</v>
      </c>
      <c r="BU66" s="23" t="s">
        <v>289</v>
      </c>
      <c r="BV66" s="23" t="s">
        <v>289</v>
      </c>
    </row>
    <row r="67" spans="1:74" ht="25">
      <c r="A67" s="27" t="s">
        <v>906</v>
      </c>
      <c r="B67" s="23">
        <v>0</v>
      </c>
      <c r="C67" s="23">
        <v>0</v>
      </c>
      <c r="D67" s="23">
        <v>0</v>
      </c>
      <c r="E67" s="23">
        <v>0</v>
      </c>
      <c r="F67" s="23">
        <v>0</v>
      </c>
      <c r="G67" s="23">
        <v>0</v>
      </c>
      <c r="H67" s="23">
        <v>0</v>
      </c>
      <c r="I67" s="23">
        <v>0</v>
      </c>
      <c r="J67" s="23">
        <v>0</v>
      </c>
      <c r="K67" s="23"/>
      <c r="L67" s="23">
        <v>0</v>
      </c>
      <c r="M67" s="23">
        <v>1</v>
      </c>
      <c r="N67" s="23">
        <v>0</v>
      </c>
      <c r="O67" s="23">
        <v>0</v>
      </c>
      <c r="P67" s="23">
        <v>0</v>
      </c>
      <c r="Q67" s="23">
        <v>0</v>
      </c>
      <c r="R67" s="23">
        <v>0</v>
      </c>
      <c r="S67" s="23">
        <v>1</v>
      </c>
      <c r="T67" s="23">
        <v>0</v>
      </c>
      <c r="U67" s="23">
        <v>0</v>
      </c>
      <c r="V67" s="23">
        <v>0</v>
      </c>
      <c r="W67" s="23">
        <v>0</v>
      </c>
      <c r="X67" s="23">
        <v>0</v>
      </c>
      <c r="Y67" s="23">
        <v>0</v>
      </c>
      <c r="Z67" s="23">
        <v>1</v>
      </c>
      <c r="AA67" s="23">
        <v>0</v>
      </c>
      <c r="AB67" s="23">
        <v>0</v>
      </c>
      <c r="AC67" s="23">
        <v>1</v>
      </c>
      <c r="AD67" s="23">
        <v>0</v>
      </c>
      <c r="AE67" s="23">
        <v>0</v>
      </c>
      <c r="AF67" s="23">
        <v>0</v>
      </c>
      <c r="AG67" s="23">
        <v>0</v>
      </c>
      <c r="AH67" s="23">
        <v>0</v>
      </c>
      <c r="AI67" s="23">
        <v>0</v>
      </c>
      <c r="AJ67" s="23">
        <v>0</v>
      </c>
      <c r="AK67" s="23">
        <v>0</v>
      </c>
      <c r="AL67" s="23">
        <v>0</v>
      </c>
      <c r="AM67" s="23">
        <v>0</v>
      </c>
      <c r="AN67" s="23">
        <v>0</v>
      </c>
      <c r="AO67" s="23">
        <v>0</v>
      </c>
      <c r="AP67" s="23">
        <v>1</v>
      </c>
      <c r="AQ67" s="23">
        <v>1</v>
      </c>
      <c r="AR67" s="23">
        <v>0</v>
      </c>
      <c r="AS67" s="23">
        <v>0</v>
      </c>
      <c r="AT67" s="23">
        <v>1</v>
      </c>
      <c r="AU67" s="23">
        <v>0</v>
      </c>
      <c r="AV67" s="23">
        <v>0</v>
      </c>
      <c r="AW67" s="23">
        <v>1</v>
      </c>
      <c r="AX67" s="23">
        <v>0</v>
      </c>
      <c r="AY67" s="23">
        <v>0</v>
      </c>
      <c r="AZ67" s="23">
        <v>0</v>
      </c>
      <c r="BA67" s="23">
        <v>0</v>
      </c>
      <c r="BB67" s="23">
        <v>0</v>
      </c>
      <c r="BC67" s="20" t="s">
        <v>308</v>
      </c>
      <c r="BD67" s="23">
        <v>0</v>
      </c>
      <c r="BE67" s="23">
        <v>0</v>
      </c>
      <c r="BF67" s="23" t="s">
        <v>289</v>
      </c>
      <c r="BG67" s="23">
        <v>0</v>
      </c>
      <c r="BH67" s="23">
        <v>0</v>
      </c>
      <c r="BI67" s="21">
        <v>0</v>
      </c>
      <c r="BJ67" s="23">
        <v>0</v>
      </c>
      <c r="BK67" s="23">
        <v>0</v>
      </c>
      <c r="BL67" s="23">
        <v>0</v>
      </c>
      <c r="BM67" s="23">
        <v>0</v>
      </c>
      <c r="BN67" s="23">
        <v>0</v>
      </c>
      <c r="BO67" s="23">
        <v>0</v>
      </c>
      <c r="BP67" s="23">
        <v>0</v>
      </c>
      <c r="BQ67" s="23">
        <v>0</v>
      </c>
      <c r="BR67" s="23">
        <v>0</v>
      </c>
      <c r="BS67" s="23">
        <v>0</v>
      </c>
      <c r="BT67" s="23">
        <v>0</v>
      </c>
      <c r="BU67" s="23">
        <v>0</v>
      </c>
      <c r="BV67" s="23">
        <v>0</v>
      </c>
    </row>
    <row r="68" spans="1:74" ht="12.5">
      <c r="A68" s="27"/>
      <c r="BI68" s="23"/>
    </row>
    <row r="69" spans="1:74" ht="12.5">
      <c r="A69" s="27"/>
      <c r="BI69" s="23"/>
    </row>
    <row r="70" spans="1:74" ht="12.5">
      <c r="A70" s="27"/>
      <c r="BI70" s="23"/>
    </row>
    <row r="71" spans="1:74" ht="12.5">
      <c r="A71" s="27"/>
      <c r="BI71" s="23"/>
    </row>
    <row r="72" spans="1:74" ht="12.5">
      <c r="A72" s="27"/>
      <c r="BI72" s="23"/>
    </row>
    <row r="73" spans="1:74" ht="12.5">
      <c r="A73" s="27"/>
      <c r="BI73" s="23"/>
    </row>
    <row r="74" spans="1:74" ht="12.5">
      <c r="A74" s="27"/>
      <c r="BI74" s="23"/>
    </row>
    <row r="75" spans="1:74" ht="12.5">
      <c r="A75" s="27"/>
      <c r="BI75" s="23"/>
    </row>
    <row r="76" spans="1:74" ht="12.5">
      <c r="A76" s="27"/>
      <c r="BI76" s="23"/>
    </row>
    <row r="77" spans="1:74" ht="12.5">
      <c r="A77" s="27"/>
      <c r="BI77" s="23"/>
    </row>
    <row r="78" spans="1:74" ht="12.5">
      <c r="A78" s="27"/>
      <c r="BI78" s="23"/>
    </row>
    <row r="79" spans="1:74" ht="12.5">
      <c r="A79" s="27"/>
      <c r="BI79" s="23"/>
    </row>
    <row r="80" spans="1:74" ht="12.5">
      <c r="A80" s="27"/>
      <c r="BI80" s="23"/>
    </row>
    <row r="81" spans="1:61" ht="12.5">
      <c r="A81" s="27"/>
      <c r="BI81" s="23"/>
    </row>
    <row r="82" spans="1:61" ht="12.5">
      <c r="A82" s="27"/>
      <c r="BI82" s="23"/>
    </row>
    <row r="83" spans="1:61" ht="12.5">
      <c r="A83" s="27"/>
      <c r="BI83" s="23"/>
    </row>
    <row r="84" spans="1:61" ht="12.5">
      <c r="A84" s="27"/>
      <c r="BI84" s="23"/>
    </row>
    <row r="85" spans="1:61" ht="12.5">
      <c r="A85" s="27"/>
      <c r="BI85" s="23"/>
    </row>
    <row r="86" spans="1:61" ht="12.5">
      <c r="A86" s="27"/>
      <c r="BI86" s="23"/>
    </row>
    <row r="87" spans="1:61" ht="12.5">
      <c r="A87" s="27"/>
      <c r="BI87" s="23"/>
    </row>
    <row r="88" spans="1:61" ht="12.5">
      <c r="A88" s="27"/>
      <c r="BI88" s="23"/>
    </row>
    <row r="89" spans="1:61" ht="12.5">
      <c r="A89" s="27"/>
      <c r="BI89" s="23"/>
    </row>
    <row r="90" spans="1:61" ht="12.5">
      <c r="A90" s="27"/>
      <c r="BI90" s="23"/>
    </row>
    <row r="91" spans="1:61" ht="12.5">
      <c r="A91" s="27"/>
      <c r="BI91" s="23"/>
    </row>
    <row r="92" spans="1:61" ht="12.5">
      <c r="A92" s="27"/>
      <c r="BI92" s="23"/>
    </row>
    <row r="93" spans="1:61" ht="12.5">
      <c r="A93" s="27"/>
      <c r="BI93" s="23"/>
    </row>
    <row r="94" spans="1:61" ht="12.5">
      <c r="A94" s="27"/>
      <c r="BI94" s="23"/>
    </row>
    <row r="95" spans="1:61" ht="12.5">
      <c r="A95" s="27"/>
      <c r="BI95" s="23"/>
    </row>
    <row r="96" spans="1:61" ht="12.5">
      <c r="A96" s="27"/>
      <c r="BI96" s="23"/>
    </row>
    <row r="97" spans="1:61" ht="12.5">
      <c r="A97" s="27"/>
      <c r="BI97" s="23"/>
    </row>
    <row r="98" spans="1:61" ht="12.5">
      <c r="A98" s="27"/>
      <c r="BI98" s="23"/>
    </row>
    <row r="99" spans="1:61" ht="12.5">
      <c r="A99" s="27"/>
      <c r="BI99" s="23"/>
    </row>
    <row r="100" spans="1:61" ht="12.5">
      <c r="A100" s="27"/>
      <c r="BI100" s="23"/>
    </row>
    <row r="101" spans="1:61" ht="12.5">
      <c r="A101" s="27"/>
      <c r="BI101" s="23"/>
    </row>
    <row r="102" spans="1:61" ht="12.5">
      <c r="A102" s="27"/>
      <c r="BI102" s="23"/>
    </row>
    <row r="103" spans="1:61" ht="12.5">
      <c r="A103" s="27"/>
      <c r="BI103" s="23"/>
    </row>
    <row r="104" spans="1:61" ht="12.5">
      <c r="A104" s="27"/>
      <c r="BI104" s="23"/>
    </row>
    <row r="105" spans="1:61" ht="12.5">
      <c r="A105" s="27"/>
      <c r="BI105" s="23"/>
    </row>
    <row r="106" spans="1:61" ht="12.5">
      <c r="A106" s="27"/>
      <c r="BI106" s="23"/>
    </row>
    <row r="107" spans="1:61" ht="12.5">
      <c r="A107" s="27"/>
      <c r="BI107" s="23"/>
    </row>
    <row r="108" spans="1:61" ht="12.5">
      <c r="A108" s="27"/>
      <c r="BI108" s="23"/>
    </row>
    <row r="109" spans="1:61" ht="12.5">
      <c r="A109" s="27"/>
      <c r="BI109" s="23"/>
    </row>
    <row r="110" spans="1:61" ht="12.5">
      <c r="A110" s="27"/>
      <c r="BI110" s="23"/>
    </row>
    <row r="111" spans="1:61" ht="12.5">
      <c r="A111" s="27"/>
      <c r="BI111" s="23"/>
    </row>
    <row r="112" spans="1:61" ht="12.5">
      <c r="A112" s="27"/>
      <c r="BI112" s="23"/>
    </row>
    <row r="113" spans="1:61" ht="12.5">
      <c r="A113" s="27"/>
      <c r="BI113" s="23"/>
    </row>
    <row r="114" spans="1:61" ht="12.5">
      <c r="A114" s="27"/>
      <c r="BI114" s="23"/>
    </row>
    <row r="115" spans="1:61" ht="12.5">
      <c r="A115" s="27"/>
      <c r="BI115" s="23"/>
    </row>
    <row r="116" spans="1:61" ht="12.5">
      <c r="A116" s="27"/>
      <c r="BI116" s="23"/>
    </row>
    <row r="117" spans="1:61" ht="12.5">
      <c r="A117" s="27"/>
      <c r="BI117" s="23"/>
    </row>
    <row r="118" spans="1:61" ht="12.5">
      <c r="A118" s="27"/>
      <c r="BI118" s="23"/>
    </row>
    <row r="119" spans="1:61" ht="12.5">
      <c r="A119" s="27"/>
      <c r="BI119" s="23"/>
    </row>
    <row r="120" spans="1:61" ht="12.5">
      <c r="A120" s="27"/>
      <c r="BI120" s="23"/>
    </row>
    <row r="121" spans="1:61" ht="12.5">
      <c r="A121" s="27"/>
      <c r="BI121" s="23"/>
    </row>
    <row r="122" spans="1:61" ht="12.5">
      <c r="A122" s="27"/>
      <c r="BI122" s="23"/>
    </row>
    <row r="123" spans="1:61" ht="12.5">
      <c r="A123" s="27"/>
      <c r="BI123" s="23"/>
    </row>
    <row r="124" spans="1:61" ht="12.5">
      <c r="A124" s="27"/>
      <c r="BI124" s="23"/>
    </row>
    <row r="125" spans="1:61" ht="12.5">
      <c r="A125" s="27"/>
      <c r="BI125" s="23"/>
    </row>
    <row r="126" spans="1:61" ht="12.5">
      <c r="A126" s="27"/>
      <c r="BI126" s="23"/>
    </row>
    <row r="127" spans="1:61" ht="12.5">
      <c r="A127" s="27"/>
      <c r="BI127" s="23"/>
    </row>
    <row r="128" spans="1:61" ht="12.5">
      <c r="A128" s="27"/>
      <c r="BI128" s="23"/>
    </row>
    <row r="129" spans="1:61" ht="12.5">
      <c r="A129" s="27"/>
      <c r="BI129" s="23"/>
    </row>
    <row r="130" spans="1:61" ht="12.5">
      <c r="A130" s="27"/>
      <c r="BI130" s="23"/>
    </row>
    <row r="131" spans="1:61" ht="12.5">
      <c r="A131" s="27"/>
      <c r="BI131" s="23"/>
    </row>
    <row r="132" spans="1:61" ht="12.5">
      <c r="A132" s="27"/>
      <c r="BI132" s="23"/>
    </row>
    <row r="133" spans="1:61" ht="12.5">
      <c r="A133" s="27"/>
      <c r="BI133" s="23"/>
    </row>
    <row r="134" spans="1:61" ht="12.5">
      <c r="A134" s="27"/>
      <c r="BI134" s="23"/>
    </row>
    <row r="135" spans="1:61" ht="12.5">
      <c r="A135" s="27"/>
      <c r="BI135" s="23"/>
    </row>
    <row r="136" spans="1:61" ht="12.5">
      <c r="A136" s="27"/>
      <c r="BI136" s="23"/>
    </row>
    <row r="137" spans="1:61" ht="12.5">
      <c r="A137" s="27"/>
      <c r="BI137" s="23"/>
    </row>
    <row r="138" spans="1:61" ht="12.5">
      <c r="A138" s="27"/>
      <c r="BI138" s="23"/>
    </row>
    <row r="139" spans="1:61" ht="12.5">
      <c r="A139" s="27"/>
      <c r="BI139" s="23"/>
    </row>
    <row r="140" spans="1:61" ht="12.5">
      <c r="A140" s="27"/>
      <c r="BI140" s="23"/>
    </row>
    <row r="141" spans="1:61" ht="12.5">
      <c r="A141" s="27"/>
      <c r="BI141" s="23"/>
    </row>
    <row r="142" spans="1:61" ht="12.5">
      <c r="A142" s="27"/>
      <c r="BI142" s="23"/>
    </row>
    <row r="143" spans="1:61" ht="12.5">
      <c r="A143" s="27"/>
      <c r="BI143" s="23"/>
    </row>
    <row r="144" spans="1:61" ht="12.5">
      <c r="A144" s="27"/>
      <c r="BI144" s="23"/>
    </row>
    <row r="145" spans="1:61" ht="12.5">
      <c r="A145" s="27"/>
      <c r="BI145" s="23"/>
    </row>
    <row r="146" spans="1:61" ht="12.5">
      <c r="A146" s="27"/>
      <c r="BI146" s="23"/>
    </row>
    <row r="147" spans="1:61" ht="12.5">
      <c r="A147" s="27"/>
      <c r="BI147" s="23"/>
    </row>
    <row r="148" spans="1:61" ht="12.5">
      <c r="A148" s="27"/>
      <c r="BI148" s="23"/>
    </row>
    <row r="149" spans="1:61" ht="12.5">
      <c r="A149" s="27"/>
      <c r="BI149" s="23"/>
    </row>
    <row r="150" spans="1:61" ht="12.5">
      <c r="A150" s="27"/>
      <c r="BI150" s="23"/>
    </row>
    <row r="151" spans="1:61" ht="12.5">
      <c r="A151" s="27"/>
      <c r="BI151" s="23"/>
    </row>
    <row r="152" spans="1:61" ht="12.5">
      <c r="A152" s="27"/>
      <c r="BI152" s="23"/>
    </row>
    <row r="153" spans="1:61" ht="12.5">
      <c r="A153" s="27"/>
      <c r="BI153" s="23"/>
    </row>
    <row r="154" spans="1:61" ht="12.5">
      <c r="A154" s="27"/>
      <c r="BI154" s="23"/>
    </row>
    <row r="155" spans="1:61" ht="12.5">
      <c r="A155" s="27"/>
      <c r="BI155" s="23"/>
    </row>
    <row r="156" spans="1:61" ht="12.5">
      <c r="A156" s="27"/>
      <c r="BI156" s="23"/>
    </row>
    <row r="157" spans="1:61" ht="12.5">
      <c r="A157" s="27"/>
      <c r="BI157" s="23"/>
    </row>
    <row r="158" spans="1:61" ht="12.5">
      <c r="A158" s="27"/>
      <c r="BI158" s="23"/>
    </row>
    <row r="159" spans="1:61" ht="12.5">
      <c r="A159" s="27"/>
      <c r="BI159" s="23"/>
    </row>
    <row r="160" spans="1:61" ht="12.5">
      <c r="A160" s="27"/>
      <c r="BI160" s="23"/>
    </row>
    <row r="161" spans="1:61" ht="12.5">
      <c r="A161" s="27"/>
      <c r="BI161" s="23"/>
    </row>
    <row r="162" spans="1:61" ht="12.5">
      <c r="A162" s="27"/>
      <c r="BI162" s="23"/>
    </row>
    <row r="163" spans="1:61" ht="12.5">
      <c r="A163" s="27"/>
      <c r="BI163" s="23"/>
    </row>
    <row r="164" spans="1:61" ht="12.5">
      <c r="A164" s="27"/>
      <c r="BI164" s="23"/>
    </row>
    <row r="165" spans="1:61" ht="12.5">
      <c r="A165" s="27"/>
      <c r="BI165" s="23"/>
    </row>
    <row r="166" spans="1:61" ht="12.5">
      <c r="A166" s="27"/>
      <c r="BI166" s="23"/>
    </row>
    <row r="167" spans="1:61" ht="12.5">
      <c r="A167" s="27"/>
      <c r="BI167" s="23"/>
    </row>
    <row r="168" spans="1:61" ht="12.5">
      <c r="A168" s="27"/>
      <c r="BI168" s="23"/>
    </row>
    <row r="169" spans="1:61" ht="12.5">
      <c r="A169" s="27"/>
      <c r="BI169" s="23"/>
    </row>
    <row r="170" spans="1:61" ht="12.5">
      <c r="A170" s="27"/>
      <c r="BI170" s="23"/>
    </row>
    <row r="171" spans="1:61" ht="12.5">
      <c r="A171" s="27"/>
      <c r="BI171" s="23"/>
    </row>
    <row r="172" spans="1:61" ht="12.5">
      <c r="A172" s="27"/>
      <c r="BI172" s="23"/>
    </row>
    <row r="173" spans="1:61" ht="12.5">
      <c r="A173" s="27"/>
      <c r="BI173" s="23"/>
    </row>
    <row r="174" spans="1:61" ht="12.5">
      <c r="A174" s="27"/>
      <c r="BI174" s="23"/>
    </row>
    <row r="175" spans="1:61" ht="12.5">
      <c r="A175" s="27"/>
      <c r="BI175" s="23"/>
    </row>
    <row r="176" spans="1:61" ht="12.5">
      <c r="A176" s="27"/>
      <c r="BI176" s="23"/>
    </row>
    <row r="177" spans="1:61" ht="12.5">
      <c r="A177" s="27"/>
      <c r="BI177" s="23"/>
    </row>
    <row r="178" spans="1:61" ht="12.5">
      <c r="A178" s="27"/>
      <c r="BI178" s="23"/>
    </row>
    <row r="179" spans="1:61" ht="12.5">
      <c r="A179" s="27"/>
      <c r="BI179" s="23"/>
    </row>
    <row r="180" spans="1:61" ht="12.5">
      <c r="A180" s="27"/>
      <c r="BI180" s="23"/>
    </row>
    <row r="181" spans="1:61" ht="12.5">
      <c r="A181" s="27"/>
      <c r="BI181" s="23"/>
    </row>
    <row r="182" spans="1:61" ht="12.5">
      <c r="A182" s="27"/>
      <c r="BI182" s="23"/>
    </row>
    <row r="183" spans="1:61" ht="12.5">
      <c r="A183" s="27"/>
      <c r="BI183" s="23"/>
    </row>
    <row r="184" spans="1:61" ht="12.5">
      <c r="A184" s="27"/>
      <c r="BI184" s="23"/>
    </row>
    <row r="185" spans="1:61" ht="12.5">
      <c r="A185" s="27"/>
      <c r="BI185" s="23"/>
    </row>
    <row r="186" spans="1:61" ht="12.5">
      <c r="A186" s="27"/>
      <c r="BI186" s="23"/>
    </row>
    <row r="187" spans="1:61" ht="12.5">
      <c r="A187" s="27"/>
      <c r="BI187" s="23"/>
    </row>
    <row r="188" spans="1:61" ht="12.5">
      <c r="A188" s="27"/>
      <c r="BI188" s="23"/>
    </row>
    <row r="189" spans="1:61" ht="12.5">
      <c r="A189" s="27"/>
      <c r="BI189" s="23"/>
    </row>
    <row r="190" spans="1:61" ht="12.5">
      <c r="A190" s="27"/>
      <c r="BI190" s="23"/>
    </row>
    <row r="191" spans="1:61" ht="12.5">
      <c r="A191" s="27"/>
      <c r="BI191" s="23"/>
    </row>
    <row r="192" spans="1:61" ht="12.5">
      <c r="A192" s="27"/>
      <c r="BI192" s="23"/>
    </row>
    <row r="193" spans="1:61" ht="12.5">
      <c r="A193" s="27"/>
      <c r="BI193" s="23"/>
    </row>
    <row r="194" spans="1:61" ht="12.5">
      <c r="A194" s="27"/>
      <c r="BI194" s="23"/>
    </row>
    <row r="195" spans="1:61" ht="12.5">
      <c r="A195" s="27"/>
      <c r="BI195" s="23"/>
    </row>
    <row r="196" spans="1:61" ht="12.5">
      <c r="A196" s="27"/>
      <c r="BI196" s="23"/>
    </row>
    <row r="197" spans="1:61" ht="12.5">
      <c r="A197" s="27"/>
      <c r="BI197" s="23"/>
    </row>
    <row r="198" spans="1:61" ht="12.5">
      <c r="A198" s="27"/>
      <c r="BI198" s="23"/>
    </row>
    <row r="199" spans="1:61" ht="12.5">
      <c r="A199" s="27"/>
      <c r="BI199" s="23"/>
    </row>
    <row r="200" spans="1:61" ht="12.5">
      <c r="A200" s="27"/>
      <c r="BI200" s="23"/>
    </row>
    <row r="201" spans="1:61" ht="12.5">
      <c r="A201" s="27"/>
      <c r="BI201" s="23"/>
    </row>
    <row r="202" spans="1:61" ht="12.5">
      <c r="A202" s="27"/>
      <c r="BI202" s="23"/>
    </row>
    <row r="203" spans="1:61" ht="12.5">
      <c r="A203" s="27"/>
      <c r="BI203" s="23"/>
    </row>
    <row r="204" spans="1:61" ht="12.5">
      <c r="A204" s="27"/>
      <c r="BI204" s="23"/>
    </row>
    <row r="205" spans="1:61" ht="12.5">
      <c r="A205" s="27"/>
      <c r="BI205" s="23"/>
    </row>
    <row r="206" spans="1:61" ht="12.5">
      <c r="A206" s="27"/>
      <c r="BI206" s="23"/>
    </row>
    <row r="207" spans="1:61" ht="12.5">
      <c r="A207" s="27"/>
      <c r="BI207" s="23"/>
    </row>
    <row r="208" spans="1:61" ht="12.5">
      <c r="A208" s="27"/>
      <c r="BI208" s="23"/>
    </row>
    <row r="209" spans="1:61" ht="12.5">
      <c r="A209" s="27"/>
      <c r="BI209" s="23"/>
    </row>
    <row r="210" spans="1:61" ht="12.5">
      <c r="A210" s="27"/>
      <c r="BI210" s="23"/>
    </row>
    <row r="211" spans="1:61" ht="12.5">
      <c r="A211" s="27"/>
      <c r="BI211" s="23"/>
    </row>
    <row r="212" spans="1:61" ht="12.5">
      <c r="A212" s="27"/>
      <c r="BI212" s="23"/>
    </row>
    <row r="213" spans="1:61" ht="12.5">
      <c r="A213" s="27"/>
      <c r="BI213" s="23"/>
    </row>
    <row r="214" spans="1:61" ht="12.5">
      <c r="A214" s="27"/>
      <c r="BI214" s="23"/>
    </row>
    <row r="215" spans="1:61" ht="12.5">
      <c r="A215" s="27"/>
      <c r="BI215" s="23"/>
    </row>
    <row r="216" spans="1:61" ht="12.5">
      <c r="A216" s="27"/>
      <c r="BI216" s="23"/>
    </row>
    <row r="217" spans="1:61" ht="12.5">
      <c r="A217" s="27"/>
      <c r="BI217" s="23"/>
    </row>
    <row r="218" spans="1:61" ht="12.5">
      <c r="A218" s="27"/>
      <c r="BI218" s="23"/>
    </row>
    <row r="219" spans="1:61" ht="12.5">
      <c r="A219" s="27"/>
      <c r="BI219" s="23"/>
    </row>
    <row r="220" spans="1:61" ht="12.5">
      <c r="A220" s="27"/>
      <c r="BI220" s="23"/>
    </row>
    <row r="221" spans="1:61" ht="12.5">
      <c r="A221" s="27"/>
      <c r="BI221" s="23"/>
    </row>
    <row r="222" spans="1:61" ht="12.5">
      <c r="A222" s="27"/>
      <c r="BI222" s="23"/>
    </row>
    <row r="223" spans="1:61" ht="12.5">
      <c r="A223" s="27"/>
      <c r="BI223" s="23"/>
    </row>
    <row r="224" spans="1:61" ht="12.5">
      <c r="A224" s="27"/>
      <c r="BI224" s="23"/>
    </row>
    <row r="225" spans="1:61" ht="12.5">
      <c r="A225" s="27"/>
      <c r="BI225" s="23"/>
    </row>
    <row r="226" spans="1:61" ht="12.5">
      <c r="A226" s="27"/>
      <c r="BI226" s="23"/>
    </row>
    <row r="227" spans="1:61" ht="12.5">
      <c r="A227" s="27"/>
      <c r="BI227" s="23"/>
    </row>
    <row r="228" spans="1:61" ht="12.5">
      <c r="A228" s="27"/>
      <c r="BI228" s="23"/>
    </row>
    <row r="229" spans="1:61" ht="12.5">
      <c r="A229" s="27"/>
      <c r="BI229" s="23"/>
    </row>
    <row r="230" spans="1:61" ht="12.5">
      <c r="A230" s="27"/>
      <c r="BI230" s="23"/>
    </row>
    <row r="231" spans="1:61" ht="12.5">
      <c r="A231" s="27"/>
      <c r="BI231" s="23"/>
    </row>
    <row r="232" spans="1:61" ht="12.5">
      <c r="A232" s="27"/>
      <c r="BI232" s="23"/>
    </row>
    <row r="233" spans="1:61" ht="12.5">
      <c r="A233" s="27"/>
      <c r="BI233" s="23"/>
    </row>
    <row r="234" spans="1:61" ht="12.5">
      <c r="A234" s="27"/>
      <c r="BI234" s="23"/>
    </row>
    <row r="235" spans="1:61" ht="12.5">
      <c r="A235" s="27"/>
      <c r="BI235" s="23"/>
    </row>
    <row r="236" spans="1:61" ht="12.5">
      <c r="A236" s="27"/>
      <c r="BI236" s="23"/>
    </row>
    <row r="237" spans="1:61" ht="12.5">
      <c r="A237" s="27"/>
      <c r="BI237" s="23"/>
    </row>
    <row r="238" spans="1:61" ht="12.5">
      <c r="A238" s="27"/>
      <c r="BI238" s="23"/>
    </row>
    <row r="239" spans="1:61" ht="12.5">
      <c r="A239" s="27"/>
      <c r="BI239" s="23"/>
    </row>
    <row r="240" spans="1:61" ht="12.5">
      <c r="A240" s="27"/>
      <c r="BI240" s="23"/>
    </row>
    <row r="241" spans="1:61" ht="12.5">
      <c r="A241" s="27"/>
      <c r="BI241" s="23"/>
    </row>
    <row r="242" spans="1:61" ht="12.5">
      <c r="A242" s="27"/>
      <c r="BI242" s="23"/>
    </row>
    <row r="243" spans="1:61" ht="12.5">
      <c r="A243" s="27"/>
      <c r="BI243" s="23"/>
    </row>
    <row r="244" spans="1:61" ht="12.5">
      <c r="A244" s="27"/>
      <c r="BI244" s="23"/>
    </row>
    <row r="245" spans="1:61" ht="12.5">
      <c r="A245" s="27"/>
      <c r="BI245" s="23"/>
    </row>
    <row r="246" spans="1:61" ht="12.5">
      <c r="A246" s="27"/>
      <c r="BI246" s="23"/>
    </row>
    <row r="247" spans="1:61" ht="12.5">
      <c r="A247" s="27"/>
      <c r="BI247" s="23"/>
    </row>
    <row r="248" spans="1:61" ht="12.5">
      <c r="A248" s="27"/>
      <c r="BI248" s="23"/>
    </row>
    <row r="249" spans="1:61" ht="12.5">
      <c r="A249" s="27"/>
      <c r="BI249" s="23"/>
    </row>
    <row r="250" spans="1:61" ht="12.5">
      <c r="A250" s="27"/>
      <c r="BI250" s="23"/>
    </row>
    <row r="251" spans="1:61" ht="12.5">
      <c r="A251" s="27"/>
      <c r="BI251" s="23"/>
    </row>
    <row r="252" spans="1:61" ht="12.5">
      <c r="A252" s="27"/>
      <c r="BI252" s="23"/>
    </row>
    <row r="253" spans="1:61" ht="12.5">
      <c r="A253" s="27"/>
      <c r="BI253" s="23"/>
    </row>
    <row r="254" spans="1:61" ht="12.5">
      <c r="A254" s="27"/>
      <c r="BI254" s="23"/>
    </row>
    <row r="255" spans="1:61" ht="12.5">
      <c r="A255" s="27"/>
      <c r="BI255" s="23"/>
    </row>
    <row r="256" spans="1:61" ht="12.5">
      <c r="A256" s="27"/>
      <c r="BI256" s="23"/>
    </row>
    <row r="257" spans="1:61" ht="12.5">
      <c r="A257" s="27"/>
      <c r="BI257" s="23"/>
    </row>
    <row r="258" spans="1:61" ht="12.5">
      <c r="A258" s="27"/>
      <c r="BI258" s="23"/>
    </row>
    <row r="259" spans="1:61" ht="12.5">
      <c r="A259" s="27"/>
      <c r="BI259" s="23"/>
    </row>
    <row r="260" spans="1:61" ht="12.5">
      <c r="A260" s="27"/>
      <c r="BI260" s="23"/>
    </row>
    <row r="261" spans="1:61" ht="12.5">
      <c r="A261" s="27"/>
      <c r="BI261" s="23"/>
    </row>
    <row r="262" spans="1:61" ht="12.5">
      <c r="A262" s="27"/>
      <c r="BI262" s="23"/>
    </row>
    <row r="263" spans="1:61" ht="12.5">
      <c r="A263" s="27"/>
      <c r="BI263" s="23"/>
    </row>
    <row r="264" spans="1:61" ht="12.5">
      <c r="A264" s="27"/>
      <c r="BI264" s="23"/>
    </row>
    <row r="265" spans="1:61" ht="12.5">
      <c r="A265" s="27"/>
      <c r="BI265" s="23"/>
    </row>
    <row r="266" spans="1:61" ht="12.5">
      <c r="A266" s="27"/>
      <c r="BI266" s="23"/>
    </row>
    <row r="267" spans="1:61" ht="12.5">
      <c r="A267" s="27"/>
      <c r="BI267" s="23"/>
    </row>
    <row r="268" spans="1:61" ht="12.5">
      <c r="A268" s="27"/>
      <c r="BI268" s="23"/>
    </row>
    <row r="269" spans="1:61" ht="12.5">
      <c r="A269" s="27"/>
      <c r="BI269" s="23"/>
    </row>
    <row r="270" spans="1:61" ht="12.5">
      <c r="A270" s="27"/>
      <c r="BI270" s="23"/>
    </row>
    <row r="271" spans="1:61" ht="12.5">
      <c r="A271" s="27"/>
      <c r="BI271" s="23"/>
    </row>
    <row r="272" spans="1:61" ht="12.5">
      <c r="A272" s="27"/>
      <c r="BI272" s="23"/>
    </row>
    <row r="273" spans="1:61" ht="12.5">
      <c r="A273" s="27"/>
      <c r="BI273" s="23"/>
    </row>
    <row r="274" spans="1:61" ht="12.5">
      <c r="A274" s="27"/>
      <c r="BI274" s="23"/>
    </row>
    <row r="275" spans="1:61" ht="12.5">
      <c r="A275" s="27"/>
      <c r="BI275" s="23"/>
    </row>
    <row r="276" spans="1:61" ht="12.5">
      <c r="A276" s="27"/>
      <c r="BI276" s="23"/>
    </row>
    <row r="277" spans="1:61" ht="12.5">
      <c r="A277" s="27"/>
      <c r="BI277" s="23"/>
    </row>
    <row r="278" spans="1:61" ht="12.5">
      <c r="A278" s="27"/>
      <c r="BI278" s="23"/>
    </row>
    <row r="279" spans="1:61" ht="12.5">
      <c r="A279" s="27"/>
      <c r="BI279" s="23"/>
    </row>
    <row r="280" spans="1:61" ht="12.5">
      <c r="A280" s="27"/>
      <c r="BI280" s="23"/>
    </row>
    <row r="281" spans="1:61" ht="12.5">
      <c r="A281" s="27"/>
      <c r="BI281" s="23"/>
    </row>
    <row r="282" spans="1:61" ht="12.5">
      <c r="A282" s="27"/>
      <c r="BI282" s="23"/>
    </row>
    <row r="283" spans="1:61" ht="12.5">
      <c r="A283" s="27"/>
      <c r="BI283" s="23"/>
    </row>
    <row r="284" spans="1:61" ht="12.5">
      <c r="A284" s="27"/>
      <c r="BI284" s="23"/>
    </row>
    <row r="285" spans="1:61" ht="12.5">
      <c r="A285" s="27"/>
      <c r="BI285" s="23"/>
    </row>
    <row r="286" spans="1:61" ht="12.5">
      <c r="A286" s="27"/>
      <c r="BI286" s="23"/>
    </row>
    <row r="287" spans="1:61" ht="12.5">
      <c r="A287" s="27"/>
      <c r="BI287" s="23"/>
    </row>
    <row r="288" spans="1:61" ht="12.5">
      <c r="A288" s="27"/>
      <c r="BI288" s="23"/>
    </row>
    <row r="289" spans="1:61" ht="12.5">
      <c r="A289" s="27"/>
      <c r="BI289" s="23"/>
    </row>
    <row r="290" spans="1:61" ht="12.5">
      <c r="A290" s="27"/>
      <c r="BI290" s="23"/>
    </row>
    <row r="291" spans="1:61" ht="12.5">
      <c r="A291" s="27"/>
      <c r="BI291" s="23"/>
    </row>
    <row r="292" spans="1:61" ht="12.5">
      <c r="A292" s="27"/>
      <c r="BI292" s="23"/>
    </row>
    <row r="293" spans="1:61" ht="12.5">
      <c r="A293" s="27"/>
      <c r="BI293" s="23"/>
    </row>
    <row r="294" spans="1:61" ht="12.5">
      <c r="A294" s="27"/>
      <c r="BI294" s="23"/>
    </row>
    <row r="295" spans="1:61" ht="12.5">
      <c r="A295" s="27"/>
      <c r="BI295" s="23"/>
    </row>
    <row r="296" spans="1:61" ht="12.5">
      <c r="A296" s="27"/>
      <c r="BI296" s="23"/>
    </row>
    <row r="297" spans="1:61" ht="12.5">
      <c r="A297" s="27"/>
      <c r="BI297" s="23"/>
    </row>
    <row r="298" spans="1:61" ht="12.5">
      <c r="A298" s="27"/>
      <c r="BI298" s="23"/>
    </row>
    <row r="299" spans="1:61" ht="12.5">
      <c r="A299" s="27"/>
      <c r="BI299" s="23"/>
    </row>
    <row r="300" spans="1:61" ht="12.5">
      <c r="A300" s="27"/>
      <c r="BI300" s="23"/>
    </row>
    <row r="301" spans="1:61" ht="12.5">
      <c r="A301" s="27"/>
      <c r="BI301" s="23"/>
    </row>
    <row r="302" spans="1:61" ht="12.5">
      <c r="A302" s="27"/>
      <c r="BI302" s="23"/>
    </row>
    <row r="303" spans="1:61" ht="12.5">
      <c r="A303" s="27"/>
      <c r="BI303" s="23"/>
    </row>
    <row r="304" spans="1:61" ht="12.5">
      <c r="A304" s="27"/>
      <c r="BI304" s="23"/>
    </row>
    <row r="305" spans="1:61" ht="12.5">
      <c r="A305" s="27"/>
      <c r="BI305" s="23"/>
    </row>
    <row r="306" spans="1:61" ht="12.5">
      <c r="A306" s="27"/>
      <c r="BI306" s="23"/>
    </row>
    <row r="307" spans="1:61" ht="12.5">
      <c r="A307" s="27"/>
      <c r="BI307" s="23"/>
    </row>
    <row r="308" spans="1:61" ht="12.5">
      <c r="A308" s="27"/>
      <c r="BI308" s="23"/>
    </row>
    <row r="309" spans="1:61" ht="12.5">
      <c r="A309" s="27"/>
      <c r="BI309" s="23"/>
    </row>
    <row r="310" spans="1:61" ht="12.5">
      <c r="A310" s="27"/>
      <c r="BI310" s="23"/>
    </row>
    <row r="311" spans="1:61" ht="12.5">
      <c r="A311" s="27"/>
      <c r="BI311" s="23"/>
    </row>
    <row r="312" spans="1:61" ht="12.5">
      <c r="A312" s="27"/>
      <c r="BI312" s="23"/>
    </row>
    <row r="313" spans="1:61" ht="12.5">
      <c r="A313" s="27"/>
      <c r="BI313" s="23"/>
    </row>
    <row r="314" spans="1:61" ht="12.5">
      <c r="A314" s="27"/>
      <c r="BI314" s="23"/>
    </row>
    <row r="315" spans="1:61" ht="12.5">
      <c r="A315" s="27"/>
      <c r="BI315" s="23"/>
    </row>
    <row r="316" spans="1:61" ht="12.5">
      <c r="A316" s="27"/>
      <c r="BI316" s="23"/>
    </row>
    <row r="317" spans="1:61" ht="12.5">
      <c r="A317" s="27"/>
      <c r="BI317" s="23"/>
    </row>
    <row r="318" spans="1:61" ht="12.5">
      <c r="A318" s="27"/>
      <c r="BI318" s="23"/>
    </row>
    <row r="319" spans="1:61" ht="12.5">
      <c r="A319" s="27"/>
      <c r="BI319" s="23"/>
    </row>
    <row r="320" spans="1:61" ht="12.5">
      <c r="A320" s="27"/>
      <c r="BI320" s="23"/>
    </row>
    <row r="321" spans="1:61" ht="12.5">
      <c r="A321" s="27"/>
      <c r="BI321" s="23"/>
    </row>
    <row r="322" spans="1:61" ht="12.5">
      <c r="A322" s="27"/>
      <c r="BI322" s="23"/>
    </row>
    <row r="323" spans="1:61" ht="12.5">
      <c r="A323" s="27"/>
      <c r="BI323" s="23"/>
    </row>
    <row r="324" spans="1:61" ht="12.5">
      <c r="A324" s="27"/>
      <c r="BI324" s="23"/>
    </row>
    <row r="325" spans="1:61" ht="12.5">
      <c r="A325" s="27"/>
      <c r="BI325" s="23"/>
    </row>
    <row r="326" spans="1:61" ht="12.5">
      <c r="A326" s="27"/>
      <c r="BI326" s="23"/>
    </row>
    <row r="327" spans="1:61" ht="12.5">
      <c r="A327" s="27"/>
      <c r="BI327" s="23"/>
    </row>
    <row r="328" spans="1:61" ht="12.5">
      <c r="A328" s="27"/>
      <c r="BI328" s="23"/>
    </row>
    <row r="329" spans="1:61" ht="12.5">
      <c r="A329" s="27"/>
      <c r="BI329" s="23"/>
    </row>
    <row r="330" spans="1:61" ht="12.5">
      <c r="A330" s="27"/>
      <c r="BI330" s="23"/>
    </row>
    <row r="331" spans="1:61" ht="12.5">
      <c r="A331" s="27"/>
      <c r="BI331" s="23"/>
    </row>
    <row r="332" spans="1:61" ht="12.5">
      <c r="A332" s="27"/>
      <c r="BI332" s="23"/>
    </row>
    <row r="333" spans="1:61" ht="12.5">
      <c r="A333" s="27"/>
      <c r="BI333" s="23"/>
    </row>
    <row r="334" spans="1:61" ht="12.5">
      <c r="A334" s="27"/>
      <c r="BI334" s="23"/>
    </row>
    <row r="335" spans="1:61" ht="12.5">
      <c r="A335" s="27"/>
      <c r="BI335" s="23"/>
    </row>
    <row r="336" spans="1:61" ht="12.5">
      <c r="A336" s="27"/>
      <c r="BI336" s="23"/>
    </row>
    <row r="337" spans="1:61" ht="12.5">
      <c r="A337" s="27"/>
      <c r="BI337" s="23"/>
    </row>
    <row r="338" spans="1:61" ht="12.5">
      <c r="A338" s="27"/>
      <c r="BI338" s="23"/>
    </row>
    <row r="339" spans="1:61" ht="12.5">
      <c r="A339" s="27"/>
      <c r="BI339" s="23"/>
    </row>
    <row r="340" spans="1:61" ht="12.5">
      <c r="A340" s="27"/>
      <c r="BI340" s="23"/>
    </row>
    <row r="341" spans="1:61" ht="12.5">
      <c r="A341" s="27"/>
      <c r="BI341" s="23"/>
    </row>
    <row r="342" spans="1:61" ht="12.5">
      <c r="A342" s="27"/>
      <c r="BI342" s="23"/>
    </row>
    <row r="343" spans="1:61" ht="12.5">
      <c r="A343" s="27"/>
      <c r="BI343" s="23"/>
    </row>
    <row r="344" spans="1:61" ht="12.5">
      <c r="A344" s="27"/>
      <c r="BI344" s="23"/>
    </row>
    <row r="345" spans="1:61" ht="12.5">
      <c r="A345" s="27"/>
      <c r="BI345" s="23"/>
    </row>
    <row r="346" spans="1:61" ht="12.5">
      <c r="A346" s="27"/>
      <c r="BI346" s="23"/>
    </row>
    <row r="347" spans="1:61" ht="12.5">
      <c r="A347" s="27"/>
      <c r="BI347" s="23"/>
    </row>
    <row r="348" spans="1:61" ht="12.5">
      <c r="A348" s="27"/>
      <c r="BI348" s="23"/>
    </row>
    <row r="349" spans="1:61" ht="12.5">
      <c r="A349" s="27"/>
      <c r="BI349" s="23"/>
    </row>
    <row r="350" spans="1:61" ht="12.5">
      <c r="A350" s="27"/>
      <c r="BI350" s="23"/>
    </row>
    <row r="351" spans="1:61" ht="12.5">
      <c r="A351" s="27"/>
      <c r="BI351" s="23"/>
    </row>
    <row r="352" spans="1:61" ht="12.5">
      <c r="A352" s="27"/>
      <c r="BI352" s="23"/>
    </row>
    <row r="353" spans="1:61" ht="12.5">
      <c r="A353" s="27"/>
      <c r="BI353" s="23"/>
    </row>
    <row r="354" spans="1:61" ht="12.5">
      <c r="A354" s="27"/>
      <c r="BI354" s="23"/>
    </row>
    <row r="355" spans="1:61" ht="12.5">
      <c r="A355" s="27"/>
      <c r="BI355" s="23"/>
    </row>
    <row r="356" spans="1:61" ht="12.5">
      <c r="A356" s="27"/>
      <c r="BI356" s="23"/>
    </row>
    <row r="357" spans="1:61" ht="12.5">
      <c r="A357" s="27"/>
      <c r="BI357" s="23"/>
    </row>
    <row r="358" spans="1:61" ht="12.5">
      <c r="A358" s="27"/>
      <c r="BI358" s="23"/>
    </row>
    <row r="359" spans="1:61" ht="12.5">
      <c r="A359" s="27"/>
      <c r="BI359" s="23"/>
    </row>
    <row r="360" spans="1:61" ht="12.5">
      <c r="A360" s="27"/>
      <c r="BI360" s="23"/>
    </row>
    <row r="361" spans="1:61" ht="12.5">
      <c r="A361" s="27"/>
      <c r="BI361" s="23"/>
    </row>
    <row r="362" spans="1:61" ht="12.5">
      <c r="A362" s="27"/>
      <c r="BI362" s="23"/>
    </row>
    <row r="363" spans="1:61" ht="12.5">
      <c r="A363" s="27"/>
      <c r="BI363" s="23"/>
    </row>
    <row r="364" spans="1:61" ht="12.5">
      <c r="A364" s="27"/>
      <c r="BI364" s="23"/>
    </row>
    <row r="365" spans="1:61" ht="12.5">
      <c r="A365" s="27"/>
      <c r="BI365" s="23"/>
    </row>
    <row r="366" spans="1:61" ht="12.5">
      <c r="A366" s="27"/>
      <c r="BI366" s="23"/>
    </row>
    <row r="367" spans="1:61" ht="12.5">
      <c r="A367" s="27"/>
      <c r="BI367" s="23"/>
    </row>
    <row r="368" spans="1:61" ht="12.5">
      <c r="A368" s="27"/>
      <c r="BI368" s="23"/>
    </row>
    <row r="369" spans="1:61" ht="12.5">
      <c r="A369" s="27"/>
      <c r="BI369" s="23"/>
    </row>
    <row r="370" spans="1:61" ht="12.5">
      <c r="A370" s="27"/>
      <c r="BI370" s="23"/>
    </row>
    <row r="371" spans="1:61" ht="12.5">
      <c r="A371" s="27"/>
      <c r="BI371" s="23"/>
    </row>
    <row r="372" spans="1:61" ht="12.5">
      <c r="A372" s="27"/>
      <c r="BI372" s="23"/>
    </row>
    <row r="373" spans="1:61" ht="12.5">
      <c r="A373" s="27"/>
      <c r="BI373" s="23"/>
    </row>
    <row r="374" spans="1:61" ht="12.5">
      <c r="A374" s="27"/>
      <c r="BI374" s="23"/>
    </row>
    <row r="375" spans="1:61" ht="12.5">
      <c r="A375" s="27"/>
      <c r="BI375" s="23"/>
    </row>
    <row r="376" spans="1:61" ht="12.5">
      <c r="A376" s="27"/>
      <c r="BI376" s="23"/>
    </row>
    <row r="377" spans="1:61" ht="12.5">
      <c r="A377" s="27"/>
      <c r="BI377" s="23"/>
    </row>
    <row r="378" spans="1:61" ht="12.5">
      <c r="A378" s="27"/>
      <c r="BI378" s="23"/>
    </row>
    <row r="379" spans="1:61" ht="12.5">
      <c r="A379" s="27"/>
      <c r="BI379" s="23"/>
    </row>
    <row r="380" spans="1:61" ht="12.5">
      <c r="A380" s="27"/>
      <c r="BI380" s="23"/>
    </row>
    <row r="381" spans="1:61" ht="12.5">
      <c r="A381" s="27"/>
      <c r="BI381" s="23"/>
    </row>
    <row r="382" spans="1:61" ht="12.5">
      <c r="A382" s="27"/>
      <c r="BI382" s="23"/>
    </row>
    <row r="383" spans="1:61" ht="12.5">
      <c r="A383" s="27"/>
      <c r="BI383" s="23"/>
    </row>
    <row r="384" spans="1:61" ht="12.5">
      <c r="A384" s="27"/>
      <c r="BI384" s="23"/>
    </row>
    <row r="385" spans="1:61" ht="12.5">
      <c r="A385" s="27"/>
      <c r="BI385" s="23"/>
    </row>
    <row r="386" spans="1:61" ht="12.5">
      <c r="A386" s="27"/>
      <c r="BI386" s="23"/>
    </row>
    <row r="387" spans="1:61" ht="12.5">
      <c r="A387" s="27"/>
      <c r="BI387" s="23"/>
    </row>
    <row r="388" spans="1:61" ht="12.5">
      <c r="A388" s="27"/>
      <c r="BI388" s="23"/>
    </row>
    <row r="389" spans="1:61" ht="12.5">
      <c r="A389" s="27"/>
      <c r="BI389" s="23"/>
    </row>
    <row r="390" spans="1:61" ht="12.5">
      <c r="A390" s="27"/>
      <c r="BI390" s="23"/>
    </row>
    <row r="391" spans="1:61" ht="12.5">
      <c r="A391" s="27"/>
      <c r="BI391" s="23"/>
    </row>
    <row r="392" spans="1:61" ht="12.5">
      <c r="A392" s="27"/>
      <c r="BI392" s="23"/>
    </row>
    <row r="393" spans="1:61" ht="12.5">
      <c r="A393" s="27"/>
      <c r="BI393" s="23"/>
    </row>
    <row r="394" spans="1:61" ht="12.5">
      <c r="A394" s="27"/>
      <c r="BI394" s="23"/>
    </row>
    <row r="395" spans="1:61" ht="12.5">
      <c r="A395" s="27"/>
      <c r="BI395" s="23"/>
    </row>
    <row r="396" spans="1:61" ht="12.5">
      <c r="A396" s="27"/>
      <c r="BI396" s="23"/>
    </row>
    <row r="397" spans="1:61" ht="12.5">
      <c r="A397" s="27"/>
      <c r="BI397" s="23"/>
    </row>
    <row r="398" spans="1:61" ht="12.5">
      <c r="A398" s="27"/>
      <c r="BI398" s="23"/>
    </row>
    <row r="399" spans="1:61" ht="12.5">
      <c r="A399" s="27"/>
      <c r="BI399" s="23"/>
    </row>
    <row r="400" spans="1:61" ht="12.5">
      <c r="A400" s="27"/>
      <c r="BI400" s="23"/>
    </row>
    <row r="401" spans="1:61" ht="12.5">
      <c r="A401" s="27"/>
      <c r="BI401" s="23"/>
    </row>
    <row r="402" spans="1:61" ht="12.5">
      <c r="A402" s="27"/>
      <c r="BI402" s="23"/>
    </row>
    <row r="403" spans="1:61" ht="12.5">
      <c r="A403" s="27"/>
      <c r="BI403" s="23"/>
    </row>
    <row r="404" spans="1:61" ht="12.5">
      <c r="A404" s="27"/>
      <c r="BI404" s="23"/>
    </row>
    <row r="405" spans="1:61" ht="12.5">
      <c r="A405" s="27"/>
      <c r="BI405" s="23"/>
    </row>
    <row r="406" spans="1:61" ht="12.5">
      <c r="A406" s="27"/>
      <c r="BI406" s="23"/>
    </row>
    <row r="407" spans="1:61" ht="12.5">
      <c r="A407" s="27"/>
      <c r="BI407" s="23"/>
    </row>
    <row r="408" spans="1:61" ht="12.5">
      <c r="A408" s="27"/>
      <c r="BI408" s="23"/>
    </row>
    <row r="409" spans="1:61" ht="12.5">
      <c r="A409" s="27"/>
      <c r="BI409" s="23"/>
    </row>
    <row r="410" spans="1:61" ht="12.5">
      <c r="A410" s="27"/>
      <c r="BI410" s="23"/>
    </row>
    <row r="411" spans="1:61" ht="12.5">
      <c r="A411" s="27"/>
      <c r="BI411" s="23"/>
    </row>
    <row r="412" spans="1:61" ht="12.5">
      <c r="A412" s="27"/>
      <c r="BI412" s="23"/>
    </row>
    <row r="413" spans="1:61" ht="12.5">
      <c r="A413" s="27"/>
      <c r="BI413" s="23"/>
    </row>
    <row r="414" spans="1:61" ht="12.5">
      <c r="A414" s="27"/>
      <c r="BI414" s="23"/>
    </row>
    <row r="415" spans="1:61" ht="12.5">
      <c r="A415" s="27"/>
      <c r="BI415" s="23"/>
    </row>
    <row r="416" spans="1:61" ht="12.5">
      <c r="A416" s="27"/>
      <c r="BI416" s="23"/>
    </row>
    <row r="417" spans="1:61" ht="12.5">
      <c r="A417" s="27"/>
      <c r="BI417" s="23"/>
    </row>
    <row r="418" spans="1:61" ht="12.5">
      <c r="A418" s="27"/>
      <c r="BI418" s="23"/>
    </row>
    <row r="419" spans="1:61" ht="12.5">
      <c r="A419" s="27"/>
      <c r="BI419" s="23"/>
    </row>
    <row r="420" spans="1:61" ht="12.5">
      <c r="A420" s="27"/>
      <c r="BI420" s="23"/>
    </row>
    <row r="421" spans="1:61" ht="12.5">
      <c r="A421" s="27"/>
      <c r="BI421" s="23"/>
    </row>
    <row r="422" spans="1:61" ht="12.5">
      <c r="A422" s="27"/>
      <c r="BI422" s="23"/>
    </row>
    <row r="423" spans="1:61" ht="12.5">
      <c r="A423" s="27"/>
      <c r="BI423" s="23"/>
    </row>
    <row r="424" spans="1:61" ht="12.5">
      <c r="A424" s="27"/>
      <c r="BI424" s="23"/>
    </row>
    <row r="425" spans="1:61" ht="12.5">
      <c r="A425" s="27"/>
      <c r="BI425" s="23"/>
    </row>
    <row r="426" spans="1:61" ht="12.5">
      <c r="A426" s="27"/>
      <c r="BI426" s="23"/>
    </row>
    <row r="427" spans="1:61" ht="12.5">
      <c r="A427" s="27"/>
      <c r="BI427" s="23"/>
    </row>
    <row r="428" spans="1:61" ht="12.5">
      <c r="A428" s="27"/>
      <c r="BI428" s="23"/>
    </row>
    <row r="429" spans="1:61" ht="12.5">
      <c r="A429" s="27"/>
      <c r="BI429" s="23"/>
    </row>
    <row r="430" spans="1:61" ht="12.5">
      <c r="A430" s="27"/>
      <c r="BI430" s="23"/>
    </row>
    <row r="431" spans="1:61" ht="12.5">
      <c r="A431" s="27"/>
      <c r="BI431" s="23"/>
    </row>
    <row r="432" spans="1:61" ht="12.5">
      <c r="A432" s="27"/>
      <c r="BI432" s="23"/>
    </row>
    <row r="433" spans="1:61" ht="12.5">
      <c r="A433" s="27"/>
      <c r="BI433" s="23"/>
    </row>
    <row r="434" spans="1:61" ht="12.5">
      <c r="A434" s="27"/>
      <c r="BI434" s="23"/>
    </row>
    <row r="435" spans="1:61" ht="12.5">
      <c r="A435" s="27"/>
      <c r="BI435" s="23"/>
    </row>
    <row r="436" spans="1:61" ht="12.5">
      <c r="A436" s="27"/>
      <c r="BI436" s="23"/>
    </row>
    <row r="437" spans="1:61" ht="12.5">
      <c r="A437" s="27"/>
      <c r="BI437" s="23"/>
    </row>
    <row r="438" spans="1:61" ht="12.5">
      <c r="A438" s="27"/>
      <c r="BI438" s="23"/>
    </row>
    <row r="439" spans="1:61" ht="12.5">
      <c r="A439" s="27"/>
      <c r="BI439" s="23"/>
    </row>
    <row r="440" spans="1:61" ht="12.5">
      <c r="A440" s="27"/>
      <c r="BI440" s="23"/>
    </row>
    <row r="441" spans="1:61" ht="12.5">
      <c r="A441" s="27"/>
      <c r="BI441" s="23"/>
    </row>
    <row r="442" spans="1:61" ht="12.5">
      <c r="A442" s="27"/>
      <c r="BI442" s="23"/>
    </row>
    <row r="443" spans="1:61" ht="12.5">
      <c r="A443" s="27"/>
      <c r="BI443" s="23"/>
    </row>
    <row r="444" spans="1:61" ht="12.5">
      <c r="A444" s="27"/>
      <c r="BI444" s="23"/>
    </row>
    <row r="445" spans="1:61" ht="12.5">
      <c r="A445" s="27"/>
      <c r="BI445" s="23"/>
    </row>
    <row r="446" spans="1:61" ht="12.5">
      <c r="A446" s="27"/>
      <c r="BI446" s="23"/>
    </row>
    <row r="447" spans="1:61" ht="12.5">
      <c r="A447" s="27"/>
      <c r="BI447" s="23"/>
    </row>
    <row r="448" spans="1:61" ht="12.5">
      <c r="A448" s="27"/>
      <c r="BI448" s="23"/>
    </row>
    <row r="449" spans="1:61" ht="12.5">
      <c r="A449" s="27"/>
      <c r="BI449" s="23"/>
    </row>
    <row r="450" spans="1:61" ht="12.5">
      <c r="A450" s="27"/>
      <c r="BI450" s="23"/>
    </row>
    <row r="451" spans="1:61" ht="12.5">
      <c r="A451" s="27"/>
      <c r="BI451" s="23"/>
    </row>
    <row r="452" spans="1:61" ht="12.5">
      <c r="A452" s="27"/>
      <c r="BI452" s="23"/>
    </row>
    <row r="453" spans="1:61" ht="12.5">
      <c r="A453" s="27"/>
      <c r="BI453" s="23"/>
    </row>
    <row r="454" spans="1:61" ht="12.5">
      <c r="A454" s="27"/>
      <c r="BI454" s="23"/>
    </row>
    <row r="455" spans="1:61" ht="12.5">
      <c r="A455" s="27"/>
      <c r="BI455" s="23"/>
    </row>
    <row r="456" spans="1:61" ht="12.5">
      <c r="A456" s="27"/>
      <c r="BI456" s="23"/>
    </row>
    <row r="457" spans="1:61" ht="12.5">
      <c r="A457" s="27"/>
      <c r="BI457" s="23"/>
    </row>
    <row r="458" spans="1:61" ht="12.5">
      <c r="A458" s="27"/>
      <c r="BI458" s="23"/>
    </row>
    <row r="459" spans="1:61" ht="12.5">
      <c r="A459" s="27"/>
      <c r="BI459" s="23"/>
    </row>
    <row r="460" spans="1:61" ht="12.5">
      <c r="A460" s="27"/>
      <c r="BI460" s="23"/>
    </row>
    <row r="461" spans="1:61" ht="12.5">
      <c r="A461" s="27"/>
      <c r="BI461" s="23"/>
    </row>
    <row r="462" spans="1:61" ht="12.5">
      <c r="A462" s="27"/>
      <c r="BI462" s="23"/>
    </row>
    <row r="463" spans="1:61" ht="12.5">
      <c r="A463" s="27"/>
      <c r="BI463" s="23"/>
    </row>
    <row r="464" spans="1:61" ht="12.5">
      <c r="A464" s="27"/>
      <c r="BI464" s="23"/>
    </row>
    <row r="465" spans="1:61" ht="12.5">
      <c r="A465" s="27"/>
      <c r="BI465" s="23"/>
    </row>
    <row r="466" spans="1:61" ht="12.5">
      <c r="A466" s="27"/>
      <c r="BI466" s="23"/>
    </row>
    <row r="467" spans="1:61" ht="12.5">
      <c r="A467" s="27"/>
      <c r="BI467" s="23"/>
    </row>
    <row r="468" spans="1:61" ht="12.5">
      <c r="A468" s="27"/>
      <c r="BI468" s="23"/>
    </row>
    <row r="469" spans="1:61" ht="12.5">
      <c r="A469" s="27"/>
      <c r="BI469" s="23"/>
    </row>
    <row r="470" spans="1:61" ht="12.5">
      <c r="A470" s="27"/>
      <c r="BI470" s="23"/>
    </row>
    <row r="471" spans="1:61" ht="12.5">
      <c r="A471" s="27"/>
      <c r="BI471" s="23"/>
    </row>
    <row r="472" spans="1:61" ht="12.5">
      <c r="A472" s="27"/>
      <c r="BI472" s="23"/>
    </row>
    <row r="473" spans="1:61" ht="12.5">
      <c r="A473" s="27"/>
      <c r="BI473" s="23"/>
    </row>
    <row r="474" spans="1:61" ht="12.5">
      <c r="A474" s="27"/>
      <c r="BI474" s="23"/>
    </row>
    <row r="475" spans="1:61" ht="12.5">
      <c r="A475" s="27"/>
      <c r="BI475" s="23"/>
    </row>
    <row r="476" spans="1:61" ht="12.5">
      <c r="A476" s="27"/>
      <c r="BI476" s="23"/>
    </row>
    <row r="477" spans="1:61" ht="12.5">
      <c r="A477" s="27"/>
      <c r="BI477" s="23"/>
    </row>
    <row r="478" spans="1:61" ht="12.5">
      <c r="A478" s="27"/>
      <c r="BI478" s="23"/>
    </row>
    <row r="479" spans="1:61" ht="12.5">
      <c r="A479" s="27"/>
      <c r="BI479" s="23"/>
    </row>
    <row r="480" spans="1:61" ht="12.5">
      <c r="A480" s="27"/>
      <c r="BI480" s="23"/>
    </row>
    <row r="481" spans="1:61" ht="12.5">
      <c r="A481" s="27"/>
      <c r="BI481" s="23"/>
    </row>
    <row r="482" spans="1:61" ht="12.5">
      <c r="A482" s="27"/>
      <c r="BI482" s="23"/>
    </row>
    <row r="483" spans="1:61" ht="12.5">
      <c r="A483" s="27"/>
      <c r="BI483" s="23"/>
    </row>
    <row r="484" spans="1:61" ht="12.5">
      <c r="A484" s="27"/>
      <c r="BI484" s="23"/>
    </row>
    <row r="485" spans="1:61" ht="12.5">
      <c r="A485" s="27"/>
      <c r="BI485" s="23"/>
    </row>
    <row r="486" spans="1:61" ht="12.5">
      <c r="A486" s="27"/>
      <c r="BI486" s="23"/>
    </row>
    <row r="487" spans="1:61" ht="12.5">
      <c r="A487" s="27"/>
      <c r="BI487" s="23"/>
    </row>
    <row r="488" spans="1:61" ht="12.5">
      <c r="A488" s="27"/>
      <c r="BI488" s="23"/>
    </row>
    <row r="489" spans="1:61" ht="12.5">
      <c r="A489" s="27"/>
      <c r="BI489" s="23"/>
    </row>
    <row r="490" spans="1:61" ht="12.5">
      <c r="A490" s="27"/>
      <c r="BI490" s="23"/>
    </row>
    <row r="491" spans="1:61" ht="12.5">
      <c r="A491" s="27"/>
      <c r="BI491" s="23"/>
    </row>
    <row r="492" spans="1:61" ht="12.5">
      <c r="A492" s="27"/>
      <c r="BI492" s="23"/>
    </row>
    <row r="493" spans="1:61" ht="12.5">
      <c r="A493" s="27"/>
      <c r="BI493" s="23"/>
    </row>
    <row r="494" spans="1:61" ht="12.5">
      <c r="A494" s="27"/>
      <c r="BI494" s="23"/>
    </row>
    <row r="495" spans="1:61" ht="12.5">
      <c r="A495" s="27"/>
      <c r="BI495" s="23"/>
    </row>
    <row r="496" spans="1:61" ht="12.5">
      <c r="A496" s="27"/>
      <c r="BI496" s="23"/>
    </row>
    <row r="497" spans="1:61" ht="12.5">
      <c r="A497" s="27"/>
      <c r="BI497" s="23"/>
    </row>
    <row r="498" spans="1:61" ht="12.5">
      <c r="A498" s="27"/>
      <c r="BI498" s="23"/>
    </row>
    <row r="499" spans="1:61" ht="12.5">
      <c r="A499" s="27"/>
      <c r="BI499" s="23"/>
    </row>
    <row r="500" spans="1:61" ht="12.5">
      <c r="A500" s="27"/>
      <c r="BI500" s="23"/>
    </row>
    <row r="501" spans="1:61" ht="12.5">
      <c r="A501" s="27"/>
      <c r="BI501" s="23"/>
    </row>
    <row r="502" spans="1:61" ht="12.5">
      <c r="A502" s="27"/>
      <c r="BI502" s="23"/>
    </row>
    <row r="503" spans="1:61" ht="12.5">
      <c r="A503" s="27"/>
      <c r="BI503" s="23"/>
    </row>
    <row r="504" spans="1:61" ht="12.5">
      <c r="A504" s="27"/>
      <c r="BI504" s="23"/>
    </row>
    <row r="505" spans="1:61" ht="12.5">
      <c r="A505" s="27"/>
      <c r="BI505" s="23"/>
    </row>
    <row r="506" spans="1:61" ht="12.5">
      <c r="A506" s="27"/>
      <c r="BI506" s="23"/>
    </row>
    <row r="507" spans="1:61" ht="12.5">
      <c r="A507" s="27"/>
      <c r="BI507" s="23"/>
    </row>
    <row r="508" spans="1:61" ht="12.5">
      <c r="A508" s="27"/>
      <c r="BI508" s="23"/>
    </row>
    <row r="509" spans="1:61" ht="12.5">
      <c r="A509" s="27"/>
      <c r="BI509" s="23"/>
    </row>
    <row r="510" spans="1:61" ht="12.5">
      <c r="A510" s="27"/>
      <c r="BI510" s="23"/>
    </row>
    <row r="511" spans="1:61" ht="12.5">
      <c r="A511" s="27"/>
      <c r="BI511" s="23"/>
    </row>
    <row r="512" spans="1:61" ht="12.5">
      <c r="A512" s="27"/>
      <c r="BI512" s="23"/>
    </row>
    <row r="513" spans="1:61" ht="12.5">
      <c r="A513" s="27"/>
      <c r="BI513" s="23"/>
    </row>
    <row r="514" spans="1:61" ht="12.5">
      <c r="A514" s="27"/>
      <c r="BI514" s="23"/>
    </row>
    <row r="515" spans="1:61" ht="12.5">
      <c r="A515" s="27"/>
      <c r="BI515" s="23"/>
    </row>
    <row r="516" spans="1:61" ht="12.5">
      <c r="A516" s="27"/>
      <c r="BI516" s="23"/>
    </row>
    <row r="517" spans="1:61" ht="12.5">
      <c r="A517" s="27"/>
      <c r="BI517" s="23"/>
    </row>
    <row r="518" spans="1:61" ht="12.5">
      <c r="A518" s="27"/>
      <c r="BI518" s="23"/>
    </row>
    <row r="519" spans="1:61" ht="12.5">
      <c r="A519" s="27"/>
      <c r="BI519" s="23"/>
    </row>
    <row r="520" spans="1:61" ht="12.5">
      <c r="A520" s="27"/>
      <c r="BI520" s="23"/>
    </row>
    <row r="521" spans="1:61" ht="12.5">
      <c r="A521" s="27"/>
      <c r="BI521" s="23"/>
    </row>
    <row r="522" spans="1:61" ht="12.5">
      <c r="A522" s="27"/>
      <c r="BI522" s="23"/>
    </row>
    <row r="523" spans="1:61" ht="12.5">
      <c r="A523" s="27"/>
      <c r="BI523" s="23"/>
    </row>
    <row r="524" spans="1:61" ht="12.5">
      <c r="A524" s="27"/>
      <c r="BI524" s="23"/>
    </row>
    <row r="525" spans="1:61" ht="12.5">
      <c r="A525" s="27"/>
      <c r="BI525" s="23"/>
    </row>
    <row r="526" spans="1:61" ht="12.5">
      <c r="A526" s="27"/>
      <c r="BI526" s="23"/>
    </row>
    <row r="527" spans="1:61" ht="12.5">
      <c r="A527" s="27"/>
      <c r="BI527" s="23"/>
    </row>
    <row r="528" spans="1:61" ht="12.5">
      <c r="A528" s="27"/>
      <c r="BI528" s="23"/>
    </row>
    <row r="529" spans="1:61" ht="12.5">
      <c r="A529" s="27"/>
      <c r="BI529" s="23"/>
    </row>
    <row r="530" spans="1:61" ht="12.5">
      <c r="A530" s="27"/>
      <c r="BI530" s="23"/>
    </row>
    <row r="531" spans="1:61" ht="12.5">
      <c r="A531" s="27"/>
      <c r="BI531" s="23"/>
    </row>
    <row r="532" spans="1:61" ht="12.5">
      <c r="A532" s="27"/>
      <c r="BI532" s="23"/>
    </row>
    <row r="533" spans="1:61" ht="12.5">
      <c r="A533" s="27"/>
      <c r="BI533" s="23"/>
    </row>
    <row r="534" spans="1:61" ht="12.5">
      <c r="A534" s="27"/>
      <c r="BI534" s="23"/>
    </row>
    <row r="535" spans="1:61" ht="12.5">
      <c r="A535" s="27"/>
      <c r="BI535" s="23"/>
    </row>
    <row r="536" spans="1:61" ht="12.5">
      <c r="A536" s="27"/>
      <c r="BI536" s="23"/>
    </row>
    <row r="537" spans="1:61" ht="12.5">
      <c r="A537" s="27"/>
      <c r="BI537" s="23"/>
    </row>
    <row r="538" spans="1:61" ht="12.5">
      <c r="A538" s="27"/>
      <c r="BI538" s="23"/>
    </row>
    <row r="539" spans="1:61" ht="12.5">
      <c r="A539" s="27"/>
      <c r="BI539" s="23"/>
    </row>
    <row r="540" spans="1:61" ht="12.5">
      <c r="A540" s="27"/>
      <c r="BI540" s="23"/>
    </row>
    <row r="541" spans="1:61" ht="12.5">
      <c r="A541" s="27"/>
      <c r="BI541" s="23"/>
    </row>
    <row r="542" spans="1:61" ht="12.5">
      <c r="A542" s="27"/>
      <c r="BI542" s="23"/>
    </row>
    <row r="543" spans="1:61" ht="12.5">
      <c r="A543" s="27"/>
      <c r="BI543" s="23"/>
    </row>
    <row r="544" spans="1:61" ht="12.5">
      <c r="A544" s="27"/>
      <c r="BI544" s="23"/>
    </row>
    <row r="545" spans="1:61" ht="12.5">
      <c r="A545" s="27"/>
      <c r="BI545" s="23"/>
    </row>
    <row r="546" spans="1:61" ht="12.5">
      <c r="A546" s="27"/>
      <c r="BI546" s="23"/>
    </row>
    <row r="547" spans="1:61" ht="12.5">
      <c r="A547" s="27"/>
      <c r="BI547" s="23"/>
    </row>
    <row r="548" spans="1:61" ht="12.5">
      <c r="A548" s="27"/>
      <c r="BI548" s="23"/>
    </row>
    <row r="549" spans="1:61" ht="12.5">
      <c r="A549" s="27"/>
      <c r="BI549" s="23"/>
    </row>
    <row r="550" spans="1:61" ht="12.5">
      <c r="A550" s="27"/>
      <c r="BI550" s="23"/>
    </row>
    <row r="551" spans="1:61" ht="12.5">
      <c r="A551" s="27"/>
      <c r="BI551" s="23"/>
    </row>
    <row r="552" spans="1:61" ht="12.5">
      <c r="A552" s="27"/>
      <c r="BI552" s="23"/>
    </row>
    <row r="553" spans="1:61" ht="12.5">
      <c r="A553" s="27"/>
      <c r="BI553" s="23"/>
    </row>
    <row r="554" spans="1:61" ht="12.5">
      <c r="A554" s="27"/>
      <c r="BI554" s="23"/>
    </row>
    <row r="555" spans="1:61" ht="12.5">
      <c r="A555" s="27"/>
      <c r="BI555" s="23"/>
    </row>
    <row r="556" spans="1:61" ht="12.5">
      <c r="A556" s="27"/>
      <c r="BI556" s="23"/>
    </row>
    <row r="557" spans="1:61" ht="12.5">
      <c r="A557" s="27"/>
      <c r="BI557" s="23"/>
    </row>
    <row r="558" spans="1:61" ht="12.5">
      <c r="A558" s="27"/>
      <c r="BI558" s="23"/>
    </row>
    <row r="559" spans="1:61" ht="12.5">
      <c r="A559" s="27"/>
      <c r="BI559" s="23"/>
    </row>
    <row r="560" spans="1:61" ht="12.5">
      <c r="A560" s="27"/>
      <c r="BI560" s="23"/>
    </row>
    <row r="561" spans="1:61" ht="12.5">
      <c r="A561" s="27"/>
      <c r="BI561" s="23"/>
    </row>
    <row r="562" spans="1:61" ht="12.5">
      <c r="A562" s="27"/>
      <c r="BI562" s="23"/>
    </row>
    <row r="563" spans="1:61" ht="12.5">
      <c r="A563" s="27"/>
      <c r="BI563" s="23"/>
    </row>
    <row r="564" spans="1:61" ht="12.5">
      <c r="A564" s="27"/>
      <c r="BI564" s="23"/>
    </row>
    <row r="565" spans="1:61" ht="12.5">
      <c r="A565" s="27"/>
      <c r="BI565" s="23"/>
    </row>
    <row r="566" spans="1:61" ht="12.5">
      <c r="A566" s="27"/>
      <c r="BI566" s="23"/>
    </row>
    <row r="567" spans="1:61" ht="12.5">
      <c r="A567" s="27"/>
      <c r="BI567" s="23"/>
    </row>
    <row r="568" spans="1:61" ht="12.5">
      <c r="A568" s="27"/>
      <c r="BI568" s="23"/>
    </row>
    <row r="569" spans="1:61" ht="12.5">
      <c r="A569" s="27"/>
      <c r="BI569" s="23"/>
    </row>
    <row r="570" spans="1:61" ht="12.5">
      <c r="A570" s="27"/>
      <c r="BI570" s="23"/>
    </row>
    <row r="571" spans="1:61" ht="12.5">
      <c r="A571" s="27"/>
      <c r="BI571" s="23"/>
    </row>
    <row r="572" spans="1:61" ht="12.5">
      <c r="A572" s="27"/>
      <c r="BI572" s="23"/>
    </row>
    <row r="573" spans="1:61" ht="12.5">
      <c r="A573" s="27"/>
      <c r="BI573" s="23"/>
    </row>
    <row r="574" spans="1:61" ht="12.5">
      <c r="A574" s="27"/>
      <c r="BI574" s="23"/>
    </row>
    <row r="575" spans="1:61" ht="12.5">
      <c r="A575" s="27"/>
      <c r="BI575" s="23"/>
    </row>
    <row r="576" spans="1:61" ht="12.5">
      <c r="A576" s="27"/>
      <c r="BI576" s="23"/>
    </row>
    <row r="577" spans="1:61" ht="12.5">
      <c r="A577" s="27"/>
      <c r="BI577" s="23"/>
    </row>
    <row r="578" spans="1:61" ht="12.5">
      <c r="A578" s="27"/>
      <c r="BI578" s="23"/>
    </row>
    <row r="579" spans="1:61" ht="12.5">
      <c r="A579" s="27"/>
      <c r="BI579" s="23"/>
    </row>
    <row r="580" spans="1:61" ht="12.5">
      <c r="A580" s="27"/>
      <c r="BI580" s="23"/>
    </row>
    <row r="581" spans="1:61" ht="12.5">
      <c r="A581" s="27"/>
      <c r="BI581" s="23"/>
    </row>
    <row r="582" spans="1:61" ht="12.5">
      <c r="A582" s="27"/>
      <c r="BI582" s="23"/>
    </row>
    <row r="583" spans="1:61" ht="12.5">
      <c r="A583" s="27"/>
      <c r="BI583" s="23"/>
    </row>
    <row r="584" spans="1:61" ht="12.5">
      <c r="A584" s="27"/>
      <c r="BI584" s="23"/>
    </row>
    <row r="585" spans="1:61" ht="12.5">
      <c r="A585" s="27"/>
      <c r="BI585" s="23"/>
    </row>
    <row r="586" spans="1:61" ht="12.5">
      <c r="A586" s="27"/>
      <c r="BI586" s="23"/>
    </row>
    <row r="587" spans="1:61" ht="12.5">
      <c r="A587" s="27"/>
      <c r="BI587" s="23"/>
    </row>
    <row r="588" spans="1:61" ht="12.5">
      <c r="A588" s="27"/>
      <c r="BI588" s="23"/>
    </row>
    <row r="589" spans="1:61" ht="12.5">
      <c r="A589" s="27"/>
      <c r="BI589" s="23"/>
    </row>
    <row r="590" spans="1:61" ht="12.5">
      <c r="A590" s="27"/>
      <c r="BI590" s="23"/>
    </row>
    <row r="591" spans="1:61" ht="12.5">
      <c r="A591" s="27"/>
      <c r="BI591" s="23"/>
    </row>
    <row r="592" spans="1:61" ht="12.5">
      <c r="A592" s="27"/>
      <c r="BI592" s="23"/>
    </row>
    <row r="593" spans="1:61" ht="12.5">
      <c r="A593" s="27"/>
      <c r="BI593" s="23"/>
    </row>
    <row r="594" spans="1:61" ht="12.5">
      <c r="A594" s="27"/>
      <c r="BI594" s="23"/>
    </row>
    <row r="595" spans="1:61" ht="12.5">
      <c r="A595" s="27"/>
      <c r="BI595" s="23"/>
    </row>
    <row r="596" spans="1:61" ht="12.5">
      <c r="A596" s="27"/>
      <c r="BI596" s="23"/>
    </row>
    <row r="597" spans="1:61" ht="12.5">
      <c r="A597" s="27"/>
      <c r="BI597" s="23"/>
    </row>
    <row r="598" spans="1:61" ht="12.5">
      <c r="A598" s="27"/>
      <c r="BI598" s="23"/>
    </row>
    <row r="599" spans="1:61" ht="12.5">
      <c r="A599" s="27"/>
      <c r="BI599" s="23"/>
    </row>
    <row r="600" spans="1:61" ht="12.5">
      <c r="A600" s="27"/>
      <c r="BI600" s="23"/>
    </row>
    <row r="601" spans="1:61" ht="12.5">
      <c r="A601" s="27"/>
      <c r="BI601" s="23"/>
    </row>
    <row r="602" spans="1:61" ht="12.5">
      <c r="A602" s="27"/>
      <c r="BI602" s="23"/>
    </row>
    <row r="603" spans="1:61" ht="12.5">
      <c r="A603" s="27"/>
      <c r="BI603" s="23"/>
    </row>
    <row r="604" spans="1:61" ht="12.5">
      <c r="A604" s="27"/>
      <c r="BI604" s="23"/>
    </row>
    <row r="605" spans="1:61" ht="12.5">
      <c r="A605" s="27"/>
      <c r="BI605" s="23"/>
    </row>
    <row r="606" spans="1:61" ht="12.5">
      <c r="A606" s="27"/>
      <c r="BI606" s="23"/>
    </row>
    <row r="607" spans="1:61" ht="12.5">
      <c r="A607" s="27"/>
      <c r="BI607" s="23"/>
    </row>
    <row r="608" spans="1:61" ht="12.5">
      <c r="A608" s="27"/>
      <c r="BI608" s="23"/>
    </row>
    <row r="609" spans="1:61" ht="12.5">
      <c r="A609" s="27"/>
      <c r="BI609" s="23"/>
    </row>
    <row r="610" spans="1:61" ht="12.5">
      <c r="A610" s="27"/>
      <c r="BI610" s="23"/>
    </row>
    <row r="611" spans="1:61" ht="12.5">
      <c r="A611" s="27"/>
      <c r="BI611" s="23"/>
    </row>
    <row r="612" spans="1:61" ht="12.5">
      <c r="A612" s="27"/>
      <c r="BI612" s="23"/>
    </row>
    <row r="613" spans="1:61" ht="12.5">
      <c r="A613" s="27"/>
      <c r="BI613" s="23"/>
    </row>
    <row r="614" spans="1:61" ht="12.5">
      <c r="A614" s="27"/>
      <c r="BI614" s="23"/>
    </row>
    <row r="615" spans="1:61" ht="12.5">
      <c r="A615" s="27"/>
      <c r="BI615" s="23"/>
    </row>
    <row r="616" spans="1:61" ht="12.5">
      <c r="A616" s="27"/>
      <c r="BI616" s="23"/>
    </row>
    <row r="617" spans="1:61" ht="12.5">
      <c r="A617" s="27"/>
      <c r="BI617" s="23"/>
    </row>
    <row r="618" spans="1:61" ht="12.5">
      <c r="A618" s="27"/>
      <c r="BI618" s="23"/>
    </row>
    <row r="619" spans="1:61" ht="12.5">
      <c r="A619" s="27"/>
      <c r="BI619" s="23"/>
    </row>
    <row r="620" spans="1:61" ht="12.5">
      <c r="A620" s="27"/>
      <c r="BI620" s="23"/>
    </row>
    <row r="621" spans="1:61" ht="12.5">
      <c r="A621" s="27"/>
      <c r="BI621" s="23"/>
    </row>
    <row r="622" spans="1:61" ht="12.5">
      <c r="A622" s="27"/>
      <c r="BI622" s="23"/>
    </row>
    <row r="623" spans="1:61" ht="12.5">
      <c r="A623" s="27"/>
      <c r="BI623" s="23"/>
    </row>
    <row r="624" spans="1:61" ht="12.5">
      <c r="A624" s="27"/>
      <c r="BI624" s="23"/>
    </row>
    <row r="625" spans="1:61" ht="12.5">
      <c r="A625" s="27"/>
      <c r="BI625" s="23"/>
    </row>
    <row r="626" spans="1:61" ht="12.5">
      <c r="A626" s="27"/>
      <c r="BI626" s="23"/>
    </row>
    <row r="627" spans="1:61" ht="12.5">
      <c r="A627" s="27"/>
      <c r="BI627" s="23"/>
    </row>
    <row r="628" spans="1:61" ht="12.5">
      <c r="A628" s="27"/>
      <c r="BI628" s="23"/>
    </row>
    <row r="629" spans="1:61" ht="12.5">
      <c r="A629" s="27"/>
      <c r="BI629" s="23"/>
    </row>
    <row r="630" spans="1:61" ht="12.5">
      <c r="A630" s="27"/>
      <c r="BI630" s="23"/>
    </row>
    <row r="631" spans="1:61" ht="12.5">
      <c r="A631" s="27"/>
      <c r="BI631" s="23"/>
    </row>
    <row r="632" spans="1:61" ht="12.5">
      <c r="A632" s="27"/>
      <c r="BI632" s="23"/>
    </row>
    <row r="633" spans="1:61" ht="12.5">
      <c r="A633" s="27"/>
      <c r="BI633" s="23"/>
    </row>
    <row r="634" spans="1:61" ht="12.5">
      <c r="A634" s="27"/>
      <c r="BI634" s="23"/>
    </row>
    <row r="635" spans="1:61" ht="12.5">
      <c r="A635" s="27"/>
      <c r="BI635" s="23"/>
    </row>
    <row r="636" spans="1:61" ht="12.5">
      <c r="A636" s="27"/>
      <c r="BI636" s="23"/>
    </row>
    <row r="637" spans="1:61" ht="12.5">
      <c r="A637" s="27"/>
      <c r="BI637" s="23"/>
    </row>
    <row r="638" spans="1:61" ht="12.5">
      <c r="A638" s="27"/>
      <c r="BI638" s="23"/>
    </row>
    <row r="639" spans="1:61" ht="12.5">
      <c r="A639" s="27"/>
      <c r="BI639" s="23"/>
    </row>
    <row r="640" spans="1:61" ht="12.5">
      <c r="A640" s="27"/>
      <c r="BI640" s="23"/>
    </row>
    <row r="641" spans="1:61" ht="12.5">
      <c r="A641" s="27"/>
      <c r="BI641" s="23"/>
    </row>
    <row r="642" spans="1:61" ht="12.5">
      <c r="A642" s="27"/>
      <c r="BI642" s="23"/>
    </row>
    <row r="643" spans="1:61" ht="12.5">
      <c r="A643" s="27"/>
      <c r="BI643" s="23"/>
    </row>
    <row r="644" spans="1:61" ht="12.5">
      <c r="A644" s="27"/>
      <c r="BI644" s="23"/>
    </row>
    <row r="645" spans="1:61" ht="12.5">
      <c r="A645" s="27"/>
      <c r="BI645" s="23"/>
    </row>
    <row r="646" spans="1:61" ht="12.5">
      <c r="A646" s="27"/>
      <c r="BI646" s="23"/>
    </row>
    <row r="647" spans="1:61" ht="12.5">
      <c r="A647" s="27"/>
      <c r="BI647" s="23"/>
    </row>
    <row r="648" spans="1:61" ht="12.5">
      <c r="A648" s="27"/>
      <c r="BI648" s="23"/>
    </row>
    <row r="649" spans="1:61" ht="12.5">
      <c r="A649" s="27"/>
      <c r="BI649" s="23"/>
    </row>
    <row r="650" spans="1:61" ht="12.5">
      <c r="A650" s="27"/>
      <c r="BI650" s="23"/>
    </row>
    <row r="651" spans="1:61" ht="12.5">
      <c r="A651" s="27"/>
      <c r="BI651" s="23"/>
    </row>
    <row r="652" spans="1:61" ht="12.5">
      <c r="A652" s="27"/>
      <c r="BI652" s="23"/>
    </row>
    <row r="653" spans="1:61" ht="12.5">
      <c r="A653" s="27"/>
      <c r="BI653" s="23"/>
    </row>
    <row r="654" spans="1:61" ht="12.5">
      <c r="A654" s="27"/>
      <c r="BI654" s="23"/>
    </row>
    <row r="655" spans="1:61" ht="12.5">
      <c r="A655" s="27"/>
      <c r="BI655" s="23"/>
    </row>
    <row r="656" spans="1:61" ht="12.5">
      <c r="A656" s="27"/>
      <c r="BI656" s="23"/>
    </row>
    <row r="657" spans="1:61" ht="12.5">
      <c r="A657" s="27"/>
      <c r="BI657" s="23"/>
    </row>
    <row r="658" spans="1:61" ht="12.5">
      <c r="A658" s="27"/>
      <c r="BI658" s="23"/>
    </row>
    <row r="659" spans="1:61" ht="12.5">
      <c r="A659" s="27"/>
      <c r="BI659" s="23"/>
    </row>
    <row r="660" spans="1:61" ht="12.5">
      <c r="A660" s="27"/>
      <c r="BI660" s="23"/>
    </row>
    <row r="661" spans="1:61" ht="12.5">
      <c r="A661" s="27"/>
      <c r="BI661" s="23"/>
    </row>
    <row r="662" spans="1:61" ht="12.5">
      <c r="A662" s="27"/>
      <c r="BI662" s="23"/>
    </row>
    <row r="663" spans="1:61" ht="12.5">
      <c r="A663" s="27"/>
      <c r="BI663" s="23"/>
    </row>
    <row r="664" spans="1:61" ht="12.5">
      <c r="A664" s="27"/>
      <c r="BI664" s="23"/>
    </row>
    <row r="665" spans="1:61" ht="12.5">
      <c r="A665" s="27"/>
      <c r="BI665" s="23"/>
    </row>
    <row r="666" spans="1:61" ht="12.5">
      <c r="A666" s="27"/>
      <c r="BI666" s="23"/>
    </row>
    <row r="667" spans="1:61" ht="12.5">
      <c r="A667" s="27"/>
      <c r="BI667" s="23"/>
    </row>
    <row r="668" spans="1:61" ht="12.5">
      <c r="A668" s="27"/>
      <c r="BI668" s="23"/>
    </row>
    <row r="669" spans="1:61" ht="12.5">
      <c r="A669" s="27"/>
      <c r="BI669" s="23"/>
    </row>
    <row r="670" spans="1:61" ht="12.5">
      <c r="A670" s="27"/>
      <c r="BI670" s="23"/>
    </row>
    <row r="671" spans="1:61" ht="12.5">
      <c r="A671" s="27"/>
      <c r="BI671" s="23"/>
    </row>
    <row r="672" spans="1:61" ht="12.5">
      <c r="A672" s="27"/>
      <c r="BI672" s="23"/>
    </row>
    <row r="673" spans="1:61" ht="12.5">
      <c r="A673" s="27"/>
      <c r="BI673" s="23"/>
    </row>
    <row r="674" spans="1:61" ht="12.5">
      <c r="A674" s="27"/>
      <c r="BI674" s="23"/>
    </row>
    <row r="675" spans="1:61" ht="12.5">
      <c r="A675" s="27"/>
      <c r="BI675" s="23"/>
    </row>
    <row r="676" spans="1:61" ht="12.5">
      <c r="A676" s="27"/>
      <c r="BI676" s="23"/>
    </row>
    <row r="677" spans="1:61" ht="12.5">
      <c r="A677" s="27"/>
      <c r="BI677" s="23"/>
    </row>
    <row r="678" spans="1:61" ht="12.5">
      <c r="A678" s="27"/>
      <c r="BI678" s="23"/>
    </row>
    <row r="679" spans="1:61" ht="12.5">
      <c r="A679" s="27"/>
      <c r="BI679" s="23"/>
    </row>
    <row r="680" spans="1:61" ht="12.5">
      <c r="A680" s="27"/>
      <c r="BI680" s="23"/>
    </row>
    <row r="681" spans="1:61" ht="12.5">
      <c r="A681" s="27"/>
      <c r="BI681" s="23"/>
    </row>
    <row r="682" spans="1:61" ht="12.5">
      <c r="A682" s="27"/>
      <c r="BI682" s="23"/>
    </row>
    <row r="683" spans="1:61" ht="12.5">
      <c r="A683" s="27"/>
      <c r="BI683" s="23"/>
    </row>
    <row r="684" spans="1:61" ht="12.5">
      <c r="A684" s="27"/>
      <c r="BI684" s="23"/>
    </row>
    <row r="685" spans="1:61" ht="12.5">
      <c r="A685" s="27"/>
      <c r="BI685" s="23"/>
    </row>
    <row r="686" spans="1:61" ht="12.5">
      <c r="A686" s="27"/>
      <c r="BI686" s="23"/>
    </row>
    <row r="687" spans="1:61" ht="12.5">
      <c r="A687" s="27"/>
      <c r="BI687" s="23"/>
    </row>
    <row r="688" spans="1:61" ht="12.5">
      <c r="A688" s="27"/>
      <c r="BI688" s="23"/>
    </row>
    <row r="689" spans="1:61" ht="12.5">
      <c r="A689" s="27"/>
      <c r="BI689" s="23"/>
    </row>
    <row r="690" spans="1:61" ht="12.5">
      <c r="A690" s="27"/>
      <c r="BI690" s="23"/>
    </row>
    <row r="691" spans="1:61" ht="12.5">
      <c r="A691" s="27"/>
      <c r="BI691" s="23"/>
    </row>
    <row r="692" spans="1:61" ht="12.5">
      <c r="A692" s="27"/>
      <c r="BI692" s="23"/>
    </row>
    <row r="693" spans="1:61" ht="12.5">
      <c r="A693" s="27"/>
      <c r="BI693" s="23"/>
    </row>
    <row r="694" spans="1:61" ht="12.5">
      <c r="A694" s="27"/>
      <c r="BI694" s="23"/>
    </row>
    <row r="695" spans="1:61" ht="12.5">
      <c r="A695" s="27"/>
      <c r="BI695" s="23"/>
    </row>
    <row r="696" spans="1:61" ht="12.5">
      <c r="A696" s="27"/>
      <c r="BI696" s="23"/>
    </row>
    <row r="697" spans="1:61" ht="12.5">
      <c r="A697" s="27"/>
      <c r="BI697" s="23"/>
    </row>
    <row r="698" spans="1:61" ht="12.5">
      <c r="A698" s="27"/>
      <c r="BI698" s="23"/>
    </row>
    <row r="699" spans="1:61" ht="12.5">
      <c r="A699" s="27"/>
      <c r="BI699" s="23"/>
    </row>
    <row r="700" spans="1:61" ht="12.5">
      <c r="A700" s="27"/>
      <c r="BI700" s="23"/>
    </row>
    <row r="701" spans="1:61" ht="12.5">
      <c r="A701" s="27"/>
      <c r="BI701" s="23"/>
    </row>
    <row r="702" spans="1:61" ht="12.5">
      <c r="A702" s="27"/>
      <c r="BI702" s="23"/>
    </row>
    <row r="703" spans="1:61" ht="12.5">
      <c r="A703" s="27"/>
      <c r="BI703" s="23"/>
    </row>
    <row r="704" spans="1:61" ht="12.5">
      <c r="A704" s="27"/>
      <c r="BI704" s="23"/>
    </row>
    <row r="705" spans="1:61" ht="12.5">
      <c r="A705" s="27"/>
      <c r="BI705" s="23"/>
    </row>
    <row r="706" spans="1:61" ht="12.5">
      <c r="A706" s="27"/>
      <c r="BI706" s="23"/>
    </row>
    <row r="707" spans="1:61" ht="12.5">
      <c r="A707" s="27"/>
      <c r="BI707" s="23"/>
    </row>
    <row r="708" spans="1:61" ht="12.5">
      <c r="A708" s="27"/>
      <c r="BI708" s="23"/>
    </row>
    <row r="709" spans="1:61" ht="12.5">
      <c r="A709" s="27"/>
      <c r="BI709" s="23"/>
    </row>
    <row r="710" spans="1:61" ht="12.5">
      <c r="A710" s="27"/>
      <c r="BI710" s="23"/>
    </row>
    <row r="711" spans="1:61" ht="12.5">
      <c r="A711" s="27"/>
      <c r="BI711" s="23"/>
    </row>
    <row r="712" spans="1:61" ht="12.5">
      <c r="A712" s="27"/>
      <c r="BI712" s="23"/>
    </row>
    <row r="713" spans="1:61" ht="12.5">
      <c r="A713" s="27"/>
      <c r="BI713" s="23"/>
    </row>
    <row r="714" spans="1:61" ht="12.5">
      <c r="A714" s="27"/>
      <c r="BI714" s="23"/>
    </row>
    <row r="715" spans="1:61" ht="12.5">
      <c r="A715" s="27"/>
      <c r="BI715" s="23"/>
    </row>
    <row r="716" spans="1:61" ht="12.5">
      <c r="A716" s="27"/>
      <c r="BI716" s="23"/>
    </row>
    <row r="717" spans="1:61" ht="12.5">
      <c r="A717" s="27"/>
      <c r="BI717" s="23"/>
    </row>
    <row r="718" spans="1:61" ht="12.5">
      <c r="A718" s="27"/>
      <c r="BI718" s="23"/>
    </row>
    <row r="719" spans="1:61" ht="12.5">
      <c r="A719" s="27"/>
      <c r="BI719" s="23"/>
    </row>
    <row r="720" spans="1:61" ht="12.5">
      <c r="A720" s="27"/>
      <c r="BI720" s="23"/>
    </row>
    <row r="721" spans="1:61" ht="12.5">
      <c r="A721" s="27"/>
      <c r="BI721" s="23"/>
    </row>
    <row r="722" spans="1:61" ht="12.5">
      <c r="A722" s="27"/>
      <c r="BI722" s="23"/>
    </row>
    <row r="723" spans="1:61" ht="12.5">
      <c r="A723" s="27"/>
      <c r="BI723" s="23"/>
    </row>
    <row r="724" spans="1:61" ht="12.5">
      <c r="A724" s="27"/>
      <c r="BI724" s="23"/>
    </row>
    <row r="725" spans="1:61" ht="12.5">
      <c r="A725" s="27"/>
      <c r="BI725" s="23"/>
    </row>
    <row r="726" spans="1:61" ht="12.5">
      <c r="A726" s="27"/>
      <c r="BI726" s="23"/>
    </row>
    <row r="727" spans="1:61" ht="12.5">
      <c r="A727" s="27"/>
      <c r="BI727" s="23"/>
    </row>
    <row r="728" spans="1:61" ht="12.5">
      <c r="A728" s="27"/>
      <c r="BI728" s="23"/>
    </row>
    <row r="729" spans="1:61" ht="12.5">
      <c r="A729" s="27"/>
      <c r="BI729" s="23"/>
    </row>
    <row r="730" spans="1:61" ht="12.5">
      <c r="A730" s="27"/>
      <c r="BI730" s="23"/>
    </row>
    <row r="731" spans="1:61" ht="12.5">
      <c r="A731" s="27"/>
      <c r="BI731" s="23"/>
    </row>
    <row r="732" spans="1:61" ht="12.5">
      <c r="A732" s="27"/>
      <c r="BI732" s="23"/>
    </row>
    <row r="733" spans="1:61" ht="12.5">
      <c r="A733" s="27"/>
      <c r="BI733" s="23"/>
    </row>
    <row r="734" spans="1:61" ht="12.5">
      <c r="A734" s="27"/>
      <c r="BI734" s="23"/>
    </row>
    <row r="735" spans="1:61" ht="12.5">
      <c r="A735" s="27"/>
      <c r="BI735" s="23"/>
    </row>
    <row r="736" spans="1:61" ht="12.5">
      <c r="A736" s="27"/>
      <c r="BI736" s="23"/>
    </row>
    <row r="737" spans="1:61" ht="12.5">
      <c r="A737" s="27"/>
      <c r="BI737" s="23"/>
    </row>
    <row r="738" spans="1:61" ht="12.5">
      <c r="A738" s="27"/>
      <c r="BI738" s="23"/>
    </row>
    <row r="739" spans="1:61" ht="12.5">
      <c r="A739" s="27"/>
      <c r="BI739" s="23"/>
    </row>
    <row r="740" spans="1:61" ht="12.5">
      <c r="A740" s="27"/>
      <c r="BI740" s="23"/>
    </row>
    <row r="741" spans="1:61" ht="12.5">
      <c r="A741" s="27"/>
      <c r="BI741" s="23"/>
    </row>
    <row r="742" spans="1:61" ht="12.5">
      <c r="A742" s="27"/>
      <c r="BI742" s="23"/>
    </row>
    <row r="743" spans="1:61" ht="12.5">
      <c r="A743" s="27"/>
      <c r="BI743" s="23"/>
    </row>
    <row r="744" spans="1:61" ht="12.5">
      <c r="A744" s="27"/>
      <c r="BI744" s="23"/>
    </row>
    <row r="745" spans="1:61" ht="12.5">
      <c r="A745" s="27"/>
      <c r="BI745" s="23"/>
    </row>
    <row r="746" spans="1:61" ht="12.5">
      <c r="A746" s="27"/>
      <c r="BI746" s="23"/>
    </row>
    <row r="747" spans="1:61" ht="12.5">
      <c r="A747" s="27"/>
      <c r="BI747" s="23"/>
    </row>
    <row r="748" spans="1:61" ht="12.5">
      <c r="A748" s="27"/>
      <c r="BI748" s="23"/>
    </row>
    <row r="749" spans="1:61" ht="12.5">
      <c r="A749" s="27"/>
      <c r="BI749" s="23"/>
    </row>
    <row r="750" spans="1:61" ht="12.5">
      <c r="A750" s="27"/>
      <c r="BI750" s="23"/>
    </row>
    <row r="751" spans="1:61" ht="12.5">
      <c r="A751" s="27"/>
      <c r="BI751" s="23"/>
    </row>
    <row r="752" spans="1:61" ht="12.5">
      <c r="A752" s="27"/>
      <c r="BI752" s="23"/>
    </row>
    <row r="753" spans="1:61" ht="12.5">
      <c r="A753" s="27"/>
      <c r="BI753" s="23"/>
    </row>
    <row r="754" spans="1:61" ht="12.5">
      <c r="A754" s="27"/>
      <c r="BI754" s="23"/>
    </row>
    <row r="755" spans="1:61" ht="12.5">
      <c r="A755" s="27"/>
      <c r="BI755" s="23"/>
    </row>
    <row r="756" spans="1:61" ht="12.5">
      <c r="A756" s="27"/>
      <c r="BI756" s="23"/>
    </row>
    <row r="757" spans="1:61" ht="12.5">
      <c r="A757" s="27"/>
      <c r="BI757" s="23"/>
    </row>
    <row r="758" spans="1:61" ht="12.5">
      <c r="A758" s="27"/>
      <c r="BI758" s="23"/>
    </row>
    <row r="759" spans="1:61" ht="12.5">
      <c r="A759" s="27"/>
      <c r="BI759" s="23"/>
    </row>
    <row r="760" spans="1:61" ht="12.5">
      <c r="A760" s="27"/>
      <c r="BI760" s="23"/>
    </row>
    <row r="761" spans="1:61" ht="12.5">
      <c r="A761" s="27"/>
      <c r="BI761" s="23"/>
    </row>
    <row r="762" spans="1:61" ht="12.5">
      <c r="A762" s="27"/>
      <c r="BI762" s="23"/>
    </row>
    <row r="763" spans="1:61" ht="12.5">
      <c r="A763" s="27"/>
      <c r="BI763" s="23"/>
    </row>
    <row r="764" spans="1:61" ht="12.5">
      <c r="A764" s="27"/>
      <c r="BI764" s="23"/>
    </row>
    <row r="765" spans="1:61" ht="12.5">
      <c r="A765" s="27"/>
      <c r="BI765" s="23"/>
    </row>
    <row r="766" spans="1:61" ht="12.5">
      <c r="A766" s="27"/>
      <c r="BI766" s="23"/>
    </row>
    <row r="767" spans="1:61" ht="12.5">
      <c r="A767" s="27"/>
      <c r="BI767" s="23"/>
    </row>
    <row r="768" spans="1:61" ht="12.5">
      <c r="A768" s="27"/>
      <c r="BI768" s="23"/>
    </row>
    <row r="769" spans="1:61" ht="12.5">
      <c r="A769" s="27"/>
      <c r="BI769" s="23"/>
    </row>
    <row r="770" spans="1:61" ht="12.5">
      <c r="A770" s="27"/>
      <c r="BI770" s="23"/>
    </row>
    <row r="771" spans="1:61" ht="12.5">
      <c r="A771" s="27"/>
      <c r="BI771" s="23"/>
    </row>
    <row r="772" spans="1:61" ht="12.5">
      <c r="A772" s="27"/>
      <c r="BI772" s="23"/>
    </row>
    <row r="773" spans="1:61" ht="12.5">
      <c r="A773" s="27"/>
      <c r="BI773" s="23"/>
    </row>
    <row r="774" spans="1:61" ht="12.5">
      <c r="A774" s="27"/>
      <c r="BI774" s="23"/>
    </row>
    <row r="775" spans="1:61" ht="12.5">
      <c r="A775" s="27"/>
      <c r="BI775" s="23"/>
    </row>
    <row r="776" spans="1:61" ht="12.5">
      <c r="A776" s="27"/>
      <c r="BI776" s="23"/>
    </row>
    <row r="777" spans="1:61" ht="12.5">
      <c r="A777" s="27"/>
      <c r="BI777" s="23"/>
    </row>
    <row r="778" spans="1:61" ht="12.5">
      <c r="A778" s="27"/>
      <c r="BI778" s="23"/>
    </row>
    <row r="779" spans="1:61" ht="12.5">
      <c r="A779" s="27"/>
      <c r="BI779" s="23"/>
    </row>
    <row r="780" spans="1:61" ht="12.5">
      <c r="A780" s="27"/>
      <c r="BI780" s="23"/>
    </row>
    <row r="781" spans="1:61" ht="12.5">
      <c r="A781" s="27"/>
      <c r="BI781" s="23"/>
    </row>
    <row r="782" spans="1:61" ht="12.5">
      <c r="A782" s="27"/>
      <c r="BI782" s="23"/>
    </row>
    <row r="783" spans="1:61" ht="12.5">
      <c r="A783" s="27"/>
      <c r="BI783" s="23"/>
    </row>
    <row r="784" spans="1:61" ht="12.5">
      <c r="A784" s="27"/>
      <c r="BI784" s="23"/>
    </row>
    <row r="785" spans="1:61" ht="12.5">
      <c r="A785" s="27"/>
      <c r="BI785" s="23"/>
    </row>
    <row r="786" spans="1:61" ht="12.5">
      <c r="A786" s="27"/>
      <c r="BI786" s="23"/>
    </row>
    <row r="787" spans="1:61" ht="12.5">
      <c r="A787" s="27"/>
      <c r="BI787" s="23"/>
    </row>
    <row r="788" spans="1:61" ht="12.5">
      <c r="A788" s="27"/>
      <c r="BI788" s="23"/>
    </row>
    <row r="789" spans="1:61" ht="12.5">
      <c r="A789" s="27"/>
      <c r="BI789" s="23"/>
    </row>
    <row r="790" spans="1:61" ht="12.5">
      <c r="A790" s="27"/>
      <c r="BI790" s="23"/>
    </row>
    <row r="791" spans="1:61" ht="12.5">
      <c r="A791" s="27"/>
      <c r="BI791" s="23"/>
    </row>
    <row r="792" spans="1:61" ht="12.5">
      <c r="A792" s="27"/>
      <c r="BI792" s="23"/>
    </row>
    <row r="793" spans="1:61" ht="12.5">
      <c r="A793" s="27"/>
      <c r="BI793" s="23"/>
    </row>
    <row r="794" spans="1:61" ht="12.5">
      <c r="A794" s="27"/>
      <c r="BI794" s="23"/>
    </row>
    <row r="795" spans="1:61" ht="12.5">
      <c r="A795" s="27"/>
      <c r="BI795" s="23"/>
    </row>
    <row r="796" spans="1:61" ht="12.5">
      <c r="A796" s="27"/>
      <c r="BI796" s="23"/>
    </row>
    <row r="797" spans="1:61" ht="12.5">
      <c r="A797" s="27"/>
      <c r="BI797" s="23"/>
    </row>
    <row r="798" spans="1:61" ht="12.5">
      <c r="A798" s="27"/>
      <c r="BI798" s="23"/>
    </row>
    <row r="799" spans="1:61" ht="12.5">
      <c r="A799" s="27"/>
      <c r="BI799" s="23"/>
    </row>
    <row r="800" spans="1:61" ht="12.5">
      <c r="A800" s="27"/>
      <c r="BI800" s="23"/>
    </row>
    <row r="801" spans="1:61" ht="12.5">
      <c r="A801" s="27"/>
      <c r="BI801" s="23"/>
    </row>
    <row r="802" spans="1:61" ht="12.5">
      <c r="A802" s="27"/>
      <c r="BI802" s="23"/>
    </row>
    <row r="803" spans="1:61" ht="12.5">
      <c r="A803" s="27"/>
      <c r="BI803" s="23"/>
    </row>
    <row r="804" spans="1:61" ht="12.5">
      <c r="A804" s="27"/>
      <c r="BI804" s="23"/>
    </row>
    <row r="805" spans="1:61" ht="12.5">
      <c r="A805" s="27"/>
      <c r="BI805" s="23"/>
    </row>
    <row r="806" spans="1:61" ht="12.5">
      <c r="A806" s="27"/>
      <c r="BI806" s="23"/>
    </row>
    <row r="807" spans="1:61" ht="12.5">
      <c r="A807" s="27"/>
      <c r="BI807" s="23"/>
    </row>
    <row r="808" spans="1:61" ht="12.5">
      <c r="A808" s="27"/>
      <c r="BI808" s="23"/>
    </row>
    <row r="809" spans="1:61" ht="12.5">
      <c r="A809" s="27"/>
      <c r="BI809" s="23"/>
    </row>
    <row r="810" spans="1:61" ht="12.5">
      <c r="A810" s="27"/>
      <c r="BI810" s="23"/>
    </row>
    <row r="811" spans="1:61" ht="12.5">
      <c r="A811" s="27"/>
      <c r="BI811" s="23"/>
    </row>
    <row r="812" spans="1:61" ht="12.5">
      <c r="A812" s="27"/>
      <c r="BI812" s="23"/>
    </row>
    <row r="813" spans="1:61" ht="12.5">
      <c r="A813" s="27"/>
      <c r="BI813" s="23"/>
    </row>
    <row r="814" spans="1:61" ht="12.5">
      <c r="A814" s="27"/>
      <c r="BI814" s="23"/>
    </row>
    <row r="815" spans="1:61" ht="12.5">
      <c r="A815" s="27"/>
      <c r="BI815" s="23"/>
    </row>
    <row r="816" spans="1:61" ht="12.5">
      <c r="A816" s="27"/>
      <c r="BI816" s="23"/>
    </row>
    <row r="817" spans="1:61" ht="12.5">
      <c r="A817" s="27"/>
      <c r="BI817" s="23"/>
    </row>
    <row r="818" spans="1:61" ht="12.5">
      <c r="A818" s="27"/>
      <c r="BI818" s="23"/>
    </row>
    <row r="819" spans="1:61" ht="12.5">
      <c r="A819" s="27"/>
      <c r="BI819" s="23"/>
    </row>
    <row r="820" spans="1:61" ht="12.5">
      <c r="A820" s="27"/>
      <c r="BI820" s="23"/>
    </row>
    <row r="821" spans="1:61" ht="12.5">
      <c r="A821" s="27"/>
      <c r="BI821" s="23"/>
    </row>
    <row r="822" spans="1:61" ht="12.5">
      <c r="A822" s="27"/>
      <c r="BI822" s="23"/>
    </row>
    <row r="823" spans="1:61" ht="12.5">
      <c r="A823" s="27"/>
      <c r="BI823" s="23"/>
    </row>
    <row r="824" spans="1:61" ht="12.5">
      <c r="A824" s="27"/>
      <c r="BI824" s="23"/>
    </row>
    <row r="825" spans="1:61" ht="12.5">
      <c r="A825" s="27"/>
      <c r="BI825" s="23"/>
    </row>
    <row r="826" spans="1:61" ht="12.5">
      <c r="A826" s="27"/>
      <c r="BI826" s="23"/>
    </row>
    <row r="827" spans="1:61" ht="12.5">
      <c r="A827" s="27"/>
      <c r="BI827" s="23"/>
    </row>
    <row r="828" spans="1:61" ht="12.5">
      <c r="A828" s="27"/>
      <c r="BI828" s="23"/>
    </row>
    <row r="829" spans="1:61" ht="12.5">
      <c r="A829" s="27"/>
      <c r="BI829" s="23"/>
    </row>
    <row r="830" spans="1:61" ht="12.5">
      <c r="A830" s="27"/>
      <c r="BI830" s="23"/>
    </row>
    <row r="831" spans="1:61" ht="12.5">
      <c r="A831" s="27"/>
      <c r="BI831" s="23"/>
    </row>
    <row r="832" spans="1:61" ht="12.5">
      <c r="A832" s="27"/>
      <c r="BI832" s="23"/>
    </row>
    <row r="833" spans="1:61" ht="12.5">
      <c r="A833" s="27"/>
      <c r="BI833" s="23"/>
    </row>
    <row r="834" spans="1:61" ht="12.5">
      <c r="A834" s="27"/>
      <c r="BI834" s="23"/>
    </row>
    <row r="835" spans="1:61" ht="12.5">
      <c r="A835" s="27"/>
      <c r="BI835" s="23"/>
    </row>
    <row r="836" spans="1:61" ht="12.5">
      <c r="A836" s="27"/>
      <c r="BI836" s="23"/>
    </row>
    <row r="837" spans="1:61" ht="12.5">
      <c r="A837" s="27"/>
      <c r="BI837" s="23"/>
    </row>
    <row r="838" spans="1:61" ht="12.5">
      <c r="A838" s="27"/>
      <c r="BI838" s="23"/>
    </row>
    <row r="839" spans="1:61" ht="12.5">
      <c r="A839" s="27"/>
      <c r="BI839" s="23"/>
    </row>
    <row r="840" spans="1:61" ht="12.5">
      <c r="A840" s="27"/>
      <c r="BI840" s="23"/>
    </row>
    <row r="841" spans="1:61" ht="12.5">
      <c r="A841" s="27"/>
      <c r="BI841" s="23"/>
    </row>
    <row r="842" spans="1:61" ht="12.5">
      <c r="A842" s="27"/>
      <c r="BI842" s="23"/>
    </row>
    <row r="843" spans="1:61" ht="12.5">
      <c r="A843" s="27"/>
      <c r="BI843" s="23"/>
    </row>
    <row r="844" spans="1:61" ht="12.5">
      <c r="A844" s="27"/>
      <c r="BI844" s="23"/>
    </row>
    <row r="845" spans="1:61" ht="12.5">
      <c r="A845" s="27"/>
      <c r="BI845" s="23"/>
    </row>
    <row r="846" spans="1:61" ht="12.5">
      <c r="A846" s="27"/>
      <c r="BI846" s="23"/>
    </row>
    <row r="847" spans="1:61" ht="12.5">
      <c r="A847" s="27"/>
      <c r="BI847" s="23"/>
    </row>
    <row r="848" spans="1:61" ht="12.5">
      <c r="A848" s="27"/>
      <c r="BI848" s="23"/>
    </row>
    <row r="849" spans="1:61" ht="12.5">
      <c r="A849" s="27"/>
      <c r="BI849" s="23"/>
    </row>
    <row r="850" spans="1:61" ht="12.5">
      <c r="A850" s="27"/>
      <c r="BI850" s="23"/>
    </row>
    <row r="851" spans="1:61" ht="12.5">
      <c r="A851" s="27"/>
      <c r="BI851" s="23"/>
    </row>
    <row r="852" spans="1:61" ht="12.5">
      <c r="A852" s="27"/>
      <c r="BI852" s="23"/>
    </row>
    <row r="853" spans="1:61" ht="12.5">
      <c r="A853" s="27"/>
      <c r="BI853" s="23"/>
    </row>
    <row r="854" spans="1:61" ht="12.5">
      <c r="A854" s="27"/>
      <c r="BI854" s="23"/>
    </row>
    <row r="855" spans="1:61" ht="12.5">
      <c r="A855" s="27"/>
      <c r="BI855" s="23"/>
    </row>
    <row r="856" spans="1:61" ht="12.5">
      <c r="A856" s="27"/>
      <c r="BI856" s="23"/>
    </row>
    <row r="857" spans="1:61" ht="12.5">
      <c r="A857" s="27"/>
      <c r="BI857" s="23"/>
    </row>
    <row r="858" spans="1:61" ht="12.5">
      <c r="A858" s="27"/>
      <c r="BI858" s="23"/>
    </row>
    <row r="859" spans="1:61" ht="12.5">
      <c r="A859" s="27"/>
      <c r="BI859" s="23"/>
    </row>
    <row r="860" spans="1:61" ht="12.5">
      <c r="A860" s="27"/>
      <c r="BI860" s="23"/>
    </row>
    <row r="861" spans="1:61" ht="12.5">
      <c r="A861" s="27"/>
      <c r="BI861" s="23"/>
    </row>
    <row r="862" spans="1:61" ht="12.5">
      <c r="A862" s="27"/>
      <c r="BI862" s="23"/>
    </row>
    <row r="863" spans="1:61" ht="12.5">
      <c r="A863" s="27"/>
      <c r="BI863" s="23"/>
    </row>
    <row r="864" spans="1:61" ht="12.5">
      <c r="A864" s="27"/>
      <c r="BI864" s="23"/>
    </row>
    <row r="865" spans="1:61" ht="12.5">
      <c r="A865" s="27"/>
      <c r="BI865" s="23"/>
    </row>
    <row r="866" spans="1:61" ht="12.5">
      <c r="A866" s="27"/>
      <c r="BI866" s="23"/>
    </row>
    <row r="867" spans="1:61" ht="12.5">
      <c r="A867" s="27"/>
      <c r="BI867" s="23"/>
    </row>
    <row r="868" spans="1:61" ht="12.5">
      <c r="A868" s="27"/>
      <c r="BI868" s="23"/>
    </row>
    <row r="869" spans="1:61" ht="12.5">
      <c r="A869" s="27"/>
      <c r="BI869" s="23"/>
    </row>
    <row r="870" spans="1:61" ht="12.5">
      <c r="A870" s="27"/>
      <c r="BI870" s="23"/>
    </row>
    <row r="871" spans="1:61" ht="12.5">
      <c r="A871" s="27"/>
      <c r="BI871" s="23"/>
    </row>
    <row r="872" spans="1:61" ht="12.5">
      <c r="A872" s="27"/>
      <c r="BI872" s="23"/>
    </row>
    <row r="873" spans="1:61" ht="12.5">
      <c r="A873" s="27"/>
      <c r="BI873" s="23"/>
    </row>
    <row r="874" spans="1:61" ht="12.5">
      <c r="A874" s="27"/>
      <c r="BI874" s="23"/>
    </row>
    <row r="875" spans="1:61" ht="12.5">
      <c r="A875" s="27"/>
      <c r="BI875" s="23"/>
    </row>
    <row r="876" spans="1:61" ht="12.5">
      <c r="A876" s="27"/>
      <c r="BI876" s="23"/>
    </row>
    <row r="877" spans="1:61" ht="12.5">
      <c r="A877" s="27"/>
      <c r="BI877" s="23"/>
    </row>
    <row r="878" spans="1:61" ht="12.5">
      <c r="A878" s="27"/>
      <c r="BI878" s="23"/>
    </row>
    <row r="879" spans="1:61" ht="12.5">
      <c r="A879" s="27"/>
      <c r="BI879" s="23"/>
    </row>
    <row r="880" spans="1:61" ht="12.5">
      <c r="A880" s="27"/>
      <c r="BI880" s="23"/>
    </row>
    <row r="881" spans="1:61" ht="12.5">
      <c r="A881" s="27"/>
      <c r="BI881" s="23"/>
    </row>
    <row r="882" spans="1:61" ht="12.5">
      <c r="A882" s="27"/>
      <c r="BI882" s="23"/>
    </row>
    <row r="883" spans="1:61" ht="12.5">
      <c r="A883" s="27"/>
      <c r="BI883" s="23"/>
    </row>
    <row r="884" spans="1:61" ht="12.5">
      <c r="A884" s="27"/>
      <c r="BI884" s="23"/>
    </row>
    <row r="885" spans="1:61" ht="12.5">
      <c r="A885" s="27"/>
      <c r="BI885" s="23"/>
    </row>
    <row r="886" spans="1:61" ht="12.5">
      <c r="A886" s="27"/>
      <c r="BI886" s="23"/>
    </row>
    <row r="887" spans="1:61" ht="12.5">
      <c r="A887" s="27"/>
      <c r="BI887" s="23"/>
    </row>
    <row r="888" spans="1:61" ht="12.5">
      <c r="A888" s="27"/>
      <c r="BI888" s="23"/>
    </row>
    <row r="889" spans="1:61" ht="12.5">
      <c r="A889" s="27"/>
      <c r="BI889" s="23"/>
    </row>
    <row r="890" spans="1:61" ht="12.5">
      <c r="A890" s="27"/>
      <c r="BI890" s="23"/>
    </row>
    <row r="891" spans="1:61" ht="12.5">
      <c r="A891" s="27"/>
      <c r="BI891" s="23"/>
    </row>
    <row r="892" spans="1:61" ht="12.5">
      <c r="A892" s="27"/>
      <c r="BI892" s="23"/>
    </row>
    <row r="893" spans="1:61" ht="12.5">
      <c r="A893" s="27"/>
      <c r="BI893" s="23"/>
    </row>
    <row r="894" spans="1:61" ht="12.5">
      <c r="A894" s="27"/>
      <c r="BI894" s="23"/>
    </row>
    <row r="895" spans="1:61" ht="12.5">
      <c r="A895" s="27"/>
      <c r="BI895" s="23"/>
    </row>
    <row r="896" spans="1:61" ht="12.5">
      <c r="A896" s="27"/>
      <c r="BI896" s="23"/>
    </row>
    <row r="897" spans="1:61" ht="12.5">
      <c r="A897" s="27"/>
      <c r="BI897" s="23"/>
    </row>
    <row r="898" spans="1:61" ht="12.5">
      <c r="A898" s="27"/>
      <c r="BI898" s="23"/>
    </row>
    <row r="899" spans="1:61" ht="12.5">
      <c r="A899" s="27"/>
      <c r="BI899" s="23"/>
    </row>
    <row r="900" spans="1:61" ht="12.5">
      <c r="A900" s="27"/>
      <c r="BI900" s="23"/>
    </row>
    <row r="901" spans="1:61" ht="12.5">
      <c r="A901" s="27"/>
      <c r="BI901" s="23"/>
    </row>
    <row r="902" spans="1:61" ht="12.5">
      <c r="A902" s="27"/>
      <c r="BI902" s="23"/>
    </row>
    <row r="903" spans="1:61" ht="12.5">
      <c r="A903" s="27"/>
      <c r="BI903" s="23"/>
    </row>
    <row r="904" spans="1:61" ht="12.5">
      <c r="A904" s="27"/>
      <c r="BI904" s="23"/>
    </row>
    <row r="905" spans="1:61" ht="12.5">
      <c r="A905" s="27"/>
      <c r="BI905" s="23"/>
    </row>
    <row r="906" spans="1:61" ht="12.5">
      <c r="A906" s="27"/>
      <c r="BI906" s="23"/>
    </row>
    <row r="907" spans="1:61" ht="12.5">
      <c r="A907" s="27"/>
      <c r="BI907" s="23"/>
    </row>
    <row r="908" spans="1:61" ht="12.5">
      <c r="A908" s="27"/>
      <c r="BI908" s="23"/>
    </row>
    <row r="909" spans="1:61" ht="12.5">
      <c r="A909" s="27"/>
      <c r="BI909" s="23"/>
    </row>
    <row r="910" spans="1:61" ht="12.5">
      <c r="A910" s="27"/>
      <c r="BI910" s="23"/>
    </row>
    <row r="911" spans="1:61" ht="12.5">
      <c r="A911" s="27"/>
      <c r="BI911" s="23"/>
    </row>
    <row r="912" spans="1:61" ht="12.5">
      <c r="A912" s="27"/>
      <c r="BI912" s="23"/>
    </row>
    <row r="913" spans="1:61" ht="12.5">
      <c r="A913" s="27"/>
      <c r="BI913" s="23"/>
    </row>
    <row r="914" spans="1:61" ht="12.5">
      <c r="A914" s="27"/>
      <c r="BI914" s="23"/>
    </row>
    <row r="915" spans="1:61" ht="12.5">
      <c r="A915" s="27"/>
      <c r="BI915" s="23"/>
    </row>
    <row r="916" spans="1:61" ht="12.5">
      <c r="A916" s="27"/>
      <c r="BI916" s="23"/>
    </row>
    <row r="917" spans="1:61" ht="12.5">
      <c r="A917" s="27"/>
      <c r="BI917" s="23"/>
    </row>
    <row r="918" spans="1:61" ht="12.5">
      <c r="A918" s="27"/>
      <c r="BI918" s="23"/>
    </row>
    <row r="919" spans="1:61" ht="12.5">
      <c r="A919" s="27"/>
      <c r="BI919" s="23"/>
    </row>
    <row r="920" spans="1:61" ht="12.5">
      <c r="A920" s="27"/>
      <c r="BI920" s="23"/>
    </row>
    <row r="921" spans="1:61" ht="12.5">
      <c r="A921" s="27"/>
      <c r="BI921" s="23"/>
    </row>
    <row r="922" spans="1:61" ht="12.5">
      <c r="A922" s="27"/>
      <c r="BI922" s="23"/>
    </row>
    <row r="923" spans="1:61" ht="12.5">
      <c r="A923" s="27"/>
      <c r="BI923" s="23"/>
    </row>
    <row r="924" spans="1:61" ht="12.5">
      <c r="A924" s="27"/>
      <c r="BI924" s="23"/>
    </row>
    <row r="925" spans="1:61" ht="12.5">
      <c r="A925" s="27"/>
      <c r="BI925" s="23"/>
    </row>
    <row r="926" spans="1:61" ht="12.5">
      <c r="A926" s="27"/>
      <c r="BI926" s="23"/>
    </row>
    <row r="927" spans="1:61" ht="12.5">
      <c r="A927" s="27"/>
      <c r="BI927" s="23"/>
    </row>
    <row r="928" spans="1:61" ht="12.5">
      <c r="A928" s="27"/>
      <c r="BI928" s="23"/>
    </row>
    <row r="929" spans="1:61" ht="12.5">
      <c r="A929" s="27"/>
      <c r="BI929" s="23"/>
    </row>
    <row r="930" spans="1:61" ht="12.5">
      <c r="A930" s="27"/>
      <c r="BI930" s="23"/>
    </row>
    <row r="931" spans="1:61" ht="12.5">
      <c r="A931" s="27"/>
      <c r="BI931" s="23"/>
    </row>
    <row r="932" spans="1:61" ht="12.5">
      <c r="A932" s="27"/>
      <c r="BI932" s="23"/>
    </row>
    <row r="933" spans="1:61" ht="12.5">
      <c r="A933" s="27"/>
      <c r="BI933" s="23"/>
    </row>
    <row r="934" spans="1:61" ht="12.5">
      <c r="A934" s="27"/>
      <c r="BI934" s="23"/>
    </row>
    <row r="935" spans="1:61" ht="12.5">
      <c r="A935" s="27"/>
      <c r="BI935" s="23"/>
    </row>
    <row r="936" spans="1:61" ht="12.5">
      <c r="A936" s="27"/>
      <c r="BI936" s="23"/>
    </row>
    <row r="937" spans="1:61" ht="12.5">
      <c r="A937" s="27"/>
      <c r="BI937" s="23"/>
    </row>
    <row r="938" spans="1:61" ht="12.5">
      <c r="A938" s="27"/>
      <c r="BI938" s="23"/>
    </row>
    <row r="939" spans="1:61" ht="12.5">
      <c r="A939" s="27"/>
      <c r="BI939" s="23"/>
    </row>
    <row r="940" spans="1:61" ht="12.5">
      <c r="A940" s="27"/>
      <c r="BI940" s="23"/>
    </row>
    <row r="941" spans="1:61" ht="12.5">
      <c r="A941" s="27"/>
      <c r="BI941" s="23"/>
    </row>
    <row r="942" spans="1:61" ht="12.5">
      <c r="A942" s="27"/>
      <c r="BI942" s="23"/>
    </row>
    <row r="943" spans="1:61" ht="12.5">
      <c r="A943" s="27"/>
      <c r="BI943" s="23"/>
    </row>
    <row r="944" spans="1:61" ht="12.5">
      <c r="A944" s="27"/>
      <c r="BI944" s="23"/>
    </row>
    <row r="945" spans="1:61" ht="12.5">
      <c r="A945" s="27"/>
      <c r="BI945" s="23"/>
    </row>
    <row r="946" spans="1:61" ht="12.5">
      <c r="A946" s="27"/>
      <c r="BI946" s="23"/>
    </row>
    <row r="947" spans="1:61" ht="12.5">
      <c r="A947" s="27"/>
      <c r="BI947" s="23"/>
    </row>
    <row r="948" spans="1:61" ht="12.5">
      <c r="A948" s="27"/>
      <c r="BI948" s="23"/>
    </row>
    <row r="949" spans="1:61" ht="12.5">
      <c r="A949" s="27"/>
      <c r="BI949" s="23"/>
    </row>
    <row r="950" spans="1:61" ht="12.5">
      <c r="A950" s="27"/>
      <c r="BI950" s="23"/>
    </row>
    <row r="951" spans="1:61" ht="12.5">
      <c r="A951" s="27"/>
      <c r="BI951" s="23"/>
    </row>
    <row r="952" spans="1:61" ht="12.5">
      <c r="A952" s="27"/>
      <c r="BI952" s="23"/>
    </row>
    <row r="953" spans="1:61" ht="12.5">
      <c r="A953" s="27"/>
      <c r="BI953" s="23"/>
    </row>
    <row r="954" spans="1:61" ht="12.5">
      <c r="A954" s="27"/>
      <c r="BI954" s="23"/>
    </row>
    <row r="955" spans="1:61" ht="12.5">
      <c r="A955" s="27"/>
      <c r="BI955" s="23"/>
    </row>
    <row r="956" spans="1:61" ht="12.5">
      <c r="A956" s="27"/>
      <c r="BI956" s="23"/>
    </row>
    <row r="957" spans="1:61" ht="12.5">
      <c r="A957" s="27"/>
      <c r="BI957" s="23"/>
    </row>
    <row r="958" spans="1:61" ht="12.5">
      <c r="A958" s="27"/>
      <c r="BI958" s="23"/>
    </row>
    <row r="959" spans="1:61" ht="12.5">
      <c r="A959" s="27"/>
      <c r="BI959" s="23"/>
    </row>
    <row r="960" spans="1:61" ht="12.5">
      <c r="A960" s="27"/>
      <c r="BI960" s="23"/>
    </row>
    <row r="961" spans="1:61" ht="12.5">
      <c r="A961" s="27"/>
      <c r="BI961" s="23"/>
    </row>
    <row r="962" spans="1:61" ht="12.5">
      <c r="A962" s="27"/>
      <c r="BI962" s="23"/>
    </row>
    <row r="963" spans="1:61" ht="12.5">
      <c r="A963" s="27"/>
      <c r="BI963" s="23"/>
    </row>
    <row r="964" spans="1:61" ht="12.5">
      <c r="A964" s="27"/>
      <c r="BI964" s="23"/>
    </row>
    <row r="965" spans="1:61" ht="12.5">
      <c r="A965" s="27"/>
      <c r="BI965" s="23"/>
    </row>
    <row r="966" spans="1:61" ht="12.5">
      <c r="A966" s="27"/>
      <c r="BI966" s="23"/>
    </row>
    <row r="967" spans="1:61" ht="12.5">
      <c r="A967" s="27"/>
      <c r="BI967" s="23"/>
    </row>
    <row r="968" spans="1:61" ht="12.5">
      <c r="A968" s="27"/>
      <c r="BI968" s="23"/>
    </row>
    <row r="969" spans="1:61" ht="12.5">
      <c r="A969" s="27"/>
      <c r="BI969" s="23"/>
    </row>
    <row r="970" spans="1:61" ht="12.5">
      <c r="A970" s="27"/>
      <c r="BI970" s="23"/>
    </row>
    <row r="971" spans="1:61" ht="12.5">
      <c r="A971" s="27"/>
      <c r="BI971" s="23"/>
    </row>
    <row r="972" spans="1:61" ht="12.5">
      <c r="A972" s="27"/>
      <c r="BI972" s="23"/>
    </row>
    <row r="973" spans="1:61" ht="12.5">
      <c r="A973" s="27"/>
      <c r="BI973" s="23"/>
    </row>
    <row r="974" spans="1:61" ht="12.5">
      <c r="A974" s="27"/>
      <c r="BI974" s="23"/>
    </row>
    <row r="975" spans="1:61" ht="12.5">
      <c r="A975" s="27"/>
      <c r="BI975" s="23"/>
    </row>
    <row r="976" spans="1:61" ht="12.5">
      <c r="A976" s="27"/>
      <c r="BI976" s="23"/>
    </row>
    <row r="977" spans="1:61" ht="12.5">
      <c r="A977" s="27"/>
      <c r="BI977" s="23"/>
    </row>
    <row r="978" spans="1:61" ht="12.5">
      <c r="A978" s="27"/>
      <c r="BI978" s="23"/>
    </row>
    <row r="979" spans="1:61" ht="12.5">
      <c r="A979" s="27"/>
      <c r="BI979" s="23"/>
    </row>
    <row r="980" spans="1:61" ht="12.5">
      <c r="A980" s="27"/>
      <c r="BI980" s="23"/>
    </row>
    <row r="981" spans="1:61" ht="12.5">
      <c r="A981" s="27"/>
      <c r="BI981" s="23"/>
    </row>
    <row r="982" spans="1:61" ht="12.5">
      <c r="A982" s="27"/>
      <c r="BI982" s="23"/>
    </row>
    <row r="983" spans="1:61" ht="12.5">
      <c r="A983" s="27"/>
      <c r="BI983" s="23"/>
    </row>
    <row r="984" spans="1:61" ht="12.5">
      <c r="A984" s="27"/>
      <c r="BI984" s="23"/>
    </row>
    <row r="985" spans="1:61" ht="12.5">
      <c r="A985" s="27"/>
      <c r="BI985" s="23"/>
    </row>
    <row r="986" spans="1:61" ht="12.5">
      <c r="A986" s="27"/>
      <c r="BI986" s="23"/>
    </row>
    <row r="987" spans="1:61" ht="12.5">
      <c r="A987" s="27"/>
      <c r="BI987" s="23"/>
    </row>
    <row r="988" spans="1:61" ht="12.5">
      <c r="A988" s="27"/>
      <c r="BI988" s="23"/>
    </row>
    <row r="989" spans="1:61" ht="12.5">
      <c r="A989" s="27"/>
      <c r="BI989" s="23"/>
    </row>
    <row r="990" spans="1:61" ht="12.5">
      <c r="A990" s="27"/>
      <c r="BI990" s="23"/>
    </row>
    <row r="991" spans="1:61" ht="12.5">
      <c r="A991" s="27"/>
      <c r="BI991" s="23"/>
    </row>
    <row r="992" spans="1:61" ht="12.5">
      <c r="A992" s="27"/>
      <c r="BI992" s="23"/>
    </row>
    <row r="993" spans="1:61" ht="12.5">
      <c r="A993" s="27"/>
      <c r="BI993" s="23"/>
    </row>
    <row r="994" spans="1:61" ht="12.5">
      <c r="A994" s="27"/>
      <c r="BI994" s="23"/>
    </row>
    <row r="995" spans="1:61" ht="12.5">
      <c r="A995" s="27"/>
      <c r="BI995" s="23"/>
    </row>
    <row r="996" spans="1:61" ht="12.5">
      <c r="A996" s="27"/>
      <c r="BI996" s="23"/>
    </row>
    <row r="997" spans="1:61" ht="12.5">
      <c r="A997" s="27"/>
      <c r="BI997" s="23"/>
    </row>
    <row r="998" spans="1:61" ht="12.5">
      <c r="A998" s="27"/>
      <c r="BI998" s="23"/>
    </row>
    <row r="999" spans="1:61" ht="12.5">
      <c r="A999" s="27"/>
      <c r="BI999" s="23"/>
    </row>
    <row r="1000" spans="1:61" ht="12.5">
      <c r="A1000" s="27"/>
      <c r="BI1000" s="23"/>
    </row>
    <row r="1001" spans="1:61" ht="12.5">
      <c r="A1001" s="27"/>
    </row>
    <row r="1002" spans="1:61" ht="12.5">
      <c r="A1002" s="27"/>
    </row>
    <row r="1003" spans="1:61" ht="12.5">
      <c r="A1003" s="27"/>
    </row>
    <row r="1004" spans="1:61" ht="12.5">
      <c r="A1004" s="27"/>
    </row>
    <row r="1005" spans="1:61" ht="12.5">
      <c r="A1005" s="27"/>
    </row>
    <row r="1006" spans="1:61" ht="12.5">
      <c r="A1006" s="27"/>
    </row>
    <row r="1007" spans="1:61" ht="12.5">
      <c r="A1007" s="27"/>
    </row>
    <row r="1008" spans="1:61" ht="12.5">
      <c r="A1008" s="27"/>
    </row>
    <row r="1009" spans="1:1" ht="12.5">
      <c r="A1009" s="27"/>
    </row>
    <row r="1010" spans="1:1" ht="12.5">
      <c r="A1010" s="27"/>
    </row>
    <row r="1011" spans="1:1" ht="12.5">
      <c r="A1011" s="27"/>
    </row>
    <row r="1012" spans="1:1" ht="12.5">
      <c r="A1012" s="27"/>
    </row>
    <row r="1013" spans="1:1" ht="12.5">
      <c r="A1013" s="27"/>
    </row>
    <row r="1014" spans="1:1" ht="12.5">
      <c r="A1014" s="27"/>
    </row>
    <row r="1015" spans="1:1" ht="12.5">
      <c r="A1015" s="27"/>
    </row>
    <row r="1016" spans="1:1" ht="12.5">
      <c r="A1016" s="27"/>
    </row>
    <row r="1017" spans="1:1" ht="12.5">
      <c r="A1017" s="27"/>
    </row>
    <row r="1018" spans="1:1" ht="12.5">
      <c r="A1018" s="27"/>
    </row>
    <row r="1019" spans="1:1" ht="12.5">
      <c r="A1019" s="27"/>
    </row>
    <row r="1020" spans="1:1" ht="12.5">
      <c r="A1020" s="27"/>
    </row>
    <row r="1021" spans="1:1" ht="12.5">
      <c r="A1021" s="27"/>
    </row>
  </sheetData>
  <hyperlinks>
    <hyperlink ref="AM58" r:id="rId1" xr:uid="{5895B8DB-64F0-4BF9-9EA9-12E43FF9B32C}"/>
    <hyperlink ref="AS58" r:id="rId2" xr:uid="{B59698B7-5420-494D-8002-B1DE889F4219}"/>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21"/>
  <sheetViews>
    <sheetView tabSelected="1" topLeftCell="A3" workbookViewId="0">
      <pane xSplit="1" ySplit="4" topLeftCell="B43" activePane="bottomRight" state="frozen"/>
      <selection activeCell="A3" sqref="A3"/>
      <selection pane="topRight" activeCell="B3" sqref="B3"/>
      <selection pane="bottomLeft" activeCell="A7" sqref="A7"/>
      <selection pane="bottomRight" activeCell="B46" sqref="B46"/>
    </sheetView>
  </sheetViews>
  <sheetFormatPr defaultColWidth="14.453125" defaultRowHeight="15.75" customHeight="1"/>
  <cols>
    <col min="1" max="1" width="24" customWidth="1"/>
  </cols>
  <sheetData>
    <row r="1" spans="1:23" ht="15.75" customHeight="1">
      <c r="A1" s="1" t="s">
        <v>0</v>
      </c>
      <c r="B1" s="2" t="s">
        <v>1</v>
      </c>
      <c r="C1" s="2" t="s">
        <v>3</v>
      </c>
      <c r="D1" s="2" t="s">
        <v>4</v>
      </c>
      <c r="E1" s="2" t="s">
        <v>5</v>
      </c>
      <c r="F1" s="2" t="s">
        <v>7</v>
      </c>
      <c r="G1" s="2" t="s">
        <v>9</v>
      </c>
      <c r="H1" s="2" t="s">
        <v>10</v>
      </c>
      <c r="I1" s="2" t="s">
        <v>8</v>
      </c>
      <c r="J1" s="2" t="s">
        <v>8</v>
      </c>
      <c r="K1" s="2" t="s">
        <v>9</v>
      </c>
      <c r="L1" s="2" t="s">
        <v>9</v>
      </c>
      <c r="M1" s="2" t="s">
        <v>9</v>
      </c>
      <c r="N1" s="2" t="s">
        <v>9</v>
      </c>
      <c r="O1" s="2" t="s">
        <v>11</v>
      </c>
      <c r="P1" s="2" t="s">
        <v>11</v>
      </c>
      <c r="Q1" s="2" t="s">
        <v>11</v>
      </c>
      <c r="R1" s="2" t="s">
        <v>12</v>
      </c>
      <c r="S1" s="2" t="s">
        <v>14</v>
      </c>
      <c r="T1" s="2" t="s">
        <v>14</v>
      </c>
      <c r="U1" s="2" t="s">
        <v>10</v>
      </c>
      <c r="V1" s="2" t="s">
        <v>10</v>
      </c>
      <c r="W1" s="2" t="s">
        <v>10</v>
      </c>
    </row>
    <row r="2" spans="1:23" ht="41.5" customHeight="1">
      <c r="A2" s="1" t="s">
        <v>15</v>
      </c>
      <c r="B2" s="2" t="s">
        <v>16</v>
      </c>
      <c r="C2" s="2" t="s">
        <v>16</v>
      </c>
      <c r="D2" s="3" t="s">
        <v>16</v>
      </c>
      <c r="E2" s="4">
        <v>7</v>
      </c>
      <c r="F2" s="2">
        <v>17</v>
      </c>
      <c r="G2" s="2">
        <v>23</v>
      </c>
      <c r="H2" s="3">
        <v>24</v>
      </c>
      <c r="I2" s="3">
        <v>25</v>
      </c>
      <c r="J2" s="2">
        <v>26</v>
      </c>
      <c r="K2" s="2">
        <v>30</v>
      </c>
      <c r="L2" s="2">
        <v>31</v>
      </c>
      <c r="M2" s="2">
        <v>32</v>
      </c>
      <c r="N2" s="2">
        <v>35</v>
      </c>
      <c r="O2" s="5" t="s">
        <v>19</v>
      </c>
      <c r="P2" s="2" t="s">
        <v>22</v>
      </c>
      <c r="Q2" s="2" t="s">
        <v>23</v>
      </c>
      <c r="R2" s="2">
        <v>45</v>
      </c>
      <c r="S2" s="2">
        <v>52</v>
      </c>
      <c r="T2" s="2">
        <v>54</v>
      </c>
      <c r="U2" s="3">
        <v>57</v>
      </c>
      <c r="V2" s="2">
        <v>60</v>
      </c>
      <c r="W2" s="3">
        <v>61</v>
      </c>
    </row>
    <row r="3" spans="1:23" ht="15.75" customHeight="1">
      <c r="A3" s="1" t="s">
        <v>24</v>
      </c>
      <c r="B3" s="2">
        <v>2018</v>
      </c>
      <c r="C3" s="2">
        <v>2013</v>
      </c>
      <c r="D3" s="2">
        <v>2020</v>
      </c>
      <c r="E3" s="2">
        <v>2015</v>
      </c>
      <c r="F3" s="2">
        <v>2013</v>
      </c>
      <c r="G3" s="2">
        <v>2019</v>
      </c>
      <c r="H3" s="2">
        <v>2012</v>
      </c>
      <c r="I3" s="2">
        <v>2014</v>
      </c>
      <c r="J3" s="2">
        <v>2007</v>
      </c>
      <c r="K3" s="2">
        <v>2019</v>
      </c>
      <c r="L3" s="2">
        <v>2009</v>
      </c>
      <c r="M3" s="2">
        <v>2018</v>
      </c>
      <c r="N3" s="2">
        <v>2014</v>
      </c>
      <c r="O3" s="2">
        <v>2019</v>
      </c>
      <c r="P3" s="2">
        <v>2013</v>
      </c>
      <c r="Q3" s="5">
        <v>2016</v>
      </c>
      <c r="R3" s="2">
        <v>2016</v>
      </c>
      <c r="S3" s="2">
        <v>2009</v>
      </c>
      <c r="T3" s="2">
        <v>2018</v>
      </c>
      <c r="U3" s="2">
        <v>1991</v>
      </c>
      <c r="V3" s="2">
        <v>2017</v>
      </c>
      <c r="W3" s="2">
        <v>2012</v>
      </c>
    </row>
    <row r="4" spans="1:23" ht="12.5">
      <c r="A4" s="1" t="s">
        <v>25</v>
      </c>
      <c r="B4" s="2" t="s">
        <v>27</v>
      </c>
      <c r="C4" s="2" t="s">
        <v>31</v>
      </c>
      <c r="D4" s="2" t="s">
        <v>27</v>
      </c>
      <c r="E4" s="2" t="s">
        <v>38</v>
      </c>
      <c r="F4" s="2" t="s">
        <v>47</v>
      </c>
      <c r="G4" s="2" t="s">
        <v>53</v>
      </c>
      <c r="H4" s="2" t="s">
        <v>54</v>
      </c>
      <c r="I4" s="2" t="s">
        <v>55</v>
      </c>
      <c r="J4" s="2" t="s">
        <v>47</v>
      </c>
      <c r="K4" s="2" t="s">
        <v>59</v>
      </c>
      <c r="L4" s="2" t="s">
        <v>27</v>
      </c>
      <c r="M4" s="2" t="s">
        <v>60</v>
      </c>
      <c r="N4" s="2" t="s">
        <v>28</v>
      </c>
      <c r="O4" s="2" t="s">
        <v>39</v>
      </c>
      <c r="Q4" s="2" t="s">
        <v>66</v>
      </c>
      <c r="R4" s="2" t="s">
        <v>69</v>
      </c>
      <c r="S4" s="2" t="s">
        <v>74</v>
      </c>
      <c r="T4" s="2" t="s">
        <v>60</v>
      </c>
      <c r="U4" s="2" t="s">
        <v>77</v>
      </c>
      <c r="V4" s="2" t="s">
        <v>27</v>
      </c>
      <c r="W4" s="2" t="s">
        <v>79</v>
      </c>
    </row>
    <row r="5" spans="1:23" ht="12.5">
      <c r="A5" s="1" t="s">
        <v>81</v>
      </c>
      <c r="B5" s="2" t="s">
        <v>83</v>
      </c>
      <c r="C5" s="2" t="s">
        <v>89</v>
      </c>
      <c r="D5" s="2" t="s">
        <v>90</v>
      </c>
      <c r="E5" s="2" t="s">
        <v>97</v>
      </c>
      <c r="F5" s="2" t="s">
        <v>107</v>
      </c>
      <c r="G5" s="2" t="s">
        <v>112</v>
      </c>
      <c r="H5" s="2" t="s">
        <v>113</v>
      </c>
      <c r="I5" s="2" t="s">
        <v>113</v>
      </c>
      <c r="J5" s="2" t="s">
        <v>114</v>
      </c>
      <c r="K5" s="2" t="s">
        <v>118</v>
      </c>
      <c r="L5" s="2" t="s">
        <v>119</v>
      </c>
      <c r="M5" s="2" t="s">
        <v>120</v>
      </c>
      <c r="N5" s="2" t="s">
        <v>123</v>
      </c>
      <c r="O5" s="2" t="s">
        <v>907</v>
      </c>
      <c r="P5" s="2" t="s">
        <v>129</v>
      </c>
      <c r="Q5" s="2" t="s">
        <v>130</v>
      </c>
      <c r="R5" s="2" t="s">
        <v>133</v>
      </c>
      <c r="S5" s="2" t="s">
        <v>140</v>
      </c>
      <c r="T5" s="2" t="s">
        <v>142</v>
      </c>
      <c r="U5" s="2" t="s">
        <v>145</v>
      </c>
      <c r="V5" s="2" t="s">
        <v>148</v>
      </c>
      <c r="W5" s="2" t="s">
        <v>149</v>
      </c>
    </row>
    <row r="6" spans="1:23" ht="15.75" customHeight="1">
      <c r="A6" s="1" t="s">
        <v>152</v>
      </c>
      <c r="B6" s="2" t="s">
        <v>154</v>
      </c>
      <c r="C6" s="2" t="s">
        <v>160</v>
      </c>
      <c r="D6" s="2" t="s">
        <v>161</v>
      </c>
      <c r="E6" s="13" t="s">
        <v>168</v>
      </c>
      <c r="F6" s="2" t="s">
        <v>177</v>
      </c>
      <c r="G6" s="2" t="s">
        <v>183</v>
      </c>
      <c r="H6" s="2" t="s">
        <v>184</v>
      </c>
      <c r="I6" s="2" t="s">
        <v>185</v>
      </c>
      <c r="J6" s="2" t="s">
        <v>186</v>
      </c>
      <c r="K6" s="2" t="s">
        <v>190</v>
      </c>
      <c r="L6" s="2" t="s">
        <v>191</v>
      </c>
      <c r="M6" s="2" t="s">
        <v>192</v>
      </c>
      <c r="N6" s="2" t="s">
        <v>195</v>
      </c>
      <c r="O6" s="2" t="s">
        <v>198</v>
      </c>
      <c r="P6" s="2" t="s">
        <v>200</v>
      </c>
      <c r="Q6" s="2" t="s">
        <v>201</v>
      </c>
      <c r="R6" s="2" t="s">
        <v>204</v>
      </c>
      <c r="S6" s="2" t="s">
        <v>210</v>
      </c>
      <c r="T6" s="2" t="s">
        <v>212</v>
      </c>
      <c r="U6" s="2" t="s">
        <v>215</v>
      </c>
      <c r="V6" s="2" t="s">
        <v>218</v>
      </c>
      <c r="W6" s="2" t="s">
        <v>219</v>
      </c>
    </row>
    <row r="7" spans="1:23" ht="15.75" customHeight="1">
      <c r="A7" s="1" t="s">
        <v>222</v>
      </c>
      <c r="B7" s="2" t="s">
        <v>224</v>
      </c>
      <c r="C7" s="2" t="s">
        <v>227</v>
      </c>
      <c r="D7" s="2" t="s">
        <v>228</v>
      </c>
      <c r="E7" s="2" t="s">
        <v>229</v>
      </c>
      <c r="F7" s="2" t="s">
        <v>240</v>
      </c>
      <c r="G7" s="2" t="s">
        <v>244</v>
      </c>
      <c r="H7" s="2" t="s">
        <v>245</v>
      </c>
      <c r="I7" s="2" t="s">
        <v>63</v>
      </c>
      <c r="J7" s="2" t="s">
        <v>246</v>
      </c>
      <c r="K7" s="2" t="s">
        <v>250</v>
      </c>
      <c r="L7" s="2" t="s">
        <v>251</v>
      </c>
      <c r="M7" s="2" t="s">
        <v>252</v>
      </c>
      <c r="N7" s="2" t="s">
        <v>255</v>
      </c>
      <c r="O7" s="2" t="s">
        <v>258</v>
      </c>
      <c r="P7" s="2" t="s">
        <v>261</v>
      </c>
      <c r="Q7" s="2" t="s">
        <v>262</v>
      </c>
      <c r="R7" s="2" t="s">
        <v>264</v>
      </c>
      <c r="S7" s="2" t="s">
        <v>227</v>
      </c>
      <c r="T7" s="2" t="s">
        <v>270</v>
      </c>
      <c r="U7" s="2" t="s">
        <v>273</v>
      </c>
      <c r="V7" s="2" t="s">
        <v>276</v>
      </c>
      <c r="W7" s="2" t="s">
        <v>277</v>
      </c>
    </row>
    <row r="8" spans="1:23" ht="15.75" customHeight="1">
      <c r="A8" s="1" t="s">
        <v>280</v>
      </c>
      <c r="B8" s="2" t="s">
        <v>281</v>
      </c>
      <c r="C8" s="2" t="s">
        <v>283</v>
      </c>
      <c r="D8" s="2" t="s">
        <v>282</v>
      </c>
      <c r="E8" s="2" t="s">
        <v>284</v>
      </c>
      <c r="F8" s="2" t="s">
        <v>282</v>
      </c>
      <c r="G8" s="2" t="s">
        <v>284</v>
      </c>
      <c r="H8" s="2" t="s">
        <v>284</v>
      </c>
      <c r="I8" s="2" t="s">
        <v>283</v>
      </c>
      <c r="J8" s="2" t="s">
        <v>281</v>
      </c>
      <c r="K8" s="2" t="s">
        <v>282</v>
      </c>
      <c r="L8" s="2" t="s">
        <v>284</v>
      </c>
      <c r="M8" s="2" t="s">
        <v>284</v>
      </c>
      <c r="N8" s="2" t="s">
        <v>284</v>
      </c>
      <c r="O8" s="2" t="s">
        <v>282</v>
      </c>
      <c r="P8" s="2" t="s">
        <v>284</v>
      </c>
      <c r="Q8" s="2" t="s">
        <v>284</v>
      </c>
      <c r="S8" s="2" t="s">
        <v>283</v>
      </c>
      <c r="T8" s="2" t="s">
        <v>281</v>
      </c>
      <c r="U8" s="2" t="s">
        <v>284</v>
      </c>
      <c r="V8" s="2" t="s">
        <v>284</v>
      </c>
      <c r="W8" s="2" t="s">
        <v>284</v>
      </c>
    </row>
    <row r="9" spans="1:23" ht="15.75" customHeight="1">
      <c r="A9" s="14" t="s">
        <v>288</v>
      </c>
      <c r="B9" s="2">
        <v>0</v>
      </c>
      <c r="C9" s="2">
        <v>1</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row>
    <row r="10" spans="1:23" ht="15.75" customHeight="1">
      <c r="A10" s="14" t="s">
        <v>290</v>
      </c>
      <c r="B10" s="2">
        <v>0</v>
      </c>
      <c r="C10" s="2">
        <v>1</v>
      </c>
      <c r="D10" s="2">
        <v>0</v>
      </c>
      <c r="E10" s="2">
        <v>1</v>
      </c>
      <c r="F10" s="2">
        <v>0</v>
      </c>
      <c r="G10" s="2">
        <v>0</v>
      </c>
      <c r="H10" s="2">
        <v>0</v>
      </c>
      <c r="I10" s="2">
        <v>0</v>
      </c>
      <c r="J10" s="2">
        <v>1</v>
      </c>
      <c r="K10" s="2">
        <v>0</v>
      </c>
      <c r="L10" s="2">
        <v>0</v>
      </c>
      <c r="M10" s="2">
        <v>0</v>
      </c>
      <c r="N10" s="2">
        <v>0</v>
      </c>
      <c r="O10" s="2">
        <v>0</v>
      </c>
      <c r="P10" s="5">
        <v>0</v>
      </c>
      <c r="Q10" s="2">
        <v>0</v>
      </c>
      <c r="R10" s="2">
        <v>0</v>
      </c>
      <c r="S10" s="2">
        <v>1</v>
      </c>
      <c r="T10" s="2">
        <v>0</v>
      </c>
      <c r="U10" s="2">
        <v>0</v>
      </c>
      <c r="V10" s="2">
        <v>0</v>
      </c>
      <c r="W10" s="2">
        <v>0</v>
      </c>
    </row>
    <row r="11" spans="1:23" ht="15.75" customHeight="1">
      <c r="A11" s="14" t="s">
        <v>291</v>
      </c>
      <c r="B11" s="2">
        <v>1</v>
      </c>
      <c r="C11" s="2">
        <v>1</v>
      </c>
      <c r="D11" s="2">
        <v>1</v>
      </c>
      <c r="E11" s="2">
        <v>0</v>
      </c>
      <c r="F11" s="2">
        <v>1</v>
      </c>
      <c r="G11" s="2">
        <v>0</v>
      </c>
      <c r="H11" s="2">
        <v>0</v>
      </c>
      <c r="I11" s="2">
        <v>0</v>
      </c>
      <c r="J11" s="2">
        <v>1</v>
      </c>
      <c r="K11" s="2" t="s">
        <v>289</v>
      </c>
      <c r="L11" s="2">
        <v>0</v>
      </c>
      <c r="M11" s="2">
        <v>0</v>
      </c>
      <c r="N11" s="2">
        <v>0</v>
      </c>
      <c r="O11" s="2">
        <v>1</v>
      </c>
      <c r="P11" s="2">
        <v>0</v>
      </c>
      <c r="Q11" s="2">
        <v>0</v>
      </c>
      <c r="R11" s="2">
        <v>1</v>
      </c>
      <c r="S11" s="2">
        <v>1</v>
      </c>
      <c r="T11" s="2">
        <v>0</v>
      </c>
      <c r="U11" s="2">
        <v>0</v>
      </c>
      <c r="V11" s="2">
        <v>0</v>
      </c>
      <c r="W11" s="2">
        <v>0</v>
      </c>
    </row>
    <row r="12" spans="1:23" ht="15.75" customHeight="1">
      <c r="A12" s="14" t="s">
        <v>292</v>
      </c>
      <c r="B12" s="2">
        <v>0</v>
      </c>
      <c r="C12" s="2">
        <v>1</v>
      </c>
      <c r="D12" s="2">
        <v>1</v>
      </c>
      <c r="E12" s="2">
        <v>0</v>
      </c>
      <c r="F12" s="2">
        <v>1</v>
      </c>
      <c r="G12" s="2">
        <v>0</v>
      </c>
      <c r="H12" s="2">
        <v>0</v>
      </c>
      <c r="I12" s="2">
        <v>1</v>
      </c>
      <c r="J12" s="2">
        <v>1</v>
      </c>
      <c r="K12" s="2">
        <v>0</v>
      </c>
      <c r="L12" s="2">
        <v>0</v>
      </c>
      <c r="M12" s="2">
        <v>0</v>
      </c>
      <c r="N12" s="2">
        <v>0</v>
      </c>
      <c r="O12" s="2">
        <v>0</v>
      </c>
      <c r="P12" s="2">
        <v>0</v>
      </c>
      <c r="Q12" s="2">
        <v>0</v>
      </c>
      <c r="R12" s="2">
        <v>0</v>
      </c>
      <c r="S12" s="2">
        <v>1</v>
      </c>
      <c r="T12" s="2">
        <v>0</v>
      </c>
      <c r="U12" s="2">
        <v>0</v>
      </c>
      <c r="V12" s="2">
        <v>0</v>
      </c>
      <c r="W12" s="2">
        <v>0</v>
      </c>
    </row>
    <row r="13" spans="1:23" ht="15.75" customHeight="1">
      <c r="A13" s="1" t="s">
        <v>293</v>
      </c>
      <c r="B13" s="2">
        <v>1</v>
      </c>
      <c r="C13" s="2">
        <v>1</v>
      </c>
      <c r="D13" s="2">
        <v>1</v>
      </c>
      <c r="E13" s="2">
        <v>0</v>
      </c>
      <c r="F13" s="2">
        <v>0</v>
      </c>
      <c r="G13" s="2">
        <v>0</v>
      </c>
      <c r="H13" s="2">
        <v>0</v>
      </c>
      <c r="I13" s="2">
        <v>1</v>
      </c>
      <c r="J13" s="2">
        <v>1</v>
      </c>
      <c r="K13" s="2">
        <v>0</v>
      </c>
      <c r="L13" s="2">
        <v>1</v>
      </c>
      <c r="M13" s="2">
        <v>1</v>
      </c>
      <c r="N13" s="2">
        <v>0</v>
      </c>
      <c r="O13" s="2">
        <v>1</v>
      </c>
      <c r="P13" s="2">
        <v>1</v>
      </c>
      <c r="Q13" s="2">
        <v>0</v>
      </c>
      <c r="R13" s="2">
        <v>0</v>
      </c>
      <c r="S13" s="2">
        <v>0</v>
      </c>
      <c r="T13" s="2">
        <v>0</v>
      </c>
      <c r="U13" s="2">
        <v>0</v>
      </c>
      <c r="V13" s="2">
        <v>0</v>
      </c>
      <c r="W13" s="2">
        <v>0</v>
      </c>
    </row>
    <row r="14" spans="1:23" ht="15.75" customHeight="1">
      <c r="A14" s="1" t="s">
        <v>294</v>
      </c>
      <c r="B14" s="2">
        <v>0</v>
      </c>
      <c r="C14" s="2">
        <v>1</v>
      </c>
      <c r="D14" s="2">
        <v>1</v>
      </c>
      <c r="E14" s="2">
        <v>0</v>
      </c>
      <c r="F14" s="2">
        <v>1</v>
      </c>
      <c r="G14" s="2">
        <v>0</v>
      </c>
      <c r="H14" s="2">
        <v>0</v>
      </c>
      <c r="I14" s="2">
        <v>1</v>
      </c>
      <c r="J14" s="2">
        <v>1</v>
      </c>
      <c r="K14" s="2">
        <v>0</v>
      </c>
      <c r="L14" s="2">
        <v>0</v>
      </c>
      <c r="M14" s="2">
        <v>0</v>
      </c>
      <c r="N14" s="2">
        <v>0</v>
      </c>
      <c r="O14" s="2">
        <v>1</v>
      </c>
      <c r="P14" s="2">
        <v>0</v>
      </c>
      <c r="Q14" s="2">
        <v>1</v>
      </c>
      <c r="R14" s="2">
        <v>0</v>
      </c>
      <c r="S14" s="2">
        <v>1</v>
      </c>
      <c r="T14" s="2">
        <v>0</v>
      </c>
      <c r="U14" s="2">
        <v>0</v>
      </c>
      <c r="V14" s="2">
        <v>1</v>
      </c>
      <c r="W14" s="2">
        <v>0</v>
      </c>
    </row>
    <row r="15" spans="1:23" ht="15.75" customHeight="1">
      <c r="A15" s="1" t="s">
        <v>295</v>
      </c>
      <c r="B15" s="2">
        <v>0</v>
      </c>
      <c r="C15" s="2">
        <v>1</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1</v>
      </c>
      <c r="W15" s="2">
        <v>0</v>
      </c>
    </row>
    <row r="16" spans="1:23" ht="15.75" customHeight="1">
      <c r="A16" s="1" t="s">
        <v>296</v>
      </c>
      <c r="B16" s="2" t="s">
        <v>298</v>
      </c>
      <c r="C16" s="2" t="s">
        <v>299</v>
      </c>
      <c r="D16" s="2" t="s">
        <v>300</v>
      </c>
      <c r="E16" s="2" t="s">
        <v>300</v>
      </c>
      <c r="F16" s="2" t="s">
        <v>305</v>
      </c>
      <c r="G16" s="2" t="s">
        <v>300</v>
      </c>
      <c r="H16" s="2" t="s">
        <v>300</v>
      </c>
      <c r="I16" s="2" t="s">
        <v>298</v>
      </c>
      <c r="J16" s="2" t="s">
        <v>298</v>
      </c>
      <c r="K16" s="2" t="s">
        <v>300</v>
      </c>
      <c r="L16" s="2" t="s">
        <v>231</v>
      </c>
      <c r="M16" s="2" t="s">
        <v>300</v>
      </c>
      <c r="N16" s="2" t="s">
        <v>300</v>
      </c>
      <c r="O16" s="2" t="s">
        <v>231</v>
      </c>
      <c r="P16" s="2" t="s">
        <v>300</v>
      </c>
      <c r="Q16" s="2" t="s">
        <v>300</v>
      </c>
      <c r="R16" s="2" t="s">
        <v>300</v>
      </c>
      <c r="S16" s="2" t="s">
        <v>299</v>
      </c>
      <c r="T16" s="2" t="s">
        <v>298</v>
      </c>
      <c r="U16" s="2" t="s">
        <v>300</v>
      </c>
      <c r="V16" s="2" t="s">
        <v>300</v>
      </c>
      <c r="W16" s="2" t="s">
        <v>300</v>
      </c>
    </row>
    <row r="17" spans="1:23" ht="15.75" customHeight="1">
      <c r="A17" s="1" t="s">
        <v>310</v>
      </c>
      <c r="B17" s="2" t="s">
        <v>312</v>
      </c>
      <c r="C17" s="2" t="s">
        <v>315</v>
      </c>
      <c r="D17" s="2" t="s">
        <v>316</v>
      </c>
      <c r="E17" s="2" t="s">
        <v>319</v>
      </c>
      <c r="F17" s="2" t="s">
        <v>324</v>
      </c>
      <c r="G17" s="2" t="s">
        <v>317</v>
      </c>
      <c r="H17" s="2" t="s">
        <v>317</v>
      </c>
      <c r="I17" s="2" t="s">
        <v>314</v>
      </c>
      <c r="J17" s="2" t="s">
        <v>314</v>
      </c>
      <c r="K17" s="2" t="s">
        <v>317</v>
      </c>
      <c r="L17" s="2" t="s">
        <v>327</v>
      </c>
      <c r="M17" s="2" t="s">
        <v>321</v>
      </c>
      <c r="N17" s="2" t="s">
        <v>317</v>
      </c>
      <c r="O17" s="2" t="s">
        <v>316</v>
      </c>
      <c r="P17" s="2" t="s">
        <v>316</v>
      </c>
      <c r="Q17" s="2" t="s">
        <v>328</v>
      </c>
      <c r="R17" s="2" t="s">
        <v>328</v>
      </c>
      <c r="S17" s="2" t="s">
        <v>311</v>
      </c>
      <c r="T17" s="2" t="s">
        <v>330</v>
      </c>
      <c r="U17" s="2" t="s">
        <v>327</v>
      </c>
      <c r="V17" s="2" t="s">
        <v>317</v>
      </c>
      <c r="W17" s="2" t="s">
        <v>317</v>
      </c>
    </row>
    <row r="18" spans="1:23" ht="15.75" customHeight="1">
      <c r="A18" s="1" t="s">
        <v>332</v>
      </c>
      <c r="B18" s="2">
        <v>6</v>
      </c>
      <c r="C18" s="2">
        <v>24</v>
      </c>
      <c r="D18" s="2">
        <v>5</v>
      </c>
      <c r="E18" s="2">
        <v>1</v>
      </c>
      <c r="F18" s="2">
        <v>1</v>
      </c>
      <c r="G18" s="2">
        <v>1</v>
      </c>
      <c r="H18" s="2">
        <v>1</v>
      </c>
      <c r="I18" s="2">
        <v>1</v>
      </c>
      <c r="J18" s="2">
        <v>4</v>
      </c>
      <c r="K18" s="2">
        <v>1</v>
      </c>
      <c r="L18" s="2">
        <v>2</v>
      </c>
      <c r="M18" s="2">
        <v>4</v>
      </c>
      <c r="N18" s="2">
        <v>1</v>
      </c>
      <c r="O18" s="2">
        <v>2</v>
      </c>
      <c r="P18" s="2">
        <v>8</v>
      </c>
      <c r="Q18" s="2">
        <v>3</v>
      </c>
      <c r="S18" s="2">
        <v>5</v>
      </c>
      <c r="T18" s="2">
        <v>2</v>
      </c>
      <c r="U18" s="2">
        <v>3</v>
      </c>
      <c r="V18" s="2">
        <v>2</v>
      </c>
      <c r="W18" s="2">
        <v>1</v>
      </c>
    </row>
    <row r="19" spans="1:23" ht="15.75" customHeight="1">
      <c r="A19" s="1" t="s">
        <v>335</v>
      </c>
      <c r="B19" s="2" t="s">
        <v>337</v>
      </c>
      <c r="C19" s="2" t="s">
        <v>343</v>
      </c>
      <c r="D19" s="2" t="s">
        <v>344</v>
      </c>
      <c r="E19" s="2" t="s">
        <v>351</v>
      </c>
      <c r="F19" s="2" t="s">
        <v>360</v>
      </c>
      <c r="G19" s="2" t="s">
        <v>366</v>
      </c>
      <c r="H19" s="2" t="s">
        <v>360</v>
      </c>
      <c r="I19" s="2" t="s">
        <v>360</v>
      </c>
      <c r="J19" s="2" t="s">
        <v>367</v>
      </c>
      <c r="K19" s="2" t="s">
        <v>371</v>
      </c>
      <c r="L19" s="2" t="s">
        <v>372</v>
      </c>
      <c r="M19" s="2" t="s">
        <v>373</v>
      </c>
      <c r="N19" s="2" t="s">
        <v>375</v>
      </c>
      <c r="O19" s="2" t="s">
        <v>378</v>
      </c>
      <c r="P19" s="2" t="s">
        <v>381</v>
      </c>
      <c r="Q19" s="2" t="s">
        <v>382</v>
      </c>
      <c r="S19" s="2" t="s">
        <v>390</v>
      </c>
      <c r="T19" s="2" t="s">
        <v>392</v>
      </c>
      <c r="U19" s="2" t="s">
        <v>395</v>
      </c>
      <c r="V19" s="2" t="s">
        <v>398</v>
      </c>
      <c r="W19" s="2" t="s">
        <v>399</v>
      </c>
    </row>
    <row r="20" spans="1:23" ht="15.75" customHeight="1">
      <c r="A20" s="1" t="s">
        <v>402</v>
      </c>
      <c r="B20" s="2">
        <v>1</v>
      </c>
      <c r="C20" s="2">
        <v>1</v>
      </c>
      <c r="D20" s="2">
        <v>0</v>
      </c>
      <c r="E20" s="2">
        <v>0</v>
      </c>
      <c r="F20" s="2">
        <v>1</v>
      </c>
      <c r="G20" s="2">
        <v>1</v>
      </c>
      <c r="H20" s="2">
        <v>1</v>
      </c>
      <c r="I20" s="2">
        <v>1</v>
      </c>
      <c r="J20" s="2">
        <v>1</v>
      </c>
      <c r="K20" s="2">
        <v>1</v>
      </c>
      <c r="L20" s="2" t="s">
        <v>404</v>
      </c>
      <c r="M20" s="2">
        <v>0</v>
      </c>
      <c r="N20" s="2">
        <v>1</v>
      </c>
      <c r="O20" s="2">
        <v>1</v>
      </c>
      <c r="P20" s="2">
        <v>1</v>
      </c>
      <c r="Q20" s="2">
        <v>0</v>
      </c>
      <c r="R20" s="2">
        <v>0</v>
      </c>
      <c r="S20" s="2">
        <v>0</v>
      </c>
      <c r="T20" s="2">
        <v>1</v>
      </c>
      <c r="U20" s="2" t="s">
        <v>405</v>
      </c>
      <c r="V20" s="2">
        <v>1</v>
      </c>
      <c r="W20" s="2">
        <v>1</v>
      </c>
    </row>
    <row r="21" spans="1:23" ht="15.75" customHeight="1">
      <c r="A21" s="1" t="s">
        <v>406</v>
      </c>
      <c r="B21" s="2" t="s">
        <v>333</v>
      </c>
      <c r="C21" s="2" t="s">
        <v>407</v>
      </c>
      <c r="D21" s="2" t="s">
        <v>289</v>
      </c>
      <c r="E21" s="2" t="s">
        <v>16</v>
      </c>
      <c r="F21" s="2">
        <f>2*104</f>
        <v>208</v>
      </c>
      <c r="G21" s="2" t="s">
        <v>404</v>
      </c>
      <c r="H21" s="2">
        <v>657</v>
      </c>
      <c r="I21" s="2">
        <v>162</v>
      </c>
      <c r="J21" s="2" t="s">
        <v>333</v>
      </c>
      <c r="K21" s="2">
        <f>14*15</f>
        <v>210</v>
      </c>
      <c r="L21" s="2" t="s">
        <v>289</v>
      </c>
      <c r="M21" s="2" t="s">
        <v>289</v>
      </c>
      <c r="N21" s="2">
        <v>22</v>
      </c>
      <c r="O21" s="2" t="s">
        <v>404</v>
      </c>
      <c r="P21" s="2">
        <v>1</v>
      </c>
      <c r="Q21" s="2" t="s">
        <v>289</v>
      </c>
      <c r="R21" s="2" t="s">
        <v>308</v>
      </c>
      <c r="S21" s="2" t="s">
        <v>289</v>
      </c>
      <c r="T21" s="2" t="s">
        <v>407</v>
      </c>
      <c r="U21" s="2" t="s">
        <v>424</v>
      </c>
      <c r="V21" s="2">
        <v>230</v>
      </c>
      <c r="W21" s="2">
        <f>12*8</f>
        <v>96</v>
      </c>
    </row>
    <row r="22" spans="1:23" ht="50">
      <c r="A22" s="1" t="s">
        <v>426</v>
      </c>
      <c r="B22" s="18">
        <v>1825</v>
      </c>
      <c r="C22" s="2">
        <f>365*2</f>
        <v>730</v>
      </c>
      <c r="D22" s="2">
        <v>50</v>
      </c>
      <c r="E22" s="2">
        <v>1</v>
      </c>
      <c r="F22" s="2">
        <v>1</v>
      </c>
      <c r="G22" s="2" t="s">
        <v>404</v>
      </c>
      <c r="H22" s="2">
        <v>104</v>
      </c>
      <c r="I22" s="2">
        <v>6500</v>
      </c>
      <c r="J22" s="2">
        <v>0</v>
      </c>
      <c r="K22" s="2">
        <v>15</v>
      </c>
      <c r="L22" s="19">
        <f>60*8</f>
        <v>480</v>
      </c>
      <c r="M22" s="2">
        <v>2656</v>
      </c>
      <c r="N22" s="2">
        <v>12</v>
      </c>
      <c r="O22" s="2">
        <v>4000</v>
      </c>
      <c r="P22" s="2">
        <v>0</v>
      </c>
      <c r="R22" s="2">
        <v>240</v>
      </c>
      <c r="S22" s="5">
        <v>1439</v>
      </c>
      <c r="T22" s="2">
        <v>19</v>
      </c>
      <c r="U22" s="2">
        <v>24</v>
      </c>
      <c r="V22" s="2">
        <v>70</v>
      </c>
      <c r="W22" s="2">
        <v>36</v>
      </c>
    </row>
    <row r="23" spans="1:23" ht="37.5">
      <c r="A23" s="1" t="s">
        <v>432</v>
      </c>
      <c r="B23" s="2" t="s">
        <v>434</v>
      </c>
      <c r="C23" s="2" t="s">
        <v>436</v>
      </c>
      <c r="D23" s="2" t="s">
        <v>437</v>
      </c>
      <c r="E23" s="2" t="s">
        <v>439</v>
      </c>
      <c r="F23" s="2" t="s">
        <v>442</v>
      </c>
      <c r="G23" s="2" t="s">
        <v>444</v>
      </c>
      <c r="H23" s="2" t="s">
        <v>440</v>
      </c>
      <c r="I23" s="2" t="s">
        <v>434</v>
      </c>
      <c r="J23" s="2" t="s">
        <v>434</v>
      </c>
      <c r="K23" s="2" t="s">
        <v>445</v>
      </c>
      <c r="L23" s="2" t="s">
        <v>435</v>
      </c>
      <c r="M23" s="2" t="s">
        <v>435</v>
      </c>
      <c r="N23" s="2" t="s">
        <v>445</v>
      </c>
      <c r="O23" s="2" t="s">
        <v>435</v>
      </c>
      <c r="P23" s="2" t="s">
        <v>435</v>
      </c>
      <c r="Q23" s="2" t="s">
        <v>450</v>
      </c>
      <c r="R23" s="2" t="s">
        <v>435</v>
      </c>
      <c r="S23" s="2" t="s">
        <v>435</v>
      </c>
      <c r="T23" s="2" t="s">
        <v>454</v>
      </c>
      <c r="U23" s="2" t="s">
        <v>435</v>
      </c>
      <c r="V23" s="2" t="s">
        <v>455</v>
      </c>
      <c r="W23" s="2" t="s">
        <v>440</v>
      </c>
    </row>
    <row r="24" spans="1:23" ht="25">
      <c r="A24" s="1" t="s">
        <v>456</v>
      </c>
      <c r="B24" s="2" t="s">
        <v>458</v>
      </c>
      <c r="C24" s="2" t="s">
        <v>461</v>
      </c>
      <c r="D24" s="2" t="s">
        <v>461</v>
      </c>
      <c r="E24" s="2" t="s">
        <v>457</v>
      </c>
      <c r="F24" s="2" t="s">
        <v>462</v>
      </c>
      <c r="G24" s="2" t="s">
        <v>457</v>
      </c>
      <c r="H24" s="2" t="s">
        <v>457</v>
      </c>
      <c r="I24" s="2" t="s">
        <v>458</v>
      </c>
      <c r="J24" s="2" t="s">
        <v>457</v>
      </c>
      <c r="K24" s="2" t="s">
        <v>457</v>
      </c>
      <c r="L24" s="2" t="s">
        <v>458</v>
      </c>
      <c r="M24" s="2" t="s">
        <v>457</v>
      </c>
      <c r="N24" s="2" t="s">
        <v>457</v>
      </c>
      <c r="O24" s="2" t="s">
        <v>461</v>
      </c>
      <c r="P24" s="2" t="s">
        <v>457</v>
      </c>
      <c r="Q24" s="2" t="s">
        <v>457</v>
      </c>
      <c r="R24" s="2" t="s">
        <v>461</v>
      </c>
      <c r="S24" s="2" t="s">
        <v>462</v>
      </c>
      <c r="T24" s="2" t="s">
        <v>457</v>
      </c>
      <c r="U24" s="2" t="s">
        <v>457</v>
      </c>
      <c r="V24" s="2" t="s">
        <v>457</v>
      </c>
      <c r="W24" s="2" t="s">
        <v>457</v>
      </c>
    </row>
    <row r="25" spans="1:23" ht="25">
      <c r="A25" s="1" t="s">
        <v>463</v>
      </c>
      <c r="B25" s="2" t="s">
        <v>465</v>
      </c>
      <c r="C25" s="2" t="s">
        <v>471</v>
      </c>
      <c r="D25" s="2" t="s">
        <v>472</v>
      </c>
      <c r="E25" s="2" t="s">
        <v>478</v>
      </c>
      <c r="F25" s="2" t="s">
        <v>488</v>
      </c>
      <c r="G25" s="2" t="s">
        <v>494</v>
      </c>
      <c r="H25" s="2" t="s">
        <v>495</v>
      </c>
      <c r="I25" s="2" t="s">
        <v>496</v>
      </c>
      <c r="J25" s="2" t="s">
        <v>497</v>
      </c>
      <c r="K25" s="2" t="s">
        <v>499</v>
      </c>
      <c r="L25" s="2" t="s">
        <v>500</v>
      </c>
      <c r="M25" s="2" t="s">
        <v>481</v>
      </c>
      <c r="N25" s="2" t="s">
        <v>503</v>
      </c>
      <c r="O25" s="2" t="s">
        <v>505</v>
      </c>
      <c r="P25" s="2" t="s">
        <v>506</v>
      </c>
      <c r="Q25" s="2" t="s">
        <v>507</v>
      </c>
      <c r="S25" s="2" t="s">
        <v>511</v>
      </c>
      <c r="T25" s="2" t="s">
        <v>513</v>
      </c>
      <c r="U25" s="2" t="s">
        <v>404</v>
      </c>
      <c r="V25" s="2" t="s">
        <v>516</v>
      </c>
      <c r="W25" s="2" t="s">
        <v>517</v>
      </c>
    </row>
    <row r="26" spans="1:23" ht="25">
      <c r="A26" s="1" t="s">
        <v>518</v>
      </c>
      <c r="B26" s="2">
        <v>1</v>
      </c>
      <c r="C26" s="2">
        <v>0</v>
      </c>
      <c r="D26" s="2">
        <v>1</v>
      </c>
      <c r="E26" s="2">
        <v>0</v>
      </c>
      <c r="F26" s="2">
        <v>1</v>
      </c>
      <c r="G26" s="2">
        <v>1</v>
      </c>
      <c r="H26" s="2">
        <v>0</v>
      </c>
      <c r="I26" s="2">
        <v>1</v>
      </c>
      <c r="J26" s="2">
        <v>0</v>
      </c>
      <c r="K26" s="2">
        <v>1</v>
      </c>
      <c r="L26" s="2">
        <v>0</v>
      </c>
      <c r="M26" s="2">
        <v>1</v>
      </c>
      <c r="N26" s="2">
        <v>1</v>
      </c>
      <c r="O26" s="2">
        <v>1</v>
      </c>
      <c r="P26" s="2">
        <v>0</v>
      </c>
      <c r="Q26" s="2">
        <v>0</v>
      </c>
      <c r="R26" s="2" t="s">
        <v>519</v>
      </c>
      <c r="S26" s="2">
        <v>0</v>
      </c>
      <c r="T26" s="2">
        <v>1</v>
      </c>
      <c r="U26" s="2">
        <v>0</v>
      </c>
      <c r="V26" s="2">
        <v>0</v>
      </c>
      <c r="W26" s="2">
        <v>0</v>
      </c>
    </row>
    <row r="27" spans="1:23" ht="12.5">
      <c r="A27" s="1" t="s">
        <v>520</v>
      </c>
      <c r="B27" s="2">
        <v>0</v>
      </c>
      <c r="C27" s="2">
        <v>0</v>
      </c>
      <c r="D27" s="2">
        <v>0</v>
      </c>
      <c r="E27" s="2">
        <v>1</v>
      </c>
      <c r="F27" s="2">
        <v>0</v>
      </c>
      <c r="G27" s="2">
        <v>1</v>
      </c>
      <c r="H27" s="2">
        <v>1</v>
      </c>
      <c r="I27" s="2">
        <v>0</v>
      </c>
      <c r="J27" s="2">
        <v>0</v>
      </c>
      <c r="K27" s="2">
        <v>0</v>
      </c>
      <c r="L27" s="2">
        <v>0</v>
      </c>
      <c r="M27" s="2">
        <v>0</v>
      </c>
      <c r="N27" s="2">
        <v>1</v>
      </c>
      <c r="O27" s="2">
        <v>0</v>
      </c>
      <c r="P27" s="2">
        <v>1</v>
      </c>
      <c r="Q27" s="2">
        <v>1</v>
      </c>
      <c r="R27" s="2">
        <v>0</v>
      </c>
      <c r="S27" s="2">
        <v>0</v>
      </c>
      <c r="T27" s="2">
        <v>0</v>
      </c>
      <c r="U27" s="2">
        <v>1</v>
      </c>
      <c r="V27" s="2">
        <v>0</v>
      </c>
      <c r="W27" s="2">
        <v>0</v>
      </c>
    </row>
    <row r="28" spans="1:23" ht="12.5">
      <c r="A28" s="1" t="s">
        <v>521</v>
      </c>
      <c r="B28" s="2">
        <v>1</v>
      </c>
      <c r="C28" s="2">
        <v>1</v>
      </c>
      <c r="D28" s="2">
        <v>1</v>
      </c>
      <c r="E28" s="2">
        <v>2</v>
      </c>
      <c r="F28" s="2">
        <v>3</v>
      </c>
      <c r="G28" s="2">
        <v>5</v>
      </c>
      <c r="H28" s="2">
        <v>4</v>
      </c>
      <c r="I28" s="2">
        <v>1</v>
      </c>
      <c r="J28" s="2">
        <v>1</v>
      </c>
      <c r="K28" s="2">
        <v>1</v>
      </c>
      <c r="L28" s="2">
        <v>1</v>
      </c>
      <c r="M28" s="2">
        <v>1</v>
      </c>
      <c r="N28" s="2">
        <v>3</v>
      </c>
      <c r="O28" s="2">
        <v>2</v>
      </c>
      <c r="P28" s="2">
        <v>3</v>
      </c>
      <c r="Q28" s="2">
        <v>80</v>
      </c>
      <c r="R28" s="2">
        <v>1</v>
      </c>
      <c r="S28" s="2">
        <v>1</v>
      </c>
      <c r="T28" s="2">
        <v>2</v>
      </c>
      <c r="U28" s="2">
        <v>2</v>
      </c>
      <c r="V28" s="2" t="s">
        <v>528</v>
      </c>
      <c r="W28" s="2">
        <v>1</v>
      </c>
    </row>
    <row r="29" spans="1:23" ht="25">
      <c r="A29" s="1" t="s">
        <v>529</v>
      </c>
      <c r="B29" s="2">
        <v>10</v>
      </c>
      <c r="C29" s="2" t="s">
        <v>531</v>
      </c>
      <c r="D29" s="2" t="s">
        <v>532</v>
      </c>
      <c r="E29" s="2" t="s">
        <v>533</v>
      </c>
      <c r="F29" s="2">
        <v>10</v>
      </c>
      <c r="G29" s="2" t="s">
        <v>404</v>
      </c>
      <c r="H29" s="2" t="s">
        <v>289</v>
      </c>
      <c r="I29" s="2">
        <v>0</v>
      </c>
      <c r="J29" s="2">
        <v>87600</v>
      </c>
      <c r="K29" s="2">
        <v>15</v>
      </c>
      <c r="L29" s="2">
        <v>480</v>
      </c>
      <c r="M29" s="2">
        <v>2656</v>
      </c>
      <c r="N29" s="2">
        <v>12</v>
      </c>
      <c r="O29" s="19">
        <f>27*12</f>
        <v>324</v>
      </c>
      <c r="P29" s="2">
        <v>0</v>
      </c>
      <c r="Q29" s="19">
        <f>(11*52)+(13*52)</f>
        <v>1248</v>
      </c>
      <c r="S29" s="2">
        <v>1439</v>
      </c>
      <c r="T29" s="2">
        <v>19</v>
      </c>
      <c r="U29" s="2">
        <v>24</v>
      </c>
      <c r="V29" s="19">
        <f>75*7</f>
        <v>525</v>
      </c>
      <c r="W29" s="2">
        <v>36</v>
      </c>
    </row>
    <row r="30" spans="1:23" ht="12.5">
      <c r="A30" s="1" t="s">
        <v>537</v>
      </c>
      <c r="B30" s="2" t="s">
        <v>539</v>
      </c>
      <c r="C30" s="2" t="s">
        <v>544</v>
      </c>
      <c r="D30" s="2" t="s">
        <v>545</v>
      </c>
      <c r="E30" s="2" t="s">
        <v>551</v>
      </c>
      <c r="F30" s="2" t="s">
        <v>558</v>
      </c>
      <c r="G30" s="2" t="s">
        <v>563</v>
      </c>
      <c r="H30" s="2" t="s">
        <v>560</v>
      </c>
      <c r="I30" s="2" t="s">
        <v>289</v>
      </c>
      <c r="J30" s="2" t="s">
        <v>564</v>
      </c>
      <c r="K30" s="2" t="s">
        <v>567</v>
      </c>
      <c r="L30" s="2" t="s">
        <v>568</v>
      </c>
      <c r="M30" s="2" t="s">
        <v>569</v>
      </c>
      <c r="N30" s="2" t="s">
        <v>571</v>
      </c>
      <c r="O30" s="2" t="s">
        <v>573</v>
      </c>
      <c r="P30" s="2">
        <v>0</v>
      </c>
      <c r="Q30" s="2" t="s">
        <v>575</v>
      </c>
      <c r="R30" s="2" t="s">
        <v>539</v>
      </c>
      <c r="S30" s="2" t="s">
        <v>570</v>
      </c>
      <c r="T30" s="2" t="s">
        <v>289</v>
      </c>
      <c r="U30" s="2" t="s">
        <v>579</v>
      </c>
      <c r="V30" s="2" t="s">
        <v>581</v>
      </c>
      <c r="W30" s="2" t="s">
        <v>582</v>
      </c>
    </row>
    <row r="31" spans="1:23" ht="12.5">
      <c r="A31" s="1" t="s">
        <v>584</v>
      </c>
      <c r="B31" s="2" t="s">
        <v>580</v>
      </c>
      <c r="C31" s="2" t="s">
        <v>580</v>
      </c>
      <c r="D31" s="2" t="s">
        <v>590</v>
      </c>
      <c r="E31" s="2" t="s">
        <v>580</v>
      </c>
      <c r="F31" s="2" t="s">
        <v>594</v>
      </c>
      <c r="G31" s="2" t="s">
        <v>404</v>
      </c>
      <c r="H31" s="2" t="s">
        <v>597</v>
      </c>
      <c r="I31" s="2" t="s">
        <v>598</v>
      </c>
      <c r="J31" s="2" t="s">
        <v>587</v>
      </c>
      <c r="K31" s="2" t="s">
        <v>571</v>
      </c>
      <c r="L31" s="2" t="s">
        <v>600</v>
      </c>
      <c r="M31" s="2" t="s">
        <v>570</v>
      </c>
      <c r="N31" s="2" t="s">
        <v>571</v>
      </c>
      <c r="O31" s="2" t="s">
        <v>602</v>
      </c>
      <c r="P31" s="2">
        <v>0</v>
      </c>
      <c r="Q31" s="2" t="s">
        <v>557</v>
      </c>
      <c r="R31" s="2" t="s">
        <v>601</v>
      </c>
      <c r="S31" s="2" t="s">
        <v>607</v>
      </c>
      <c r="T31" s="2" t="s">
        <v>289</v>
      </c>
      <c r="U31" s="2" t="s">
        <v>582</v>
      </c>
      <c r="V31" s="2" t="s">
        <v>580</v>
      </c>
      <c r="W31" s="2" t="s">
        <v>582</v>
      </c>
    </row>
    <row r="32" spans="1:23" ht="12.5">
      <c r="A32" s="1" t="s">
        <v>608</v>
      </c>
      <c r="B32" s="2" t="s">
        <v>609</v>
      </c>
      <c r="C32" s="2" t="s">
        <v>614</v>
      </c>
      <c r="D32" s="2" t="s">
        <v>610</v>
      </c>
      <c r="E32" s="2" t="s">
        <v>618</v>
      </c>
      <c r="F32" s="2" t="s">
        <v>626</v>
      </c>
      <c r="G32" s="2" t="s">
        <v>618</v>
      </c>
      <c r="H32" s="2" t="s">
        <v>289</v>
      </c>
      <c r="I32" s="2" t="s">
        <v>630</v>
      </c>
      <c r="J32" s="2" t="s">
        <v>631</v>
      </c>
      <c r="K32" s="2" t="s">
        <v>633</v>
      </c>
      <c r="L32" s="2" t="s">
        <v>289</v>
      </c>
      <c r="M32" s="2" t="s">
        <v>289</v>
      </c>
      <c r="N32" s="2" t="s">
        <v>289</v>
      </c>
      <c r="O32" s="2" t="s">
        <v>636</v>
      </c>
      <c r="P32" s="2">
        <v>0</v>
      </c>
      <c r="Q32" s="2" t="s">
        <v>638</v>
      </c>
      <c r="R32" s="2" t="s">
        <v>640</v>
      </c>
      <c r="S32" s="2" t="s">
        <v>646</v>
      </c>
      <c r="T32" s="2" t="s">
        <v>648</v>
      </c>
      <c r="U32" s="2" t="s">
        <v>289</v>
      </c>
      <c r="V32" s="2" t="s">
        <v>651</v>
      </c>
      <c r="W32" s="2" t="s">
        <v>289</v>
      </c>
    </row>
    <row r="33" spans="1:23" ht="12.5">
      <c r="A33" s="1" t="s">
        <v>652</v>
      </c>
      <c r="B33" s="2" t="s">
        <v>16</v>
      </c>
      <c r="C33" s="2" t="s">
        <v>657</v>
      </c>
      <c r="D33" s="2" t="s">
        <v>421</v>
      </c>
      <c r="E33" s="2" t="s">
        <v>16</v>
      </c>
      <c r="F33" s="2" t="s">
        <v>665</v>
      </c>
      <c r="G33" s="2" t="s">
        <v>289</v>
      </c>
      <c r="H33" s="2" t="s">
        <v>289</v>
      </c>
      <c r="I33" s="2" t="s">
        <v>668</v>
      </c>
      <c r="J33" s="2" t="s">
        <v>289</v>
      </c>
      <c r="K33" s="2" t="s">
        <v>671</v>
      </c>
      <c r="L33" s="2" t="s">
        <v>289</v>
      </c>
      <c r="M33" s="2" t="s">
        <v>289</v>
      </c>
      <c r="N33" s="2" t="s">
        <v>289</v>
      </c>
      <c r="O33" s="2" t="s">
        <v>674</v>
      </c>
      <c r="P33" s="2">
        <v>0</v>
      </c>
      <c r="Q33" s="2" t="s">
        <v>289</v>
      </c>
      <c r="R33" s="2" t="s">
        <v>677</v>
      </c>
      <c r="S33" s="2" t="s">
        <v>421</v>
      </c>
      <c r="T33" s="2" t="s">
        <v>289</v>
      </c>
      <c r="U33" s="2" t="s">
        <v>289</v>
      </c>
      <c r="V33" s="2" t="s">
        <v>289</v>
      </c>
      <c r="W33" s="2" t="s">
        <v>289</v>
      </c>
    </row>
    <row r="34" spans="1:23" ht="25">
      <c r="A34" s="1" t="s">
        <v>685</v>
      </c>
      <c r="B34" s="2">
        <v>1</v>
      </c>
      <c r="C34" s="2">
        <v>1</v>
      </c>
      <c r="D34" s="2">
        <v>0</v>
      </c>
      <c r="E34" s="2">
        <v>1</v>
      </c>
      <c r="F34" s="2">
        <v>0</v>
      </c>
      <c r="G34" s="2">
        <v>1</v>
      </c>
      <c r="H34" s="2">
        <v>0</v>
      </c>
      <c r="I34" s="2">
        <v>1</v>
      </c>
      <c r="J34" s="2">
        <v>0</v>
      </c>
      <c r="K34" s="2">
        <v>1</v>
      </c>
      <c r="L34" s="2">
        <v>0</v>
      </c>
      <c r="M34" s="2">
        <v>0</v>
      </c>
      <c r="N34" s="2">
        <v>1</v>
      </c>
      <c r="O34" s="2">
        <v>1</v>
      </c>
      <c r="P34" s="2">
        <v>0</v>
      </c>
      <c r="Q34" s="2">
        <v>0</v>
      </c>
      <c r="R34" s="2" t="s">
        <v>686</v>
      </c>
      <c r="S34" s="2">
        <v>0</v>
      </c>
      <c r="T34" s="2">
        <v>0</v>
      </c>
      <c r="U34" s="2">
        <v>1</v>
      </c>
      <c r="V34" s="2">
        <v>1</v>
      </c>
      <c r="W34" s="2">
        <v>0</v>
      </c>
    </row>
    <row r="35" spans="1:23" ht="25">
      <c r="A35" s="1" t="s">
        <v>687</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row>
    <row r="36" spans="1:23" ht="25">
      <c r="A36" s="1" t="s">
        <v>688</v>
      </c>
      <c r="B36" s="2">
        <v>0</v>
      </c>
      <c r="C36" s="2">
        <v>1</v>
      </c>
      <c r="D36" s="2">
        <v>0</v>
      </c>
      <c r="E36" s="2">
        <v>0</v>
      </c>
      <c r="F36" s="2">
        <v>0</v>
      </c>
      <c r="G36" s="2">
        <v>0</v>
      </c>
      <c r="H36" s="2">
        <v>0</v>
      </c>
      <c r="I36" s="2">
        <v>1</v>
      </c>
      <c r="J36" s="2">
        <v>0</v>
      </c>
      <c r="K36" s="2">
        <v>0</v>
      </c>
      <c r="L36" s="2">
        <v>0</v>
      </c>
      <c r="M36" s="2">
        <v>0</v>
      </c>
      <c r="N36" s="2">
        <v>1</v>
      </c>
      <c r="O36" s="2">
        <v>0</v>
      </c>
      <c r="P36" s="2">
        <v>0</v>
      </c>
      <c r="Q36" s="2">
        <v>0</v>
      </c>
      <c r="R36" s="2">
        <v>0</v>
      </c>
      <c r="S36" s="2">
        <v>1</v>
      </c>
      <c r="T36" s="2">
        <v>0</v>
      </c>
      <c r="U36" s="2">
        <v>1</v>
      </c>
      <c r="V36" s="2">
        <v>0</v>
      </c>
      <c r="W36" s="2">
        <v>1</v>
      </c>
    </row>
    <row r="37" spans="1:23" ht="37.5">
      <c r="A37" s="1" t="s">
        <v>689</v>
      </c>
      <c r="B37" s="2">
        <v>0</v>
      </c>
      <c r="C37" s="2">
        <v>1</v>
      </c>
      <c r="D37" s="2">
        <v>0</v>
      </c>
      <c r="E37" s="2">
        <v>0</v>
      </c>
      <c r="F37" s="2">
        <v>0</v>
      </c>
      <c r="G37" s="2">
        <v>0</v>
      </c>
      <c r="H37" s="2">
        <v>0</v>
      </c>
      <c r="I37" s="2">
        <v>0</v>
      </c>
      <c r="J37" s="2">
        <v>0</v>
      </c>
      <c r="K37" s="2">
        <v>1</v>
      </c>
      <c r="L37" s="2">
        <v>0</v>
      </c>
      <c r="M37" s="2">
        <v>0</v>
      </c>
      <c r="N37" s="2">
        <v>0</v>
      </c>
      <c r="O37" s="2">
        <v>0</v>
      </c>
      <c r="P37" s="2">
        <v>0</v>
      </c>
      <c r="Q37" s="2">
        <v>0</v>
      </c>
      <c r="R37" s="2">
        <v>0</v>
      </c>
      <c r="S37" s="2">
        <v>1</v>
      </c>
      <c r="T37" s="2">
        <v>0</v>
      </c>
      <c r="U37" s="2">
        <v>0</v>
      </c>
      <c r="V37" s="2">
        <v>0</v>
      </c>
      <c r="W37" s="2">
        <v>1</v>
      </c>
    </row>
    <row r="38" spans="1:23" ht="25">
      <c r="A38" s="1" t="s">
        <v>690</v>
      </c>
      <c r="B38" s="2">
        <v>0</v>
      </c>
      <c r="C38" s="2">
        <v>1</v>
      </c>
      <c r="D38" s="2">
        <v>0</v>
      </c>
      <c r="E38" s="2">
        <v>0</v>
      </c>
      <c r="F38" s="2">
        <v>0</v>
      </c>
      <c r="G38" s="2">
        <v>0</v>
      </c>
      <c r="H38" s="2">
        <v>0</v>
      </c>
      <c r="I38" s="2">
        <v>0</v>
      </c>
      <c r="J38" s="2">
        <v>0</v>
      </c>
      <c r="K38" s="2">
        <v>0</v>
      </c>
      <c r="L38" s="2">
        <v>0</v>
      </c>
      <c r="M38" s="2">
        <v>0</v>
      </c>
      <c r="N38" s="2">
        <v>0</v>
      </c>
      <c r="O38" s="2">
        <v>0</v>
      </c>
      <c r="P38" s="2">
        <v>0</v>
      </c>
      <c r="Q38" s="2">
        <v>0</v>
      </c>
      <c r="R38" s="2">
        <v>0</v>
      </c>
      <c r="S38" s="2">
        <v>1</v>
      </c>
      <c r="T38" s="2">
        <v>0</v>
      </c>
      <c r="U38" s="2">
        <v>0</v>
      </c>
      <c r="V38" s="2">
        <v>0</v>
      </c>
      <c r="W38" s="2">
        <v>0</v>
      </c>
    </row>
    <row r="39" spans="1:23" ht="12.5">
      <c r="A39" s="1" t="s">
        <v>691</v>
      </c>
      <c r="B39" s="2" t="s">
        <v>308</v>
      </c>
      <c r="C39" s="2" t="s">
        <v>693</v>
      </c>
      <c r="D39" s="2" t="s">
        <v>308</v>
      </c>
      <c r="E39" s="2">
        <v>0</v>
      </c>
      <c r="F39" s="2" t="s">
        <v>289</v>
      </c>
      <c r="G39" s="2" t="s">
        <v>289</v>
      </c>
      <c r="H39" s="2" t="s">
        <v>289</v>
      </c>
      <c r="I39" s="2" t="s">
        <v>289</v>
      </c>
      <c r="J39" s="2" t="s">
        <v>289</v>
      </c>
      <c r="K39" s="2" t="s">
        <v>289</v>
      </c>
      <c r="L39" s="2" t="s">
        <v>289</v>
      </c>
      <c r="M39" s="2" t="s">
        <v>289</v>
      </c>
      <c r="N39" s="2" t="s">
        <v>289</v>
      </c>
      <c r="O39" s="2" t="s">
        <v>289</v>
      </c>
      <c r="P39" s="2" t="s">
        <v>289</v>
      </c>
      <c r="Q39" s="2" t="s">
        <v>289</v>
      </c>
      <c r="R39" s="2" t="s">
        <v>308</v>
      </c>
      <c r="S39" s="2" t="s">
        <v>698</v>
      </c>
      <c r="T39" s="2" t="s">
        <v>289</v>
      </c>
      <c r="U39" s="2">
        <v>0</v>
      </c>
      <c r="V39" s="2" t="s">
        <v>289</v>
      </c>
      <c r="W39" s="2">
        <v>0</v>
      </c>
    </row>
    <row r="40" spans="1:23" ht="25">
      <c r="A40" s="1" t="s">
        <v>699</v>
      </c>
      <c r="B40" s="2">
        <v>0</v>
      </c>
      <c r="C40" s="2">
        <v>1</v>
      </c>
      <c r="D40" s="2">
        <v>0</v>
      </c>
      <c r="E40" s="2">
        <v>0</v>
      </c>
      <c r="F40" s="2">
        <v>0</v>
      </c>
      <c r="G40" s="2">
        <v>0</v>
      </c>
      <c r="H40" s="2">
        <v>0</v>
      </c>
      <c r="I40" s="2">
        <v>0</v>
      </c>
      <c r="J40" s="2">
        <v>0</v>
      </c>
      <c r="K40" s="2">
        <v>1</v>
      </c>
      <c r="L40" s="2">
        <v>0</v>
      </c>
      <c r="M40" s="2">
        <v>0</v>
      </c>
      <c r="N40" s="2">
        <v>0</v>
      </c>
      <c r="O40" s="2">
        <v>0</v>
      </c>
      <c r="P40" s="2">
        <v>0</v>
      </c>
      <c r="Q40" s="2">
        <v>0</v>
      </c>
      <c r="R40" s="2" t="s">
        <v>308</v>
      </c>
      <c r="S40" s="2">
        <v>1</v>
      </c>
      <c r="T40" s="2">
        <v>0</v>
      </c>
      <c r="U40" s="2">
        <v>0</v>
      </c>
      <c r="V40" s="2">
        <v>0</v>
      </c>
      <c r="W40" s="2">
        <v>0</v>
      </c>
    </row>
    <row r="41" spans="1:23" ht="25">
      <c r="A41" s="1" t="s">
        <v>700</v>
      </c>
      <c r="B41" s="2">
        <v>0</v>
      </c>
      <c r="C41" s="2">
        <v>0</v>
      </c>
      <c r="D41" s="2">
        <v>0</v>
      </c>
      <c r="E41" s="2">
        <v>0</v>
      </c>
      <c r="F41" s="2">
        <v>0</v>
      </c>
      <c r="G41" s="2">
        <v>0</v>
      </c>
      <c r="H41" s="2">
        <v>0</v>
      </c>
      <c r="I41" s="2">
        <v>0</v>
      </c>
      <c r="J41" s="2">
        <v>0</v>
      </c>
      <c r="K41" s="2">
        <v>1</v>
      </c>
      <c r="L41" s="2">
        <v>0</v>
      </c>
      <c r="M41" s="2">
        <v>0</v>
      </c>
      <c r="N41" s="2">
        <v>0</v>
      </c>
      <c r="O41" s="2">
        <v>0</v>
      </c>
      <c r="P41" s="2">
        <v>0</v>
      </c>
      <c r="Q41" s="2">
        <v>0</v>
      </c>
      <c r="R41" s="2" t="s">
        <v>308</v>
      </c>
      <c r="S41" s="2">
        <v>0</v>
      </c>
      <c r="T41" s="2">
        <v>0</v>
      </c>
      <c r="U41" s="2">
        <v>0</v>
      </c>
      <c r="V41" s="2">
        <v>0</v>
      </c>
      <c r="W41" s="2">
        <v>0</v>
      </c>
    </row>
    <row r="42" spans="1:23" ht="25">
      <c r="A42" s="1" t="s">
        <v>701</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row>
    <row r="43" spans="1:23" ht="50">
      <c r="A43" s="1" t="s">
        <v>702</v>
      </c>
      <c r="B43" s="2" t="s">
        <v>16</v>
      </c>
      <c r="C43" s="2" t="s">
        <v>289</v>
      </c>
      <c r="D43" s="2" t="s">
        <v>289</v>
      </c>
      <c r="E43" s="2">
        <v>0</v>
      </c>
      <c r="F43" s="2" t="s">
        <v>289</v>
      </c>
      <c r="G43" s="2" t="s">
        <v>289</v>
      </c>
      <c r="H43" s="2" t="s">
        <v>289</v>
      </c>
      <c r="I43" s="2" t="s">
        <v>289</v>
      </c>
      <c r="J43" s="2" t="s">
        <v>289</v>
      </c>
      <c r="K43" s="2" t="s">
        <v>289</v>
      </c>
      <c r="L43" s="2" t="s">
        <v>289</v>
      </c>
      <c r="M43" s="2" t="s">
        <v>289</v>
      </c>
      <c r="N43" s="2" t="s">
        <v>289</v>
      </c>
      <c r="O43" s="2">
        <v>0</v>
      </c>
      <c r="P43" s="2">
        <v>0</v>
      </c>
      <c r="Q43" s="2">
        <v>0</v>
      </c>
      <c r="R43" s="2" t="s">
        <v>308</v>
      </c>
      <c r="S43" s="2" t="s">
        <v>289</v>
      </c>
      <c r="T43" s="2" t="s">
        <v>289</v>
      </c>
      <c r="U43" s="2">
        <v>0</v>
      </c>
      <c r="V43" s="2" t="s">
        <v>289</v>
      </c>
      <c r="W43" s="2">
        <v>0</v>
      </c>
    </row>
    <row r="44" spans="1:23" ht="12.5">
      <c r="A44" s="1" t="s">
        <v>706</v>
      </c>
      <c r="B44" s="2">
        <v>1</v>
      </c>
      <c r="C44" s="2">
        <v>0</v>
      </c>
      <c r="D44" s="2">
        <v>1</v>
      </c>
      <c r="E44" s="2">
        <v>0</v>
      </c>
      <c r="F44" s="2">
        <v>1</v>
      </c>
      <c r="G44" s="2">
        <v>0</v>
      </c>
      <c r="H44" s="2">
        <v>0</v>
      </c>
      <c r="I44" s="2">
        <v>1</v>
      </c>
      <c r="J44" s="2">
        <v>1</v>
      </c>
      <c r="K44" s="2">
        <v>1</v>
      </c>
      <c r="L44" s="2">
        <v>1</v>
      </c>
      <c r="M44" s="2">
        <v>1</v>
      </c>
      <c r="N44" s="2">
        <v>1</v>
      </c>
      <c r="O44" s="2">
        <v>1</v>
      </c>
      <c r="P44" s="2">
        <v>0</v>
      </c>
      <c r="Q44" s="2">
        <v>0</v>
      </c>
      <c r="R44" s="2">
        <v>1</v>
      </c>
      <c r="S44" s="2">
        <v>1</v>
      </c>
      <c r="T44" s="2">
        <v>0</v>
      </c>
      <c r="U44" s="2">
        <v>1</v>
      </c>
      <c r="V44" s="2">
        <v>0</v>
      </c>
      <c r="W44" s="2">
        <v>0</v>
      </c>
    </row>
    <row r="45" spans="1:23" ht="12.5">
      <c r="A45" s="1" t="s">
        <v>707</v>
      </c>
      <c r="B45" s="2">
        <v>0</v>
      </c>
      <c r="C45" s="2">
        <v>0</v>
      </c>
      <c r="D45" s="2">
        <v>0</v>
      </c>
      <c r="E45" s="2">
        <v>0</v>
      </c>
      <c r="F45" s="2">
        <v>0</v>
      </c>
      <c r="G45" s="2">
        <v>0</v>
      </c>
      <c r="H45" s="2">
        <v>0</v>
      </c>
      <c r="I45" s="2">
        <v>1</v>
      </c>
      <c r="J45" s="2">
        <v>0</v>
      </c>
      <c r="K45" s="2">
        <v>0</v>
      </c>
      <c r="L45" s="2">
        <v>0</v>
      </c>
      <c r="M45" s="2">
        <v>0</v>
      </c>
      <c r="N45" s="2">
        <v>0</v>
      </c>
      <c r="O45" s="2">
        <v>0</v>
      </c>
      <c r="P45" s="2">
        <v>0</v>
      </c>
      <c r="Q45" s="2">
        <v>0</v>
      </c>
      <c r="R45" s="2">
        <v>0</v>
      </c>
      <c r="S45" s="2">
        <v>0</v>
      </c>
      <c r="T45" s="2">
        <v>0</v>
      </c>
      <c r="U45" s="2">
        <v>0</v>
      </c>
      <c r="V45" s="2">
        <v>0</v>
      </c>
      <c r="W45" s="2">
        <v>0</v>
      </c>
    </row>
    <row r="46" spans="1:23" ht="25">
      <c r="A46" s="1" t="s">
        <v>708</v>
      </c>
      <c r="B46" s="2" t="s">
        <v>709</v>
      </c>
      <c r="C46" s="2" t="s">
        <v>289</v>
      </c>
      <c r="D46" s="2" t="s">
        <v>714</v>
      </c>
      <c r="E46" s="2" t="s">
        <v>16</v>
      </c>
      <c r="F46" s="2" t="s">
        <v>722</v>
      </c>
      <c r="G46" s="2" t="s">
        <v>289</v>
      </c>
      <c r="H46" s="2" t="s">
        <v>289</v>
      </c>
      <c r="I46" s="2" t="s">
        <v>719</v>
      </c>
      <c r="J46" s="2" t="s">
        <v>515</v>
      </c>
      <c r="K46" s="2" t="s">
        <v>728</v>
      </c>
      <c r="L46" s="2" t="s">
        <v>729</v>
      </c>
      <c r="M46" s="2" t="s">
        <v>730</v>
      </c>
      <c r="N46" s="2" t="s">
        <v>732</v>
      </c>
      <c r="O46" s="2" t="s">
        <v>734</v>
      </c>
      <c r="P46" s="2">
        <v>0</v>
      </c>
      <c r="Q46" s="2">
        <v>0</v>
      </c>
      <c r="R46" s="2" t="s">
        <v>736</v>
      </c>
      <c r="S46" s="2" t="s">
        <v>289</v>
      </c>
      <c r="T46" s="2" t="s">
        <v>289</v>
      </c>
      <c r="U46" s="2" t="s">
        <v>738</v>
      </c>
      <c r="V46" s="2" t="s">
        <v>289</v>
      </c>
      <c r="W46" s="2" t="s">
        <v>289</v>
      </c>
    </row>
    <row r="47" spans="1:23" ht="25">
      <c r="A47" s="1" t="s">
        <v>739</v>
      </c>
      <c r="B47" s="2" t="s">
        <v>16</v>
      </c>
      <c r="C47" s="2" t="s">
        <v>289</v>
      </c>
      <c r="D47" s="2" t="s">
        <v>740</v>
      </c>
      <c r="E47" s="2" t="s">
        <v>16</v>
      </c>
      <c r="F47" s="2">
        <v>1</v>
      </c>
      <c r="G47" s="2" t="s">
        <v>289</v>
      </c>
      <c r="H47" s="2" t="s">
        <v>289</v>
      </c>
      <c r="I47" s="2">
        <v>2</v>
      </c>
      <c r="J47" s="2" t="s">
        <v>289</v>
      </c>
      <c r="K47" s="2">
        <v>3</v>
      </c>
      <c r="L47" s="2">
        <v>2</v>
      </c>
      <c r="M47" s="2">
        <v>3</v>
      </c>
      <c r="N47" s="2">
        <v>4</v>
      </c>
      <c r="O47" s="2">
        <v>4</v>
      </c>
      <c r="P47" s="2">
        <v>0</v>
      </c>
      <c r="Q47" s="2">
        <v>0</v>
      </c>
      <c r="R47" s="2">
        <v>1</v>
      </c>
      <c r="S47" s="2">
        <v>2</v>
      </c>
      <c r="T47" s="2" t="s">
        <v>289</v>
      </c>
      <c r="U47" s="2">
        <v>2</v>
      </c>
      <c r="V47" s="2" t="s">
        <v>289</v>
      </c>
      <c r="W47" s="2" t="s">
        <v>289</v>
      </c>
    </row>
    <row r="48" spans="1:23" ht="37.5">
      <c r="A48" s="1" t="s">
        <v>742</v>
      </c>
      <c r="B48" s="2" t="s">
        <v>308</v>
      </c>
      <c r="C48" s="2" t="s">
        <v>289</v>
      </c>
      <c r="D48" s="2" t="s">
        <v>289</v>
      </c>
      <c r="E48" s="2" t="s">
        <v>16</v>
      </c>
      <c r="F48" s="2" t="s">
        <v>289</v>
      </c>
      <c r="G48" s="2" t="s">
        <v>289</v>
      </c>
      <c r="H48" s="2" t="s">
        <v>289</v>
      </c>
      <c r="I48" s="2" t="s">
        <v>745</v>
      </c>
      <c r="J48" s="2" t="s">
        <v>289</v>
      </c>
      <c r="K48" s="2" t="s">
        <v>289</v>
      </c>
      <c r="L48" s="2" t="s">
        <v>289</v>
      </c>
      <c r="M48" s="2" t="s">
        <v>289</v>
      </c>
      <c r="N48" s="2" t="s">
        <v>289</v>
      </c>
      <c r="O48" s="2" t="s">
        <v>289</v>
      </c>
      <c r="P48" s="2" t="s">
        <v>289</v>
      </c>
      <c r="Q48" s="2" t="s">
        <v>289</v>
      </c>
      <c r="R48" s="2" t="s">
        <v>308</v>
      </c>
      <c r="S48" s="2" t="s">
        <v>289</v>
      </c>
      <c r="T48" s="2" t="s">
        <v>289</v>
      </c>
      <c r="U48" s="2" t="s">
        <v>289</v>
      </c>
      <c r="V48" s="2" t="s">
        <v>289</v>
      </c>
      <c r="W48" s="2" t="s">
        <v>289</v>
      </c>
    </row>
    <row r="49" spans="1:23" ht="25">
      <c r="A49" s="1" t="s">
        <v>748</v>
      </c>
      <c r="B49" s="2" t="s">
        <v>16</v>
      </c>
      <c r="C49" s="2" t="s">
        <v>289</v>
      </c>
      <c r="D49" s="2" t="s">
        <v>289</v>
      </c>
      <c r="E49" s="2" t="s">
        <v>16</v>
      </c>
      <c r="F49" s="2" t="s">
        <v>289</v>
      </c>
      <c r="G49" s="2" t="s">
        <v>289</v>
      </c>
      <c r="H49" s="2" t="s">
        <v>289</v>
      </c>
      <c r="I49" s="2" t="s">
        <v>749</v>
      </c>
      <c r="J49" s="2" t="s">
        <v>289</v>
      </c>
      <c r="K49" s="2" t="s">
        <v>289</v>
      </c>
      <c r="L49" s="2" t="s">
        <v>749</v>
      </c>
      <c r="M49" s="2" t="s">
        <v>289</v>
      </c>
      <c r="N49" s="2" t="s">
        <v>289</v>
      </c>
      <c r="O49" s="2" t="s">
        <v>289</v>
      </c>
      <c r="P49" s="2" t="s">
        <v>289</v>
      </c>
      <c r="Q49" s="2" t="s">
        <v>289</v>
      </c>
      <c r="R49" s="2" t="s">
        <v>308</v>
      </c>
      <c r="S49" s="2" t="s">
        <v>289</v>
      </c>
      <c r="T49" s="2" t="s">
        <v>289</v>
      </c>
      <c r="U49" s="2" t="s">
        <v>289</v>
      </c>
      <c r="V49" s="2" t="s">
        <v>289</v>
      </c>
      <c r="W49" s="2" t="s">
        <v>289</v>
      </c>
    </row>
    <row r="50" spans="1:23" ht="12.5">
      <c r="A50" s="1" t="s">
        <v>755</v>
      </c>
      <c r="B50" s="2">
        <v>1</v>
      </c>
      <c r="C50" s="2" t="s">
        <v>289</v>
      </c>
      <c r="D50" s="2">
        <v>1</v>
      </c>
      <c r="E50" s="2">
        <v>0</v>
      </c>
      <c r="F50" s="2">
        <v>1</v>
      </c>
      <c r="G50" s="2">
        <v>0</v>
      </c>
      <c r="H50" s="2">
        <v>0</v>
      </c>
      <c r="I50" s="2">
        <v>1</v>
      </c>
      <c r="J50" s="2">
        <v>0</v>
      </c>
      <c r="K50" s="2">
        <v>0</v>
      </c>
      <c r="L50" s="2">
        <v>1</v>
      </c>
      <c r="M50" s="2">
        <v>1</v>
      </c>
      <c r="N50" s="2">
        <v>0</v>
      </c>
      <c r="O50" s="2">
        <v>1</v>
      </c>
      <c r="P50" s="2">
        <v>0</v>
      </c>
      <c r="Q50" s="2">
        <v>0</v>
      </c>
      <c r="R50" s="2">
        <v>0</v>
      </c>
      <c r="S50" s="2">
        <v>0</v>
      </c>
      <c r="T50" s="2">
        <v>0</v>
      </c>
      <c r="U50" s="2">
        <v>1</v>
      </c>
      <c r="V50" s="2">
        <v>0</v>
      </c>
      <c r="W50" s="2">
        <v>0</v>
      </c>
    </row>
    <row r="51" spans="1:23" ht="37.5">
      <c r="A51" s="1" t="s">
        <v>756</v>
      </c>
      <c r="B51" s="2" t="s">
        <v>758</v>
      </c>
      <c r="C51" s="2" t="s">
        <v>289</v>
      </c>
      <c r="D51" s="2" t="s">
        <v>762</v>
      </c>
      <c r="E51" s="2" t="s">
        <v>16</v>
      </c>
      <c r="F51" s="2" t="s">
        <v>758</v>
      </c>
      <c r="G51" s="2" t="s">
        <v>289</v>
      </c>
      <c r="H51" s="2" t="s">
        <v>289</v>
      </c>
      <c r="I51" s="2" t="s">
        <v>765</v>
      </c>
      <c r="J51" s="2" t="s">
        <v>289</v>
      </c>
      <c r="K51" s="2">
        <v>0</v>
      </c>
      <c r="L51" s="2" t="s">
        <v>766</v>
      </c>
      <c r="M51" s="2" t="s">
        <v>759</v>
      </c>
      <c r="N51" s="2" t="s">
        <v>289</v>
      </c>
      <c r="O51" s="2" t="s">
        <v>758</v>
      </c>
      <c r="P51" s="2" t="s">
        <v>289</v>
      </c>
      <c r="Q51" s="2" t="s">
        <v>289</v>
      </c>
      <c r="R51" s="2" t="s">
        <v>308</v>
      </c>
      <c r="S51" s="2" t="s">
        <v>289</v>
      </c>
      <c r="T51" s="2" t="s">
        <v>289</v>
      </c>
      <c r="U51" s="2" t="s">
        <v>771</v>
      </c>
      <c r="V51" s="2" t="s">
        <v>289</v>
      </c>
      <c r="W51" s="2" t="s">
        <v>289</v>
      </c>
    </row>
    <row r="52" spans="1:23" ht="12.5">
      <c r="A52" s="1" t="s">
        <v>773</v>
      </c>
      <c r="B52" s="2">
        <v>0</v>
      </c>
      <c r="C52" s="2">
        <v>1</v>
      </c>
      <c r="D52" s="2">
        <v>0</v>
      </c>
      <c r="E52" s="2" t="s">
        <v>16</v>
      </c>
      <c r="F52" s="2">
        <v>0</v>
      </c>
      <c r="G52" s="2">
        <v>0</v>
      </c>
      <c r="H52" s="2">
        <v>0</v>
      </c>
      <c r="I52" s="2">
        <v>0</v>
      </c>
      <c r="J52" s="2">
        <v>0</v>
      </c>
      <c r="K52" s="2">
        <v>0</v>
      </c>
      <c r="L52" s="2">
        <v>0</v>
      </c>
      <c r="M52" s="2">
        <v>0</v>
      </c>
      <c r="N52" s="2">
        <v>0</v>
      </c>
      <c r="O52" s="2">
        <v>1</v>
      </c>
      <c r="P52" s="2">
        <v>0</v>
      </c>
      <c r="Q52" s="2">
        <v>0</v>
      </c>
      <c r="R52" s="2">
        <v>0</v>
      </c>
      <c r="S52" s="2">
        <v>0</v>
      </c>
      <c r="T52" s="2">
        <v>0</v>
      </c>
      <c r="U52" s="2">
        <v>0</v>
      </c>
      <c r="V52" s="2">
        <v>0</v>
      </c>
      <c r="W52" s="2">
        <v>0</v>
      </c>
    </row>
    <row r="53" spans="1:23" ht="25">
      <c r="A53" s="1" t="s">
        <v>774</v>
      </c>
      <c r="B53" s="2" t="s">
        <v>418</v>
      </c>
      <c r="C53" s="2" t="s">
        <v>776</v>
      </c>
      <c r="D53" s="2" t="s">
        <v>777</v>
      </c>
      <c r="E53" s="2" t="s">
        <v>779</v>
      </c>
      <c r="F53" s="2" t="s">
        <v>781</v>
      </c>
      <c r="G53" s="2" t="s">
        <v>289</v>
      </c>
      <c r="H53" s="2" t="s">
        <v>289</v>
      </c>
      <c r="I53" s="2" t="s">
        <v>545</v>
      </c>
      <c r="J53" s="2" t="s">
        <v>776</v>
      </c>
      <c r="K53" s="2" t="s">
        <v>289</v>
      </c>
      <c r="L53" s="2" t="s">
        <v>785</v>
      </c>
      <c r="M53" s="2" t="s">
        <v>289</v>
      </c>
      <c r="N53" s="2" t="s">
        <v>289</v>
      </c>
      <c r="O53" s="2">
        <v>1</v>
      </c>
      <c r="P53" s="2">
        <v>0</v>
      </c>
      <c r="Q53" s="2">
        <v>0</v>
      </c>
      <c r="R53" s="2" t="s">
        <v>289</v>
      </c>
      <c r="S53" s="2" t="s">
        <v>289</v>
      </c>
      <c r="T53" s="2" t="s">
        <v>289</v>
      </c>
      <c r="U53" s="2" t="s">
        <v>289</v>
      </c>
      <c r="V53" s="2" t="s">
        <v>289</v>
      </c>
      <c r="W53" s="2" t="s">
        <v>289</v>
      </c>
    </row>
    <row r="54" spans="1:23" ht="12.5">
      <c r="A54" s="1" t="s">
        <v>788</v>
      </c>
      <c r="B54" s="2" t="s">
        <v>789</v>
      </c>
      <c r="C54" s="2" t="s">
        <v>792</v>
      </c>
      <c r="D54" s="2" t="s">
        <v>289</v>
      </c>
      <c r="E54" s="2" t="s">
        <v>779</v>
      </c>
      <c r="F54" s="2" t="s">
        <v>796</v>
      </c>
      <c r="G54" s="2" t="s">
        <v>289</v>
      </c>
      <c r="H54" s="2" t="s">
        <v>289</v>
      </c>
      <c r="I54" s="2" t="s">
        <v>799</v>
      </c>
      <c r="J54" s="2" t="s">
        <v>603</v>
      </c>
      <c r="K54" s="2" t="s">
        <v>289</v>
      </c>
      <c r="L54" s="2" t="s">
        <v>785</v>
      </c>
      <c r="M54" s="2" t="s">
        <v>289</v>
      </c>
      <c r="N54" s="2" t="s">
        <v>289</v>
      </c>
      <c r="P54" s="2">
        <v>0</v>
      </c>
      <c r="Q54" s="2">
        <v>0</v>
      </c>
      <c r="R54" s="2" t="s">
        <v>289</v>
      </c>
      <c r="S54" s="2" t="s">
        <v>802</v>
      </c>
      <c r="T54" s="2" t="s">
        <v>804</v>
      </c>
      <c r="U54" s="2">
        <v>0</v>
      </c>
      <c r="V54" s="2" t="s">
        <v>289</v>
      </c>
      <c r="W54" s="2" t="s">
        <v>289</v>
      </c>
    </row>
    <row r="55" spans="1:23" ht="25">
      <c r="A55" s="1" t="s">
        <v>806</v>
      </c>
      <c r="B55" s="2">
        <v>0</v>
      </c>
      <c r="C55" s="2">
        <v>1</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row>
    <row r="56" spans="1:23" ht="25">
      <c r="A56" s="1" t="s">
        <v>807</v>
      </c>
      <c r="B56" s="2">
        <v>0</v>
      </c>
      <c r="C56" s="2">
        <v>0</v>
      </c>
      <c r="D56" s="2">
        <v>0</v>
      </c>
      <c r="E56" s="2">
        <v>1</v>
      </c>
      <c r="F56" s="2">
        <v>0</v>
      </c>
      <c r="G56" s="2">
        <v>0</v>
      </c>
      <c r="H56" s="2">
        <v>0</v>
      </c>
      <c r="I56" s="2">
        <v>0</v>
      </c>
      <c r="J56" s="2">
        <v>0</v>
      </c>
      <c r="K56" s="2">
        <v>1</v>
      </c>
      <c r="L56" s="2">
        <v>0</v>
      </c>
      <c r="M56" s="2">
        <v>1</v>
      </c>
      <c r="N56" s="2">
        <v>0</v>
      </c>
      <c r="O56" s="2">
        <v>0</v>
      </c>
      <c r="P56" s="2">
        <v>0</v>
      </c>
      <c r="Q56" s="2">
        <v>0</v>
      </c>
      <c r="R56" s="2">
        <v>0</v>
      </c>
      <c r="S56" s="2">
        <v>0</v>
      </c>
      <c r="T56" s="2">
        <v>0</v>
      </c>
      <c r="U56" s="2">
        <v>0</v>
      </c>
      <c r="V56" s="2">
        <v>1</v>
      </c>
      <c r="W56" s="2">
        <v>0</v>
      </c>
    </row>
    <row r="57" spans="1:23" ht="25">
      <c r="A57" s="1" t="s">
        <v>808</v>
      </c>
      <c r="B57" s="2">
        <v>0</v>
      </c>
      <c r="C57" s="2">
        <v>0</v>
      </c>
      <c r="D57" s="2">
        <v>0</v>
      </c>
      <c r="E57" s="2">
        <v>0</v>
      </c>
      <c r="F57" s="2">
        <v>0</v>
      </c>
      <c r="G57" s="2">
        <v>0</v>
      </c>
      <c r="H57" s="2">
        <v>0</v>
      </c>
      <c r="I57" s="2">
        <v>0</v>
      </c>
      <c r="J57" s="2">
        <v>0</v>
      </c>
      <c r="K57" s="2">
        <v>1</v>
      </c>
      <c r="L57" s="2">
        <v>1</v>
      </c>
      <c r="M57" s="2">
        <v>1</v>
      </c>
      <c r="N57" s="2">
        <v>1</v>
      </c>
      <c r="O57" s="2">
        <v>1</v>
      </c>
      <c r="P57" s="2">
        <v>0</v>
      </c>
      <c r="Q57" s="2">
        <v>0</v>
      </c>
      <c r="R57" s="2">
        <v>0</v>
      </c>
      <c r="S57" s="2">
        <v>0</v>
      </c>
      <c r="T57" s="2">
        <v>0</v>
      </c>
      <c r="U57" s="2">
        <v>0</v>
      </c>
      <c r="V57" s="2">
        <v>1</v>
      </c>
      <c r="W57" s="2">
        <v>0</v>
      </c>
    </row>
    <row r="58" spans="1:23" ht="25">
      <c r="A58" s="1" t="s">
        <v>809</v>
      </c>
      <c r="B58" s="2" t="s">
        <v>308</v>
      </c>
      <c r="C58" s="2" t="s">
        <v>813</v>
      </c>
      <c r="D58" s="2" t="s">
        <v>289</v>
      </c>
      <c r="E58" s="2">
        <v>0</v>
      </c>
      <c r="F58" s="2" t="s">
        <v>289</v>
      </c>
      <c r="G58" s="2" t="s">
        <v>289</v>
      </c>
      <c r="H58" s="2" t="s">
        <v>289</v>
      </c>
      <c r="I58" s="2" t="s">
        <v>289</v>
      </c>
      <c r="J58" s="2" t="s">
        <v>289</v>
      </c>
      <c r="K58" s="2" t="s">
        <v>289</v>
      </c>
      <c r="L58" s="2">
        <v>0</v>
      </c>
      <c r="M58" s="2" t="s">
        <v>289</v>
      </c>
      <c r="N58" s="2" t="s">
        <v>289</v>
      </c>
      <c r="O58" s="2">
        <v>1</v>
      </c>
      <c r="P58" s="2">
        <v>0</v>
      </c>
      <c r="Q58" s="2">
        <v>0</v>
      </c>
      <c r="R58" s="2" t="s">
        <v>308</v>
      </c>
      <c r="S58" s="2" t="s">
        <v>289</v>
      </c>
      <c r="T58" s="2" t="s">
        <v>289</v>
      </c>
      <c r="U58" s="2" t="s">
        <v>289</v>
      </c>
      <c r="V58" s="2" t="s">
        <v>289</v>
      </c>
      <c r="W58" s="2" t="s">
        <v>289</v>
      </c>
    </row>
    <row r="59" spans="1:23" ht="25">
      <c r="A59" s="1" t="s">
        <v>819</v>
      </c>
      <c r="B59" s="2" t="s">
        <v>308</v>
      </c>
      <c r="C59" s="2" t="s">
        <v>821</v>
      </c>
      <c r="D59" s="2" t="s">
        <v>289</v>
      </c>
      <c r="E59" s="2">
        <v>0</v>
      </c>
      <c r="F59" s="2" t="s">
        <v>289</v>
      </c>
      <c r="G59" s="2" t="s">
        <v>289</v>
      </c>
      <c r="H59" s="2" t="s">
        <v>289</v>
      </c>
      <c r="I59" s="2" t="s">
        <v>289</v>
      </c>
      <c r="J59" s="2" t="s">
        <v>289</v>
      </c>
      <c r="K59" s="2" t="s">
        <v>289</v>
      </c>
      <c r="L59" s="2" t="s">
        <v>289</v>
      </c>
      <c r="M59" s="2" t="s">
        <v>289</v>
      </c>
      <c r="N59" s="2" t="s">
        <v>289</v>
      </c>
      <c r="O59" s="2" t="s">
        <v>826</v>
      </c>
      <c r="P59" s="2" t="s">
        <v>289</v>
      </c>
      <c r="Q59" s="2" t="s">
        <v>289</v>
      </c>
      <c r="S59" s="2" t="s">
        <v>289</v>
      </c>
      <c r="T59" s="2" t="s">
        <v>289</v>
      </c>
      <c r="U59" s="2" t="s">
        <v>289</v>
      </c>
      <c r="V59" s="2" t="s">
        <v>289</v>
      </c>
      <c r="W59" s="2" t="s">
        <v>289</v>
      </c>
    </row>
    <row r="60" spans="1:23" ht="12.5">
      <c r="A60" s="1" t="s">
        <v>827</v>
      </c>
      <c r="B60" s="2" t="s">
        <v>308</v>
      </c>
      <c r="C60" s="2" t="s">
        <v>289</v>
      </c>
      <c r="D60" s="2" t="s">
        <v>289</v>
      </c>
      <c r="E60" s="2">
        <v>0</v>
      </c>
      <c r="F60" s="2" t="s">
        <v>289</v>
      </c>
      <c r="G60" s="2" t="s">
        <v>289</v>
      </c>
      <c r="H60" s="2" t="s">
        <v>289</v>
      </c>
      <c r="I60" s="2" t="s">
        <v>289</v>
      </c>
      <c r="J60" s="2" t="s">
        <v>289</v>
      </c>
      <c r="K60" s="2" t="s">
        <v>289</v>
      </c>
      <c r="L60" s="2" t="s">
        <v>289</v>
      </c>
      <c r="M60" s="2" t="s">
        <v>289</v>
      </c>
      <c r="N60" s="2" t="s">
        <v>289</v>
      </c>
      <c r="O60" s="2">
        <v>0</v>
      </c>
      <c r="P60" s="2">
        <v>0</v>
      </c>
      <c r="Q60" s="2">
        <v>0</v>
      </c>
      <c r="R60" s="2">
        <v>0</v>
      </c>
      <c r="S60" s="2" t="s">
        <v>289</v>
      </c>
      <c r="T60" s="2" t="s">
        <v>289</v>
      </c>
      <c r="U60" s="2" t="s">
        <v>289</v>
      </c>
      <c r="V60" s="2" t="s">
        <v>289</v>
      </c>
      <c r="W60" s="2" t="s">
        <v>289</v>
      </c>
    </row>
    <row r="61" spans="1:23" ht="25">
      <c r="A61" s="1" t="s">
        <v>832</v>
      </c>
      <c r="B61" s="2">
        <v>1</v>
      </c>
      <c r="C61" s="2">
        <v>1</v>
      </c>
      <c r="D61" s="2">
        <v>1</v>
      </c>
      <c r="E61" s="2">
        <v>1</v>
      </c>
      <c r="F61" s="2">
        <v>1</v>
      </c>
      <c r="G61" s="2">
        <v>1</v>
      </c>
      <c r="H61" s="2">
        <v>1</v>
      </c>
      <c r="I61" s="2">
        <v>1</v>
      </c>
      <c r="J61" s="2">
        <v>0</v>
      </c>
      <c r="K61" s="2">
        <v>1</v>
      </c>
      <c r="L61" s="2">
        <v>1</v>
      </c>
      <c r="M61" s="2">
        <v>1</v>
      </c>
      <c r="N61" s="2">
        <v>1</v>
      </c>
      <c r="O61" s="2">
        <v>1</v>
      </c>
      <c r="P61" s="2">
        <v>1</v>
      </c>
      <c r="Q61" s="2">
        <v>1</v>
      </c>
      <c r="R61" s="2">
        <v>1</v>
      </c>
      <c r="S61" s="2">
        <v>1</v>
      </c>
      <c r="T61" s="2">
        <v>1</v>
      </c>
      <c r="U61" s="2">
        <v>1</v>
      </c>
      <c r="V61" s="2">
        <v>1</v>
      </c>
      <c r="W61" s="2">
        <v>1</v>
      </c>
    </row>
    <row r="62" spans="1:23" ht="12.5">
      <c r="A62" s="1" t="s">
        <v>833</v>
      </c>
      <c r="B62" s="2">
        <v>1</v>
      </c>
      <c r="C62" s="2">
        <v>0</v>
      </c>
      <c r="D62" s="2">
        <v>1</v>
      </c>
      <c r="E62" s="2">
        <v>0</v>
      </c>
      <c r="F62" s="2">
        <v>0</v>
      </c>
      <c r="G62" s="2">
        <v>1</v>
      </c>
      <c r="H62" s="2">
        <v>0</v>
      </c>
      <c r="I62" s="2">
        <v>0</v>
      </c>
      <c r="J62" s="2">
        <v>0</v>
      </c>
      <c r="K62" s="2">
        <v>0</v>
      </c>
      <c r="L62" s="2">
        <v>1</v>
      </c>
      <c r="M62" s="2">
        <v>1</v>
      </c>
      <c r="N62" s="2">
        <v>1</v>
      </c>
      <c r="O62" s="2">
        <v>1</v>
      </c>
      <c r="P62" s="2">
        <v>0</v>
      </c>
      <c r="Q62" s="2">
        <v>0</v>
      </c>
      <c r="R62" s="2">
        <v>1</v>
      </c>
      <c r="S62" s="2">
        <v>0</v>
      </c>
      <c r="T62" s="2">
        <v>0</v>
      </c>
      <c r="U62" s="2">
        <v>0</v>
      </c>
      <c r="V62" s="2">
        <v>0</v>
      </c>
      <c r="W62" s="2">
        <v>0</v>
      </c>
    </row>
    <row r="63" spans="1:23" ht="12.5">
      <c r="A63" s="1" t="s">
        <v>834</v>
      </c>
      <c r="B63" s="2" t="s">
        <v>835</v>
      </c>
      <c r="C63" s="2" t="s">
        <v>289</v>
      </c>
      <c r="D63" s="2" t="s">
        <v>837</v>
      </c>
      <c r="E63" s="2">
        <v>0</v>
      </c>
      <c r="F63" s="2" t="s">
        <v>289</v>
      </c>
      <c r="G63" s="2" t="s">
        <v>835</v>
      </c>
      <c r="H63" s="2" t="s">
        <v>289</v>
      </c>
      <c r="I63" s="2" t="s">
        <v>289</v>
      </c>
      <c r="J63" s="2" t="s">
        <v>289</v>
      </c>
      <c r="K63" s="2" t="s">
        <v>289</v>
      </c>
      <c r="L63" s="2" t="s">
        <v>842</v>
      </c>
      <c r="M63" s="2" t="s">
        <v>835</v>
      </c>
      <c r="N63" s="2" t="s">
        <v>835</v>
      </c>
      <c r="O63" s="2" t="s">
        <v>845</v>
      </c>
      <c r="P63" s="2" t="s">
        <v>289</v>
      </c>
      <c r="Q63" s="2" t="s">
        <v>289</v>
      </c>
      <c r="R63" s="2" t="s">
        <v>846</v>
      </c>
      <c r="S63" s="2" t="s">
        <v>289</v>
      </c>
      <c r="T63" s="2" t="s">
        <v>289</v>
      </c>
      <c r="U63" s="2" t="s">
        <v>289</v>
      </c>
      <c r="V63" s="2" t="s">
        <v>289</v>
      </c>
      <c r="W63" s="2" t="s">
        <v>289</v>
      </c>
    </row>
    <row r="64" spans="1:23" ht="12.5">
      <c r="A64" s="1" t="s">
        <v>848</v>
      </c>
      <c r="B64" s="2" t="s">
        <v>850</v>
      </c>
      <c r="C64" s="2" t="s">
        <v>855</v>
      </c>
      <c r="D64" s="2" t="s">
        <v>855</v>
      </c>
      <c r="E64" s="2" t="s">
        <v>861</v>
      </c>
      <c r="F64" s="2" t="s">
        <v>868</v>
      </c>
      <c r="G64" s="2" t="s">
        <v>872</v>
      </c>
      <c r="H64" s="2" t="s">
        <v>855</v>
      </c>
      <c r="I64" s="2" t="s">
        <v>873</v>
      </c>
      <c r="J64" s="2" t="s">
        <v>874</v>
      </c>
      <c r="K64" s="2" t="s">
        <v>870</v>
      </c>
      <c r="L64" s="2" t="s">
        <v>877</v>
      </c>
      <c r="M64" s="2" t="s">
        <v>878</v>
      </c>
      <c r="N64" s="2" t="s">
        <v>881</v>
      </c>
      <c r="O64" s="2" t="s">
        <v>883</v>
      </c>
      <c r="P64" s="2" t="s">
        <v>855</v>
      </c>
      <c r="Q64" s="2" t="s">
        <v>855</v>
      </c>
      <c r="R64" s="2" t="s">
        <v>887</v>
      </c>
      <c r="S64" s="2" t="s">
        <v>892</v>
      </c>
      <c r="T64" s="2" t="s">
        <v>894</v>
      </c>
      <c r="U64" s="2" t="s">
        <v>897</v>
      </c>
      <c r="V64" s="2" t="s">
        <v>900</v>
      </c>
      <c r="W64" s="2" t="s">
        <v>901</v>
      </c>
    </row>
    <row r="65" spans="1:23" ht="12.5">
      <c r="A65" s="1" t="s">
        <v>904</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1</v>
      </c>
      <c r="V65" s="2">
        <v>0</v>
      </c>
      <c r="W65" s="2">
        <v>0</v>
      </c>
    </row>
    <row r="66" spans="1:23" ht="12.5">
      <c r="A66" s="1" t="s">
        <v>905</v>
      </c>
      <c r="B66" s="2" t="s">
        <v>16</v>
      </c>
      <c r="C66" s="2" t="s">
        <v>420</v>
      </c>
      <c r="D66" s="2" t="s">
        <v>420</v>
      </c>
      <c r="E66" s="2" t="s">
        <v>16</v>
      </c>
      <c r="F66" s="2" t="s">
        <v>289</v>
      </c>
      <c r="G66" s="2" t="s">
        <v>289</v>
      </c>
      <c r="H66" s="2" t="s">
        <v>289</v>
      </c>
      <c r="I66" s="2" t="s">
        <v>289</v>
      </c>
      <c r="J66" s="2">
        <v>1</v>
      </c>
      <c r="K66" s="2" t="s">
        <v>289</v>
      </c>
      <c r="L66" s="2" t="s">
        <v>289</v>
      </c>
      <c r="M66" s="2" t="s">
        <v>289</v>
      </c>
      <c r="N66" s="2" t="s">
        <v>289</v>
      </c>
      <c r="O66" s="2">
        <v>0</v>
      </c>
      <c r="P66" s="2">
        <v>0</v>
      </c>
      <c r="Q66" s="2">
        <v>0</v>
      </c>
      <c r="R66" s="2" t="s">
        <v>308</v>
      </c>
      <c r="S66" s="2" t="s">
        <v>289</v>
      </c>
      <c r="T66" s="2" t="s">
        <v>289</v>
      </c>
      <c r="U66" s="2">
        <v>1</v>
      </c>
      <c r="V66" s="2" t="s">
        <v>289</v>
      </c>
      <c r="W66" s="2" t="s">
        <v>289</v>
      </c>
    </row>
    <row r="67" spans="1:23" ht="25">
      <c r="A67" s="1" t="s">
        <v>906</v>
      </c>
      <c r="B67" s="2">
        <v>0</v>
      </c>
      <c r="C67" s="2">
        <v>0</v>
      </c>
      <c r="D67" s="2">
        <v>0</v>
      </c>
      <c r="E67" s="2">
        <v>0</v>
      </c>
      <c r="F67" s="2">
        <v>0</v>
      </c>
      <c r="G67" s="2">
        <v>0</v>
      </c>
      <c r="H67" s="2">
        <v>0</v>
      </c>
      <c r="I67" s="2">
        <v>0</v>
      </c>
      <c r="J67" s="2">
        <v>0</v>
      </c>
      <c r="K67" s="2">
        <v>0</v>
      </c>
      <c r="L67" s="2">
        <v>1</v>
      </c>
      <c r="M67" s="2">
        <v>1</v>
      </c>
      <c r="N67" s="2">
        <v>1</v>
      </c>
      <c r="O67" s="2">
        <v>1</v>
      </c>
      <c r="P67" s="2">
        <v>0</v>
      </c>
      <c r="Q67" s="2">
        <v>0</v>
      </c>
      <c r="R67" s="2">
        <v>0</v>
      </c>
      <c r="S67" s="2">
        <v>0</v>
      </c>
      <c r="T67" s="2">
        <v>0</v>
      </c>
      <c r="U67" s="2">
        <v>0</v>
      </c>
      <c r="V67" s="2">
        <v>0</v>
      </c>
      <c r="W67" s="2">
        <v>0</v>
      </c>
    </row>
    <row r="68" spans="1:23" ht="12.5">
      <c r="A68" s="27"/>
    </row>
    <row r="69" spans="1:23" ht="12.5">
      <c r="A69" s="27"/>
    </row>
    <row r="70" spans="1:23" ht="12.5">
      <c r="A70" s="27"/>
    </row>
    <row r="71" spans="1:23" ht="12.5">
      <c r="A71" s="27"/>
    </row>
    <row r="72" spans="1:23" ht="12.5">
      <c r="A72" s="27"/>
    </row>
    <row r="73" spans="1:23" ht="12.5">
      <c r="A73" s="27"/>
    </row>
    <row r="74" spans="1:23" ht="12.5">
      <c r="A74" s="27"/>
    </row>
    <row r="75" spans="1:23" ht="12.5">
      <c r="A75" s="27"/>
    </row>
    <row r="76" spans="1:23" ht="12.5">
      <c r="A76" s="27"/>
    </row>
    <row r="77" spans="1:23" ht="12.5">
      <c r="A77" s="27"/>
    </row>
    <row r="78" spans="1:23" ht="12.5">
      <c r="A78" s="27"/>
    </row>
    <row r="79" spans="1:23" ht="12.5">
      <c r="A79" s="27"/>
    </row>
    <row r="80" spans="1:23" ht="12.5">
      <c r="A80" s="27"/>
    </row>
    <row r="81" spans="1:1" ht="12.5">
      <c r="A81" s="27"/>
    </row>
    <row r="82" spans="1:1" ht="12.5">
      <c r="A82" s="27"/>
    </row>
    <row r="83" spans="1:1" ht="12.5">
      <c r="A83" s="27"/>
    </row>
    <row r="84" spans="1:1" ht="12.5">
      <c r="A84" s="27"/>
    </row>
    <row r="85" spans="1:1" ht="12.5">
      <c r="A85" s="27"/>
    </row>
    <row r="86" spans="1:1" ht="12.5">
      <c r="A86" s="27"/>
    </row>
    <row r="87" spans="1:1" ht="12.5">
      <c r="A87" s="27"/>
    </row>
    <row r="88" spans="1:1" ht="12.5">
      <c r="A88" s="27"/>
    </row>
    <row r="89" spans="1:1" ht="12.5">
      <c r="A89" s="27"/>
    </row>
    <row r="90" spans="1:1" ht="12.5">
      <c r="A90" s="27"/>
    </row>
    <row r="91" spans="1:1" ht="12.5">
      <c r="A91" s="27"/>
    </row>
    <row r="92" spans="1:1" ht="12.5">
      <c r="A92" s="27"/>
    </row>
    <row r="93" spans="1:1" ht="12.5">
      <c r="A93" s="27"/>
    </row>
    <row r="94" spans="1:1" ht="12.5">
      <c r="A94" s="27"/>
    </row>
    <row r="95" spans="1:1" ht="12.5">
      <c r="A95" s="27"/>
    </row>
    <row r="96" spans="1:1" ht="12.5">
      <c r="A96" s="27"/>
    </row>
    <row r="97" spans="1:1" ht="12.5">
      <c r="A97" s="27"/>
    </row>
    <row r="98" spans="1:1" ht="12.5">
      <c r="A98" s="27"/>
    </row>
    <row r="99" spans="1:1" ht="12.5">
      <c r="A99" s="27"/>
    </row>
    <row r="100" spans="1:1" ht="12.5">
      <c r="A100" s="27"/>
    </row>
    <row r="101" spans="1:1" ht="12.5">
      <c r="A101" s="27"/>
    </row>
    <row r="102" spans="1:1" ht="12.5">
      <c r="A102" s="27"/>
    </row>
    <row r="103" spans="1:1" ht="12.5">
      <c r="A103" s="27"/>
    </row>
    <row r="104" spans="1:1" ht="12.5">
      <c r="A104" s="27"/>
    </row>
    <row r="105" spans="1:1" ht="12.5">
      <c r="A105" s="27"/>
    </row>
    <row r="106" spans="1:1" ht="12.5">
      <c r="A106" s="27"/>
    </row>
    <row r="107" spans="1:1" ht="12.5">
      <c r="A107" s="27"/>
    </row>
    <row r="108" spans="1:1" ht="12.5">
      <c r="A108" s="27"/>
    </row>
    <row r="109" spans="1:1" ht="12.5">
      <c r="A109" s="27"/>
    </row>
    <row r="110" spans="1:1" ht="12.5">
      <c r="A110" s="27"/>
    </row>
    <row r="111" spans="1:1" ht="12.5">
      <c r="A111" s="27"/>
    </row>
    <row r="112" spans="1:1" ht="12.5">
      <c r="A112" s="27"/>
    </row>
    <row r="113" spans="1:1" ht="12.5">
      <c r="A113" s="27"/>
    </row>
    <row r="114" spans="1:1" ht="12.5">
      <c r="A114" s="27"/>
    </row>
    <row r="115" spans="1:1" ht="12.5">
      <c r="A115" s="27"/>
    </row>
    <row r="116" spans="1:1" ht="12.5">
      <c r="A116" s="27"/>
    </row>
    <row r="117" spans="1:1" ht="12.5">
      <c r="A117" s="27"/>
    </row>
    <row r="118" spans="1:1" ht="12.5">
      <c r="A118" s="27"/>
    </row>
    <row r="119" spans="1:1" ht="12.5">
      <c r="A119" s="27"/>
    </row>
    <row r="120" spans="1:1" ht="12.5">
      <c r="A120" s="27"/>
    </row>
    <row r="121" spans="1:1" ht="12.5">
      <c r="A121" s="27"/>
    </row>
    <row r="122" spans="1:1" ht="12.5">
      <c r="A122" s="27"/>
    </row>
    <row r="123" spans="1:1" ht="12.5">
      <c r="A123" s="27"/>
    </row>
    <row r="124" spans="1:1" ht="12.5">
      <c r="A124" s="27"/>
    </row>
    <row r="125" spans="1:1" ht="12.5">
      <c r="A125" s="27"/>
    </row>
    <row r="126" spans="1:1" ht="12.5">
      <c r="A126" s="27"/>
    </row>
    <row r="127" spans="1:1" ht="12.5">
      <c r="A127" s="27"/>
    </row>
    <row r="128" spans="1:1" ht="12.5">
      <c r="A128" s="27"/>
    </row>
    <row r="129" spans="1:1" ht="12.5">
      <c r="A129" s="27"/>
    </row>
    <row r="130" spans="1:1" ht="12.5">
      <c r="A130" s="27"/>
    </row>
    <row r="131" spans="1:1" ht="12.5">
      <c r="A131" s="27"/>
    </row>
    <row r="132" spans="1:1" ht="12.5">
      <c r="A132" s="27"/>
    </row>
    <row r="133" spans="1:1" ht="12.5">
      <c r="A133" s="27"/>
    </row>
    <row r="134" spans="1:1" ht="12.5">
      <c r="A134" s="27"/>
    </row>
    <row r="135" spans="1:1" ht="12.5">
      <c r="A135" s="27"/>
    </row>
    <row r="136" spans="1:1" ht="12.5">
      <c r="A136" s="27"/>
    </row>
    <row r="137" spans="1:1" ht="12.5">
      <c r="A137" s="27"/>
    </row>
    <row r="138" spans="1:1" ht="12.5">
      <c r="A138" s="27"/>
    </row>
    <row r="139" spans="1:1" ht="12.5">
      <c r="A139" s="27"/>
    </row>
    <row r="140" spans="1:1" ht="12.5">
      <c r="A140" s="27"/>
    </row>
    <row r="141" spans="1:1" ht="12.5">
      <c r="A141" s="27"/>
    </row>
    <row r="142" spans="1:1" ht="12.5">
      <c r="A142" s="27"/>
    </row>
    <row r="143" spans="1:1" ht="12.5">
      <c r="A143" s="27"/>
    </row>
    <row r="144" spans="1:1" ht="12.5">
      <c r="A144" s="27"/>
    </row>
    <row r="145" spans="1:1" ht="12.5">
      <c r="A145" s="27"/>
    </row>
    <row r="146" spans="1:1" ht="12.5">
      <c r="A146" s="27"/>
    </row>
    <row r="147" spans="1:1" ht="12.5">
      <c r="A147" s="27"/>
    </row>
    <row r="148" spans="1:1" ht="12.5">
      <c r="A148" s="27"/>
    </row>
    <row r="149" spans="1:1" ht="12.5">
      <c r="A149" s="27"/>
    </row>
    <row r="150" spans="1:1" ht="12.5">
      <c r="A150" s="27"/>
    </row>
    <row r="151" spans="1:1" ht="12.5">
      <c r="A151" s="27"/>
    </row>
    <row r="152" spans="1:1" ht="12.5">
      <c r="A152" s="27"/>
    </row>
    <row r="153" spans="1:1" ht="12.5">
      <c r="A153" s="27"/>
    </row>
    <row r="154" spans="1:1" ht="12.5">
      <c r="A154" s="27"/>
    </row>
    <row r="155" spans="1:1" ht="12.5">
      <c r="A155" s="27"/>
    </row>
    <row r="156" spans="1:1" ht="12.5">
      <c r="A156" s="27"/>
    </row>
    <row r="157" spans="1:1" ht="12.5">
      <c r="A157" s="27"/>
    </row>
    <row r="158" spans="1:1" ht="12.5">
      <c r="A158" s="27"/>
    </row>
    <row r="159" spans="1:1" ht="12.5">
      <c r="A159" s="27"/>
    </row>
    <row r="160" spans="1:1" ht="12.5">
      <c r="A160" s="27"/>
    </row>
    <row r="161" spans="1:1" ht="12.5">
      <c r="A161" s="27"/>
    </row>
    <row r="162" spans="1:1" ht="12.5">
      <c r="A162" s="27"/>
    </row>
    <row r="163" spans="1:1" ht="12.5">
      <c r="A163" s="27"/>
    </row>
    <row r="164" spans="1:1" ht="12.5">
      <c r="A164" s="27"/>
    </row>
    <row r="165" spans="1:1" ht="12.5">
      <c r="A165" s="27"/>
    </row>
    <row r="166" spans="1:1" ht="12.5">
      <c r="A166" s="27"/>
    </row>
    <row r="167" spans="1:1" ht="12.5">
      <c r="A167" s="27"/>
    </row>
    <row r="168" spans="1:1" ht="12.5">
      <c r="A168" s="27"/>
    </row>
    <row r="169" spans="1:1" ht="12.5">
      <c r="A169" s="27"/>
    </row>
    <row r="170" spans="1:1" ht="12.5">
      <c r="A170" s="27"/>
    </row>
    <row r="171" spans="1:1" ht="12.5">
      <c r="A171" s="27"/>
    </row>
    <row r="172" spans="1:1" ht="12.5">
      <c r="A172" s="27"/>
    </row>
    <row r="173" spans="1:1" ht="12.5">
      <c r="A173" s="27"/>
    </row>
    <row r="174" spans="1:1" ht="12.5">
      <c r="A174" s="27"/>
    </row>
    <row r="175" spans="1:1" ht="12.5">
      <c r="A175" s="27"/>
    </row>
    <row r="176" spans="1:1" ht="12.5">
      <c r="A176" s="27"/>
    </row>
    <row r="177" spans="1:1" ht="12.5">
      <c r="A177" s="27"/>
    </row>
    <row r="178" spans="1:1" ht="12.5">
      <c r="A178" s="27"/>
    </row>
    <row r="179" spans="1:1" ht="12.5">
      <c r="A179" s="27"/>
    </row>
    <row r="180" spans="1:1" ht="12.5">
      <c r="A180" s="27"/>
    </row>
    <row r="181" spans="1:1" ht="12.5">
      <c r="A181" s="27"/>
    </row>
    <row r="182" spans="1:1" ht="12.5">
      <c r="A182" s="27"/>
    </row>
    <row r="183" spans="1:1" ht="12.5">
      <c r="A183" s="27"/>
    </row>
    <row r="184" spans="1:1" ht="12.5">
      <c r="A184" s="27"/>
    </row>
    <row r="185" spans="1:1" ht="12.5">
      <c r="A185" s="27"/>
    </row>
    <row r="186" spans="1:1" ht="12.5">
      <c r="A186" s="27"/>
    </row>
    <row r="187" spans="1:1" ht="12.5">
      <c r="A187" s="27"/>
    </row>
    <row r="188" spans="1:1" ht="12.5">
      <c r="A188" s="27"/>
    </row>
    <row r="189" spans="1:1" ht="12.5">
      <c r="A189" s="27"/>
    </row>
    <row r="190" spans="1:1" ht="12.5">
      <c r="A190" s="27"/>
    </row>
    <row r="191" spans="1:1" ht="12.5">
      <c r="A191" s="27"/>
    </row>
    <row r="192" spans="1:1" ht="12.5">
      <c r="A192" s="27"/>
    </row>
    <row r="193" spans="1:1" ht="12.5">
      <c r="A193" s="27"/>
    </row>
    <row r="194" spans="1:1" ht="12.5">
      <c r="A194" s="27"/>
    </row>
    <row r="195" spans="1:1" ht="12.5">
      <c r="A195" s="27"/>
    </row>
    <row r="196" spans="1:1" ht="12.5">
      <c r="A196" s="27"/>
    </row>
    <row r="197" spans="1:1" ht="12.5">
      <c r="A197" s="27"/>
    </row>
    <row r="198" spans="1:1" ht="12.5">
      <c r="A198" s="27"/>
    </row>
    <row r="199" spans="1:1" ht="12.5">
      <c r="A199" s="27"/>
    </row>
    <row r="200" spans="1:1" ht="12.5">
      <c r="A200" s="27"/>
    </row>
    <row r="201" spans="1:1" ht="12.5">
      <c r="A201" s="27"/>
    </row>
    <row r="202" spans="1:1" ht="12.5">
      <c r="A202" s="27"/>
    </row>
    <row r="203" spans="1:1" ht="12.5">
      <c r="A203" s="27"/>
    </row>
    <row r="204" spans="1:1" ht="12.5">
      <c r="A204" s="27"/>
    </row>
    <row r="205" spans="1:1" ht="12.5">
      <c r="A205" s="27"/>
    </row>
    <row r="206" spans="1:1" ht="12.5">
      <c r="A206" s="27"/>
    </row>
    <row r="207" spans="1:1" ht="12.5">
      <c r="A207" s="27"/>
    </row>
    <row r="208" spans="1:1" ht="12.5">
      <c r="A208" s="27"/>
    </row>
    <row r="209" spans="1:1" ht="12.5">
      <c r="A209" s="27"/>
    </row>
    <row r="210" spans="1:1" ht="12.5">
      <c r="A210" s="27"/>
    </row>
    <row r="211" spans="1:1" ht="12.5">
      <c r="A211" s="27"/>
    </row>
    <row r="212" spans="1:1" ht="12.5">
      <c r="A212" s="27"/>
    </row>
    <row r="213" spans="1:1" ht="12.5">
      <c r="A213" s="27"/>
    </row>
    <row r="214" spans="1:1" ht="12.5">
      <c r="A214" s="27"/>
    </row>
    <row r="215" spans="1:1" ht="12.5">
      <c r="A215" s="27"/>
    </row>
    <row r="216" spans="1:1" ht="12.5">
      <c r="A216" s="27"/>
    </row>
    <row r="217" spans="1:1" ht="12.5">
      <c r="A217" s="27"/>
    </row>
    <row r="218" spans="1:1" ht="12.5">
      <c r="A218" s="27"/>
    </row>
    <row r="219" spans="1:1" ht="12.5">
      <c r="A219" s="27"/>
    </row>
    <row r="220" spans="1:1" ht="12.5">
      <c r="A220" s="27"/>
    </row>
    <row r="221" spans="1:1" ht="12.5">
      <c r="A221" s="27"/>
    </row>
    <row r="222" spans="1:1" ht="12.5">
      <c r="A222" s="27"/>
    </row>
    <row r="223" spans="1:1" ht="12.5">
      <c r="A223" s="27"/>
    </row>
    <row r="224" spans="1:1" ht="12.5">
      <c r="A224" s="27"/>
    </row>
    <row r="225" spans="1:1" ht="12.5">
      <c r="A225" s="27"/>
    </row>
    <row r="226" spans="1:1" ht="12.5">
      <c r="A226" s="27"/>
    </row>
    <row r="227" spans="1:1" ht="12.5">
      <c r="A227" s="27"/>
    </row>
    <row r="228" spans="1:1" ht="12.5">
      <c r="A228" s="27"/>
    </row>
    <row r="229" spans="1:1" ht="12.5">
      <c r="A229" s="27"/>
    </row>
    <row r="230" spans="1:1" ht="12.5">
      <c r="A230" s="27"/>
    </row>
    <row r="231" spans="1:1" ht="12.5">
      <c r="A231" s="27"/>
    </row>
    <row r="232" spans="1:1" ht="12.5">
      <c r="A232" s="27"/>
    </row>
    <row r="233" spans="1:1" ht="12.5">
      <c r="A233" s="27"/>
    </row>
    <row r="234" spans="1:1" ht="12.5">
      <c r="A234" s="27"/>
    </row>
    <row r="235" spans="1:1" ht="12.5">
      <c r="A235" s="27"/>
    </row>
    <row r="236" spans="1:1" ht="12.5">
      <c r="A236" s="27"/>
    </row>
    <row r="237" spans="1:1" ht="12.5">
      <c r="A237" s="27"/>
    </row>
    <row r="238" spans="1:1" ht="12.5">
      <c r="A238" s="27"/>
    </row>
    <row r="239" spans="1:1" ht="12.5">
      <c r="A239" s="27"/>
    </row>
    <row r="240" spans="1:1" ht="12.5">
      <c r="A240" s="27"/>
    </row>
    <row r="241" spans="1:1" ht="12.5">
      <c r="A241" s="27"/>
    </row>
    <row r="242" spans="1:1" ht="12.5">
      <c r="A242" s="27"/>
    </row>
    <row r="243" spans="1:1" ht="12.5">
      <c r="A243" s="27"/>
    </row>
    <row r="244" spans="1:1" ht="12.5">
      <c r="A244" s="27"/>
    </row>
    <row r="245" spans="1:1" ht="12.5">
      <c r="A245" s="27"/>
    </row>
    <row r="246" spans="1:1" ht="12.5">
      <c r="A246" s="27"/>
    </row>
    <row r="247" spans="1:1" ht="12.5">
      <c r="A247" s="27"/>
    </row>
    <row r="248" spans="1:1" ht="12.5">
      <c r="A248" s="27"/>
    </row>
    <row r="249" spans="1:1" ht="12.5">
      <c r="A249" s="27"/>
    </row>
    <row r="250" spans="1:1" ht="12.5">
      <c r="A250" s="27"/>
    </row>
    <row r="251" spans="1:1" ht="12.5">
      <c r="A251" s="27"/>
    </row>
    <row r="252" spans="1:1" ht="12.5">
      <c r="A252" s="27"/>
    </row>
    <row r="253" spans="1:1" ht="12.5">
      <c r="A253" s="27"/>
    </row>
    <row r="254" spans="1:1" ht="12.5">
      <c r="A254" s="27"/>
    </row>
    <row r="255" spans="1:1" ht="12.5">
      <c r="A255" s="27"/>
    </row>
    <row r="256" spans="1:1" ht="12.5">
      <c r="A256" s="27"/>
    </row>
    <row r="257" spans="1:1" ht="12.5">
      <c r="A257" s="27"/>
    </row>
    <row r="258" spans="1:1" ht="12.5">
      <c r="A258" s="27"/>
    </row>
    <row r="259" spans="1:1" ht="12.5">
      <c r="A259" s="27"/>
    </row>
    <row r="260" spans="1:1" ht="12.5">
      <c r="A260" s="27"/>
    </row>
    <row r="261" spans="1:1" ht="12.5">
      <c r="A261" s="27"/>
    </row>
    <row r="262" spans="1:1" ht="12.5">
      <c r="A262" s="27"/>
    </row>
    <row r="263" spans="1:1" ht="12.5">
      <c r="A263" s="27"/>
    </row>
    <row r="264" spans="1:1" ht="12.5">
      <c r="A264" s="27"/>
    </row>
    <row r="265" spans="1:1" ht="12.5">
      <c r="A265" s="27"/>
    </row>
    <row r="266" spans="1:1" ht="12.5">
      <c r="A266" s="27"/>
    </row>
    <row r="267" spans="1:1" ht="12.5">
      <c r="A267" s="27"/>
    </row>
    <row r="268" spans="1:1" ht="12.5">
      <c r="A268" s="27"/>
    </row>
    <row r="269" spans="1:1" ht="12.5">
      <c r="A269" s="27"/>
    </row>
    <row r="270" spans="1:1" ht="12.5">
      <c r="A270" s="27"/>
    </row>
    <row r="271" spans="1:1" ht="12.5">
      <c r="A271" s="27"/>
    </row>
    <row r="272" spans="1:1" ht="12.5">
      <c r="A272" s="27"/>
    </row>
    <row r="273" spans="1:1" ht="12.5">
      <c r="A273" s="27"/>
    </row>
    <row r="274" spans="1:1" ht="12.5">
      <c r="A274" s="27"/>
    </row>
    <row r="275" spans="1:1" ht="12.5">
      <c r="A275" s="27"/>
    </row>
    <row r="276" spans="1:1" ht="12.5">
      <c r="A276" s="27"/>
    </row>
    <row r="277" spans="1:1" ht="12.5">
      <c r="A277" s="27"/>
    </row>
    <row r="278" spans="1:1" ht="12.5">
      <c r="A278" s="27"/>
    </row>
    <row r="279" spans="1:1" ht="12.5">
      <c r="A279" s="27"/>
    </row>
    <row r="280" spans="1:1" ht="12.5">
      <c r="A280" s="27"/>
    </row>
    <row r="281" spans="1:1" ht="12.5">
      <c r="A281" s="27"/>
    </row>
    <row r="282" spans="1:1" ht="12.5">
      <c r="A282" s="27"/>
    </row>
    <row r="283" spans="1:1" ht="12.5">
      <c r="A283" s="27"/>
    </row>
    <row r="284" spans="1:1" ht="12.5">
      <c r="A284" s="27"/>
    </row>
    <row r="285" spans="1:1" ht="12.5">
      <c r="A285" s="27"/>
    </row>
    <row r="286" spans="1:1" ht="12.5">
      <c r="A286" s="27"/>
    </row>
    <row r="287" spans="1:1" ht="12.5">
      <c r="A287" s="27"/>
    </row>
    <row r="288" spans="1:1" ht="12.5">
      <c r="A288" s="27"/>
    </row>
    <row r="289" spans="1:1" ht="12.5">
      <c r="A289" s="27"/>
    </row>
    <row r="290" spans="1:1" ht="12.5">
      <c r="A290" s="27"/>
    </row>
    <row r="291" spans="1:1" ht="12.5">
      <c r="A291" s="27"/>
    </row>
    <row r="292" spans="1:1" ht="12.5">
      <c r="A292" s="27"/>
    </row>
    <row r="293" spans="1:1" ht="12.5">
      <c r="A293" s="27"/>
    </row>
    <row r="294" spans="1:1" ht="12.5">
      <c r="A294" s="27"/>
    </row>
    <row r="295" spans="1:1" ht="12.5">
      <c r="A295" s="27"/>
    </row>
    <row r="296" spans="1:1" ht="12.5">
      <c r="A296" s="27"/>
    </row>
    <row r="297" spans="1:1" ht="12.5">
      <c r="A297" s="27"/>
    </row>
    <row r="298" spans="1:1" ht="12.5">
      <c r="A298" s="27"/>
    </row>
    <row r="299" spans="1:1" ht="12.5">
      <c r="A299" s="27"/>
    </row>
    <row r="300" spans="1:1" ht="12.5">
      <c r="A300" s="27"/>
    </row>
    <row r="301" spans="1:1" ht="12.5">
      <c r="A301" s="27"/>
    </row>
    <row r="302" spans="1:1" ht="12.5">
      <c r="A302" s="27"/>
    </row>
    <row r="303" spans="1:1" ht="12.5">
      <c r="A303" s="27"/>
    </row>
    <row r="304" spans="1:1" ht="12.5">
      <c r="A304" s="27"/>
    </row>
    <row r="305" spans="1:1" ht="12.5">
      <c r="A305" s="27"/>
    </row>
    <row r="306" spans="1:1" ht="12.5">
      <c r="A306" s="27"/>
    </row>
    <row r="307" spans="1:1" ht="12.5">
      <c r="A307" s="27"/>
    </row>
    <row r="308" spans="1:1" ht="12.5">
      <c r="A308" s="27"/>
    </row>
    <row r="309" spans="1:1" ht="12.5">
      <c r="A309" s="27"/>
    </row>
    <row r="310" spans="1:1" ht="12.5">
      <c r="A310" s="27"/>
    </row>
    <row r="311" spans="1:1" ht="12.5">
      <c r="A311" s="27"/>
    </row>
    <row r="312" spans="1:1" ht="12.5">
      <c r="A312" s="27"/>
    </row>
    <row r="313" spans="1:1" ht="12.5">
      <c r="A313" s="27"/>
    </row>
    <row r="314" spans="1:1" ht="12.5">
      <c r="A314" s="27"/>
    </row>
    <row r="315" spans="1:1" ht="12.5">
      <c r="A315" s="27"/>
    </row>
    <row r="316" spans="1:1" ht="12.5">
      <c r="A316" s="27"/>
    </row>
    <row r="317" spans="1:1" ht="12.5">
      <c r="A317" s="27"/>
    </row>
    <row r="318" spans="1:1" ht="12.5">
      <c r="A318" s="27"/>
    </row>
    <row r="319" spans="1:1" ht="12.5">
      <c r="A319" s="27"/>
    </row>
    <row r="320" spans="1:1" ht="12.5">
      <c r="A320" s="27"/>
    </row>
    <row r="321" spans="1:1" ht="12.5">
      <c r="A321" s="27"/>
    </row>
    <row r="322" spans="1:1" ht="12.5">
      <c r="A322" s="27"/>
    </row>
    <row r="323" spans="1:1" ht="12.5">
      <c r="A323" s="27"/>
    </row>
    <row r="324" spans="1:1" ht="12.5">
      <c r="A324" s="27"/>
    </row>
    <row r="325" spans="1:1" ht="12.5">
      <c r="A325" s="27"/>
    </row>
    <row r="326" spans="1:1" ht="12.5">
      <c r="A326" s="27"/>
    </row>
    <row r="327" spans="1:1" ht="12.5">
      <c r="A327" s="27"/>
    </row>
    <row r="328" spans="1:1" ht="12.5">
      <c r="A328" s="27"/>
    </row>
    <row r="329" spans="1:1" ht="12.5">
      <c r="A329" s="27"/>
    </row>
    <row r="330" spans="1:1" ht="12.5">
      <c r="A330" s="27"/>
    </row>
    <row r="331" spans="1:1" ht="12.5">
      <c r="A331" s="27"/>
    </row>
    <row r="332" spans="1:1" ht="12.5">
      <c r="A332" s="27"/>
    </row>
    <row r="333" spans="1:1" ht="12.5">
      <c r="A333" s="27"/>
    </row>
    <row r="334" spans="1:1" ht="12.5">
      <c r="A334" s="27"/>
    </row>
    <row r="335" spans="1:1" ht="12.5">
      <c r="A335" s="27"/>
    </row>
    <row r="336" spans="1:1" ht="12.5">
      <c r="A336" s="27"/>
    </row>
    <row r="337" spans="1:1" ht="12.5">
      <c r="A337" s="27"/>
    </row>
    <row r="338" spans="1:1" ht="12.5">
      <c r="A338" s="27"/>
    </row>
    <row r="339" spans="1:1" ht="12.5">
      <c r="A339" s="27"/>
    </row>
    <row r="340" spans="1:1" ht="12.5">
      <c r="A340" s="27"/>
    </row>
    <row r="341" spans="1:1" ht="12.5">
      <c r="A341" s="27"/>
    </row>
    <row r="342" spans="1:1" ht="12.5">
      <c r="A342" s="27"/>
    </row>
    <row r="343" spans="1:1" ht="12.5">
      <c r="A343" s="27"/>
    </row>
    <row r="344" spans="1:1" ht="12.5">
      <c r="A344" s="27"/>
    </row>
    <row r="345" spans="1:1" ht="12.5">
      <c r="A345" s="27"/>
    </row>
    <row r="346" spans="1:1" ht="12.5">
      <c r="A346" s="27"/>
    </row>
    <row r="347" spans="1:1" ht="12.5">
      <c r="A347" s="27"/>
    </row>
    <row r="348" spans="1:1" ht="12.5">
      <c r="A348" s="27"/>
    </row>
    <row r="349" spans="1:1" ht="12.5">
      <c r="A349" s="27"/>
    </row>
    <row r="350" spans="1:1" ht="12.5">
      <c r="A350" s="27"/>
    </row>
    <row r="351" spans="1:1" ht="12.5">
      <c r="A351" s="27"/>
    </row>
    <row r="352" spans="1:1" ht="12.5">
      <c r="A352" s="27"/>
    </row>
    <row r="353" spans="1:1" ht="12.5">
      <c r="A353" s="27"/>
    </row>
    <row r="354" spans="1:1" ht="12.5">
      <c r="A354" s="27"/>
    </row>
    <row r="355" spans="1:1" ht="12.5">
      <c r="A355" s="27"/>
    </row>
    <row r="356" spans="1:1" ht="12.5">
      <c r="A356" s="27"/>
    </row>
    <row r="357" spans="1:1" ht="12.5">
      <c r="A357" s="27"/>
    </row>
    <row r="358" spans="1:1" ht="12.5">
      <c r="A358" s="27"/>
    </row>
    <row r="359" spans="1:1" ht="12.5">
      <c r="A359" s="27"/>
    </row>
    <row r="360" spans="1:1" ht="12.5">
      <c r="A360" s="27"/>
    </row>
    <row r="361" spans="1:1" ht="12.5">
      <c r="A361" s="27"/>
    </row>
    <row r="362" spans="1:1" ht="12.5">
      <c r="A362" s="27"/>
    </row>
    <row r="363" spans="1:1" ht="12.5">
      <c r="A363" s="27"/>
    </row>
    <row r="364" spans="1:1" ht="12.5">
      <c r="A364" s="27"/>
    </row>
    <row r="365" spans="1:1" ht="12.5">
      <c r="A365" s="27"/>
    </row>
    <row r="366" spans="1:1" ht="12.5">
      <c r="A366" s="27"/>
    </row>
    <row r="367" spans="1:1" ht="12.5">
      <c r="A367" s="27"/>
    </row>
    <row r="368" spans="1:1" ht="12.5">
      <c r="A368" s="27"/>
    </row>
    <row r="369" spans="1:1" ht="12.5">
      <c r="A369" s="27"/>
    </row>
    <row r="370" spans="1:1" ht="12.5">
      <c r="A370" s="27"/>
    </row>
    <row r="371" spans="1:1" ht="12.5">
      <c r="A371" s="27"/>
    </row>
    <row r="372" spans="1:1" ht="12.5">
      <c r="A372" s="27"/>
    </row>
    <row r="373" spans="1:1" ht="12.5">
      <c r="A373" s="27"/>
    </row>
    <row r="374" spans="1:1" ht="12.5">
      <c r="A374" s="27"/>
    </row>
    <row r="375" spans="1:1" ht="12.5">
      <c r="A375" s="27"/>
    </row>
    <row r="376" spans="1:1" ht="12.5">
      <c r="A376" s="27"/>
    </row>
    <row r="377" spans="1:1" ht="12.5">
      <c r="A377" s="27"/>
    </row>
    <row r="378" spans="1:1" ht="12.5">
      <c r="A378" s="27"/>
    </row>
    <row r="379" spans="1:1" ht="12.5">
      <c r="A379" s="27"/>
    </row>
    <row r="380" spans="1:1" ht="12.5">
      <c r="A380" s="27"/>
    </row>
    <row r="381" spans="1:1" ht="12.5">
      <c r="A381" s="27"/>
    </row>
    <row r="382" spans="1:1" ht="12.5">
      <c r="A382" s="27"/>
    </row>
    <row r="383" spans="1:1" ht="12.5">
      <c r="A383" s="27"/>
    </row>
    <row r="384" spans="1:1" ht="12.5">
      <c r="A384" s="27"/>
    </row>
    <row r="385" spans="1:1" ht="12.5">
      <c r="A385" s="27"/>
    </row>
    <row r="386" spans="1:1" ht="12.5">
      <c r="A386" s="27"/>
    </row>
    <row r="387" spans="1:1" ht="12.5">
      <c r="A387" s="27"/>
    </row>
    <row r="388" spans="1:1" ht="12.5">
      <c r="A388" s="27"/>
    </row>
    <row r="389" spans="1:1" ht="12.5">
      <c r="A389" s="27"/>
    </row>
    <row r="390" spans="1:1" ht="12.5">
      <c r="A390" s="27"/>
    </row>
    <row r="391" spans="1:1" ht="12.5">
      <c r="A391" s="27"/>
    </row>
    <row r="392" spans="1:1" ht="12.5">
      <c r="A392" s="27"/>
    </row>
    <row r="393" spans="1:1" ht="12.5">
      <c r="A393" s="27"/>
    </row>
    <row r="394" spans="1:1" ht="12.5">
      <c r="A394" s="27"/>
    </row>
    <row r="395" spans="1:1" ht="12.5">
      <c r="A395" s="27"/>
    </row>
    <row r="396" spans="1:1" ht="12.5">
      <c r="A396" s="27"/>
    </row>
    <row r="397" spans="1:1" ht="12.5">
      <c r="A397" s="27"/>
    </row>
    <row r="398" spans="1:1" ht="12.5">
      <c r="A398" s="27"/>
    </row>
    <row r="399" spans="1:1" ht="12.5">
      <c r="A399" s="27"/>
    </row>
    <row r="400" spans="1:1" ht="12.5">
      <c r="A400" s="27"/>
    </row>
    <row r="401" spans="1:1" ht="12.5">
      <c r="A401" s="27"/>
    </row>
    <row r="402" spans="1:1" ht="12.5">
      <c r="A402" s="27"/>
    </row>
    <row r="403" spans="1:1" ht="12.5">
      <c r="A403" s="27"/>
    </row>
    <row r="404" spans="1:1" ht="12.5">
      <c r="A404" s="27"/>
    </row>
    <row r="405" spans="1:1" ht="12.5">
      <c r="A405" s="27"/>
    </row>
    <row r="406" spans="1:1" ht="12.5">
      <c r="A406" s="27"/>
    </row>
    <row r="407" spans="1:1" ht="12.5">
      <c r="A407" s="27"/>
    </row>
    <row r="408" spans="1:1" ht="12.5">
      <c r="A408" s="27"/>
    </row>
    <row r="409" spans="1:1" ht="12.5">
      <c r="A409" s="27"/>
    </row>
    <row r="410" spans="1:1" ht="12.5">
      <c r="A410" s="27"/>
    </row>
    <row r="411" spans="1:1" ht="12.5">
      <c r="A411" s="27"/>
    </row>
    <row r="412" spans="1:1" ht="12.5">
      <c r="A412" s="27"/>
    </row>
    <row r="413" spans="1:1" ht="12.5">
      <c r="A413" s="27"/>
    </row>
    <row r="414" spans="1:1" ht="12.5">
      <c r="A414" s="27"/>
    </row>
    <row r="415" spans="1:1" ht="12.5">
      <c r="A415" s="27"/>
    </row>
    <row r="416" spans="1:1" ht="12.5">
      <c r="A416" s="27"/>
    </row>
    <row r="417" spans="1:1" ht="12.5">
      <c r="A417" s="27"/>
    </row>
    <row r="418" spans="1:1" ht="12.5">
      <c r="A418" s="27"/>
    </row>
    <row r="419" spans="1:1" ht="12.5">
      <c r="A419" s="27"/>
    </row>
    <row r="420" spans="1:1" ht="12.5">
      <c r="A420" s="27"/>
    </row>
    <row r="421" spans="1:1" ht="12.5">
      <c r="A421" s="27"/>
    </row>
    <row r="422" spans="1:1" ht="12.5">
      <c r="A422" s="27"/>
    </row>
    <row r="423" spans="1:1" ht="12.5">
      <c r="A423" s="27"/>
    </row>
    <row r="424" spans="1:1" ht="12.5">
      <c r="A424" s="27"/>
    </row>
    <row r="425" spans="1:1" ht="12.5">
      <c r="A425" s="27"/>
    </row>
    <row r="426" spans="1:1" ht="12.5">
      <c r="A426" s="27"/>
    </row>
    <row r="427" spans="1:1" ht="12.5">
      <c r="A427" s="27"/>
    </row>
    <row r="428" spans="1:1" ht="12.5">
      <c r="A428" s="27"/>
    </row>
    <row r="429" spans="1:1" ht="12.5">
      <c r="A429" s="27"/>
    </row>
    <row r="430" spans="1:1" ht="12.5">
      <c r="A430" s="27"/>
    </row>
    <row r="431" spans="1:1" ht="12.5">
      <c r="A431" s="27"/>
    </row>
    <row r="432" spans="1:1" ht="12.5">
      <c r="A432" s="27"/>
    </row>
    <row r="433" spans="1:1" ht="12.5">
      <c r="A433" s="27"/>
    </row>
    <row r="434" spans="1:1" ht="12.5">
      <c r="A434" s="27"/>
    </row>
    <row r="435" spans="1:1" ht="12.5">
      <c r="A435" s="27"/>
    </row>
    <row r="436" spans="1:1" ht="12.5">
      <c r="A436" s="27"/>
    </row>
    <row r="437" spans="1:1" ht="12.5">
      <c r="A437" s="27"/>
    </row>
    <row r="438" spans="1:1" ht="12.5">
      <c r="A438" s="27"/>
    </row>
    <row r="439" spans="1:1" ht="12.5">
      <c r="A439" s="27"/>
    </row>
    <row r="440" spans="1:1" ht="12.5">
      <c r="A440" s="27"/>
    </row>
    <row r="441" spans="1:1" ht="12.5">
      <c r="A441" s="27"/>
    </row>
    <row r="442" spans="1:1" ht="12.5">
      <c r="A442" s="27"/>
    </row>
    <row r="443" spans="1:1" ht="12.5">
      <c r="A443" s="27"/>
    </row>
    <row r="444" spans="1:1" ht="12.5">
      <c r="A444" s="27"/>
    </row>
    <row r="445" spans="1:1" ht="12.5">
      <c r="A445" s="27"/>
    </row>
    <row r="446" spans="1:1" ht="12.5">
      <c r="A446" s="27"/>
    </row>
    <row r="447" spans="1:1" ht="12.5">
      <c r="A447" s="27"/>
    </row>
    <row r="448" spans="1:1" ht="12.5">
      <c r="A448" s="27"/>
    </row>
    <row r="449" spans="1:1" ht="12.5">
      <c r="A449" s="27"/>
    </row>
    <row r="450" spans="1:1" ht="12.5">
      <c r="A450" s="27"/>
    </row>
    <row r="451" spans="1:1" ht="12.5">
      <c r="A451" s="27"/>
    </row>
    <row r="452" spans="1:1" ht="12.5">
      <c r="A452" s="27"/>
    </row>
    <row r="453" spans="1:1" ht="12.5">
      <c r="A453" s="27"/>
    </row>
    <row r="454" spans="1:1" ht="12.5">
      <c r="A454" s="27"/>
    </row>
    <row r="455" spans="1:1" ht="12.5">
      <c r="A455" s="27"/>
    </row>
    <row r="456" spans="1:1" ht="12.5">
      <c r="A456" s="27"/>
    </row>
    <row r="457" spans="1:1" ht="12.5">
      <c r="A457" s="27"/>
    </row>
    <row r="458" spans="1:1" ht="12.5">
      <c r="A458" s="27"/>
    </row>
    <row r="459" spans="1:1" ht="12.5">
      <c r="A459" s="27"/>
    </row>
    <row r="460" spans="1:1" ht="12.5">
      <c r="A460" s="27"/>
    </row>
    <row r="461" spans="1:1" ht="12.5">
      <c r="A461" s="27"/>
    </row>
    <row r="462" spans="1:1" ht="12.5">
      <c r="A462" s="27"/>
    </row>
    <row r="463" spans="1:1" ht="12.5">
      <c r="A463" s="27"/>
    </row>
    <row r="464" spans="1:1" ht="12.5">
      <c r="A464" s="27"/>
    </row>
    <row r="465" spans="1:1" ht="12.5">
      <c r="A465" s="27"/>
    </row>
    <row r="466" spans="1:1" ht="12.5">
      <c r="A466" s="27"/>
    </row>
    <row r="467" spans="1:1" ht="12.5">
      <c r="A467" s="27"/>
    </row>
    <row r="468" spans="1:1" ht="12.5">
      <c r="A468" s="27"/>
    </row>
    <row r="469" spans="1:1" ht="12.5">
      <c r="A469" s="27"/>
    </row>
    <row r="470" spans="1:1" ht="12.5">
      <c r="A470" s="27"/>
    </row>
    <row r="471" spans="1:1" ht="12.5">
      <c r="A471" s="27"/>
    </row>
    <row r="472" spans="1:1" ht="12.5">
      <c r="A472" s="27"/>
    </row>
    <row r="473" spans="1:1" ht="12.5">
      <c r="A473" s="27"/>
    </row>
    <row r="474" spans="1:1" ht="12.5">
      <c r="A474" s="27"/>
    </row>
    <row r="475" spans="1:1" ht="12.5">
      <c r="A475" s="27"/>
    </row>
    <row r="476" spans="1:1" ht="12.5">
      <c r="A476" s="27"/>
    </row>
    <row r="477" spans="1:1" ht="12.5">
      <c r="A477" s="27"/>
    </row>
    <row r="478" spans="1:1" ht="12.5">
      <c r="A478" s="27"/>
    </row>
    <row r="479" spans="1:1" ht="12.5">
      <c r="A479" s="27"/>
    </row>
    <row r="480" spans="1:1" ht="12.5">
      <c r="A480" s="27"/>
    </row>
    <row r="481" spans="1:1" ht="12.5">
      <c r="A481" s="27"/>
    </row>
    <row r="482" spans="1:1" ht="12.5">
      <c r="A482" s="27"/>
    </row>
    <row r="483" spans="1:1" ht="12.5">
      <c r="A483" s="27"/>
    </row>
    <row r="484" spans="1:1" ht="12.5">
      <c r="A484" s="27"/>
    </row>
    <row r="485" spans="1:1" ht="12.5">
      <c r="A485" s="27"/>
    </row>
    <row r="486" spans="1:1" ht="12.5">
      <c r="A486" s="27"/>
    </row>
    <row r="487" spans="1:1" ht="12.5">
      <c r="A487" s="27"/>
    </row>
    <row r="488" spans="1:1" ht="12.5">
      <c r="A488" s="27"/>
    </row>
    <row r="489" spans="1:1" ht="12.5">
      <c r="A489" s="27"/>
    </row>
    <row r="490" spans="1:1" ht="12.5">
      <c r="A490" s="27"/>
    </row>
    <row r="491" spans="1:1" ht="12.5">
      <c r="A491" s="27"/>
    </row>
    <row r="492" spans="1:1" ht="12.5">
      <c r="A492" s="27"/>
    </row>
    <row r="493" spans="1:1" ht="12.5">
      <c r="A493" s="27"/>
    </row>
    <row r="494" spans="1:1" ht="12.5">
      <c r="A494" s="27"/>
    </row>
    <row r="495" spans="1:1" ht="12.5">
      <c r="A495" s="27"/>
    </row>
    <row r="496" spans="1:1" ht="12.5">
      <c r="A496" s="27"/>
    </row>
    <row r="497" spans="1:1" ht="12.5">
      <c r="A497" s="27"/>
    </row>
    <row r="498" spans="1:1" ht="12.5">
      <c r="A498" s="27"/>
    </row>
    <row r="499" spans="1:1" ht="12.5">
      <c r="A499" s="27"/>
    </row>
    <row r="500" spans="1:1" ht="12.5">
      <c r="A500" s="27"/>
    </row>
    <row r="501" spans="1:1" ht="12.5">
      <c r="A501" s="27"/>
    </row>
    <row r="502" spans="1:1" ht="12.5">
      <c r="A502" s="27"/>
    </row>
    <row r="503" spans="1:1" ht="12.5">
      <c r="A503" s="27"/>
    </row>
    <row r="504" spans="1:1" ht="12.5">
      <c r="A504" s="27"/>
    </row>
    <row r="505" spans="1:1" ht="12.5">
      <c r="A505" s="27"/>
    </row>
    <row r="506" spans="1:1" ht="12.5">
      <c r="A506" s="27"/>
    </row>
    <row r="507" spans="1:1" ht="12.5">
      <c r="A507" s="27"/>
    </row>
    <row r="508" spans="1:1" ht="12.5">
      <c r="A508" s="27"/>
    </row>
    <row r="509" spans="1:1" ht="12.5">
      <c r="A509" s="27"/>
    </row>
    <row r="510" spans="1:1" ht="12.5">
      <c r="A510" s="27"/>
    </row>
    <row r="511" spans="1:1" ht="12.5">
      <c r="A511" s="27"/>
    </row>
    <row r="512" spans="1:1" ht="12.5">
      <c r="A512" s="27"/>
    </row>
    <row r="513" spans="1:1" ht="12.5">
      <c r="A513" s="27"/>
    </row>
    <row r="514" spans="1:1" ht="12.5">
      <c r="A514" s="27"/>
    </row>
    <row r="515" spans="1:1" ht="12.5">
      <c r="A515" s="27"/>
    </row>
    <row r="516" spans="1:1" ht="12.5">
      <c r="A516" s="27"/>
    </row>
    <row r="517" spans="1:1" ht="12.5">
      <c r="A517" s="27"/>
    </row>
    <row r="518" spans="1:1" ht="12.5">
      <c r="A518" s="27"/>
    </row>
    <row r="519" spans="1:1" ht="12.5">
      <c r="A519" s="27"/>
    </row>
    <row r="520" spans="1:1" ht="12.5">
      <c r="A520" s="27"/>
    </row>
    <row r="521" spans="1:1" ht="12.5">
      <c r="A521" s="27"/>
    </row>
    <row r="522" spans="1:1" ht="12.5">
      <c r="A522" s="27"/>
    </row>
    <row r="523" spans="1:1" ht="12.5">
      <c r="A523" s="27"/>
    </row>
    <row r="524" spans="1:1" ht="12.5">
      <c r="A524" s="27"/>
    </row>
    <row r="525" spans="1:1" ht="12.5">
      <c r="A525" s="27"/>
    </row>
    <row r="526" spans="1:1" ht="12.5">
      <c r="A526" s="27"/>
    </row>
    <row r="527" spans="1:1" ht="12.5">
      <c r="A527" s="27"/>
    </row>
    <row r="528" spans="1:1" ht="12.5">
      <c r="A528" s="27"/>
    </row>
    <row r="529" spans="1:1" ht="12.5">
      <c r="A529" s="27"/>
    </row>
    <row r="530" spans="1:1" ht="12.5">
      <c r="A530" s="27"/>
    </row>
    <row r="531" spans="1:1" ht="12.5">
      <c r="A531" s="27"/>
    </row>
    <row r="532" spans="1:1" ht="12.5">
      <c r="A532" s="27"/>
    </row>
    <row r="533" spans="1:1" ht="12.5">
      <c r="A533" s="27"/>
    </row>
    <row r="534" spans="1:1" ht="12.5">
      <c r="A534" s="27"/>
    </row>
    <row r="535" spans="1:1" ht="12.5">
      <c r="A535" s="27"/>
    </row>
    <row r="536" spans="1:1" ht="12.5">
      <c r="A536" s="27"/>
    </row>
    <row r="537" spans="1:1" ht="12.5">
      <c r="A537" s="27"/>
    </row>
    <row r="538" spans="1:1" ht="12.5">
      <c r="A538" s="27"/>
    </row>
    <row r="539" spans="1:1" ht="12.5">
      <c r="A539" s="27"/>
    </row>
    <row r="540" spans="1:1" ht="12.5">
      <c r="A540" s="27"/>
    </row>
    <row r="541" spans="1:1" ht="12.5">
      <c r="A541" s="27"/>
    </row>
    <row r="542" spans="1:1" ht="12.5">
      <c r="A542" s="27"/>
    </row>
    <row r="543" spans="1:1" ht="12.5">
      <c r="A543" s="27"/>
    </row>
    <row r="544" spans="1:1" ht="12.5">
      <c r="A544" s="27"/>
    </row>
    <row r="545" spans="1:1" ht="12.5">
      <c r="A545" s="27"/>
    </row>
    <row r="546" spans="1:1" ht="12.5">
      <c r="A546" s="27"/>
    </row>
    <row r="547" spans="1:1" ht="12.5">
      <c r="A547" s="27"/>
    </row>
    <row r="548" spans="1:1" ht="12.5">
      <c r="A548" s="27"/>
    </row>
    <row r="549" spans="1:1" ht="12.5">
      <c r="A549" s="27"/>
    </row>
    <row r="550" spans="1:1" ht="12.5">
      <c r="A550" s="27"/>
    </row>
    <row r="551" spans="1:1" ht="12.5">
      <c r="A551" s="27"/>
    </row>
    <row r="552" spans="1:1" ht="12.5">
      <c r="A552" s="27"/>
    </row>
    <row r="553" spans="1:1" ht="12.5">
      <c r="A553" s="27"/>
    </row>
    <row r="554" spans="1:1" ht="12.5">
      <c r="A554" s="27"/>
    </row>
    <row r="555" spans="1:1" ht="12.5">
      <c r="A555" s="27"/>
    </row>
    <row r="556" spans="1:1" ht="12.5">
      <c r="A556" s="27"/>
    </row>
    <row r="557" spans="1:1" ht="12.5">
      <c r="A557" s="27"/>
    </row>
    <row r="558" spans="1:1" ht="12.5">
      <c r="A558" s="27"/>
    </row>
    <row r="559" spans="1:1" ht="12.5">
      <c r="A559" s="27"/>
    </row>
    <row r="560" spans="1:1" ht="12.5">
      <c r="A560" s="27"/>
    </row>
    <row r="561" spans="1:1" ht="12.5">
      <c r="A561" s="27"/>
    </row>
    <row r="562" spans="1:1" ht="12.5">
      <c r="A562" s="27"/>
    </row>
    <row r="563" spans="1:1" ht="12.5">
      <c r="A563" s="27"/>
    </row>
    <row r="564" spans="1:1" ht="12.5">
      <c r="A564" s="27"/>
    </row>
    <row r="565" spans="1:1" ht="12.5">
      <c r="A565" s="27"/>
    </row>
    <row r="566" spans="1:1" ht="12.5">
      <c r="A566" s="27"/>
    </row>
    <row r="567" spans="1:1" ht="12.5">
      <c r="A567" s="27"/>
    </row>
    <row r="568" spans="1:1" ht="12.5">
      <c r="A568" s="27"/>
    </row>
    <row r="569" spans="1:1" ht="12.5">
      <c r="A569" s="27"/>
    </row>
    <row r="570" spans="1:1" ht="12.5">
      <c r="A570" s="27"/>
    </row>
    <row r="571" spans="1:1" ht="12.5">
      <c r="A571" s="27"/>
    </row>
    <row r="572" spans="1:1" ht="12.5">
      <c r="A572" s="27"/>
    </row>
    <row r="573" spans="1:1" ht="12.5">
      <c r="A573" s="27"/>
    </row>
    <row r="574" spans="1:1" ht="12.5">
      <c r="A574" s="27"/>
    </row>
    <row r="575" spans="1:1" ht="12.5">
      <c r="A575" s="27"/>
    </row>
    <row r="576" spans="1:1" ht="12.5">
      <c r="A576" s="27"/>
    </row>
    <row r="577" spans="1:1" ht="12.5">
      <c r="A577" s="27"/>
    </row>
    <row r="578" spans="1:1" ht="12.5">
      <c r="A578" s="27"/>
    </row>
    <row r="579" spans="1:1" ht="12.5">
      <c r="A579" s="27"/>
    </row>
    <row r="580" spans="1:1" ht="12.5">
      <c r="A580" s="27"/>
    </row>
    <row r="581" spans="1:1" ht="12.5">
      <c r="A581" s="27"/>
    </row>
    <row r="582" spans="1:1" ht="12.5">
      <c r="A582" s="27"/>
    </row>
    <row r="583" spans="1:1" ht="12.5">
      <c r="A583" s="27"/>
    </row>
    <row r="584" spans="1:1" ht="12.5">
      <c r="A584" s="27"/>
    </row>
    <row r="585" spans="1:1" ht="12.5">
      <c r="A585" s="27"/>
    </row>
    <row r="586" spans="1:1" ht="12.5">
      <c r="A586" s="27"/>
    </row>
    <row r="587" spans="1:1" ht="12.5">
      <c r="A587" s="27"/>
    </row>
    <row r="588" spans="1:1" ht="12.5">
      <c r="A588" s="27"/>
    </row>
    <row r="589" spans="1:1" ht="12.5">
      <c r="A589" s="27"/>
    </row>
    <row r="590" spans="1:1" ht="12.5">
      <c r="A590" s="27"/>
    </row>
    <row r="591" spans="1:1" ht="12.5">
      <c r="A591" s="27"/>
    </row>
    <row r="592" spans="1:1" ht="12.5">
      <c r="A592" s="27"/>
    </row>
    <row r="593" spans="1:1" ht="12.5">
      <c r="A593" s="27"/>
    </row>
    <row r="594" spans="1:1" ht="12.5">
      <c r="A594" s="27"/>
    </row>
    <row r="595" spans="1:1" ht="12.5">
      <c r="A595" s="27"/>
    </row>
    <row r="596" spans="1:1" ht="12.5">
      <c r="A596" s="27"/>
    </row>
    <row r="597" spans="1:1" ht="12.5">
      <c r="A597" s="27"/>
    </row>
    <row r="598" spans="1:1" ht="12.5">
      <c r="A598" s="27"/>
    </row>
    <row r="599" spans="1:1" ht="12.5">
      <c r="A599" s="27"/>
    </row>
    <row r="600" spans="1:1" ht="12.5">
      <c r="A600" s="27"/>
    </row>
    <row r="601" spans="1:1" ht="12.5">
      <c r="A601" s="27"/>
    </row>
    <row r="602" spans="1:1" ht="12.5">
      <c r="A602" s="27"/>
    </row>
    <row r="603" spans="1:1" ht="12.5">
      <c r="A603" s="27"/>
    </row>
    <row r="604" spans="1:1" ht="12.5">
      <c r="A604" s="27"/>
    </row>
    <row r="605" spans="1:1" ht="12.5">
      <c r="A605" s="27"/>
    </row>
    <row r="606" spans="1:1" ht="12.5">
      <c r="A606" s="27"/>
    </row>
    <row r="607" spans="1:1" ht="12.5">
      <c r="A607" s="27"/>
    </row>
    <row r="608" spans="1:1" ht="12.5">
      <c r="A608" s="27"/>
    </row>
    <row r="609" spans="1:1" ht="12.5">
      <c r="A609" s="27"/>
    </row>
    <row r="610" spans="1:1" ht="12.5">
      <c r="A610" s="27"/>
    </row>
    <row r="611" spans="1:1" ht="12.5">
      <c r="A611" s="27"/>
    </row>
    <row r="612" spans="1:1" ht="12.5">
      <c r="A612" s="27"/>
    </row>
    <row r="613" spans="1:1" ht="12.5">
      <c r="A613" s="27"/>
    </row>
    <row r="614" spans="1:1" ht="12.5">
      <c r="A614" s="27"/>
    </row>
    <row r="615" spans="1:1" ht="12.5">
      <c r="A615" s="27"/>
    </row>
    <row r="616" spans="1:1" ht="12.5">
      <c r="A616" s="27"/>
    </row>
    <row r="617" spans="1:1" ht="12.5">
      <c r="A617" s="27"/>
    </row>
    <row r="618" spans="1:1" ht="12.5">
      <c r="A618" s="27"/>
    </row>
    <row r="619" spans="1:1" ht="12.5">
      <c r="A619" s="27"/>
    </row>
    <row r="620" spans="1:1" ht="12.5">
      <c r="A620" s="27"/>
    </row>
    <row r="621" spans="1:1" ht="12.5">
      <c r="A621" s="27"/>
    </row>
    <row r="622" spans="1:1" ht="12.5">
      <c r="A622" s="27"/>
    </row>
    <row r="623" spans="1:1" ht="12.5">
      <c r="A623" s="27"/>
    </row>
    <row r="624" spans="1:1" ht="12.5">
      <c r="A624" s="27"/>
    </row>
    <row r="625" spans="1:1" ht="12.5">
      <c r="A625" s="27"/>
    </row>
    <row r="626" spans="1:1" ht="12.5">
      <c r="A626" s="27"/>
    </row>
    <row r="627" spans="1:1" ht="12.5">
      <c r="A627" s="27"/>
    </row>
    <row r="628" spans="1:1" ht="12.5">
      <c r="A628" s="27"/>
    </row>
    <row r="629" spans="1:1" ht="12.5">
      <c r="A629" s="27"/>
    </row>
    <row r="630" spans="1:1" ht="12.5">
      <c r="A630" s="27"/>
    </row>
    <row r="631" spans="1:1" ht="12.5">
      <c r="A631" s="27"/>
    </row>
    <row r="632" spans="1:1" ht="12.5">
      <c r="A632" s="27"/>
    </row>
    <row r="633" spans="1:1" ht="12.5">
      <c r="A633" s="27"/>
    </row>
    <row r="634" spans="1:1" ht="12.5">
      <c r="A634" s="27"/>
    </row>
    <row r="635" spans="1:1" ht="12.5">
      <c r="A635" s="27"/>
    </row>
    <row r="636" spans="1:1" ht="12.5">
      <c r="A636" s="27"/>
    </row>
    <row r="637" spans="1:1" ht="12.5">
      <c r="A637" s="27"/>
    </row>
    <row r="638" spans="1:1" ht="12.5">
      <c r="A638" s="27"/>
    </row>
    <row r="639" spans="1:1" ht="12.5">
      <c r="A639" s="27"/>
    </row>
    <row r="640" spans="1:1" ht="12.5">
      <c r="A640" s="27"/>
    </row>
    <row r="641" spans="1:1" ht="12.5">
      <c r="A641" s="27"/>
    </row>
    <row r="642" spans="1:1" ht="12.5">
      <c r="A642" s="27"/>
    </row>
    <row r="643" spans="1:1" ht="12.5">
      <c r="A643" s="27"/>
    </row>
    <row r="644" spans="1:1" ht="12.5">
      <c r="A644" s="27"/>
    </row>
    <row r="645" spans="1:1" ht="12.5">
      <c r="A645" s="27"/>
    </row>
    <row r="646" spans="1:1" ht="12.5">
      <c r="A646" s="27"/>
    </row>
    <row r="647" spans="1:1" ht="12.5">
      <c r="A647" s="27"/>
    </row>
    <row r="648" spans="1:1" ht="12.5">
      <c r="A648" s="27"/>
    </row>
    <row r="649" spans="1:1" ht="12.5">
      <c r="A649" s="27"/>
    </row>
    <row r="650" spans="1:1" ht="12.5">
      <c r="A650" s="27"/>
    </row>
    <row r="651" spans="1:1" ht="12.5">
      <c r="A651" s="27"/>
    </row>
    <row r="652" spans="1:1" ht="12.5">
      <c r="A652" s="27"/>
    </row>
    <row r="653" spans="1:1" ht="12.5">
      <c r="A653" s="27"/>
    </row>
    <row r="654" spans="1:1" ht="12.5">
      <c r="A654" s="27"/>
    </row>
    <row r="655" spans="1:1" ht="12.5">
      <c r="A655" s="27"/>
    </row>
    <row r="656" spans="1:1" ht="12.5">
      <c r="A656" s="27"/>
    </row>
    <row r="657" spans="1:1" ht="12.5">
      <c r="A657" s="27"/>
    </row>
    <row r="658" spans="1:1" ht="12.5">
      <c r="A658" s="27"/>
    </row>
    <row r="659" spans="1:1" ht="12.5">
      <c r="A659" s="27"/>
    </row>
    <row r="660" spans="1:1" ht="12.5">
      <c r="A660" s="27"/>
    </row>
    <row r="661" spans="1:1" ht="12.5">
      <c r="A661" s="27"/>
    </row>
    <row r="662" spans="1:1" ht="12.5">
      <c r="A662" s="27"/>
    </row>
    <row r="663" spans="1:1" ht="12.5">
      <c r="A663" s="27"/>
    </row>
    <row r="664" spans="1:1" ht="12.5">
      <c r="A664" s="27"/>
    </row>
    <row r="665" spans="1:1" ht="12.5">
      <c r="A665" s="27"/>
    </row>
    <row r="666" spans="1:1" ht="12.5">
      <c r="A666" s="27"/>
    </row>
    <row r="667" spans="1:1" ht="12.5">
      <c r="A667" s="27"/>
    </row>
    <row r="668" spans="1:1" ht="12.5">
      <c r="A668" s="27"/>
    </row>
    <row r="669" spans="1:1" ht="12.5">
      <c r="A669" s="27"/>
    </row>
    <row r="670" spans="1:1" ht="12.5">
      <c r="A670" s="27"/>
    </row>
    <row r="671" spans="1:1" ht="12.5">
      <c r="A671" s="27"/>
    </row>
    <row r="672" spans="1:1" ht="12.5">
      <c r="A672" s="27"/>
    </row>
    <row r="673" spans="1:1" ht="12.5">
      <c r="A673" s="27"/>
    </row>
    <row r="674" spans="1:1" ht="12.5">
      <c r="A674" s="27"/>
    </row>
    <row r="675" spans="1:1" ht="12.5">
      <c r="A675" s="27"/>
    </row>
    <row r="676" spans="1:1" ht="12.5">
      <c r="A676" s="27"/>
    </row>
    <row r="677" spans="1:1" ht="12.5">
      <c r="A677" s="27"/>
    </row>
    <row r="678" spans="1:1" ht="12.5">
      <c r="A678" s="27"/>
    </row>
    <row r="679" spans="1:1" ht="12.5">
      <c r="A679" s="27"/>
    </row>
    <row r="680" spans="1:1" ht="12.5">
      <c r="A680" s="27"/>
    </row>
    <row r="681" spans="1:1" ht="12.5">
      <c r="A681" s="27"/>
    </row>
    <row r="682" spans="1:1" ht="12.5">
      <c r="A682" s="27"/>
    </row>
    <row r="683" spans="1:1" ht="12.5">
      <c r="A683" s="27"/>
    </row>
    <row r="684" spans="1:1" ht="12.5">
      <c r="A684" s="27"/>
    </row>
    <row r="685" spans="1:1" ht="12.5">
      <c r="A685" s="27"/>
    </row>
    <row r="686" spans="1:1" ht="12.5">
      <c r="A686" s="27"/>
    </row>
    <row r="687" spans="1:1" ht="12.5">
      <c r="A687" s="27"/>
    </row>
    <row r="688" spans="1:1" ht="12.5">
      <c r="A688" s="27"/>
    </row>
    <row r="689" spans="1:1" ht="12.5">
      <c r="A689" s="27"/>
    </row>
    <row r="690" spans="1:1" ht="12.5">
      <c r="A690" s="27"/>
    </row>
    <row r="691" spans="1:1" ht="12.5">
      <c r="A691" s="27"/>
    </row>
    <row r="692" spans="1:1" ht="12.5">
      <c r="A692" s="27"/>
    </row>
    <row r="693" spans="1:1" ht="12.5">
      <c r="A693" s="27"/>
    </row>
    <row r="694" spans="1:1" ht="12.5">
      <c r="A694" s="27"/>
    </row>
    <row r="695" spans="1:1" ht="12.5">
      <c r="A695" s="27"/>
    </row>
    <row r="696" spans="1:1" ht="12.5">
      <c r="A696" s="27"/>
    </row>
    <row r="697" spans="1:1" ht="12.5">
      <c r="A697" s="27"/>
    </row>
    <row r="698" spans="1:1" ht="12.5">
      <c r="A698" s="27"/>
    </row>
    <row r="699" spans="1:1" ht="12.5">
      <c r="A699" s="27"/>
    </row>
    <row r="700" spans="1:1" ht="12.5">
      <c r="A700" s="27"/>
    </row>
    <row r="701" spans="1:1" ht="12.5">
      <c r="A701" s="27"/>
    </row>
    <row r="702" spans="1:1" ht="12.5">
      <c r="A702" s="27"/>
    </row>
    <row r="703" spans="1:1" ht="12.5">
      <c r="A703" s="27"/>
    </row>
    <row r="704" spans="1:1" ht="12.5">
      <c r="A704" s="27"/>
    </row>
    <row r="705" spans="1:1" ht="12.5">
      <c r="A705" s="27"/>
    </row>
    <row r="706" spans="1:1" ht="12.5">
      <c r="A706" s="27"/>
    </row>
    <row r="707" spans="1:1" ht="12.5">
      <c r="A707" s="27"/>
    </row>
    <row r="708" spans="1:1" ht="12.5">
      <c r="A708" s="27"/>
    </row>
    <row r="709" spans="1:1" ht="12.5">
      <c r="A709" s="27"/>
    </row>
    <row r="710" spans="1:1" ht="12.5">
      <c r="A710" s="27"/>
    </row>
    <row r="711" spans="1:1" ht="12.5">
      <c r="A711" s="27"/>
    </row>
    <row r="712" spans="1:1" ht="12.5">
      <c r="A712" s="27"/>
    </row>
    <row r="713" spans="1:1" ht="12.5">
      <c r="A713" s="27"/>
    </row>
    <row r="714" spans="1:1" ht="12.5">
      <c r="A714" s="27"/>
    </row>
    <row r="715" spans="1:1" ht="12.5">
      <c r="A715" s="27"/>
    </row>
    <row r="716" spans="1:1" ht="12.5">
      <c r="A716" s="27"/>
    </row>
    <row r="717" spans="1:1" ht="12.5">
      <c r="A717" s="27"/>
    </row>
    <row r="718" spans="1:1" ht="12.5">
      <c r="A718" s="27"/>
    </row>
    <row r="719" spans="1:1" ht="12.5">
      <c r="A719" s="27"/>
    </row>
    <row r="720" spans="1:1" ht="12.5">
      <c r="A720" s="27"/>
    </row>
    <row r="721" spans="1:1" ht="12.5">
      <c r="A721" s="27"/>
    </row>
    <row r="722" spans="1:1" ht="12.5">
      <c r="A722" s="27"/>
    </row>
    <row r="723" spans="1:1" ht="12.5">
      <c r="A723" s="27"/>
    </row>
    <row r="724" spans="1:1" ht="12.5">
      <c r="A724" s="27"/>
    </row>
    <row r="725" spans="1:1" ht="12.5">
      <c r="A725" s="27"/>
    </row>
    <row r="726" spans="1:1" ht="12.5">
      <c r="A726" s="27"/>
    </row>
    <row r="727" spans="1:1" ht="12.5">
      <c r="A727" s="27"/>
    </row>
    <row r="728" spans="1:1" ht="12.5">
      <c r="A728" s="27"/>
    </row>
    <row r="729" spans="1:1" ht="12.5">
      <c r="A729" s="27"/>
    </row>
    <row r="730" spans="1:1" ht="12.5">
      <c r="A730" s="27"/>
    </row>
    <row r="731" spans="1:1" ht="12.5">
      <c r="A731" s="27"/>
    </row>
    <row r="732" spans="1:1" ht="12.5">
      <c r="A732" s="27"/>
    </row>
    <row r="733" spans="1:1" ht="12.5">
      <c r="A733" s="27"/>
    </row>
    <row r="734" spans="1:1" ht="12.5">
      <c r="A734" s="27"/>
    </row>
    <row r="735" spans="1:1" ht="12.5">
      <c r="A735" s="27"/>
    </row>
    <row r="736" spans="1:1" ht="12.5">
      <c r="A736" s="27"/>
    </row>
    <row r="737" spans="1:1" ht="12.5">
      <c r="A737" s="27"/>
    </row>
    <row r="738" spans="1:1" ht="12.5">
      <c r="A738" s="27"/>
    </row>
    <row r="739" spans="1:1" ht="12.5">
      <c r="A739" s="27"/>
    </row>
    <row r="740" spans="1:1" ht="12.5">
      <c r="A740" s="27"/>
    </row>
    <row r="741" spans="1:1" ht="12.5">
      <c r="A741" s="27"/>
    </row>
    <row r="742" spans="1:1" ht="12.5">
      <c r="A742" s="27"/>
    </row>
    <row r="743" spans="1:1" ht="12.5">
      <c r="A743" s="27"/>
    </row>
    <row r="744" spans="1:1" ht="12.5">
      <c r="A744" s="27"/>
    </row>
    <row r="745" spans="1:1" ht="12.5">
      <c r="A745" s="27"/>
    </row>
    <row r="746" spans="1:1" ht="12.5">
      <c r="A746" s="27"/>
    </row>
    <row r="747" spans="1:1" ht="12.5">
      <c r="A747" s="27"/>
    </row>
    <row r="748" spans="1:1" ht="12.5">
      <c r="A748" s="27"/>
    </row>
    <row r="749" spans="1:1" ht="12.5">
      <c r="A749" s="27"/>
    </row>
    <row r="750" spans="1:1" ht="12.5">
      <c r="A750" s="27"/>
    </row>
    <row r="751" spans="1:1" ht="12.5">
      <c r="A751" s="27"/>
    </row>
    <row r="752" spans="1:1" ht="12.5">
      <c r="A752" s="27"/>
    </row>
    <row r="753" spans="1:1" ht="12.5">
      <c r="A753" s="27"/>
    </row>
    <row r="754" spans="1:1" ht="12.5">
      <c r="A754" s="27"/>
    </row>
    <row r="755" spans="1:1" ht="12.5">
      <c r="A755" s="27"/>
    </row>
    <row r="756" spans="1:1" ht="12.5">
      <c r="A756" s="27"/>
    </row>
    <row r="757" spans="1:1" ht="12.5">
      <c r="A757" s="27"/>
    </row>
    <row r="758" spans="1:1" ht="12.5">
      <c r="A758" s="27"/>
    </row>
    <row r="759" spans="1:1" ht="12.5">
      <c r="A759" s="27"/>
    </row>
    <row r="760" spans="1:1" ht="12.5">
      <c r="A760" s="27"/>
    </row>
    <row r="761" spans="1:1" ht="12.5">
      <c r="A761" s="27"/>
    </row>
    <row r="762" spans="1:1" ht="12.5">
      <c r="A762" s="27"/>
    </row>
    <row r="763" spans="1:1" ht="12.5">
      <c r="A763" s="27"/>
    </row>
    <row r="764" spans="1:1" ht="12.5">
      <c r="A764" s="27"/>
    </row>
    <row r="765" spans="1:1" ht="12.5">
      <c r="A765" s="27"/>
    </row>
    <row r="766" spans="1:1" ht="12.5">
      <c r="A766" s="27"/>
    </row>
    <row r="767" spans="1:1" ht="12.5">
      <c r="A767" s="27"/>
    </row>
    <row r="768" spans="1:1" ht="12.5">
      <c r="A768" s="27"/>
    </row>
    <row r="769" spans="1:1" ht="12.5">
      <c r="A769" s="27"/>
    </row>
    <row r="770" spans="1:1" ht="12.5">
      <c r="A770" s="27"/>
    </row>
    <row r="771" spans="1:1" ht="12.5">
      <c r="A771" s="27"/>
    </row>
    <row r="772" spans="1:1" ht="12.5">
      <c r="A772" s="27"/>
    </row>
    <row r="773" spans="1:1" ht="12.5">
      <c r="A773" s="27"/>
    </row>
    <row r="774" spans="1:1" ht="12.5">
      <c r="A774" s="27"/>
    </row>
    <row r="775" spans="1:1" ht="12.5">
      <c r="A775" s="27"/>
    </row>
    <row r="776" spans="1:1" ht="12.5">
      <c r="A776" s="27"/>
    </row>
    <row r="777" spans="1:1" ht="12.5">
      <c r="A777" s="27"/>
    </row>
    <row r="778" spans="1:1" ht="12.5">
      <c r="A778" s="27"/>
    </row>
    <row r="779" spans="1:1" ht="12.5">
      <c r="A779" s="27"/>
    </row>
    <row r="780" spans="1:1" ht="12.5">
      <c r="A780" s="27"/>
    </row>
    <row r="781" spans="1:1" ht="12.5">
      <c r="A781" s="27"/>
    </row>
    <row r="782" spans="1:1" ht="12.5">
      <c r="A782" s="27"/>
    </row>
    <row r="783" spans="1:1" ht="12.5">
      <c r="A783" s="27"/>
    </row>
    <row r="784" spans="1:1" ht="12.5">
      <c r="A784" s="27"/>
    </row>
    <row r="785" spans="1:1" ht="12.5">
      <c r="A785" s="27"/>
    </row>
    <row r="786" spans="1:1" ht="12.5">
      <c r="A786" s="27"/>
    </row>
    <row r="787" spans="1:1" ht="12.5">
      <c r="A787" s="27"/>
    </row>
    <row r="788" spans="1:1" ht="12.5">
      <c r="A788" s="27"/>
    </row>
    <row r="789" spans="1:1" ht="12.5">
      <c r="A789" s="27"/>
    </row>
    <row r="790" spans="1:1" ht="12.5">
      <c r="A790" s="27"/>
    </row>
    <row r="791" spans="1:1" ht="12.5">
      <c r="A791" s="27"/>
    </row>
    <row r="792" spans="1:1" ht="12.5">
      <c r="A792" s="27"/>
    </row>
    <row r="793" spans="1:1" ht="12.5">
      <c r="A793" s="27"/>
    </row>
    <row r="794" spans="1:1" ht="12.5">
      <c r="A794" s="27"/>
    </row>
    <row r="795" spans="1:1" ht="12.5">
      <c r="A795" s="27"/>
    </row>
    <row r="796" spans="1:1" ht="12.5">
      <c r="A796" s="27"/>
    </row>
    <row r="797" spans="1:1" ht="12.5">
      <c r="A797" s="27"/>
    </row>
    <row r="798" spans="1:1" ht="12.5">
      <c r="A798" s="27"/>
    </row>
    <row r="799" spans="1:1" ht="12.5">
      <c r="A799" s="27"/>
    </row>
    <row r="800" spans="1:1" ht="12.5">
      <c r="A800" s="27"/>
    </row>
    <row r="801" spans="1:1" ht="12.5">
      <c r="A801" s="27"/>
    </row>
    <row r="802" spans="1:1" ht="12.5">
      <c r="A802" s="27"/>
    </row>
    <row r="803" spans="1:1" ht="12.5">
      <c r="A803" s="27"/>
    </row>
    <row r="804" spans="1:1" ht="12.5">
      <c r="A804" s="27"/>
    </row>
    <row r="805" spans="1:1" ht="12.5">
      <c r="A805" s="27"/>
    </row>
    <row r="806" spans="1:1" ht="12.5">
      <c r="A806" s="27"/>
    </row>
    <row r="807" spans="1:1" ht="12.5">
      <c r="A807" s="27"/>
    </row>
    <row r="808" spans="1:1" ht="12.5">
      <c r="A808" s="27"/>
    </row>
    <row r="809" spans="1:1" ht="12.5">
      <c r="A809" s="27"/>
    </row>
    <row r="810" spans="1:1" ht="12.5">
      <c r="A810" s="27"/>
    </row>
    <row r="811" spans="1:1" ht="12.5">
      <c r="A811" s="27"/>
    </row>
    <row r="812" spans="1:1" ht="12.5">
      <c r="A812" s="27"/>
    </row>
    <row r="813" spans="1:1" ht="12.5">
      <c r="A813" s="27"/>
    </row>
    <row r="814" spans="1:1" ht="12.5">
      <c r="A814" s="27"/>
    </row>
    <row r="815" spans="1:1" ht="12.5">
      <c r="A815" s="27"/>
    </row>
    <row r="816" spans="1:1" ht="12.5">
      <c r="A816" s="27"/>
    </row>
    <row r="817" spans="1:1" ht="12.5">
      <c r="A817" s="27"/>
    </row>
    <row r="818" spans="1:1" ht="12.5">
      <c r="A818" s="27"/>
    </row>
    <row r="819" spans="1:1" ht="12.5">
      <c r="A819" s="27"/>
    </row>
    <row r="820" spans="1:1" ht="12.5">
      <c r="A820" s="27"/>
    </row>
    <row r="821" spans="1:1" ht="12.5">
      <c r="A821" s="27"/>
    </row>
    <row r="822" spans="1:1" ht="12.5">
      <c r="A822" s="27"/>
    </row>
    <row r="823" spans="1:1" ht="12.5">
      <c r="A823" s="27"/>
    </row>
    <row r="824" spans="1:1" ht="12.5">
      <c r="A824" s="27"/>
    </row>
    <row r="825" spans="1:1" ht="12.5">
      <c r="A825" s="27"/>
    </row>
    <row r="826" spans="1:1" ht="12.5">
      <c r="A826" s="27"/>
    </row>
    <row r="827" spans="1:1" ht="12.5">
      <c r="A827" s="27"/>
    </row>
    <row r="828" spans="1:1" ht="12.5">
      <c r="A828" s="27"/>
    </row>
    <row r="829" spans="1:1" ht="12.5">
      <c r="A829" s="27"/>
    </row>
    <row r="830" spans="1:1" ht="12.5">
      <c r="A830" s="27"/>
    </row>
    <row r="831" spans="1:1" ht="12.5">
      <c r="A831" s="27"/>
    </row>
    <row r="832" spans="1:1" ht="12.5">
      <c r="A832" s="27"/>
    </row>
    <row r="833" spans="1:1" ht="12.5">
      <c r="A833" s="27"/>
    </row>
    <row r="834" spans="1:1" ht="12.5">
      <c r="A834" s="27"/>
    </row>
    <row r="835" spans="1:1" ht="12.5">
      <c r="A835" s="27"/>
    </row>
    <row r="836" spans="1:1" ht="12.5">
      <c r="A836" s="27"/>
    </row>
    <row r="837" spans="1:1" ht="12.5">
      <c r="A837" s="27"/>
    </row>
    <row r="838" spans="1:1" ht="12.5">
      <c r="A838" s="27"/>
    </row>
    <row r="839" spans="1:1" ht="12.5">
      <c r="A839" s="27"/>
    </row>
    <row r="840" spans="1:1" ht="12.5">
      <c r="A840" s="27"/>
    </row>
    <row r="841" spans="1:1" ht="12.5">
      <c r="A841" s="27"/>
    </row>
    <row r="842" spans="1:1" ht="12.5">
      <c r="A842" s="27"/>
    </row>
    <row r="843" spans="1:1" ht="12.5">
      <c r="A843" s="27"/>
    </row>
    <row r="844" spans="1:1" ht="12.5">
      <c r="A844" s="27"/>
    </row>
    <row r="845" spans="1:1" ht="12.5">
      <c r="A845" s="27"/>
    </row>
    <row r="846" spans="1:1" ht="12.5">
      <c r="A846" s="27"/>
    </row>
    <row r="847" spans="1:1" ht="12.5">
      <c r="A847" s="27"/>
    </row>
    <row r="848" spans="1:1" ht="12.5">
      <c r="A848" s="27"/>
    </row>
    <row r="849" spans="1:1" ht="12.5">
      <c r="A849" s="27"/>
    </row>
    <row r="850" spans="1:1" ht="12.5">
      <c r="A850" s="27"/>
    </row>
    <row r="851" spans="1:1" ht="12.5">
      <c r="A851" s="27"/>
    </row>
    <row r="852" spans="1:1" ht="12.5">
      <c r="A852" s="27"/>
    </row>
    <row r="853" spans="1:1" ht="12.5">
      <c r="A853" s="27"/>
    </row>
    <row r="854" spans="1:1" ht="12.5">
      <c r="A854" s="27"/>
    </row>
    <row r="855" spans="1:1" ht="12.5">
      <c r="A855" s="27"/>
    </row>
    <row r="856" spans="1:1" ht="12.5">
      <c r="A856" s="27"/>
    </row>
    <row r="857" spans="1:1" ht="12.5">
      <c r="A857" s="27"/>
    </row>
    <row r="858" spans="1:1" ht="12.5">
      <c r="A858" s="27"/>
    </row>
    <row r="859" spans="1:1" ht="12.5">
      <c r="A859" s="27"/>
    </row>
    <row r="860" spans="1:1" ht="12.5">
      <c r="A860" s="27"/>
    </row>
    <row r="861" spans="1:1" ht="12.5">
      <c r="A861" s="27"/>
    </row>
    <row r="862" spans="1:1" ht="12.5">
      <c r="A862" s="27"/>
    </row>
    <row r="863" spans="1:1" ht="12.5">
      <c r="A863" s="27"/>
    </row>
    <row r="864" spans="1:1" ht="12.5">
      <c r="A864" s="27"/>
    </row>
    <row r="865" spans="1:1" ht="12.5">
      <c r="A865" s="27"/>
    </row>
    <row r="866" spans="1:1" ht="12.5">
      <c r="A866" s="27"/>
    </row>
    <row r="867" spans="1:1" ht="12.5">
      <c r="A867" s="27"/>
    </row>
    <row r="868" spans="1:1" ht="12.5">
      <c r="A868" s="27"/>
    </row>
    <row r="869" spans="1:1" ht="12.5">
      <c r="A869" s="27"/>
    </row>
    <row r="870" spans="1:1" ht="12.5">
      <c r="A870" s="27"/>
    </row>
    <row r="871" spans="1:1" ht="12.5">
      <c r="A871" s="27"/>
    </row>
    <row r="872" spans="1:1" ht="12.5">
      <c r="A872" s="27"/>
    </row>
    <row r="873" spans="1:1" ht="12.5">
      <c r="A873" s="27"/>
    </row>
    <row r="874" spans="1:1" ht="12.5">
      <c r="A874" s="27"/>
    </row>
    <row r="875" spans="1:1" ht="12.5">
      <c r="A875" s="27"/>
    </row>
    <row r="876" spans="1:1" ht="12.5">
      <c r="A876" s="27"/>
    </row>
    <row r="877" spans="1:1" ht="12.5">
      <c r="A877" s="27"/>
    </row>
    <row r="878" spans="1:1" ht="12.5">
      <c r="A878" s="27"/>
    </row>
    <row r="879" spans="1:1" ht="12.5">
      <c r="A879" s="27"/>
    </row>
    <row r="880" spans="1:1" ht="12.5">
      <c r="A880" s="27"/>
    </row>
    <row r="881" spans="1:1" ht="12.5">
      <c r="A881" s="27"/>
    </row>
    <row r="882" spans="1:1" ht="12.5">
      <c r="A882" s="27"/>
    </row>
    <row r="883" spans="1:1" ht="12.5">
      <c r="A883" s="27"/>
    </row>
    <row r="884" spans="1:1" ht="12.5">
      <c r="A884" s="27"/>
    </row>
    <row r="885" spans="1:1" ht="12.5">
      <c r="A885" s="27"/>
    </row>
    <row r="886" spans="1:1" ht="12.5">
      <c r="A886" s="27"/>
    </row>
    <row r="887" spans="1:1" ht="12.5">
      <c r="A887" s="27"/>
    </row>
    <row r="888" spans="1:1" ht="12.5">
      <c r="A888" s="27"/>
    </row>
    <row r="889" spans="1:1" ht="12.5">
      <c r="A889" s="27"/>
    </row>
    <row r="890" spans="1:1" ht="12.5">
      <c r="A890" s="27"/>
    </row>
    <row r="891" spans="1:1" ht="12.5">
      <c r="A891" s="27"/>
    </row>
    <row r="892" spans="1:1" ht="12.5">
      <c r="A892" s="27"/>
    </row>
    <row r="893" spans="1:1" ht="12.5">
      <c r="A893" s="27"/>
    </row>
    <row r="894" spans="1:1" ht="12.5">
      <c r="A894" s="27"/>
    </row>
    <row r="895" spans="1:1" ht="12.5">
      <c r="A895" s="27"/>
    </row>
    <row r="896" spans="1:1" ht="12.5">
      <c r="A896" s="27"/>
    </row>
    <row r="897" spans="1:1" ht="12.5">
      <c r="A897" s="27"/>
    </row>
    <row r="898" spans="1:1" ht="12.5">
      <c r="A898" s="27"/>
    </row>
    <row r="899" spans="1:1" ht="12.5">
      <c r="A899" s="27"/>
    </row>
    <row r="900" spans="1:1" ht="12.5">
      <c r="A900" s="27"/>
    </row>
    <row r="901" spans="1:1" ht="12.5">
      <c r="A901" s="27"/>
    </row>
    <row r="902" spans="1:1" ht="12.5">
      <c r="A902" s="27"/>
    </row>
    <row r="903" spans="1:1" ht="12.5">
      <c r="A903" s="27"/>
    </row>
    <row r="904" spans="1:1" ht="12.5">
      <c r="A904" s="27"/>
    </row>
    <row r="905" spans="1:1" ht="12.5">
      <c r="A905" s="27"/>
    </row>
    <row r="906" spans="1:1" ht="12.5">
      <c r="A906" s="27"/>
    </row>
    <row r="907" spans="1:1" ht="12.5">
      <c r="A907" s="27"/>
    </row>
    <row r="908" spans="1:1" ht="12.5">
      <c r="A908" s="27"/>
    </row>
    <row r="909" spans="1:1" ht="12.5">
      <c r="A909" s="27"/>
    </row>
    <row r="910" spans="1:1" ht="12.5">
      <c r="A910" s="27"/>
    </row>
    <row r="911" spans="1:1" ht="12.5">
      <c r="A911" s="27"/>
    </row>
    <row r="912" spans="1:1" ht="12.5">
      <c r="A912" s="27"/>
    </row>
    <row r="913" spans="1:1" ht="12.5">
      <c r="A913" s="27"/>
    </row>
    <row r="914" spans="1:1" ht="12.5">
      <c r="A914" s="27"/>
    </row>
    <row r="915" spans="1:1" ht="12.5">
      <c r="A915" s="27"/>
    </row>
    <row r="916" spans="1:1" ht="12.5">
      <c r="A916" s="27"/>
    </row>
    <row r="917" spans="1:1" ht="12.5">
      <c r="A917" s="27"/>
    </row>
    <row r="918" spans="1:1" ht="12.5">
      <c r="A918" s="27"/>
    </row>
    <row r="919" spans="1:1" ht="12.5">
      <c r="A919" s="27"/>
    </row>
    <row r="920" spans="1:1" ht="12.5">
      <c r="A920" s="27"/>
    </row>
    <row r="921" spans="1:1" ht="12.5">
      <c r="A921" s="27"/>
    </row>
    <row r="922" spans="1:1" ht="12.5">
      <c r="A922" s="27"/>
    </row>
    <row r="923" spans="1:1" ht="12.5">
      <c r="A923" s="27"/>
    </row>
    <row r="924" spans="1:1" ht="12.5">
      <c r="A924" s="27"/>
    </row>
    <row r="925" spans="1:1" ht="12.5">
      <c r="A925" s="27"/>
    </row>
    <row r="926" spans="1:1" ht="12.5">
      <c r="A926" s="27"/>
    </row>
    <row r="927" spans="1:1" ht="12.5">
      <c r="A927" s="27"/>
    </row>
    <row r="928" spans="1:1" ht="12.5">
      <c r="A928" s="27"/>
    </row>
    <row r="929" spans="1:1" ht="12.5">
      <c r="A929" s="27"/>
    </row>
    <row r="930" spans="1:1" ht="12.5">
      <c r="A930" s="27"/>
    </row>
    <row r="931" spans="1:1" ht="12.5">
      <c r="A931" s="27"/>
    </row>
    <row r="932" spans="1:1" ht="12.5">
      <c r="A932" s="27"/>
    </row>
    <row r="933" spans="1:1" ht="12.5">
      <c r="A933" s="27"/>
    </row>
    <row r="934" spans="1:1" ht="12.5">
      <c r="A934" s="27"/>
    </row>
    <row r="935" spans="1:1" ht="12.5">
      <c r="A935" s="27"/>
    </row>
    <row r="936" spans="1:1" ht="12.5">
      <c r="A936" s="27"/>
    </row>
    <row r="937" spans="1:1" ht="12.5">
      <c r="A937" s="27"/>
    </row>
    <row r="938" spans="1:1" ht="12.5">
      <c r="A938" s="27"/>
    </row>
    <row r="939" spans="1:1" ht="12.5">
      <c r="A939" s="27"/>
    </row>
    <row r="940" spans="1:1" ht="12.5">
      <c r="A940" s="27"/>
    </row>
    <row r="941" spans="1:1" ht="12.5">
      <c r="A941" s="27"/>
    </row>
    <row r="942" spans="1:1" ht="12.5">
      <c r="A942" s="27"/>
    </row>
    <row r="943" spans="1:1" ht="12.5">
      <c r="A943" s="27"/>
    </row>
    <row r="944" spans="1:1" ht="12.5">
      <c r="A944" s="27"/>
    </row>
    <row r="945" spans="1:1" ht="12.5">
      <c r="A945" s="27"/>
    </row>
    <row r="946" spans="1:1" ht="12.5">
      <c r="A946" s="27"/>
    </row>
    <row r="947" spans="1:1" ht="12.5">
      <c r="A947" s="27"/>
    </row>
    <row r="948" spans="1:1" ht="12.5">
      <c r="A948" s="27"/>
    </row>
    <row r="949" spans="1:1" ht="12.5">
      <c r="A949" s="27"/>
    </row>
    <row r="950" spans="1:1" ht="12.5">
      <c r="A950" s="27"/>
    </row>
    <row r="951" spans="1:1" ht="12.5">
      <c r="A951" s="27"/>
    </row>
    <row r="952" spans="1:1" ht="12.5">
      <c r="A952" s="27"/>
    </row>
    <row r="953" spans="1:1" ht="12.5">
      <c r="A953" s="27"/>
    </row>
    <row r="954" spans="1:1" ht="12.5">
      <c r="A954" s="27"/>
    </row>
    <row r="955" spans="1:1" ht="12.5">
      <c r="A955" s="27"/>
    </row>
    <row r="956" spans="1:1" ht="12.5">
      <c r="A956" s="27"/>
    </row>
    <row r="957" spans="1:1" ht="12.5">
      <c r="A957" s="27"/>
    </row>
    <row r="958" spans="1:1" ht="12.5">
      <c r="A958" s="27"/>
    </row>
    <row r="959" spans="1:1" ht="12.5">
      <c r="A959" s="27"/>
    </row>
    <row r="960" spans="1:1" ht="12.5">
      <c r="A960" s="27"/>
    </row>
    <row r="961" spans="1:1" ht="12.5">
      <c r="A961" s="27"/>
    </row>
    <row r="962" spans="1:1" ht="12.5">
      <c r="A962" s="27"/>
    </row>
    <row r="963" spans="1:1" ht="12.5">
      <c r="A963" s="27"/>
    </row>
    <row r="964" spans="1:1" ht="12.5">
      <c r="A964" s="27"/>
    </row>
    <row r="965" spans="1:1" ht="12.5">
      <c r="A965" s="27"/>
    </row>
    <row r="966" spans="1:1" ht="12.5">
      <c r="A966" s="27"/>
    </row>
    <row r="967" spans="1:1" ht="12.5">
      <c r="A967" s="27"/>
    </row>
    <row r="968" spans="1:1" ht="12.5">
      <c r="A968" s="27"/>
    </row>
    <row r="969" spans="1:1" ht="12.5">
      <c r="A969" s="27"/>
    </row>
    <row r="970" spans="1:1" ht="12.5">
      <c r="A970" s="27"/>
    </row>
    <row r="971" spans="1:1" ht="12.5">
      <c r="A971" s="27"/>
    </row>
    <row r="972" spans="1:1" ht="12.5">
      <c r="A972" s="27"/>
    </row>
    <row r="973" spans="1:1" ht="12.5">
      <c r="A973" s="27"/>
    </row>
    <row r="974" spans="1:1" ht="12.5">
      <c r="A974" s="27"/>
    </row>
    <row r="975" spans="1:1" ht="12.5">
      <c r="A975" s="27"/>
    </row>
    <row r="976" spans="1:1" ht="12.5">
      <c r="A976" s="27"/>
    </row>
    <row r="977" spans="1:1" ht="12.5">
      <c r="A977" s="27"/>
    </row>
    <row r="978" spans="1:1" ht="12.5">
      <c r="A978" s="27"/>
    </row>
    <row r="979" spans="1:1" ht="12.5">
      <c r="A979" s="27"/>
    </row>
    <row r="980" spans="1:1" ht="12.5">
      <c r="A980" s="27"/>
    </row>
    <row r="981" spans="1:1" ht="12.5">
      <c r="A981" s="27"/>
    </row>
    <row r="982" spans="1:1" ht="12.5">
      <c r="A982" s="27"/>
    </row>
    <row r="983" spans="1:1" ht="12.5">
      <c r="A983" s="27"/>
    </row>
    <row r="984" spans="1:1" ht="12.5">
      <c r="A984" s="27"/>
    </row>
    <row r="985" spans="1:1" ht="12.5">
      <c r="A985" s="27"/>
    </row>
    <row r="986" spans="1:1" ht="12.5">
      <c r="A986" s="27"/>
    </row>
    <row r="987" spans="1:1" ht="12.5">
      <c r="A987" s="27"/>
    </row>
    <row r="988" spans="1:1" ht="12.5">
      <c r="A988" s="27"/>
    </row>
    <row r="989" spans="1:1" ht="12.5">
      <c r="A989" s="27"/>
    </row>
    <row r="990" spans="1:1" ht="12.5">
      <c r="A990" s="27"/>
    </row>
    <row r="991" spans="1:1" ht="12.5">
      <c r="A991" s="27"/>
    </row>
    <row r="992" spans="1:1" ht="12.5">
      <c r="A992" s="27"/>
    </row>
    <row r="993" spans="1:1" ht="12.5">
      <c r="A993" s="27"/>
    </row>
    <row r="994" spans="1:1" ht="12.5">
      <c r="A994" s="27"/>
    </row>
    <row r="995" spans="1:1" ht="12.5">
      <c r="A995" s="27"/>
    </row>
    <row r="996" spans="1:1" ht="12.5">
      <c r="A996" s="27"/>
    </row>
    <row r="997" spans="1:1" ht="12.5">
      <c r="A997" s="27"/>
    </row>
    <row r="998" spans="1:1" ht="12.5">
      <c r="A998" s="27"/>
    </row>
    <row r="999" spans="1:1" ht="12.5">
      <c r="A999" s="27"/>
    </row>
    <row r="1000" spans="1:1" ht="12.5">
      <c r="A1000" s="27"/>
    </row>
    <row r="1001" spans="1:1" ht="12.5">
      <c r="A1001" s="27"/>
    </row>
    <row r="1002" spans="1:1" ht="12.5">
      <c r="A1002" s="27"/>
    </row>
    <row r="1003" spans="1:1" ht="12.5">
      <c r="A1003" s="27"/>
    </row>
    <row r="1004" spans="1:1" ht="12.5">
      <c r="A1004" s="27"/>
    </row>
    <row r="1005" spans="1:1" ht="12.5">
      <c r="A1005" s="27"/>
    </row>
    <row r="1006" spans="1:1" ht="12.5">
      <c r="A1006" s="27"/>
    </row>
    <row r="1007" spans="1:1" ht="12.5">
      <c r="A1007" s="27"/>
    </row>
    <row r="1008" spans="1:1" ht="12.5">
      <c r="A1008" s="27"/>
    </row>
    <row r="1009" spans="1:1" ht="12.5">
      <c r="A1009" s="27"/>
    </row>
    <row r="1010" spans="1:1" ht="12.5">
      <c r="A1010" s="27"/>
    </row>
    <row r="1011" spans="1:1" ht="12.5">
      <c r="A1011" s="27"/>
    </row>
    <row r="1012" spans="1:1" ht="12.5">
      <c r="A1012" s="27"/>
    </row>
    <row r="1013" spans="1:1" ht="12.5">
      <c r="A1013" s="27"/>
    </row>
    <row r="1014" spans="1:1" ht="12.5">
      <c r="A1014" s="27"/>
    </row>
    <row r="1015" spans="1:1" ht="12.5">
      <c r="A1015" s="27"/>
    </row>
    <row r="1016" spans="1:1" ht="12.5">
      <c r="A1016" s="27"/>
    </row>
    <row r="1017" spans="1:1" ht="12.5">
      <c r="A1017" s="27"/>
    </row>
    <row r="1018" spans="1:1" ht="12.5">
      <c r="A1018" s="27"/>
    </row>
    <row r="1019" spans="1:1" ht="12.5">
      <c r="A1019" s="27"/>
    </row>
    <row r="1020" spans="1:1" ht="12.5">
      <c r="A1020" s="27"/>
    </row>
    <row r="1021" spans="1:1" ht="12.5">
      <c r="A1021" s="2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chl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Whitney Woelmer</cp:lastModifiedBy>
  <dcterms:modified xsi:type="dcterms:W3CDTF">2020-05-08T11:32:08Z</dcterms:modified>
</cp:coreProperties>
</file>