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woel\Dropbox\Thesis\Thesis\DataAnalysis\Chapter_2\BVR_inflows\"/>
    </mc:Choice>
  </mc:AlternateContent>
  <xr:revisionPtr revIDLastSave="0" documentId="13_ncr:1_{24E6DC95-0305-498E-93E5-C8A21396F421}" xr6:coauthVersionLast="43" xr6:coauthVersionMax="43" xr10:uidLastSave="{00000000-0000-0000-0000-000000000000}"/>
  <bookViews>
    <workbookView xWindow="-110" yWindow="-110" windowWidth="19420" windowHeight="10420" activeTab="1" xr2:uid="{F608F708-19A8-4216-BF93-BED8CB16FF9E}"/>
  </bookViews>
  <sheets>
    <sheet name="Sheet1" sheetId="1" r:id="rId1"/>
    <sheet name="Stroubles Testing" sheetId="2" r:id="rId2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9" i="2" l="1"/>
  <c r="S38" i="2"/>
  <c r="S54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R42" i="2"/>
  <c r="R43" i="2"/>
  <c r="R44" i="2"/>
  <c r="R45" i="2"/>
  <c r="R46" i="2"/>
  <c r="R47" i="2"/>
  <c r="R48" i="2"/>
  <c r="R49" i="2"/>
  <c r="R50" i="2"/>
  <c r="R51" i="2"/>
  <c r="R52" i="2"/>
  <c r="R53" i="2"/>
  <c r="R32" i="2"/>
  <c r="R33" i="2"/>
  <c r="R34" i="2"/>
  <c r="R35" i="2"/>
  <c r="R36" i="2"/>
  <c r="R37" i="2"/>
  <c r="R38" i="2"/>
  <c r="R39" i="2"/>
  <c r="R40" i="2"/>
  <c r="R41" i="2"/>
  <c r="R31" i="2"/>
  <c r="H25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40" i="2"/>
  <c r="P39" i="2"/>
  <c r="P38" i="2"/>
  <c r="P37" i="2"/>
  <c r="P36" i="2"/>
  <c r="S36" i="2" s="1"/>
  <c r="P35" i="2"/>
  <c r="S35" i="2" s="1"/>
  <c r="P34" i="2"/>
  <c r="P33" i="2"/>
  <c r="P32" i="2"/>
  <c r="S32" i="2" s="1"/>
  <c r="P31" i="2"/>
  <c r="S33" i="2" l="1"/>
  <c r="S34" i="2"/>
  <c r="S37" i="2"/>
  <c r="S31" i="2"/>
  <c r="R3" i="2"/>
  <c r="R4" i="2"/>
  <c r="R5" i="2"/>
  <c r="R6" i="2"/>
  <c r="R7" i="2"/>
  <c r="R8" i="2"/>
  <c r="R9" i="2"/>
  <c r="R10" i="2"/>
  <c r="R11" i="2"/>
  <c r="R12" i="2"/>
  <c r="R2" i="2"/>
  <c r="R18" i="2"/>
  <c r="R19" i="2"/>
  <c r="R20" i="2"/>
  <c r="R21" i="2"/>
  <c r="R22" i="2"/>
  <c r="R23" i="2"/>
  <c r="R24" i="2"/>
  <c r="R25" i="2"/>
  <c r="R26" i="2"/>
  <c r="R27" i="2"/>
  <c r="R17" i="2"/>
  <c r="P18" i="2"/>
  <c r="P19" i="2"/>
  <c r="P20" i="2"/>
  <c r="P21" i="2"/>
  <c r="P22" i="2"/>
  <c r="P23" i="2"/>
  <c r="P24" i="2"/>
  <c r="P25" i="2"/>
  <c r="P26" i="2"/>
  <c r="P27" i="2"/>
  <c r="P17" i="2"/>
  <c r="P3" i="2"/>
  <c r="P4" i="2"/>
  <c r="P5" i="2"/>
  <c r="P6" i="2"/>
  <c r="P7" i="2"/>
  <c r="P8" i="2"/>
  <c r="P9" i="2"/>
  <c r="P10" i="2"/>
  <c r="P11" i="2"/>
  <c r="P12" i="2"/>
  <c r="P2" i="2"/>
  <c r="I32" i="2"/>
  <c r="I33" i="2"/>
  <c r="I34" i="2"/>
  <c r="I35" i="2"/>
  <c r="I36" i="2"/>
  <c r="I37" i="2"/>
  <c r="I38" i="2"/>
  <c r="I39" i="2"/>
  <c r="I40" i="2"/>
  <c r="I31" i="2"/>
  <c r="F32" i="2"/>
  <c r="F33" i="2"/>
  <c r="F34" i="2"/>
  <c r="F35" i="2"/>
  <c r="F36" i="2"/>
  <c r="F37" i="2"/>
  <c r="F38" i="2"/>
  <c r="F39" i="2"/>
  <c r="F40" i="2"/>
  <c r="F31" i="2"/>
  <c r="I18" i="2"/>
  <c r="I19" i="2"/>
  <c r="I20" i="2"/>
  <c r="I21" i="2"/>
  <c r="I22" i="2"/>
  <c r="I23" i="2"/>
  <c r="I24" i="2"/>
  <c r="I25" i="2"/>
  <c r="I26" i="2"/>
  <c r="I27" i="2"/>
  <c r="I17" i="2"/>
  <c r="F18" i="2"/>
  <c r="F19" i="2"/>
  <c r="F20" i="2"/>
  <c r="F21" i="2"/>
  <c r="F22" i="2"/>
  <c r="F23" i="2"/>
  <c r="F24" i="2"/>
  <c r="F25" i="2"/>
  <c r="F26" i="2"/>
  <c r="F27" i="2"/>
  <c r="F17" i="2"/>
  <c r="I3" i="2"/>
  <c r="I4" i="2"/>
  <c r="I5" i="2"/>
  <c r="I6" i="2"/>
  <c r="I7" i="2"/>
  <c r="I8" i="2"/>
  <c r="I9" i="2"/>
  <c r="I10" i="2"/>
  <c r="I11" i="2"/>
  <c r="I12" i="2"/>
  <c r="I2" i="2"/>
  <c r="F3" i="2"/>
  <c r="F4" i="2"/>
  <c r="F5" i="2"/>
  <c r="F6" i="2"/>
  <c r="F7" i="2"/>
  <c r="F8" i="2"/>
  <c r="F9" i="2"/>
  <c r="F10" i="2"/>
  <c r="F11" i="2"/>
  <c r="F12" i="2"/>
  <c r="F2" i="2"/>
  <c r="F15" i="1"/>
  <c r="I41" i="2"/>
  <c r="H21" i="2" l="1"/>
  <c r="H22" i="2"/>
  <c r="H23" i="2"/>
  <c r="H24" i="2"/>
  <c r="H26" i="2"/>
  <c r="H27" i="2"/>
  <c r="H20" i="2"/>
  <c r="H19" i="2"/>
  <c r="H18" i="2"/>
  <c r="H17" i="2"/>
  <c r="H2" i="2"/>
  <c r="H3" i="2"/>
  <c r="H4" i="2"/>
  <c r="H5" i="2"/>
  <c r="H6" i="2"/>
  <c r="H7" i="2"/>
  <c r="H8" i="2"/>
  <c r="H9" i="2"/>
  <c r="H10" i="2"/>
  <c r="H11" i="2"/>
  <c r="H12" i="2"/>
  <c r="E15" i="1"/>
  <c r="R13" i="2" l="1"/>
  <c r="R28" i="2"/>
  <c r="I28" i="2"/>
  <c r="I13" i="2"/>
  <c r="F2" i="1"/>
  <c r="M27" i="1" l="1"/>
  <c r="M16" i="1"/>
  <c r="M17" i="1"/>
  <c r="M18" i="1"/>
  <c r="M19" i="1"/>
  <c r="M20" i="1"/>
  <c r="M21" i="1"/>
  <c r="M22" i="1"/>
  <c r="M23" i="1"/>
  <c r="M24" i="1"/>
  <c r="M25" i="1"/>
  <c r="M26" i="1"/>
  <c r="M15" i="1"/>
  <c r="L16" i="1"/>
  <c r="L17" i="1"/>
  <c r="L18" i="1"/>
  <c r="L19" i="1"/>
  <c r="L20" i="1"/>
  <c r="L21" i="1"/>
  <c r="L22" i="1"/>
  <c r="L23" i="1"/>
  <c r="L24" i="1"/>
  <c r="L25" i="1"/>
  <c r="L26" i="1"/>
  <c r="L15" i="1"/>
  <c r="F22" i="1"/>
  <c r="F16" i="1"/>
  <c r="F17" i="1"/>
  <c r="F18" i="1"/>
  <c r="F19" i="1"/>
  <c r="F20" i="1"/>
  <c r="F21" i="1"/>
  <c r="E16" i="1"/>
  <c r="E17" i="1"/>
  <c r="E18" i="1"/>
  <c r="E19" i="1"/>
  <c r="E20" i="1"/>
  <c r="E21" i="1"/>
  <c r="M12" i="1"/>
  <c r="M11" i="1"/>
  <c r="M3" i="1"/>
  <c r="M4" i="1"/>
  <c r="M5" i="1"/>
  <c r="M6" i="1"/>
  <c r="M7" i="1"/>
  <c r="M8" i="1"/>
  <c r="M9" i="1"/>
  <c r="M10" i="1"/>
  <c r="M2" i="1"/>
  <c r="L3" i="1"/>
  <c r="L4" i="1"/>
  <c r="L5" i="1"/>
  <c r="L6" i="1"/>
  <c r="L7" i="1"/>
  <c r="L8" i="1"/>
  <c r="L9" i="1"/>
  <c r="L10" i="1"/>
  <c r="L11" i="1"/>
  <c r="L2" i="1"/>
  <c r="F9" i="1"/>
  <c r="F4" i="1"/>
  <c r="F5" i="1"/>
  <c r="F6" i="1"/>
  <c r="F7" i="1"/>
  <c r="F8" i="1"/>
  <c r="F3" i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<sst xmlns="http://schemas.openxmlformats.org/spreadsheetml/2006/main" count="105" uniqueCount="28">
  <si>
    <t>Site</t>
  </si>
  <si>
    <t>Inf-1</t>
  </si>
  <si>
    <t>Inf-2</t>
  </si>
  <si>
    <t>Inf-3</t>
  </si>
  <si>
    <t>Inf-4</t>
  </si>
  <si>
    <t>Depth_m</t>
  </si>
  <si>
    <t>Velocity_ft/s</t>
  </si>
  <si>
    <t>Velocity_m/s</t>
  </si>
  <si>
    <t>Discharge</t>
  </si>
  <si>
    <t>TOTAL DISCHARGE</t>
  </si>
  <si>
    <t>Interval</t>
  </si>
  <si>
    <t>The Thumb</t>
  </si>
  <si>
    <t>Dead Marsh</t>
  </si>
  <si>
    <t>Lone Ranger</t>
  </si>
  <si>
    <t>Fingerling</t>
  </si>
  <si>
    <t>(downstream of the Runt)</t>
  </si>
  <si>
    <t>Discharge Total</t>
  </si>
  <si>
    <t>flowmate</t>
  </si>
  <si>
    <t>simple flowmeter</t>
  </si>
  <si>
    <t>Velocity_m/2</t>
  </si>
  <si>
    <t>Depth_cm</t>
  </si>
  <si>
    <t>WidthInterval_m</t>
  </si>
  <si>
    <t>Flowmeter</t>
  </si>
  <si>
    <t>Stroubles</t>
  </si>
  <si>
    <t>Date</t>
  </si>
  <si>
    <t>flow mate</t>
  </si>
  <si>
    <t>F200</t>
  </si>
  <si>
    <t>discharge (m3/s)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</si>
</sst>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Fill="1" applyBorder="1"/>
    <xf numFmtId="0" fontId="1" fillId="0" borderId="5" xfId="0" applyFont="1" applyFill="1" applyBorder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BBD28-2784-4763-A567-D6B2E796BBEC}">
  <dimension ref="A1:M27"/>
  <sheetViews>
    <sheetView topLeftCell="A13" workbookViewId="0">
      <selection activeCell="G15" sqref="G15"/>
    </sheetView>
  </sheetViews>
  <sheetFormatPr defaultRowHeight="14.5" x14ac:dyDescent="0.35"/>
  <cols>
    <col min="1" max="1" width="10.26953125" bestFit="1" customWidth="1"/>
    <col min="4" max="4" width="11.1796875" bestFit="1" customWidth="1"/>
    <col min="5" max="5" width="16.36328125" bestFit="1" customWidth="1"/>
    <col min="8" max="8" width="22.6328125" bestFit="1" customWidth="1"/>
    <col min="11" max="11" width="11.1796875" bestFit="1" customWidth="1"/>
    <col min="12" max="12" width="16.36328125" bestFit="1" customWidth="1"/>
  </cols>
  <sheetData>
    <row r="1" spans="1:13" x14ac:dyDescent="0.35">
      <c r="A1" s="8" t="s">
        <v>0</v>
      </c>
      <c r="B1" s="9" t="s">
        <v>10</v>
      </c>
      <c r="C1" s="9" t="s">
        <v>5</v>
      </c>
      <c r="D1" s="9" t="s">
        <v>6</v>
      </c>
      <c r="E1" s="9" t="s">
        <v>7</v>
      </c>
      <c r="F1" s="10" t="s">
        <v>8</v>
      </c>
      <c r="H1" s="8" t="s">
        <v>0</v>
      </c>
      <c r="I1" s="9" t="s">
        <v>10</v>
      </c>
      <c r="J1" s="9" t="s">
        <v>5</v>
      </c>
      <c r="K1" s="9" t="s">
        <v>6</v>
      </c>
      <c r="L1" s="9" t="s">
        <v>7</v>
      </c>
      <c r="M1" s="10" t="s">
        <v>8</v>
      </c>
    </row>
    <row r="2" spans="1:13" x14ac:dyDescent="0.35">
      <c r="A2" s="1" t="s">
        <v>1</v>
      </c>
      <c r="B2" s="2">
        <v>0</v>
      </c>
      <c r="C2" s="2">
        <v>0.12</v>
      </c>
      <c r="D2" s="2">
        <v>0.8</v>
      </c>
      <c r="E2" s="2">
        <f>D2*0.3048</f>
        <v>0.24384000000000003</v>
      </c>
      <c r="F2" s="3">
        <f>E2*C2*0.1</f>
        <v>2.9260800000000006E-3</v>
      </c>
      <c r="H2" s="1" t="s">
        <v>2</v>
      </c>
      <c r="I2" s="2">
        <v>0</v>
      </c>
      <c r="J2" s="2">
        <v>0.01</v>
      </c>
      <c r="K2" s="2">
        <v>0</v>
      </c>
      <c r="L2" s="2">
        <f>K2*0.3048</f>
        <v>0</v>
      </c>
      <c r="M2" s="3">
        <f>L2*J2*0.1</f>
        <v>0</v>
      </c>
    </row>
    <row r="3" spans="1:13" x14ac:dyDescent="0.35">
      <c r="A3" s="1" t="s">
        <v>11</v>
      </c>
      <c r="B3" s="2">
        <v>0.1</v>
      </c>
      <c r="C3" s="2">
        <v>0.12</v>
      </c>
      <c r="D3" s="2">
        <v>1.3</v>
      </c>
      <c r="E3" s="2">
        <f t="shared" ref="E3:E8" si="0">D3*0.3048</f>
        <v>0.39624000000000004</v>
      </c>
      <c r="F3" s="3">
        <f>E3*C3*0.1</f>
        <v>4.7548800000000004E-3</v>
      </c>
      <c r="H3" s="1" t="s">
        <v>12</v>
      </c>
      <c r="I3" s="2">
        <v>0.1</v>
      </c>
      <c r="J3" s="2">
        <v>0.02</v>
      </c>
      <c r="K3" s="2">
        <v>0</v>
      </c>
      <c r="L3" s="2">
        <f t="shared" ref="L3:L11" si="1">K3*0.3048</f>
        <v>0</v>
      </c>
      <c r="M3" s="3">
        <f t="shared" ref="M3:M10" si="2">L3*J3*0.1</f>
        <v>0</v>
      </c>
    </row>
    <row r="4" spans="1:13" x14ac:dyDescent="0.35">
      <c r="A4" s="1"/>
      <c r="B4" s="2">
        <v>0.2</v>
      </c>
      <c r="C4" s="2">
        <v>0.12</v>
      </c>
      <c r="D4" s="2">
        <v>1.1000000000000001</v>
      </c>
      <c r="E4" s="2">
        <f t="shared" si="0"/>
        <v>0.33528000000000002</v>
      </c>
      <c r="F4" s="3">
        <f t="shared" ref="F4:F8" si="3">E4*C4*0.1</f>
        <v>4.0233600000000001E-3</v>
      </c>
      <c r="H4" s="1" t="s">
        <v>15</v>
      </c>
      <c r="I4" s="2">
        <v>0.2</v>
      </c>
      <c r="J4" s="2">
        <v>7.0000000000000007E-2</v>
      </c>
      <c r="K4" s="2">
        <v>0</v>
      </c>
      <c r="L4" s="2">
        <f t="shared" si="1"/>
        <v>0</v>
      </c>
      <c r="M4" s="3">
        <f t="shared" si="2"/>
        <v>0</v>
      </c>
    </row>
    <row r="5" spans="1:13" x14ac:dyDescent="0.35">
      <c r="A5" s="1"/>
      <c r="B5" s="2">
        <v>0.3</v>
      </c>
      <c r="C5" s="2">
        <v>0.12</v>
      </c>
      <c r="D5" s="2">
        <v>1.3</v>
      </c>
      <c r="E5" s="2">
        <f t="shared" si="0"/>
        <v>0.39624000000000004</v>
      </c>
      <c r="F5" s="3">
        <f t="shared" si="3"/>
        <v>4.7548800000000004E-3</v>
      </c>
      <c r="H5" s="1"/>
      <c r="I5" s="2">
        <v>0.3</v>
      </c>
      <c r="J5" s="2">
        <v>0.1</v>
      </c>
      <c r="K5" s="2">
        <v>0.4</v>
      </c>
      <c r="L5" s="2">
        <f t="shared" si="1"/>
        <v>0.12192000000000001</v>
      </c>
      <c r="M5" s="3">
        <f t="shared" si="2"/>
        <v>1.2192000000000001E-3</v>
      </c>
    </row>
    <row r="6" spans="1:13" x14ac:dyDescent="0.35">
      <c r="A6" s="1"/>
      <c r="B6" s="2">
        <v>0.4</v>
      </c>
      <c r="C6" s="2">
        <v>0.11</v>
      </c>
      <c r="D6" s="2">
        <v>1.1000000000000001</v>
      </c>
      <c r="E6" s="2">
        <f t="shared" si="0"/>
        <v>0.33528000000000002</v>
      </c>
      <c r="F6" s="3">
        <f t="shared" si="3"/>
        <v>3.6880800000000007E-3</v>
      </c>
      <c r="H6" s="1"/>
      <c r="I6" s="2">
        <v>0.4</v>
      </c>
      <c r="J6" s="2">
        <v>0.12</v>
      </c>
      <c r="K6" s="2">
        <v>0.6</v>
      </c>
      <c r="L6" s="2">
        <f t="shared" si="1"/>
        <v>0.18288000000000001</v>
      </c>
      <c r="M6" s="3">
        <f t="shared" si="2"/>
        <v>2.1945600000000003E-3</v>
      </c>
    </row>
    <row r="7" spans="1:13" x14ac:dyDescent="0.35">
      <c r="A7" s="1"/>
      <c r="B7" s="2">
        <v>0.5</v>
      </c>
      <c r="C7" s="2">
        <v>7.0000000000000007E-2</v>
      </c>
      <c r="D7" s="2">
        <v>0.3</v>
      </c>
      <c r="E7" s="2">
        <f t="shared" si="0"/>
        <v>9.1440000000000007E-2</v>
      </c>
      <c r="F7" s="3">
        <f t="shared" si="3"/>
        <v>6.4008000000000012E-4</v>
      </c>
      <c r="H7" s="1"/>
      <c r="I7" s="2">
        <v>0.5</v>
      </c>
      <c r="J7" s="2">
        <v>0.15</v>
      </c>
      <c r="K7" s="2">
        <v>0.8</v>
      </c>
      <c r="L7" s="2">
        <f t="shared" si="1"/>
        <v>0.24384000000000003</v>
      </c>
      <c r="M7" s="3">
        <f t="shared" si="2"/>
        <v>3.6576000000000004E-3</v>
      </c>
    </row>
    <row r="8" spans="1:13" x14ac:dyDescent="0.35">
      <c r="A8" s="1"/>
      <c r="B8" s="2">
        <v>0.6</v>
      </c>
      <c r="C8" s="2">
        <v>0.05</v>
      </c>
      <c r="D8" s="2">
        <v>0</v>
      </c>
      <c r="E8" s="2">
        <f t="shared" si="0"/>
        <v>0</v>
      </c>
      <c r="F8" s="3">
        <f t="shared" si="3"/>
        <v>0</v>
      </c>
      <c r="H8" s="1"/>
      <c r="I8" s="2">
        <v>0.6</v>
      </c>
      <c r="J8" s="2">
        <v>0.18</v>
      </c>
      <c r="K8" s="2">
        <v>1.3</v>
      </c>
      <c r="L8" s="2">
        <f t="shared" si="1"/>
        <v>0.39624000000000004</v>
      </c>
      <c r="M8" s="3">
        <f t="shared" si="2"/>
        <v>7.132320000000001E-3</v>
      </c>
    </row>
    <row r="9" spans="1:13" x14ac:dyDescent="0.35">
      <c r="A9" s="4"/>
      <c r="B9" s="5"/>
      <c r="C9" s="5"/>
      <c r="D9" s="5"/>
      <c r="E9" s="6" t="s">
        <v>9</v>
      </c>
      <c r="F9" s="7">
        <f>SUM(F2:F8)</f>
        <v>2.0787360000000001E-2</v>
      </c>
      <c r="H9" s="1"/>
      <c r="I9" s="2">
        <v>0.7</v>
      </c>
      <c r="J9" s="2">
        <v>0.21</v>
      </c>
      <c r="K9" s="2">
        <v>1.1000000000000001</v>
      </c>
      <c r="L9" s="2">
        <f t="shared" si="1"/>
        <v>0.33528000000000002</v>
      </c>
      <c r="M9" s="3">
        <f t="shared" si="2"/>
        <v>7.0408800000000011E-3</v>
      </c>
    </row>
    <row r="10" spans="1:13" x14ac:dyDescent="0.35">
      <c r="H10" s="1"/>
      <c r="I10" s="2">
        <v>0.8</v>
      </c>
      <c r="J10" s="2">
        <v>0.2</v>
      </c>
      <c r="K10" s="2">
        <v>0.8</v>
      </c>
      <c r="L10" s="2">
        <f t="shared" si="1"/>
        <v>0.24384000000000003</v>
      </c>
      <c r="M10" s="3">
        <f t="shared" si="2"/>
        <v>4.8768000000000006E-3</v>
      </c>
    </row>
    <row r="11" spans="1:13" x14ac:dyDescent="0.35">
      <c r="H11" s="1"/>
      <c r="I11" s="2">
        <v>0.85</v>
      </c>
      <c r="J11" s="2">
        <v>0.1</v>
      </c>
      <c r="K11" s="2">
        <v>0</v>
      </c>
      <c r="L11" s="2">
        <f t="shared" si="1"/>
        <v>0</v>
      </c>
      <c r="M11" s="11">
        <f>L11*J11*0.05</f>
        <v>0</v>
      </c>
    </row>
    <row r="12" spans="1:13" x14ac:dyDescent="0.35">
      <c r="H12" s="4"/>
      <c r="I12" s="5"/>
      <c r="J12" s="5"/>
      <c r="K12" s="5"/>
      <c r="L12" s="6" t="s">
        <v>9</v>
      </c>
      <c r="M12" s="12">
        <f>SUM(M2:M11)</f>
        <v>2.6121360000000003E-2</v>
      </c>
    </row>
    <row r="14" spans="1:13" x14ac:dyDescent="0.35">
      <c r="A14" s="8" t="s">
        <v>0</v>
      </c>
      <c r="B14" s="9" t="s">
        <v>10</v>
      </c>
      <c r="C14" s="9" t="s">
        <v>5</v>
      </c>
      <c r="D14" s="9" t="s">
        <v>6</v>
      </c>
      <c r="E14" s="9" t="s">
        <v>7</v>
      </c>
      <c r="F14" s="10" t="s">
        <v>8</v>
      </c>
      <c r="H14" s="8" t="s">
        <v>0</v>
      </c>
      <c r="I14" s="9" t="s">
        <v>10</v>
      </c>
      <c r="J14" s="9" t="s">
        <v>5</v>
      </c>
      <c r="K14" s="9" t="s">
        <v>6</v>
      </c>
      <c r="L14" s="9" t="s">
        <v>7</v>
      </c>
      <c r="M14" s="10" t="s">
        <v>8</v>
      </c>
    </row>
    <row r="15" spans="1:13" x14ac:dyDescent="0.35">
      <c r="A15" s="1" t="s">
        <v>3</v>
      </c>
      <c r="B15" s="2">
        <v>0</v>
      </c>
      <c r="C15" s="2">
        <v>0.09</v>
      </c>
      <c r="D15" s="2">
        <v>0.2</v>
      </c>
      <c r="E15" s="2">
        <f>D15*0.3048</f>
        <v>6.0960000000000007E-2</v>
      </c>
      <c r="F15" s="3">
        <f>E15*C15*0.1</f>
        <v>5.4864000000000009E-4</v>
      </c>
      <c r="H15" s="1" t="s">
        <v>4</v>
      </c>
      <c r="I15" s="2">
        <v>0</v>
      </c>
      <c r="J15" s="2">
        <v>0</v>
      </c>
      <c r="K15" s="2">
        <v>0</v>
      </c>
      <c r="L15" s="2">
        <f>K15*0.3048</f>
        <v>0</v>
      </c>
      <c r="M15" s="3">
        <f>L15*J15*0.1</f>
        <v>0</v>
      </c>
    </row>
    <row r="16" spans="1:13" x14ac:dyDescent="0.35">
      <c r="A16" s="1" t="s">
        <v>14</v>
      </c>
      <c r="B16" s="2">
        <v>0.1</v>
      </c>
      <c r="C16" s="2">
        <v>0.11</v>
      </c>
      <c r="D16" s="2">
        <v>0.9</v>
      </c>
      <c r="E16" s="2">
        <f t="shared" ref="E16:E21" si="4">D16*0.3048</f>
        <v>0.27432000000000001</v>
      </c>
      <c r="F16" s="3">
        <f t="shared" ref="F16:F21" si="5">E16*C16*0.1</f>
        <v>3.0175200000000005E-3</v>
      </c>
      <c r="H16" s="1" t="s">
        <v>13</v>
      </c>
      <c r="I16" s="2">
        <v>0.1</v>
      </c>
      <c r="J16" s="2">
        <v>0.08</v>
      </c>
      <c r="K16" s="2">
        <v>0</v>
      </c>
      <c r="L16" s="2">
        <f t="shared" ref="L16:L26" si="6">K16*0.3048</f>
        <v>0</v>
      </c>
      <c r="M16" s="3">
        <f t="shared" ref="M16:M26" si="7">L16*J16*0.1</f>
        <v>0</v>
      </c>
    </row>
    <row r="17" spans="1:13" x14ac:dyDescent="0.35">
      <c r="A17" s="1"/>
      <c r="B17" s="2">
        <v>0.2</v>
      </c>
      <c r="C17" s="2">
        <v>0.14000000000000001</v>
      </c>
      <c r="D17" s="2">
        <v>1.5</v>
      </c>
      <c r="E17" s="2">
        <f t="shared" si="4"/>
        <v>0.45720000000000005</v>
      </c>
      <c r="F17" s="3">
        <f t="shared" si="5"/>
        <v>6.4008000000000016E-3</v>
      </c>
      <c r="H17" s="1"/>
      <c r="I17" s="2">
        <v>0.2</v>
      </c>
      <c r="J17" s="2">
        <v>0.22</v>
      </c>
      <c r="K17" s="2">
        <v>0</v>
      </c>
      <c r="L17" s="2">
        <f t="shared" si="6"/>
        <v>0</v>
      </c>
      <c r="M17" s="3">
        <f t="shared" si="7"/>
        <v>0</v>
      </c>
    </row>
    <row r="18" spans="1:13" x14ac:dyDescent="0.35">
      <c r="A18" s="1"/>
      <c r="B18" s="2">
        <v>0.3</v>
      </c>
      <c r="C18" s="2">
        <v>0.13</v>
      </c>
      <c r="D18" s="2">
        <v>1.1000000000000001</v>
      </c>
      <c r="E18" s="2">
        <f t="shared" si="4"/>
        <v>0.33528000000000002</v>
      </c>
      <c r="F18" s="3">
        <f t="shared" si="5"/>
        <v>4.3586400000000004E-3</v>
      </c>
      <c r="H18" s="1"/>
      <c r="I18" s="2">
        <v>0.3</v>
      </c>
      <c r="J18" s="2">
        <v>0.2</v>
      </c>
      <c r="K18" s="2">
        <v>0.6</v>
      </c>
      <c r="L18" s="2">
        <f t="shared" si="6"/>
        <v>0.18288000000000001</v>
      </c>
      <c r="M18" s="3">
        <f t="shared" si="7"/>
        <v>3.6576000000000004E-3</v>
      </c>
    </row>
    <row r="19" spans="1:13" x14ac:dyDescent="0.35">
      <c r="A19" s="1"/>
      <c r="B19" s="2">
        <v>0.4</v>
      </c>
      <c r="C19" s="2">
        <v>0.1</v>
      </c>
      <c r="D19" s="2">
        <v>0.4</v>
      </c>
      <c r="E19" s="2">
        <f t="shared" si="4"/>
        <v>0.12192000000000001</v>
      </c>
      <c r="F19" s="3">
        <f t="shared" si="5"/>
        <v>1.2192000000000001E-3</v>
      </c>
      <c r="H19" s="1"/>
      <c r="I19" s="2">
        <v>0.4</v>
      </c>
      <c r="J19" s="2">
        <v>0.17</v>
      </c>
      <c r="K19" s="2">
        <v>0.8</v>
      </c>
      <c r="L19" s="2">
        <f t="shared" si="6"/>
        <v>0.24384000000000003</v>
      </c>
      <c r="M19" s="3">
        <f t="shared" si="7"/>
        <v>4.1452800000000003E-3</v>
      </c>
    </row>
    <row r="20" spans="1:13" x14ac:dyDescent="0.35">
      <c r="A20" s="1"/>
      <c r="B20" s="2">
        <v>0.5</v>
      </c>
      <c r="C20" s="2">
        <v>0.08</v>
      </c>
      <c r="D20" s="2">
        <v>0</v>
      </c>
      <c r="E20" s="2">
        <f t="shared" si="4"/>
        <v>0</v>
      </c>
      <c r="F20" s="3">
        <f t="shared" si="5"/>
        <v>0</v>
      </c>
      <c r="H20" s="1"/>
      <c r="I20" s="2">
        <v>0.5</v>
      </c>
      <c r="J20" s="2">
        <v>0.12</v>
      </c>
      <c r="K20" s="2">
        <v>0.9</v>
      </c>
      <c r="L20" s="2">
        <f t="shared" si="6"/>
        <v>0.27432000000000001</v>
      </c>
      <c r="M20" s="3">
        <f t="shared" si="7"/>
        <v>3.2918400000000003E-3</v>
      </c>
    </row>
    <row r="21" spans="1:13" x14ac:dyDescent="0.35">
      <c r="A21" s="1"/>
      <c r="B21" s="2">
        <v>0.6</v>
      </c>
      <c r="C21" s="2">
        <v>0.06</v>
      </c>
      <c r="D21" s="2">
        <v>0</v>
      </c>
      <c r="E21" s="2">
        <f t="shared" si="4"/>
        <v>0</v>
      </c>
      <c r="F21" s="3">
        <f t="shared" si="5"/>
        <v>0</v>
      </c>
      <c r="H21" s="1"/>
      <c r="I21" s="2">
        <v>0.6</v>
      </c>
      <c r="J21" s="2">
        <v>0.12</v>
      </c>
      <c r="K21" s="2">
        <v>1.1000000000000001</v>
      </c>
      <c r="L21" s="2">
        <f t="shared" si="6"/>
        <v>0.33528000000000002</v>
      </c>
      <c r="M21" s="3">
        <f t="shared" si="7"/>
        <v>4.0233600000000001E-3</v>
      </c>
    </row>
    <row r="22" spans="1:13" x14ac:dyDescent="0.35">
      <c r="A22" s="4"/>
      <c r="B22" s="5"/>
      <c r="C22" s="5"/>
      <c r="D22" s="5"/>
      <c r="E22" s="6" t="s">
        <v>9</v>
      </c>
      <c r="F22" s="12">
        <f>SUM(F15:F21)</f>
        <v>1.5544800000000003E-2</v>
      </c>
      <c r="H22" s="1"/>
      <c r="I22" s="2">
        <v>0.7</v>
      </c>
      <c r="J22" s="2">
        <v>0.1</v>
      </c>
      <c r="K22" s="2">
        <v>1</v>
      </c>
      <c r="L22" s="2">
        <f t="shared" si="6"/>
        <v>0.30480000000000002</v>
      </c>
      <c r="M22" s="3">
        <f t="shared" si="7"/>
        <v>3.0480000000000004E-3</v>
      </c>
    </row>
    <row r="23" spans="1:13" x14ac:dyDescent="0.35">
      <c r="H23" s="1"/>
      <c r="I23" s="2">
        <v>0.8</v>
      </c>
      <c r="J23" s="2">
        <v>0.11</v>
      </c>
      <c r="K23" s="2">
        <v>1.1000000000000001</v>
      </c>
      <c r="L23" s="2">
        <f t="shared" si="6"/>
        <v>0.33528000000000002</v>
      </c>
      <c r="M23" s="3">
        <f t="shared" si="7"/>
        <v>3.6880800000000007E-3</v>
      </c>
    </row>
    <row r="24" spans="1:13" x14ac:dyDescent="0.35">
      <c r="H24" s="1"/>
      <c r="I24" s="2">
        <v>0.9</v>
      </c>
      <c r="J24" s="2">
        <v>0.1</v>
      </c>
      <c r="K24" s="2">
        <v>0.6</v>
      </c>
      <c r="L24" s="2">
        <f t="shared" si="6"/>
        <v>0.18288000000000001</v>
      </c>
      <c r="M24" s="3">
        <f t="shared" si="7"/>
        <v>1.8288000000000002E-3</v>
      </c>
    </row>
    <row r="25" spans="1:13" x14ac:dyDescent="0.35">
      <c r="H25" s="1"/>
      <c r="I25" s="2">
        <v>1</v>
      </c>
      <c r="J25" s="2">
        <v>0.06</v>
      </c>
      <c r="K25" s="2">
        <v>0</v>
      </c>
      <c r="L25" s="2">
        <f t="shared" si="6"/>
        <v>0</v>
      </c>
      <c r="M25" s="3">
        <f t="shared" si="7"/>
        <v>0</v>
      </c>
    </row>
    <row r="26" spans="1:13" x14ac:dyDescent="0.35">
      <c r="H26" s="1"/>
      <c r="I26" s="2">
        <v>1.1000000000000001</v>
      </c>
      <c r="J26" s="2">
        <v>0</v>
      </c>
      <c r="K26" s="2">
        <v>0</v>
      </c>
      <c r="L26" s="2">
        <f t="shared" si="6"/>
        <v>0</v>
      </c>
      <c r="M26" s="3">
        <f t="shared" si="7"/>
        <v>0</v>
      </c>
    </row>
    <row r="27" spans="1:13" x14ac:dyDescent="0.35">
      <c r="H27" s="4"/>
      <c r="I27" s="5"/>
      <c r="J27" s="5"/>
      <c r="K27" s="5"/>
      <c r="L27" s="6" t="s">
        <v>9</v>
      </c>
      <c r="M27" s="12">
        <f>SUM(M15:M26)</f>
        <v>2.3682960000000003E-2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A2465-58A9-4024-ABAA-64793DD1E90D}">
  <dimension ref="A1:S54"/>
  <sheetViews>
    <sheetView tabSelected="1" topLeftCell="E29" workbookViewId="0">
      <selection activeCell="S38" sqref="S38"/>
    </sheetView>
  </sheetViews>
  <sheetFormatPr defaultRowHeight="14.5" x14ac:dyDescent="0.35"/>
  <cols>
    <col min="1" max="1" width="9.7265625" bestFit="1" customWidth="1"/>
    <col min="7" max="7" width="11.1796875" bestFit="1" customWidth="1"/>
    <col min="8" max="8" width="13.6328125" bestFit="1" customWidth="1"/>
    <col min="11" max="11" width="9.08984375" bestFit="1" customWidth="1"/>
    <col min="15" max="15" width="9.36328125" bestFit="1" customWidth="1"/>
    <col min="16" max="16" width="9.36328125" customWidth="1"/>
    <col min="17" max="17" width="11.7265625" bestFit="1" customWidth="1"/>
    <col min="18" max="18" width="13.6328125" bestFit="1" customWidth="1"/>
  </cols>
  <sheetData>
    <row r="1" spans="1:18" x14ac:dyDescent="0.35">
      <c r="A1" t="s">
        <v>24</v>
      </c>
      <c r="B1" t="s">
        <v>0</v>
      </c>
      <c r="C1" t="s">
        <v>22</v>
      </c>
      <c r="D1" t="s">
        <v>21</v>
      </c>
      <c r="E1" t="s">
        <v>20</v>
      </c>
      <c r="F1" t="s">
        <v>5</v>
      </c>
      <c r="G1" t="s">
        <v>6</v>
      </c>
      <c r="H1" t="s">
        <v>19</v>
      </c>
      <c r="I1" t="s">
        <v>8</v>
      </c>
      <c r="K1" t="s">
        <v>24</v>
      </c>
      <c r="L1" t="s">
        <v>0</v>
      </c>
      <c r="M1" t="s">
        <v>22</v>
      </c>
      <c r="N1" t="s">
        <v>21</v>
      </c>
      <c r="O1" t="s">
        <v>20</v>
      </c>
      <c r="P1" t="s">
        <v>5</v>
      </c>
      <c r="Q1" t="s">
        <v>19</v>
      </c>
      <c r="R1" t="s">
        <v>8</v>
      </c>
    </row>
    <row r="2" spans="1:18" x14ac:dyDescent="0.35">
      <c r="A2" s="13">
        <v>43573</v>
      </c>
      <c r="B2" t="s">
        <v>23</v>
      </c>
      <c r="C2" t="s">
        <v>18</v>
      </c>
      <c r="D2">
        <v>0</v>
      </c>
      <c r="E2">
        <v>0</v>
      </c>
      <c r="F2">
        <f>E2/100</f>
        <v>0</v>
      </c>
      <c r="G2">
        <v>0</v>
      </c>
      <c r="H2">
        <f t="shared" ref="H2:H12" si="0">G2*0.3048</f>
        <v>0</v>
      </c>
      <c r="I2">
        <f>H2*F2*0.1</f>
        <v>0</v>
      </c>
      <c r="K2" s="13">
        <v>43573</v>
      </c>
      <c r="L2" t="s">
        <v>23</v>
      </c>
      <c r="M2" t="s">
        <v>17</v>
      </c>
      <c r="N2">
        <v>0</v>
      </c>
      <c r="O2">
        <v>0</v>
      </c>
      <c r="P2">
        <f>O2/100</f>
        <v>0</v>
      </c>
      <c r="Q2">
        <v>0</v>
      </c>
      <c r="R2">
        <f>Q2*P2*0.1</f>
        <v>0</v>
      </c>
    </row>
    <row r="3" spans="1:18" x14ac:dyDescent="0.35">
      <c r="D3">
        <v>0.1</v>
      </c>
      <c r="E3">
        <v>19</v>
      </c>
      <c r="F3">
        <f t="shared" ref="F3:F12" si="1">E3/100</f>
        <v>0.19</v>
      </c>
      <c r="G3">
        <v>1.3</v>
      </c>
      <c r="H3">
        <f t="shared" si="0"/>
        <v>0.39624000000000004</v>
      </c>
      <c r="I3">
        <f t="shared" ref="I3:I12" si="2">H3*F3*0.1</f>
        <v>7.528560000000001E-3</v>
      </c>
      <c r="N3">
        <v>0.1</v>
      </c>
      <c r="O3">
        <v>16</v>
      </c>
      <c r="P3">
        <f t="shared" ref="P3:P12" si="3">O3/100</f>
        <v>0.16</v>
      </c>
      <c r="Q3">
        <v>0.21</v>
      </c>
      <c r="R3">
        <f t="shared" ref="R3:R12" si="4">Q3*P3*0.1</f>
        <v>3.3600000000000001E-3</v>
      </c>
    </row>
    <row r="4" spans="1:18" x14ac:dyDescent="0.35">
      <c r="D4">
        <v>0.2</v>
      </c>
      <c r="E4">
        <v>21</v>
      </c>
      <c r="F4">
        <f t="shared" si="1"/>
        <v>0.21</v>
      </c>
      <c r="G4">
        <v>1.3</v>
      </c>
      <c r="H4">
        <f t="shared" si="0"/>
        <v>0.39624000000000004</v>
      </c>
      <c r="I4">
        <f t="shared" si="2"/>
        <v>8.32104E-3</v>
      </c>
      <c r="N4">
        <v>0.2</v>
      </c>
      <c r="O4">
        <v>21</v>
      </c>
      <c r="P4">
        <f t="shared" si="3"/>
        <v>0.21</v>
      </c>
      <c r="Q4">
        <v>0.35</v>
      </c>
      <c r="R4">
        <f t="shared" si="4"/>
        <v>7.3499999999999998E-3</v>
      </c>
    </row>
    <row r="5" spans="1:18" x14ac:dyDescent="0.35">
      <c r="D5">
        <v>0.3</v>
      </c>
      <c r="E5">
        <v>28</v>
      </c>
      <c r="F5">
        <f t="shared" si="1"/>
        <v>0.28000000000000003</v>
      </c>
      <c r="G5">
        <v>1.1000000000000001</v>
      </c>
      <c r="H5">
        <f t="shared" si="0"/>
        <v>0.33528000000000002</v>
      </c>
      <c r="I5">
        <f t="shared" si="2"/>
        <v>9.3878400000000015E-3</v>
      </c>
      <c r="N5">
        <v>0.3</v>
      </c>
      <c r="O5">
        <v>27</v>
      </c>
      <c r="P5">
        <f t="shared" si="3"/>
        <v>0.27</v>
      </c>
      <c r="Q5">
        <v>0.43</v>
      </c>
      <c r="R5">
        <f t="shared" si="4"/>
        <v>1.1610000000000002E-2</v>
      </c>
    </row>
    <row r="6" spans="1:18" x14ac:dyDescent="0.35">
      <c r="D6">
        <v>0.4</v>
      </c>
      <c r="E6">
        <v>30</v>
      </c>
      <c r="F6">
        <f t="shared" si="1"/>
        <v>0.3</v>
      </c>
      <c r="G6">
        <v>1.3</v>
      </c>
      <c r="H6">
        <f t="shared" si="0"/>
        <v>0.39624000000000004</v>
      </c>
      <c r="I6">
        <f t="shared" si="2"/>
        <v>1.1887200000000001E-2</v>
      </c>
      <c r="N6">
        <v>0.4</v>
      </c>
      <c r="O6">
        <v>24</v>
      </c>
      <c r="P6">
        <f t="shared" si="3"/>
        <v>0.24</v>
      </c>
      <c r="Q6">
        <v>0.42</v>
      </c>
      <c r="R6">
        <f t="shared" si="4"/>
        <v>1.0079999999999999E-2</v>
      </c>
    </row>
    <row r="7" spans="1:18" x14ac:dyDescent="0.35">
      <c r="D7">
        <v>0.5</v>
      </c>
      <c r="E7">
        <v>26</v>
      </c>
      <c r="F7">
        <f t="shared" si="1"/>
        <v>0.26</v>
      </c>
      <c r="G7">
        <v>1.1000000000000001</v>
      </c>
      <c r="H7">
        <f t="shared" si="0"/>
        <v>0.33528000000000002</v>
      </c>
      <c r="I7">
        <f t="shared" si="2"/>
        <v>8.7172800000000009E-3</v>
      </c>
      <c r="N7">
        <v>0.5</v>
      </c>
      <c r="O7">
        <v>25</v>
      </c>
      <c r="P7">
        <f t="shared" si="3"/>
        <v>0.25</v>
      </c>
      <c r="Q7">
        <v>0.38</v>
      </c>
      <c r="R7">
        <f t="shared" si="4"/>
        <v>9.5000000000000015E-3</v>
      </c>
    </row>
    <row r="8" spans="1:18" x14ac:dyDescent="0.35">
      <c r="D8">
        <v>0.6</v>
      </c>
      <c r="E8">
        <v>25</v>
      </c>
      <c r="F8">
        <f t="shared" si="1"/>
        <v>0.25</v>
      </c>
      <c r="G8">
        <v>0.8</v>
      </c>
      <c r="H8">
        <f t="shared" si="0"/>
        <v>0.24384000000000003</v>
      </c>
      <c r="I8">
        <f t="shared" si="2"/>
        <v>6.0960000000000007E-3</v>
      </c>
      <c r="N8">
        <v>0.6</v>
      </c>
      <c r="O8">
        <v>25</v>
      </c>
      <c r="P8">
        <f t="shared" si="3"/>
        <v>0.25</v>
      </c>
      <c r="Q8">
        <v>0.26</v>
      </c>
      <c r="R8">
        <f t="shared" si="4"/>
        <v>6.5000000000000006E-3</v>
      </c>
    </row>
    <row r="9" spans="1:18" x14ac:dyDescent="0.35">
      <c r="D9">
        <v>0.7</v>
      </c>
      <c r="E9">
        <v>20</v>
      </c>
      <c r="F9">
        <f t="shared" si="1"/>
        <v>0.2</v>
      </c>
      <c r="G9">
        <v>0.4</v>
      </c>
      <c r="H9">
        <f t="shared" si="0"/>
        <v>0.12192000000000001</v>
      </c>
      <c r="I9">
        <f t="shared" si="2"/>
        <v>2.4384000000000003E-3</v>
      </c>
      <c r="N9">
        <v>0.7</v>
      </c>
      <c r="O9">
        <v>21</v>
      </c>
      <c r="P9">
        <f t="shared" si="3"/>
        <v>0.21</v>
      </c>
      <c r="Q9">
        <v>0.08</v>
      </c>
      <c r="R9">
        <f t="shared" si="4"/>
        <v>1.6800000000000001E-3</v>
      </c>
    </row>
    <row r="10" spans="1:18" x14ac:dyDescent="0.35">
      <c r="D10">
        <v>0.8</v>
      </c>
      <c r="E10">
        <v>11</v>
      </c>
      <c r="F10">
        <f t="shared" si="1"/>
        <v>0.11</v>
      </c>
      <c r="G10">
        <v>0.6</v>
      </c>
      <c r="H10">
        <f t="shared" si="0"/>
        <v>0.18288000000000001</v>
      </c>
      <c r="I10">
        <f t="shared" si="2"/>
        <v>2.0116800000000001E-3</v>
      </c>
      <c r="N10">
        <v>0.8</v>
      </c>
      <c r="O10">
        <v>11</v>
      </c>
      <c r="P10">
        <f t="shared" si="3"/>
        <v>0.11</v>
      </c>
      <c r="Q10">
        <v>0.16</v>
      </c>
      <c r="R10">
        <f t="shared" si="4"/>
        <v>1.7600000000000003E-3</v>
      </c>
    </row>
    <row r="11" spans="1:18" x14ac:dyDescent="0.35">
      <c r="D11">
        <v>0.9</v>
      </c>
      <c r="E11">
        <v>9</v>
      </c>
      <c r="F11">
        <f t="shared" si="1"/>
        <v>0.09</v>
      </c>
      <c r="G11">
        <v>0</v>
      </c>
      <c r="H11">
        <f t="shared" si="0"/>
        <v>0</v>
      </c>
      <c r="I11">
        <f t="shared" si="2"/>
        <v>0</v>
      </c>
      <c r="N11">
        <v>0.9</v>
      </c>
      <c r="O11">
        <v>8</v>
      </c>
      <c r="P11">
        <f t="shared" si="3"/>
        <v>0.08</v>
      </c>
      <c r="Q11">
        <v>0.01</v>
      </c>
      <c r="R11">
        <f t="shared" si="4"/>
        <v>8.0000000000000007E-5</v>
      </c>
    </row>
    <row r="12" spans="1:18" x14ac:dyDescent="0.35">
      <c r="D12">
        <v>1</v>
      </c>
      <c r="E12">
        <v>0</v>
      </c>
      <c r="F12">
        <f t="shared" si="1"/>
        <v>0</v>
      </c>
      <c r="G12">
        <v>0</v>
      </c>
      <c r="H12">
        <f t="shared" si="0"/>
        <v>0</v>
      </c>
      <c r="I12">
        <f t="shared" si="2"/>
        <v>0</v>
      </c>
      <c r="N12">
        <v>1</v>
      </c>
      <c r="O12">
        <v>0</v>
      </c>
      <c r="P12">
        <f t="shared" si="3"/>
        <v>0</v>
      </c>
      <c r="Q12">
        <v>0</v>
      </c>
      <c r="R12">
        <f t="shared" si="4"/>
        <v>0</v>
      </c>
    </row>
    <row r="13" spans="1:18" x14ac:dyDescent="0.35">
      <c r="H13" t="s">
        <v>16</v>
      </c>
      <c r="I13">
        <f>SUM(I2:I12)</f>
        <v>5.6388000000000001E-2</v>
      </c>
      <c r="R13">
        <f>SUM(R2:R12)</f>
        <v>5.1919999999999994E-2</v>
      </c>
    </row>
    <row r="16" spans="1:18" x14ac:dyDescent="0.35">
      <c r="A16" t="s">
        <v>24</v>
      </c>
      <c r="B16" t="s">
        <v>0</v>
      </c>
      <c r="C16" t="s">
        <v>22</v>
      </c>
      <c r="D16" t="s">
        <v>21</v>
      </c>
      <c r="E16" t="s">
        <v>20</v>
      </c>
      <c r="F16" t="s">
        <v>5</v>
      </c>
      <c r="G16" t="s">
        <v>6</v>
      </c>
      <c r="H16" t="s">
        <v>19</v>
      </c>
      <c r="I16" t="s">
        <v>8</v>
      </c>
      <c r="K16" t="s">
        <v>24</v>
      </c>
      <c r="L16" t="s">
        <v>0</v>
      </c>
      <c r="M16" t="s">
        <v>22</v>
      </c>
      <c r="N16" t="s">
        <v>21</v>
      </c>
      <c r="O16" t="s">
        <v>20</v>
      </c>
      <c r="P16" t="s">
        <v>5</v>
      </c>
      <c r="Q16" t="s">
        <v>19</v>
      </c>
      <c r="R16" t="s">
        <v>8</v>
      </c>
    </row>
    <row r="17" spans="1:19" x14ac:dyDescent="0.35">
      <c r="A17" s="13">
        <v>43578</v>
      </c>
      <c r="B17" t="s">
        <v>23</v>
      </c>
      <c r="C17" t="s">
        <v>18</v>
      </c>
      <c r="D17">
        <v>0</v>
      </c>
      <c r="E17">
        <v>0</v>
      </c>
      <c r="F17">
        <f>E17/100</f>
        <v>0</v>
      </c>
      <c r="G17">
        <v>0</v>
      </c>
      <c r="H17">
        <f>G17*0.3048</f>
        <v>0</v>
      </c>
      <c r="I17">
        <f>H17*F17*0.1</f>
        <v>0</v>
      </c>
      <c r="K17" s="13">
        <v>43573</v>
      </c>
      <c r="L17" t="s">
        <v>23</v>
      </c>
      <c r="M17" t="s">
        <v>17</v>
      </c>
      <c r="N17">
        <v>0</v>
      </c>
      <c r="O17">
        <v>0</v>
      </c>
      <c r="P17">
        <f>O17/100</f>
        <v>0</v>
      </c>
      <c r="Q17">
        <v>0</v>
      </c>
      <c r="R17">
        <f>Q17*P17*0.1</f>
        <v>0</v>
      </c>
    </row>
    <row r="18" spans="1:19" x14ac:dyDescent="0.35">
      <c r="D18">
        <v>0.1</v>
      </c>
      <c r="E18">
        <v>8</v>
      </c>
      <c r="F18">
        <f t="shared" ref="F18:F27" si="5">E18/100</f>
        <v>0.08</v>
      </c>
      <c r="G18">
        <v>0</v>
      </c>
      <c r="H18">
        <f>G18*0.3048</f>
        <v>0</v>
      </c>
      <c r="I18">
        <f t="shared" ref="I18:I27" si="6">H18*F18*0.1</f>
        <v>0</v>
      </c>
      <c r="N18">
        <v>0.1</v>
      </c>
      <c r="O18">
        <v>11</v>
      </c>
      <c r="P18">
        <f t="shared" ref="P18:P27" si="7">O18/100</f>
        <v>0.11</v>
      </c>
      <c r="Q18">
        <v>0</v>
      </c>
      <c r="R18">
        <f t="shared" ref="R18:R27" si="8">Q18*P18*0.1</f>
        <v>0</v>
      </c>
    </row>
    <row r="19" spans="1:19" x14ac:dyDescent="0.35">
      <c r="D19">
        <v>0.2</v>
      </c>
      <c r="E19">
        <v>18.5</v>
      </c>
      <c r="F19">
        <f t="shared" si="5"/>
        <v>0.185</v>
      </c>
      <c r="G19">
        <v>0.9</v>
      </c>
      <c r="H19">
        <f>G19*0.3048</f>
        <v>0.27432000000000001</v>
      </c>
      <c r="I19">
        <f t="shared" si="6"/>
        <v>5.0749200000000001E-3</v>
      </c>
      <c r="N19">
        <v>0.2</v>
      </c>
      <c r="O19">
        <v>19.5</v>
      </c>
      <c r="P19">
        <f t="shared" si="7"/>
        <v>0.19500000000000001</v>
      </c>
      <c r="Q19">
        <v>0.28000000000000003</v>
      </c>
      <c r="R19">
        <f t="shared" si="8"/>
        <v>5.4600000000000013E-3</v>
      </c>
    </row>
    <row r="20" spans="1:19" x14ac:dyDescent="0.35">
      <c r="D20">
        <v>0.3</v>
      </c>
      <c r="E20">
        <v>20</v>
      </c>
      <c r="F20">
        <f t="shared" si="5"/>
        <v>0.2</v>
      </c>
      <c r="G20">
        <v>1.3</v>
      </c>
      <c r="H20">
        <f>G20*0.3048</f>
        <v>0.39624000000000004</v>
      </c>
      <c r="I20">
        <f t="shared" si="6"/>
        <v>7.9248000000000009E-3</v>
      </c>
      <c r="N20">
        <v>0.3</v>
      </c>
      <c r="O20">
        <v>20</v>
      </c>
      <c r="P20">
        <f t="shared" si="7"/>
        <v>0.2</v>
      </c>
      <c r="Q20">
        <v>0.36</v>
      </c>
      <c r="R20">
        <f t="shared" si="8"/>
        <v>7.1999999999999998E-3</v>
      </c>
    </row>
    <row r="21" spans="1:19" x14ac:dyDescent="0.35">
      <c r="D21">
        <v>0.4</v>
      </c>
      <c r="E21">
        <v>25</v>
      </c>
      <c r="F21">
        <f t="shared" si="5"/>
        <v>0.25</v>
      </c>
      <c r="G21">
        <v>1.4</v>
      </c>
      <c r="H21">
        <f t="shared" ref="H21:H27" si="9">G21*0.3048</f>
        <v>0.42671999999999999</v>
      </c>
      <c r="I21">
        <f t="shared" si="6"/>
        <v>1.0668E-2</v>
      </c>
      <c r="N21">
        <v>0.4</v>
      </c>
      <c r="O21">
        <v>25</v>
      </c>
      <c r="P21">
        <f t="shared" si="7"/>
        <v>0.25</v>
      </c>
      <c r="Q21">
        <v>0.28000000000000003</v>
      </c>
      <c r="R21">
        <f t="shared" si="8"/>
        <v>7.000000000000001E-3</v>
      </c>
    </row>
    <row r="22" spans="1:19" x14ac:dyDescent="0.35">
      <c r="D22">
        <v>0.5</v>
      </c>
      <c r="E22">
        <v>23</v>
      </c>
      <c r="F22">
        <f t="shared" si="5"/>
        <v>0.23</v>
      </c>
      <c r="G22">
        <v>1.3</v>
      </c>
      <c r="H22">
        <f t="shared" si="9"/>
        <v>0.39624000000000004</v>
      </c>
      <c r="I22">
        <f t="shared" si="6"/>
        <v>9.1135200000000017E-3</v>
      </c>
      <c r="N22">
        <v>0.5</v>
      </c>
      <c r="O22">
        <v>23</v>
      </c>
      <c r="P22">
        <f t="shared" si="7"/>
        <v>0.23</v>
      </c>
      <c r="Q22">
        <v>0.36</v>
      </c>
      <c r="R22">
        <f t="shared" si="8"/>
        <v>8.2800000000000009E-3</v>
      </c>
    </row>
    <row r="23" spans="1:19" x14ac:dyDescent="0.35">
      <c r="D23">
        <v>0.6</v>
      </c>
      <c r="E23">
        <v>21</v>
      </c>
      <c r="F23">
        <f t="shared" si="5"/>
        <v>0.21</v>
      </c>
      <c r="G23">
        <v>0.9</v>
      </c>
      <c r="H23">
        <f t="shared" si="9"/>
        <v>0.27432000000000001</v>
      </c>
      <c r="I23">
        <f t="shared" si="6"/>
        <v>5.7607200000000004E-3</v>
      </c>
      <c r="N23">
        <v>0.6</v>
      </c>
      <c r="O23">
        <v>21</v>
      </c>
      <c r="P23">
        <f t="shared" si="7"/>
        <v>0.21</v>
      </c>
      <c r="Q23">
        <v>0.3</v>
      </c>
      <c r="R23">
        <f t="shared" si="8"/>
        <v>6.3E-3</v>
      </c>
    </row>
    <row r="24" spans="1:19" x14ac:dyDescent="0.35">
      <c r="D24">
        <v>0.7</v>
      </c>
      <c r="E24">
        <v>19</v>
      </c>
      <c r="F24">
        <f t="shared" si="5"/>
        <v>0.19</v>
      </c>
      <c r="G24">
        <v>0.6</v>
      </c>
      <c r="H24">
        <f t="shared" si="9"/>
        <v>0.18288000000000001</v>
      </c>
      <c r="I24">
        <f t="shared" si="6"/>
        <v>3.4747200000000006E-3</v>
      </c>
      <c r="N24">
        <v>0.7</v>
      </c>
      <c r="O24">
        <v>18</v>
      </c>
      <c r="P24">
        <f t="shared" si="7"/>
        <v>0.18</v>
      </c>
      <c r="Q24">
        <v>0.17</v>
      </c>
      <c r="R24">
        <f t="shared" si="8"/>
        <v>3.0600000000000002E-3</v>
      </c>
    </row>
    <row r="25" spans="1:19" x14ac:dyDescent="0.35">
      <c r="D25">
        <v>0.8</v>
      </c>
      <c r="E25">
        <v>9</v>
      </c>
      <c r="F25">
        <f t="shared" si="5"/>
        <v>0.09</v>
      </c>
      <c r="G25">
        <v>0.6</v>
      </c>
      <c r="H25">
        <f>G25*0.3048</f>
        <v>0.18288000000000001</v>
      </c>
      <c r="I25">
        <f t="shared" si="6"/>
        <v>1.6459200000000002E-3</v>
      </c>
      <c r="N25">
        <v>0.8</v>
      </c>
      <c r="O25">
        <v>10</v>
      </c>
      <c r="P25">
        <f t="shared" si="7"/>
        <v>0.1</v>
      </c>
      <c r="Q25">
        <v>0.06</v>
      </c>
      <c r="R25">
        <f t="shared" si="8"/>
        <v>6.0000000000000006E-4</v>
      </c>
    </row>
    <row r="26" spans="1:19" x14ac:dyDescent="0.35">
      <c r="D26">
        <v>0.9</v>
      </c>
      <c r="E26">
        <v>10</v>
      </c>
      <c r="F26">
        <f t="shared" si="5"/>
        <v>0.1</v>
      </c>
      <c r="G26">
        <v>0.4</v>
      </c>
      <c r="H26">
        <f t="shared" si="9"/>
        <v>0.12192000000000001</v>
      </c>
      <c r="I26">
        <f t="shared" si="6"/>
        <v>1.2192000000000001E-3</v>
      </c>
      <c r="N26">
        <v>0.9</v>
      </c>
      <c r="O26">
        <v>10</v>
      </c>
      <c r="P26">
        <f t="shared" si="7"/>
        <v>0.1</v>
      </c>
      <c r="Q26">
        <v>0.04</v>
      </c>
      <c r="R26">
        <f t="shared" si="8"/>
        <v>4.0000000000000002E-4</v>
      </c>
    </row>
    <row r="27" spans="1:19" x14ac:dyDescent="0.35">
      <c r="D27">
        <v>1</v>
      </c>
      <c r="E27">
        <v>6</v>
      </c>
      <c r="F27">
        <f t="shared" si="5"/>
        <v>0.06</v>
      </c>
      <c r="G27">
        <v>0</v>
      </c>
      <c r="H27">
        <f t="shared" si="9"/>
        <v>0</v>
      </c>
      <c r="I27">
        <f t="shared" si="6"/>
        <v>0</v>
      </c>
      <c r="N27">
        <v>1</v>
      </c>
      <c r="O27">
        <v>0</v>
      </c>
      <c r="P27">
        <f t="shared" si="7"/>
        <v>0</v>
      </c>
      <c r="Q27">
        <v>0.01</v>
      </c>
      <c r="R27">
        <f t="shared" si="8"/>
        <v>0</v>
      </c>
    </row>
    <row r="28" spans="1:19" x14ac:dyDescent="0.35">
      <c r="H28" t="s">
        <v>16</v>
      </c>
      <c r="I28">
        <f>SUM(I17:I27)</f>
        <v>4.4881799999999999E-2</v>
      </c>
      <c r="R28">
        <f>SUM(R17:R27)</f>
        <v>3.8300000000000008E-2</v>
      </c>
    </row>
    <row r="30" spans="1:19" x14ac:dyDescent="0.35">
      <c r="A30" t="s">
        <v>24</v>
      </c>
      <c r="B30" t="s">
        <v>0</v>
      </c>
      <c r="C30" t="s">
        <v>22</v>
      </c>
      <c r="D30" t="s">
        <v>21</v>
      </c>
      <c r="E30" t="s">
        <v>20</v>
      </c>
      <c r="F30" t="s">
        <v>5</v>
      </c>
      <c r="G30" t="s">
        <v>6</v>
      </c>
      <c r="H30" t="s">
        <v>19</v>
      </c>
      <c r="I30" t="s">
        <v>8</v>
      </c>
      <c r="K30" t="s">
        <v>24</v>
      </c>
      <c r="L30" t="s">
        <v>0</v>
      </c>
      <c r="M30" t="s">
        <v>22</v>
      </c>
      <c r="N30" t="s">
        <v>21</v>
      </c>
      <c r="O30" t="s">
        <v>20</v>
      </c>
      <c r="P30" t="s">
        <v>5</v>
      </c>
      <c r="Q30" t="s">
        <v>6</v>
      </c>
      <c r="R30" t="s">
        <v>19</v>
      </c>
      <c r="S30" t="s">
        <v>8</v>
      </c>
    </row>
    <row r="31" spans="1:19" x14ac:dyDescent="0.35">
      <c r="A31" s="13">
        <v>43614</v>
      </c>
      <c r="B31" t="s">
        <v>23</v>
      </c>
      <c r="C31" t="s">
        <v>25</v>
      </c>
      <c r="D31">
        <v>0</v>
      </c>
      <c r="E31">
        <v>0</v>
      </c>
      <c r="F31">
        <f>E31/100</f>
        <v>0</v>
      </c>
      <c r="H31">
        <v>0</v>
      </c>
      <c r="I31">
        <f>H31*F31*0.1</f>
        <v>0</v>
      </c>
      <c r="K31" s="13">
        <v>43570</v>
      </c>
      <c r="L31" t="s">
        <v>26</v>
      </c>
      <c r="M31" t="s">
        <v>18</v>
      </c>
      <c r="N31">
        <v>0</v>
      </c>
      <c r="O31">
        <v>0</v>
      </c>
      <c r="P31">
        <f>O31/100</f>
        <v>0</v>
      </c>
      <c r="Q31">
        <v>0</v>
      </c>
      <c r="R31">
        <f>Q31*0.3048</f>
        <v>0</v>
      </c>
      <c r="S31">
        <f>R31*P31*0.1</f>
        <v>0</v>
      </c>
    </row>
    <row r="32" spans="1:19" x14ac:dyDescent="0.35">
      <c r="D32">
        <v>0.1</v>
      </c>
      <c r="E32">
        <v>8</v>
      </c>
      <c r="F32">
        <f t="shared" ref="F32:F40" si="10">E32/100</f>
        <v>0.08</v>
      </c>
      <c r="H32">
        <v>-0.02</v>
      </c>
      <c r="I32">
        <f t="shared" ref="I32:I40" si="11">H32*F32*0.1</f>
        <v>-1.6000000000000001E-4</v>
      </c>
      <c r="N32">
        <v>0.1</v>
      </c>
      <c r="O32">
        <v>4</v>
      </c>
      <c r="P32">
        <f t="shared" ref="P32:P53" si="12">O32/100</f>
        <v>0.04</v>
      </c>
      <c r="Q32">
        <v>0</v>
      </c>
      <c r="R32">
        <f t="shared" ref="R32:R53" si="13">Q32*0.3048</f>
        <v>0</v>
      </c>
      <c r="S32">
        <f t="shared" ref="S32:S40" si="14">R32*P32*0.1</f>
        <v>0</v>
      </c>
    </row>
    <row r="33" spans="4:19" x14ac:dyDescent="0.35">
      <c r="D33">
        <v>0.2</v>
      </c>
      <c r="E33">
        <v>14</v>
      </c>
      <c r="F33">
        <f t="shared" si="10"/>
        <v>0.14000000000000001</v>
      </c>
      <c r="H33">
        <v>-0.02</v>
      </c>
      <c r="I33">
        <f t="shared" si="11"/>
        <v>-2.8000000000000003E-4</v>
      </c>
      <c r="N33">
        <v>0.2</v>
      </c>
      <c r="O33">
        <v>7</v>
      </c>
      <c r="P33">
        <f t="shared" si="12"/>
        <v>7.0000000000000007E-2</v>
      </c>
      <c r="Q33">
        <v>0</v>
      </c>
      <c r="R33">
        <f t="shared" si="13"/>
        <v>0</v>
      </c>
      <c r="S33">
        <f t="shared" si="14"/>
        <v>0</v>
      </c>
    </row>
    <row r="34" spans="4:19" x14ac:dyDescent="0.35">
      <c r="D34">
        <v>0.3</v>
      </c>
      <c r="E34">
        <v>24</v>
      </c>
      <c r="F34">
        <f t="shared" si="10"/>
        <v>0.24</v>
      </c>
      <c r="H34">
        <v>0.1</v>
      </c>
      <c r="I34">
        <f t="shared" si="11"/>
        <v>2.4000000000000002E-3</v>
      </c>
      <c r="N34">
        <v>0.3</v>
      </c>
      <c r="O34">
        <v>8</v>
      </c>
      <c r="P34">
        <f t="shared" si="12"/>
        <v>0.08</v>
      </c>
      <c r="Q34">
        <v>0</v>
      </c>
      <c r="R34">
        <f t="shared" si="13"/>
        <v>0</v>
      </c>
      <c r="S34">
        <f t="shared" si="14"/>
        <v>0</v>
      </c>
    </row>
    <row r="35" spans="4:19" x14ac:dyDescent="0.35">
      <c r="D35">
        <v>0.4</v>
      </c>
      <c r="E35">
        <v>21</v>
      </c>
      <c r="F35">
        <f t="shared" si="10"/>
        <v>0.21</v>
      </c>
      <c r="G35">
        <v>1.4</v>
      </c>
      <c r="H35">
        <v>0.15</v>
      </c>
      <c r="I35">
        <f t="shared" si="11"/>
        <v>3.15E-3</v>
      </c>
      <c r="N35">
        <v>0.4</v>
      </c>
      <c r="O35">
        <v>7</v>
      </c>
      <c r="P35">
        <f t="shared" si="12"/>
        <v>7.0000000000000007E-2</v>
      </c>
      <c r="Q35">
        <v>0</v>
      </c>
      <c r="R35">
        <f t="shared" si="13"/>
        <v>0</v>
      </c>
      <c r="S35">
        <f t="shared" si="14"/>
        <v>0</v>
      </c>
    </row>
    <row r="36" spans="4:19" x14ac:dyDescent="0.35">
      <c r="D36">
        <v>0.5</v>
      </c>
      <c r="E36">
        <v>19.5</v>
      </c>
      <c r="F36">
        <f t="shared" si="10"/>
        <v>0.19500000000000001</v>
      </c>
      <c r="G36">
        <v>1.3</v>
      </c>
      <c r="H36">
        <v>0.13</v>
      </c>
      <c r="I36">
        <f t="shared" si="11"/>
        <v>2.5350000000000004E-3</v>
      </c>
      <c r="N36">
        <v>0.5</v>
      </c>
      <c r="O36">
        <v>9</v>
      </c>
      <c r="P36">
        <f t="shared" si="12"/>
        <v>0.09</v>
      </c>
      <c r="Q36">
        <v>0</v>
      </c>
      <c r="R36">
        <f t="shared" si="13"/>
        <v>0</v>
      </c>
      <c r="S36">
        <f t="shared" si="14"/>
        <v>0</v>
      </c>
    </row>
    <row r="37" spans="4:19" x14ac:dyDescent="0.35">
      <c r="D37">
        <v>0.6</v>
      </c>
      <c r="E37">
        <v>20.5</v>
      </c>
      <c r="F37">
        <f t="shared" si="10"/>
        <v>0.20499999999999999</v>
      </c>
      <c r="G37">
        <v>0.9</v>
      </c>
      <c r="H37">
        <v>0.09</v>
      </c>
      <c r="I37">
        <f t="shared" si="11"/>
        <v>1.8449999999999999E-3</v>
      </c>
      <c r="N37">
        <v>0.6</v>
      </c>
      <c r="O37">
        <v>11</v>
      </c>
      <c r="P37">
        <f t="shared" si="12"/>
        <v>0.11</v>
      </c>
      <c r="Q37">
        <v>0</v>
      </c>
      <c r="R37">
        <f t="shared" si="13"/>
        <v>0</v>
      </c>
      <c r="S37">
        <f t="shared" si="14"/>
        <v>0</v>
      </c>
    </row>
    <row r="38" spans="4:19" x14ac:dyDescent="0.35">
      <c r="D38">
        <v>0.7</v>
      </c>
      <c r="E38">
        <v>23</v>
      </c>
      <c r="F38">
        <f t="shared" si="10"/>
        <v>0.23</v>
      </c>
      <c r="G38">
        <v>0.6</v>
      </c>
      <c r="H38">
        <v>0.01</v>
      </c>
      <c r="I38">
        <f t="shared" si="11"/>
        <v>2.3000000000000001E-4</v>
      </c>
      <c r="N38">
        <v>0.7</v>
      </c>
      <c r="O38">
        <v>15</v>
      </c>
      <c r="P38">
        <f t="shared" si="12"/>
        <v>0.15</v>
      </c>
      <c r="Q38">
        <v>0.2</v>
      </c>
      <c r="R38">
        <f t="shared" si="13"/>
        <v>6.0960000000000007E-2</v>
      </c>
      <c r="S38">
        <f>R38*P38*0.1</f>
        <v>9.1440000000000011E-4</v>
      </c>
    </row>
    <row r="39" spans="4:19" x14ac:dyDescent="0.35">
      <c r="D39">
        <v>0.8</v>
      </c>
      <c r="E39">
        <v>22</v>
      </c>
      <c r="F39">
        <f t="shared" si="10"/>
        <v>0.22</v>
      </c>
      <c r="G39">
        <v>0.6</v>
      </c>
      <c r="H39">
        <v>-0.02</v>
      </c>
      <c r="I39">
        <f t="shared" si="11"/>
        <v>-4.4000000000000007E-4</v>
      </c>
      <c r="N39">
        <v>0.8</v>
      </c>
      <c r="O39">
        <v>17</v>
      </c>
      <c r="P39">
        <f t="shared" si="12"/>
        <v>0.17</v>
      </c>
      <c r="Q39">
        <v>0.4</v>
      </c>
      <c r="R39">
        <f t="shared" si="13"/>
        <v>0.12192000000000001</v>
      </c>
      <c r="S39">
        <f>R39*P39*0.1</f>
        <v>2.0726400000000002E-3</v>
      </c>
    </row>
    <row r="40" spans="4:19" x14ac:dyDescent="0.35">
      <c r="D40">
        <v>0.9</v>
      </c>
      <c r="E40">
        <v>12.5</v>
      </c>
      <c r="F40">
        <f t="shared" si="10"/>
        <v>0.125</v>
      </c>
      <c r="G40">
        <v>0.4</v>
      </c>
      <c r="H40">
        <v>-0.02</v>
      </c>
      <c r="I40">
        <f t="shared" si="11"/>
        <v>-2.5000000000000001E-4</v>
      </c>
      <c r="N40">
        <v>0.9</v>
      </c>
      <c r="O40">
        <v>18</v>
      </c>
      <c r="P40">
        <f t="shared" si="12"/>
        <v>0.18</v>
      </c>
      <c r="Q40">
        <v>0.9</v>
      </c>
      <c r="R40">
        <f t="shared" si="13"/>
        <v>0.27432000000000001</v>
      </c>
      <c r="S40">
        <f t="shared" ref="S39:S53" si="15">R40*P40*0.1</f>
        <v>4.9377600000000002E-3</v>
      </c>
    </row>
    <row r="41" spans="4:19" x14ac:dyDescent="0.35">
      <c r="H41" t="s">
        <v>16</v>
      </c>
      <c r="I41">
        <f>SUM(I31:I40)</f>
        <v>9.0299999999999998E-3</v>
      </c>
      <c r="N41">
        <v>1</v>
      </c>
      <c r="O41">
        <v>24</v>
      </c>
      <c r="P41">
        <f t="shared" si="12"/>
        <v>0.24</v>
      </c>
      <c r="Q41">
        <v>1.3</v>
      </c>
      <c r="R41">
        <f t="shared" si="13"/>
        <v>0.39624000000000004</v>
      </c>
      <c r="S41">
        <f t="shared" si="15"/>
        <v>9.5097600000000008E-3</v>
      </c>
    </row>
    <row r="42" spans="4:19" x14ac:dyDescent="0.35">
      <c r="N42">
        <v>1.1000000000000001</v>
      </c>
      <c r="O42">
        <v>24</v>
      </c>
      <c r="P42">
        <f t="shared" si="12"/>
        <v>0.24</v>
      </c>
      <c r="Q42">
        <v>1.1000000000000001</v>
      </c>
      <c r="R42">
        <f t="shared" si="13"/>
        <v>0.33528000000000002</v>
      </c>
      <c r="S42">
        <f t="shared" si="15"/>
        <v>8.0467200000000003E-3</v>
      </c>
    </row>
    <row r="43" spans="4:19" x14ac:dyDescent="0.35">
      <c r="N43">
        <v>1.2</v>
      </c>
      <c r="O43">
        <v>25</v>
      </c>
      <c r="P43">
        <f t="shared" si="12"/>
        <v>0.25</v>
      </c>
      <c r="Q43">
        <v>0.9</v>
      </c>
      <c r="R43">
        <f t="shared" si="13"/>
        <v>0.27432000000000001</v>
      </c>
      <c r="S43">
        <f t="shared" si="15"/>
        <v>6.8580000000000004E-3</v>
      </c>
    </row>
    <row r="44" spans="4:19" x14ac:dyDescent="0.35">
      <c r="N44">
        <v>1.3</v>
      </c>
      <c r="O44">
        <v>27</v>
      </c>
      <c r="P44">
        <f t="shared" si="12"/>
        <v>0.27</v>
      </c>
      <c r="Q44">
        <v>1.5</v>
      </c>
      <c r="R44">
        <f t="shared" si="13"/>
        <v>0.45720000000000005</v>
      </c>
      <c r="S44">
        <f t="shared" si="15"/>
        <v>1.2344400000000004E-2</v>
      </c>
    </row>
    <row r="45" spans="4:19" x14ac:dyDescent="0.35">
      <c r="N45">
        <v>1.4</v>
      </c>
      <c r="O45">
        <v>31</v>
      </c>
      <c r="P45">
        <f t="shared" si="12"/>
        <v>0.31</v>
      </c>
      <c r="Q45">
        <v>1.5</v>
      </c>
      <c r="R45">
        <f t="shared" si="13"/>
        <v>0.45720000000000005</v>
      </c>
      <c r="S45">
        <f t="shared" si="15"/>
        <v>1.4173200000000004E-2</v>
      </c>
    </row>
    <row r="46" spans="4:19" x14ac:dyDescent="0.35">
      <c r="N46">
        <v>1.5</v>
      </c>
      <c r="O46">
        <v>33</v>
      </c>
      <c r="P46">
        <f t="shared" si="12"/>
        <v>0.33</v>
      </c>
      <c r="Q46">
        <v>1.7</v>
      </c>
      <c r="R46">
        <f t="shared" si="13"/>
        <v>0.51816000000000006</v>
      </c>
      <c r="S46">
        <f t="shared" si="15"/>
        <v>1.7099280000000005E-2</v>
      </c>
    </row>
    <row r="47" spans="4:19" x14ac:dyDescent="0.35">
      <c r="N47">
        <v>1.6</v>
      </c>
      <c r="O47">
        <v>36</v>
      </c>
      <c r="P47">
        <f t="shared" si="12"/>
        <v>0.36</v>
      </c>
      <c r="Q47">
        <v>1.1000000000000001</v>
      </c>
      <c r="R47">
        <f t="shared" si="13"/>
        <v>0.33528000000000002</v>
      </c>
      <c r="S47">
        <f t="shared" si="15"/>
        <v>1.207008E-2</v>
      </c>
    </row>
    <row r="48" spans="4:19" x14ac:dyDescent="0.35">
      <c r="N48">
        <v>1.7</v>
      </c>
      <c r="O48">
        <v>39</v>
      </c>
      <c r="P48">
        <f t="shared" si="12"/>
        <v>0.39</v>
      </c>
      <c r="Q48">
        <v>1.7</v>
      </c>
      <c r="R48">
        <f t="shared" si="13"/>
        <v>0.51816000000000006</v>
      </c>
      <c r="S48">
        <f t="shared" si="15"/>
        <v>2.0208240000000002E-2</v>
      </c>
    </row>
    <row r="49" spans="14:19" x14ac:dyDescent="0.35">
      <c r="N49">
        <v>1.8</v>
      </c>
      <c r="O49">
        <v>40</v>
      </c>
      <c r="P49">
        <f t="shared" si="12"/>
        <v>0.4</v>
      </c>
      <c r="Q49">
        <v>1.7</v>
      </c>
      <c r="R49">
        <f t="shared" si="13"/>
        <v>0.51816000000000006</v>
      </c>
      <c r="S49">
        <f t="shared" si="15"/>
        <v>2.0726400000000006E-2</v>
      </c>
    </row>
    <row r="50" spans="14:19" x14ac:dyDescent="0.35">
      <c r="N50">
        <v>1.9</v>
      </c>
      <c r="O50">
        <v>35</v>
      </c>
      <c r="P50">
        <f t="shared" si="12"/>
        <v>0.35</v>
      </c>
      <c r="Q50">
        <v>1.5</v>
      </c>
      <c r="R50">
        <f t="shared" si="13"/>
        <v>0.45720000000000005</v>
      </c>
      <c r="S50">
        <f t="shared" si="15"/>
        <v>1.6001999999999999E-2</v>
      </c>
    </row>
    <row r="51" spans="14:19" x14ac:dyDescent="0.35">
      <c r="N51">
        <v>2</v>
      </c>
      <c r="O51">
        <v>32</v>
      </c>
      <c r="P51">
        <f t="shared" si="12"/>
        <v>0.32</v>
      </c>
      <c r="Q51">
        <v>0.4</v>
      </c>
      <c r="R51">
        <f t="shared" si="13"/>
        <v>0.12192000000000001</v>
      </c>
      <c r="S51">
        <f t="shared" si="15"/>
        <v>3.9014400000000008E-3</v>
      </c>
    </row>
    <row r="52" spans="14:19" x14ac:dyDescent="0.35">
      <c r="N52">
        <v>2.1</v>
      </c>
      <c r="O52">
        <v>21</v>
      </c>
      <c r="P52">
        <f t="shared" si="12"/>
        <v>0.21</v>
      </c>
      <c r="Q52">
        <v>1.3</v>
      </c>
      <c r="R52">
        <f t="shared" si="13"/>
        <v>0.39624000000000004</v>
      </c>
      <c r="S52">
        <f t="shared" si="15"/>
        <v>8.32104E-3</v>
      </c>
    </row>
    <row r="53" spans="14:19" x14ac:dyDescent="0.35">
      <c r="N53">
        <v>2.2000000000000002</v>
      </c>
      <c r="O53">
        <v>0</v>
      </c>
      <c r="P53">
        <f t="shared" si="12"/>
        <v>0</v>
      </c>
      <c r="Q53">
        <v>0</v>
      </c>
      <c r="R53">
        <f t="shared" si="13"/>
        <v>0</v>
      </c>
      <c r="S53">
        <f t="shared" si="15"/>
        <v>0</v>
      </c>
    </row>
    <row r="54" spans="14:19" x14ac:dyDescent="0.35">
      <c r="R54" t="s">
        <v>27</v>
      </c>
      <c r="S54">
        <f>SUM(S31:S53)</f>
        <v>0.15718536000000002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Stroubles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Whitney Woelmer</dc:creator>
  <cp:lastModifiedBy>Whitney Woelmer</cp:lastModifiedBy>
  <dcterms:created xsi:type="dcterms:W3CDTF">2019-01-22T13:22:25Z</dcterms:created>
  <dcterms:modified xsi:type="dcterms:W3CDTF">2019-06-24T18:17:32Z</dcterms:modified>
</cp:coreProperties>
</file>