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ropbox\2018_Data_RPM\"/>
    </mc:Choice>
  </mc:AlternateContent>
  <xr:revisionPtr revIDLastSave="0" documentId="13_ncr:1_{8A0323A2-2742-4344-B61A-B36B718E9429}" xr6:coauthVersionLast="43" xr6:coauthVersionMax="43" xr10:uidLastSave="{00000000-0000-0000-0000-000000000000}"/>
  <bookViews>
    <workbookView xWindow="-120" yWindow="-120" windowWidth="38640" windowHeight="21390" tabRatio="716" activeTab="2" xr2:uid="{00000000-000D-0000-FFFF-FFFF00000000}"/>
  </bookViews>
  <sheets>
    <sheet name="FCR_STD CURVE" sheetId="4" r:id="rId1"/>
    <sheet name="Stroubles_STD_curve" sheetId="13" r:id="rId2"/>
    <sheet name="Stroubles" sheetId="14" r:id="rId3"/>
    <sheet name="Falling Creek" sheetId="6" r:id="rId4"/>
    <sheet name="Fyb" sheetId="7" r:id="rId5"/>
    <sheet name="Burnt Penny" sheetId="8" r:id="rId6"/>
    <sheet name="Crinkled Raisin" sheetId="10" r:id="rId7"/>
    <sheet name="BVR inflow" sheetId="9" r:id="rId8"/>
    <sheet name="Outflow" sheetId="11" r:id="rId9"/>
    <sheet name="MASS Balanc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4" l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F7" i="13"/>
  <c r="G7" i="13" s="1"/>
  <c r="H7" i="13" s="1"/>
  <c r="F6" i="13"/>
  <c r="G6" i="13" s="1"/>
  <c r="H6" i="13" s="1"/>
  <c r="F5" i="13"/>
  <c r="G5" i="13" s="1"/>
  <c r="H5" i="13" s="1"/>
  <c r="F4" i="13"/>
  <c r="G4" i="13" s="1"/>
  <c r="H4" i="13" s="1"/>
  <c r="F3" i="13"/>
  <c r="G3" i="13" s="1"/>
  <c r="H3" i="13" s="1"/>
  <c r="F2" i="13"/>
  <c r="G2" i="13" s="1"/>
  <c r="H2" i="13" s="1"/>
  <c r="C51" i="14"/>
  <c r="C47" i="14"/>
  <c r="C43" i="14"/>
  <c r="C39" i="14"/>
  <c r="C35" i="14"/>
  <c r="C31" i="14"/>
  <c r="C30" i="14"/>
  <c r="C27" i="14"/>
  <c r="C26" i="14"/>
  <c r="C23" i="14"/>
  <c r="C22" i="14"/>
  <c r="C21" i="14"/>
  <c r="C20" i="14"/>
  <c r="H16" i="14"/>
  <c r="C16" i="14"/>
  <c r="C15" i="14"/>
  <c r="C14" i="14"/>
  <c r="C13" i="14"/>
  <c r="C12" i="14"/>
  <c r="C11" i="14"/>
  <c r="C10" i="14"/>
  <c r="C9" i="14"/>
  <c r="C8" i="14"/>
  <c r="C7" i="14"/>
  <c r="C6" i="14"/>
  <c r="C5" i="14"/>
  <c r="C2" i="14"/>
  <c r="K4" i="13" l="1"/>
  <c r="K3" i="13"/>
  <c r="C34" i="14"/>
  <c r="C38" i="14"/>
  <c r="C42" i="14"/>
  <c r="C46" i="14"/>
  <c r="C50" i="14"/>
  <c r="C3" i="14"/>
  <c r="C4" i="14"/>
  <c r="C17" i="14"/>
  <c r="C25" i="14"/>
  <c r="C29" i="14"/>
  <c r="C33" i="14"/>
  <c r="C37" i="14"/>
  <c r="C41" i="14"/>
  <c r="C45" i="14"/>
  <c r="C49" i="14"/>
  <c r="C53" i="14"/>
  <c r="C18" i="14"/>
  <c r="C19" i="14"/>
  <c r="C24" i="14"/>
  <c r="C28" i="14"/>
  <c r="C32" i="14"/>
  <c r="C36" i="14"/>
  <c r="C40" i="14"/>
  <c r="C44" i="14"/>
  <c r="C48" i="14"/>
  <c r="C52" i="14"/>
  <c r="B10" i="12"/>
  <c r="C4" i="12" s="1"/>
  <c r="H6" i="11"/>
  <c r="C37" i="11"/>
  <c r="C33" i="11"/>
  <c r="C29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C24" i="11"/>
  <c r="C20" i="11"/>
  <c r="C16" i="11"/>
  <c r="C12" i="11"/>
  <c r="H16" i="11"/>
  <c r="C5" i="11"/>
  <c r="C9" i="11"/>
  <c r="H13" i="11"/>
  <c r="H12" i="11"/>
  <c r="H6" i="9"/>
  <c r="A7" i="9"/>
  <c r="A8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H16" i="9"/>
  <c r="C5" i="9"/>
  <c r="H13" i="9"/>
  <c r="H12" i="9"/>
  <c r="A7" i="8"/>
  <c r="A8" i="8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H6" i="8"/>
  <c r="C48" i="8"/>
  <c r="C32" i="8"/>
  <c r="H16" i="8"/>
  <c r="C14" i="8"/>
  <c r="H13" i="8"/>
  <c r="H12" i="8"/>
  <c r="C105" i="7"/>
  <c r="C73" i="7"/>
  <c r="C57" i="7"/>
  <c r="C51" i="7"/>
  <c r="H6" i="7"/>
  <c r="A7" i="7"/>
  <c r="A8" i="7"/>
  <c r="A9" i="7" s="1"/>
  <c r="A10" i="7" s="1"/>
  <c r="A11" i="7" s="1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C40" i="7"/>
  <c r="C36" i="7"/>
  <c r="C32" i="7"/>
  <c r="C28" i="7"/>
  <c r="C24" i="7"/>
  <c r="H16" i="7"/>
  <c r="C5" i="7"/>
  <c r="C9" i="7"/>
  <c r="C13" i="7"/>
  <c r="C17" i="7"/>
  <c r="H6" i="6"/>
  <c r="A7" i="6"/>
  <c r="A8" i="6" s="1"/>
  <c r="A9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F2" i="4"/>
  <c r="G2" i="4" s="1"/>
  <c r="H2" i="4" s="1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C3" i="6"/>
  <c r="C27" i="6"/>
  <c r="C35" i="6"/>
  <c r="H16" i="6"/>
  <c r="H13" i="6"/>
  <c r="H12" i="6"/>
  <c r="C6" i="6" l="1"/>
  <c r="C14" i="6"/>
  <c r="C22" i="6"/>
  <c r="C30" i="6"/>
  <c r="C38" i="6"/>
  <c r="C7" i="6"/>
  <c r="C15" i="6"/>
  <c r="C23" i="6"/>
  <c r="C31" i="6"/>
  <c r="C39" i="6"/>
  <c r="C2" i="6"/>
  <c r="C10" i="6"/>
  <c r="C18" i="6"/>
  <c r="C26" i="6"/>
  <c r="C34" i="6"/>
  <c r="C42" i="6"/>
  <c r="C19" i="6"/>
  <c r="C43" i="6"/>
  <c r="C11" i="6"/>
  <c r="C104" i="7"/>
  <c r="C88" i="7"/>
  <c r="C72" i="7"/>
  <c r="C56" i="7"/>
  <c r="C48" i="7"/>
  <c r="C43" i="7"/>
  <c r="C39" i="7"/>
  <c r="C35" i="7"/>
  <c r="C31" i="7"/>
  <c r="C27" i="7"/>
  <c r="C23" i="7"/>
  <c r="C2" i="7"/>
  <c r="C6" i="7"/>
  <c r="C10" i="7"/>
  <c r="C14" i="7"/>
  <c r="C18" i="7"/>
  <c r="C97" i="7"/>
  <c r="C81" i="7"/>
  <c r="C65" i="7"/>
  <c r="C55" i="7"/>
  <c r="C47" i="7"/>
  <c r="C42" i="7"/>
  <c r="C38" i="7"/>
  <c r="C34" i="7"/>
  <c r="C30" i="7"/>
  <c r="C26" i="7"/>
  <c r="C22" i="7"/>
  <c r="C3" i="7"/>
  <c r="C7" i="7"/>
  <c r="C11" i="7"/>
  <c r="C15" i="7"/>
  <c r="C19" i="7"/>
  <c r="C80" i="7"/>
  <c r="C64" i="7"/>
  <c r="C44" i="7"/>
  <c r="C41" i="7"/>
  <c r="C37" i="7"/>
  <c r="C33" i="7"/>
  <c r="C29" i="7"/>
  <c r="C21" i="7"/>
  <c r="C4" i="7"/>
  <c r="C12" i="7"/>
  <c r="C16" i="7"/>
  <c r="C96" i="7"/>
  <c r="C52" i="7"/>
  <c r="C25" i="7"/>
  <c r="C8" i="7"/>
  <c r="C20" i="7"/>
  <c r="C89" i="7"/>
  <c r="C61" i="8"/>
  <c r="C45" i="8"/>
  <c r="C29" i="8"/>
  <c r="C3" i="8"/>
  <c r="C19" i="8"/>
  <c r="C56" i="8"/>
  <c r="C40" i="8"/>
  <c r="C24" i="8"/>
  <c r="C6" i="8"/>
  <c r="C53" i="8"/>
  <c r="C37" i="8"/>
  <c r="C11" i="8"/>
  <c r="C21" i="8"/>
  <c r="C27" i="9"/>
  <c r="C11" i="9"/>
  <c r="C31" i="9"/>
  <c r="C15" i="9"/>
  <c r="K3" i="4"/>
  <c r="C6" i="12"/>
  <c r="C2" i="12"/>
  <c r="C3" i="12"/>
  <c r="K4" i="4"/>
  <c r="C5" i="6"/>
  <c r="C9" i="6"/>
  <c r="C13" i="6"/>
  <c r="C17" i="6"/>
  <c r="C21" i="6"/>
  <c r="C25" i="6"/>
  <c r="C29" i="6"/>
  <c r="C33" i="6"/>
  <c r="C37" i="6"/>
  <c r="C41" i="6"/>
  <c r="C4" i="6"/>
  <c r="C8" i="6"/>
  <c r="C12" i="6"/>
  <c r="C16" i="6"/>
  <c r="C20" i="6"/>
  <c r="C24" i="6"/>
  <c r="C28" i="6"/>
  <c r="C32" i="6"/>
  <c r="C36" i="6"/>
  <c r="C40" i="6"/>
  <c r="C106" i="7"/>
  <c r="C102" i="7"/>
  <c r="C98" i="7"/>
  <c r="C94" i="7"/>
  <c r="C90" i="7"/>
  <c r="C86" i="7"/>
  <c r="C82" i="7"/>
  <c r="C78" i="7"/>
  <c r="C74" i="7"/>
  <c r="C70" i="7"/>
  <c r="C66" i="7"/>
  <c r="C62" i="7"/>
  <c r="C58" i="7"/>
  <c r="C103" i="7"/>
  <c r="C99" i="7"/>
  <c r="C95" i="7"/>
  <c r="C91" i="7"/>
  <c r="C87" i="7"/>
  <c r="C83" i="7"/>
  <c r="C79" i="7"/>
  <c r="C75" i="7"/>
  <c r="C71" i="7"/>
  <c r="C67" i="7"/>
  <c r="C63" i="7"/>
  <c r="C59" i="7"/>
  <c r="C46" i="7"/>
  <c r="C50" i="7"/>
  <c r="C54" i="7"/>
  <c r="C60" i="7"/>
  <c r="C68" i="7"/>
  <c r="C76" i="7"/>
  <c r="C84" i="7"/>
  <c r="C92" i="7"/>
  <c r="C100" i="7"/>
  <c r="C45" i="7"/>
  <c r="C49" i="7"/>
  <c r="C53" i="7"/>
  <c r="C61" i="7"/>
  <c r="C69" i="7"/>
  <c r="C77" i="7"/>
  <c r="C85" i="7"/>
  <c r="C93" i="7"/>
  <c r="C101" i="7"/>
  <c r="C64" i="8"/>
  <c r="C62" i="8"/>
  <c r="C58" i="8"/>
  <c r="C54" i="8"/>
  <c r="C50" i="8"/>
  <c r="C46" i="8"/>
  <c r="C42" i="8"/>
  <c r="C38" i="8"/>
  <c r="C34" i="8"/>
  <c r="C30" i="8"/>
  <c r="C26" i="8"/>
  <c r="C22" i="8"/>
  <c r="C5" i="8"/>
  <c r="C9" i="8"/>
  <c r="C13" i="8"/>
  <c r="C17" i="8"/>
  <c r="C63" i="8"/>
  <c r="C59" i="8"/>
  <c r="C55" i="8"/>
  <c r="C51" i="8"/>
  <c r="C47" i="8"/>
  <c r="C43" i="8"/>
  <c r="C39" i="8"/>
  <c r="C35" i="8"/>
  <c r="C31" i="8"/>
  <c r="C27" i="8"/>
  <c r="C23" i="8"/>
  <c r="C4" i="8"/>
  <c r="C8" i="8"/>
  <c r="C12" i="8"/>
  <c r="C16" i="8"/>
  <c r="C20" i="8"/>
  <c r="C60" i="8"/>
  <c r="C52" i="8"/>
  <c r="C44" i="8"/>
  <c r="C36" i="8"/>
  <c r="C28" i="8"/>
  <c r="C7" i="8"/>
  <c r="C15" i="8"/>
  <c r="C57" i="8"/>
  <c r="C49" i="8"/>
  <c r="C41" i="8"/>
  <c r="C33" i="8"/>
  <c r="C25" i="8"/>
  <c r="C2" i="8"/>
  <c r="C10" i="8"/>
  <c r="C18" i="8"/>
  <c r="C40" i="9"/>
  <c r="C36" i="9"/>
  <c r="C32" i="9"/>
  <c r="C28" i="9"/>
  <c r="C24" i="9"/>
  <c r="C20" i="9"/>
  <c r="C16" i="9"/>
  <c r="C12" i="9"/>
  <c r="C8" i="9"/>
  <c r="C4" i="9"/>
  <c r="C41" i="9"/>
  <c r="C37" i="9"/>
  <c r="C33" i="9"/>
  <c r="C29" i="9"/>
  <c r="C25" i="9"/>
  <c r="C21" i="9"/>
  <c r="C17" i="9"/>
  <c r="C13" i="9"/>
  <c r="C9" i="9"/>
  <c r="C3" i="9"/>
  <c r="C7" i="9"/>
  <c r="C42" i="9"/>
  <c r="C38" i="9"/>
  <c r="C34" i="9"/>
  <c r="C30" i="9"/>
  <c r="C26" i="9"/>
  <c r="C22" i="9"/>
  <c r="C18" i="9"/>
  <c r="C14" i="9"/>
  <c r="C10" i="9"/>
  <c r="C2" i="9"/>
  <c r="C6" i="9"/>
  <c r="C23" i="9"/>
  <c r="C39" i="9"/>
  <c r="C19" i="9"/>
  <c r="C35" i="9"/>
  <c r="C39" i="11"/>
  <c r="C38" i="11"/>
  <c r="C34" i="11"/>
  <c r="C30" i="11"/>
  <c r="C26" i="11"/>
  <c r="C25" i="11"/>
  <c r="C21" i="11"/>
  <c r="C17" i="11"/>
  <c r="C13" i="11"/>
  <c r="C4" i="11"/>
  <c r="C8" i="11"/>
  <c r="C35" i="11"/>
  <c r="C31" i="11"/>
  <c r="C27" i="11"/>
  <c r="C22" i="11"/>
  <c r="C18" i="11"/>
  <c r="C14" i="11"/>
  <c r="C3" i="11"/>
  <c r="C7" i="11"/>
  <c r="C36" i="11"/>
  <c r="C32" i="11"/>
  <c r="C28" i="11"/>
  <c r="C23" i="11"/>
  <c r="C19" i="11"/>
  <c r="C15" i="11"/>
  <c r="C11" i="11"/>
  <c r="C2" i="11"/>
  <c r="C6" i="11"/>
  <c r="C10" i="11"/>
  <c r="C5" i="12"/>
  <c r="B12" i="12"/>
  <c r="H3" i="6" l="1"/>
  <c r="D16" i="6" s="1"/>
  <c r="E16" i="6" s="1"/>
  <c r="H3" i="8"/>
  <c r="D20" i="8" s="1"/>
  <c r="E20" i="8" s="1"/>
  <c r="H3" i="11"/>
  <c r="D32" i="11" s="1"/>
  <c r="E32" i="11" s="1"/>
  <c r="D42" i="6"/>
  <c r="E42" i="6" s="1"/>
  <c r="D9" i="6"/>
  <c r="E9" i="6" s="1"/>
  <c r="H3" i="7"/>
  <c r="D71" i="7" s="1"/>
  <c r="E71" i="7" s="1"/>
  <c r="H3" i="9"/>
  <c r="D23" i="9" s="1"/>
  <c r="E23" i="9" s="1"/>
  <c r="D23" i="6"/>
  <c r="E23" i="6" s="1"/>
  <c r="D31" i="6"/>
  <c r="E31" i="6" s="1"/>
  <c r="D22" i="6"/>
  <c r="E22" i="6" s="1"/>
  <c r="D40" i="6"/>
  <c r="E40" i="6" s="1"/>
  <c r="D28" i="6"/>
  <c r="E28" i="6" s="1"/>
  <c r="D18" i="6"/>
  <c r="E18" i="6" s="1"/>
  <c r="D10" i="8"/>
  <c r="E10" i="8" s="1"/>
  <c r="D4" i="6"/>
  <c r="E4" i="6" s="1"/>
  <c r="D2" i="6"/>
  <c r="E2" i="6" s="1"/>
  <c r="D20" i="6" l="1"/>
  <c r="E20" i="6" s="1"/>
  <c r="D17" i="6"/>
  <c r="E17" i="6" s="1"/>
  <c r="D21" i="6"/>
  <c r="E21" i="6" s="1"/>
  <c r="D33" i="6"/>
  <c r="E33" i="6" s="1"/>
  <c r="D11" i="6"/>
  <c r="E11" i="6" s="1"/>
  <c r="D39" i="8"/>
  <c r="E39" i="8" s="1"/>
  <c r="D4" i="9"/>
  <c r="E4" i="9" s="1"/>
  <c r="D29" i="9"/>
  <c r="E29" i="9" s="1"/>
  <c r="D35" i="9"/>
  <c r="E35" i="9" s="1"/>
  <c r="D34" i="6"/>
  <c r="E34" i="6" s="1"/>
  <c r="D12" i="8"/>
  <c r="E12" i="8" s="1"/>
  <c r="D30" i="6"/>
  <c r="E30" i="6" s="1"/>
  <c r="D42" i="8"/>
  <c r="E42" i="8" s="1"/>
  <c r="D19" i="6"/>
  <c r="E19" i="6" s="1"/>
  <c r="D43" i="6"/>
  <c r="E43" i="6" s="1"/>
  <c r="D10" i="7"/>
  <c r="E10" i="7" s="1"/>
  <c r="D53" i="8"/>
  <c r="E53" i="8" s="1"/>
  <c r="D35" i="6"/>
  <c r="E35" i="6" s="1"/>
  <c r="D41" i="6"/>
  <c r="E41" i="6" s="1"/>
  <c r="D15" i="8"/>
  <c r="E15" i="8" s="1"/>
  <c r="D26" i="9"/>
  <c r="E26" i="9" s="1"/>
  <c r="D20" i="9"/>
  <c r="E20" i="9" s="1"/>
  <c r="D10" i="9"/>
  <c r="E10" i="9" s="1"/>
  <c r="D25" i="9"/>
  <c r="E25" i="9" s="1"/>
  <c r="D11" i="7"/>
  <c r="E11" i="7" s="1"/>
  <c r="D21" i="8"/>
  <c r="E21" i="8" s="1"/>
  <c r="D61" i="7"/>
  <c r="E61" i="7" s="1"/>
  <c r="D42" i="9"/>
  <c r="E42" i="9" s="1"/>
  <c r="D28" i="11"/>
  <c r="E28" i="11" s="1"/>
  <c r="D22" i="9"/>
  <c r="E22" i="9" s="1"/>
  <c r="D8" i="9"/>
  <c r="E8" i="9" s="1"/>
  <c r="D34" i="11"/>
  <c r="E34" i="11" s="1"/>
  <c r="D7" i="11"/>
  <c r="E7" i="11" s="1"/>
  <c r="D14" i="9"/>
  <c r="E14" i="9" s="1"/>
  <c r="D23" i="11"/>
  <c r="E23" i="11" s="1"/>
  <c r="D25" i="11"/>
  <c r="E25" i="11" s="1"/>
  <c r="D21" i="9"/>
  <c r="E21" i="9" s="1"/>
  <c r="D35" i="11"/>
  <c r="E35" i="11" s="1"/>
  <c r="D15" i="11"/>
  <c r="E15" i="11" s="1"/>
  <c r="D18" i="11"/>
  <c r="E18" i="11" s="1"/>
  <c r="D4" i="11"/>
  <c r="E4" i="11" s="1"/>
  <c r="D11" i="11"/>
  <c r="E11" i="11" s="1"/>
  <c r="D21" i="11"/>
  <c r="E21" i="11" s="1"/>
  <c r="D2" i="11"/>
  <c r="E2" i="11" s="1"/>
  <c r="D26" i="11"/>
  <c r="E26" i="11" s="1"/>
  <c r="D9" i="8"/>
  <c r="E9" i="8" s="1"/>
  <c r="D3" i="8"/>
  <c r="E3" i="8" s="1"/>
  <c r="D27" i="11"/>
  <c r="E27" i="11" s="1"/>
  <c r="D2" i="9"/>
  <c r="E2" i="9" s="1"/>
  <c r="D8" i="11"/>
  <c r="E8" i="11" s="1"/>
  <c r="D51" i="8"/>
  <c r="E51" i="8" s="1"/>
  <c r="D17" i="9"/>
  <c r="E17" i="9" s="1"/>
  <c r="D19" i="11"/>
  <c r="E19" i="11" s="1"/>
  <c r="D13" i="11"/>
  <c r="E13" i="11" s="1"/>
  <c r="D38" i="11"/>
  <c r="E38" i="11" s="1"/>
  <c r="D3" i="11"/>
  <c r="E3" i="11" s="1"/>
  <c r="D20" i="11"/>
  <c r="E20" i="11" s="1"/>
  <c r="D22" i="11"/>
  <c r="E22" i="11" s="1"/>
  <c r="D12" i="9"/>
  <c r="E12" i="9" s="1"/>
  <c r="D24" i="11"/>
  <c r="E24" i="11" s="1"/>
  <c r="D17" i="11"/>
  <c r="E17" i="11" s="1"/>
  <c r="D6" i="11"/>
  <c r="E6" i="11" s="1"/>
  <c r="D61" i="8"/>
  <c r="E61" i="8" s="1"/>
  <c r="D11" i="8"/>
  <c r="E11" i="8" s="1"/>
  <c r="D63" i="8"/>
  <c r="E63" i="8" s="1"/>
  <c r="D32" i="7"/>
  <c r="E32" i="7" s="1"/>
  <c r="D59" i="8"/>
  <c r="E59" i="8" s="1"/>
  <c r="D52" i="8"/>
  <c r="E52" i="8" s="1"/>
  <c r="D32" i="8"/>
  <c r="E32" i="8" s="1"/>
  <c r="D23" i="8"/>
  <c r="E23" i="8" s="1"/>
  <c r="D56" i="8"/>
  <c r="E56" i="8" s="1"/>
  <c r="D45" i="8"/>
  <c r="E45" i="8" s="1"/>
  <c r="D4" i="8"/>
  <c r="E4" i="8" s="1"/>
  <c r="D57" i="8"/>
  <c r="E57" i="8" s="1"/>
  <c r="D31" i="8"/>
  <c r="E31" i="8" s="1"/>
  <c r="D38" i="6"/>
  <c r="E38" i="6" s="1"/>
  <c r="D13" i="6"/>
  <c r="E13" i="6" s="1"/>
  <c r="D36" i="6"/>
  <c r="E36" i="6" s="1"/>
  <c r="D46" i="8"/>
  <c r="E46" i="8" s="1"/>
  <c r="D43" i="8"/>
  <c r="E43" i="8" s="1"/>
  <c r="D7" i="8"/>
  <c r="E7" i="8" s="1"/>
  <c r="D5" i="6"/>
  <c r="E5" i="6" s="1"/>
  <c r="D48" i="8"/>
  <c r="E48" i="8" s="1"/>
  <c r="D8" i="6"/>
  <c r="E8" i="6" s="1"/>
  <c r="D37" i="8"/>
  <c r="E37" i="8" s="1"/>
  <c r="D13" i="8"/>
  <c r="E13" i="8" s="1"/>
  <c r="D16" i="8"/>
  <c r="E16" i="8" s="1"/>
  <c r="D18" i="8"/>
  <c r="E18" i="8" s="1"/>
  <c r="D24" i="8"/>
  <c r="E24" i="8" s="1"/>
  <c r="D12" i="6"/>
  <c r="E12" i="6" s="1"/>
  <c r="D3" i="6"/>
  <c r="E3" i="6" s="1"/>
  <c r="D15" i="6"/>
  <c r="E15" i="6" s="1"/>
  <c r="D86" i="7"/>
  <c r="E86" i="7" s="1"/>
  <c r="D6" i="8"/>
  <c r="E6" i="8" s="1"/>
  <c r="D38" i="8"/>
  <c r="E38" i="8" s="1"/>
  <c r="D36" i="8"/>
  <c r="E36" i="8" s="1"/>
  <c r="D25" i="6"/>
  <c r="E25" i="6" s="1"/>
  <c r="D17" i="8"/>
  <c r="E17" i="8" s="1"/>
  <c r="D28" i="9"/>
  <c r="E28" i="9" s="1"/>
  <c r="D32" i="6"/>
  <c r="E32" i="6" s="1"/>
  <c r="D14" i="6"/>
  <c r="E14" i="6" s="1"/>
  <c r="D37" i="11"/>
  <c r="E37" i="11" s="1"/>
  <c r="D5" i="11"/>
  <c r="E5" i="11" s="1"/>
  <c r="D29" i="11"/>
  <c r="E29" i="11" s="1"/>
  <c r="D12" i="11"/>
  <c r="E12" i="11" s="1"/>
  <c r="D16" i="11"/>
  <c r="E16" i="11" s="1"/>
  <c r="D33" i="11"/>
  <c r="E33" i="11" s="1"/>
  <c r="D9" i="11"/>
  <c r="E9" i="11" s="1"/>
  <c r="D31" i="11"/>
  <c r="E31" i="11" s="1"/>
  <c r="D10" i="11"/>
  <c r="E10" i="11" s="1"/>
  <c r="D50" i="8"/>
  <c r="E50" i="8" s="1"/>
  <c r="D64" i="8"/>
  <c r="E64" i="8" s="1"/>
  <c r="D28" i="8"/>
  <c r="E28" i="8" s="1"/>
  <c r="D60" i="8"/>
  <c r="E60" i="8" s="1"/>
  <c r="D2" i="14"/>
  <c r="E2" i="14" s="1"/>
  <c r="D7" i="14"/>
  <c r="E7" i="14" s="1"/>
  <c r="D8" i="14"/>
  <c r="E8" i="14" s="1"/>
  <c r="D9" i="14"/>
  <c r="E9" i="14" s="1"/>
  <c r="D47" i="14"/>
  <c r="E47" i="14" s="1"/>
  <c r="D5" i="14"/>
  <c r="E5" i="14" s="1"/>
  <c r="D10" i="14"/>
  <c r="E10" i="14" s="1"/>
  <c r="D51" i="14"/>
  <c r="E51" i="14" s="1"/>
  <c r="D26" i="14"/>
  <c r="E26" i="14" s="1"/>
  <c r="D15" i="14"/>
  <c r="E15" i="14" s="1"/>
  <c r="D16" i="14"/>
  <c r="E16" i="14" s="1"/>
  <c r="D13" i="14"/>
  <c r="E13" i="14" s="1"/>
  <c r="D11" i="14"/>
  <c r="E11" i="14" s="1"/>
  <c r="D12" i="14"/>
  <c r="E12" i="14" s="1"/>
  <c r="D14" i="14"/>
  <c r="E14" i="14" s="1"/>
  <c r="D30" i="14"/>
  <c r="E30" i="14" s="1"/>
  <c r="D21" i="14"/>
  <c r="E21" i="14" s="1"/>
  <c r="D31" i="14"/>
  <c r="E31" i="14" s="1"/>
  <c r="D22" i="14"/>
  <c r="E22" i="14" s="1"/>
  <c r="D27" i="14"/>
  <c r="E27" i="14" s="1"/>
  <c r="D43" i="14"/>
  <c r="E43" i="14" s="1"/>
  <c r="D23" i="14"/>
  <c r="E23" i="14" s="1"/>
  <c r="D20" i="14"/>
  <c r="E20" i="14" s="1"/>
  <c r="D6" i="14"/>
  <c r="E6" i="14" s="1"/>
  <c r="D39" i="14"/>
  <c r="E39" i="14" s="1"/>
  <c r="D35" i="14"/>
  <c r="E35" i="14" s="1"/>
  <c r="D28" i="14"/>
  <c r="E28" i="14" s="1"/>
  <c r="D38" i="14"/>
  <c r="E38" i="14" s="1"/>
  <c r="D17" i="14"/>
  <c r="E17" i="14" s="1"/>
  <c r="D50" i="14"/>
  <c r="E50" i="14" s="1"/>
  <c r="D44" i="14"/>
  <c r="E44" i="14" s="1"/>
  <c r="D33" i="14"/>
  <c r="E33" i="14" s="1"/>
  <c r="D46" i="14"/>
  <c r="E46" i="14" s="1"/>
  <c r="D32" i="14"/>
  <c r="E32" i="14" s="1"/>
  <c r="D3" i="14"/>
  <c r="E3" i="14" s="1"/>
  <c r="D41" i="14"/>
  <c r="E41" i="14" s="1"/>
  <c r="D24" i="14"/>
  <c r="E24" i="14" s="1"/>
  <c r="D37" i="14"/>
  <c r="E37" i="14" s="1"/>
  <c r="D36" i="14"/>
  <c r="E36" i="14" s="1"/>
  <c r="D45" i="14"/>
  <c r="E45" i="14" s="1"/>
  <c r="D53" i="14"/>
  <c r="E53" i="14" s="1"/>
  <c r="D19" i="14"/>
  <c r="E19" i="14" s="1"/>
  <c r="D48" i="14"/>
  <c r="E48" i="14" s="1"/>
  <c r="D29" i="14"/>
  <c r="E29" i="14" s="1"/>
  <c r="D42" i="14"/>
  <c r="E42" i="14" s="1"/>
  <c r="D40" i="14"/>
  <c r="E40" i="14" s="1"/>
  <c r="D34" i="14"/>
  <c r="E34" i="14" s="1"/>
  <c r="D49" i="14"/>
  <c r="E49" i="14" s="1"/>
  <c r="D25" i="14"/>
  <c r="E25" i="14" s="1"/>
  <c r="D52" i="14"/>
  <c r="E52" i="14" s="1"/>
  <c r="D4" i="14"/>
  <c r="E4" i="14" s="1"/>
  <c r="D18" i="14"/>
  <c r="E18" i="14" s="1"/>
  <c r="D47" i="8"/>
  <c r="E47" i="8" s="1"/>
  <c r="D55" i="7"/>
  <c r="E55" i="7" s="1"/>
  <c r="D62" i="8"/>
  <c r="E62" i="8" s="1"/>
  <c r="D26" i="8"/>
  <c r="E26" i="8" s="1"/>
  <c r="D33" i="8"/>
  <c r="E33" i="8" s="1"/>
  <c r="D54" i="8"/>
  <c r="E54" i="8" s="1"/>
  <c r="D10" i="6"/>
  <c r="E10" i="6" s="1"/>
  <c r="D8" i="8"/>
  <c r="E8" i="8" s="1"/>
  <c r="D24" i="7"/>
  <c r="E24" i="7" s="1"/>
  <c r="D15" i="7"/>
  <c r="E15" i="7" s="1"/>
  <c r="D4" i="7"/>
  <c r="E4" i="7" s="1"/>
  <c r="D6" i="6"/>
  <c r="E6" i="6" s="1"/>
  <c r="D29" i="6"/>
  <c r="E29" i="6" s="1"/>
  <c r="D14" i="8"/>
  <c r="E14" i="8" s="1"/>
  <c r="D30" i="8"/>
  <c r="E30" i="8" s="1"/>
  <c r="D27" i="8"/>
  <c r="E27" i="8" s="1"/>
  <c r="D41" i="8"/>
  <c r="E41" i="8" s="1"/>
  <c r="D37" i="6"/>
  <c r="E37" i="6" s="1"/>
  <c r="D26" i="6"/>
  <c r="E26" i="6" s="1"/>
  <c r="D24" i="6"/>
  <c r="E24" i="6" s="1"/>
  <c r="D58" i="8"/>
  <c r="E58" i="8" s="1"/>
  <c r="D55" i="8"/>
  <c r="E55" i="8" s="1"/>
  <c r="D44" i="8"/>
  <c r="E44" i="8" s="1"/>
  <c r="D19" i="8"/>
  <c r="E19" i="8" s="1"/>
  <c r="D40" i="8"/>
  <c r="E40" i="8" s="1"/>
  <c r="D27" i="6"/>
  <c r="E27" i="6" s="1"/>
  <c r="D39" i="6"/>
  <c r="E39" i="6" s="1"/>
  <c r="D7" i="6"/>
  <c r="E7" i="6" s="1"/>
  <c r="D41" i="9"/>
  <c r="E41" i="9" s="1"/>
  <c r="D22" i="8"/>
  <c r="E22" i="8" s="1"/>
  <c r="D25" i="8"/>
  <c r="E25" i="8" s="1"/>
  <c r="D35" i="8"/>
  <c r="E35" i="8" s="1"/>
  <c r="D18" i="9"/>
  <c r="E18" i="9" s="1"/>
  <c r="D7" i="9"/>
  <c r="E7" i="9" s="1"/>
  <c r="D30" i="11"/>
  <c r="E30" i="11" s="1"/>
  <c r="D36" i="11"/>
  <c r="E36" i="11" s="1"/>
  <c r="D39" i="11"/>
  <c r="E39" i="11" s="1"/>
  <c r="D14" i="11"/>
  <c r="E14" i="11" s="1"/>
  <c r="D29" i="8"/>
  <c r="E29" i="8" s="1"/>
  <c r="D5" i="8"/>
  <c r="E5" i="8" s="1"/>
  <c r="D34" i="8"/>
  <c r="E34" i="8" s="1"/>
  <c r="D2" i="8"/>
  <c r="E2" i="8" s="1"/>
  <c r="D49" i="8"/>
  <c r="E49" i="8" s="1"/>
  <c r="D14" i="7"/>
  <c r="E14" i="7" s="1"/>
  <c r="D64" i="7"/>
  <c r="E64" i="7" s="1"/>
  <c r="D17" i="7"/>
  <c r="E17" i="7" s="1"/>
  <c r="D42" i="7"/>
  <c r="E42" i="7" s="1"/>
  <c r="D88" i="7"/>
  <c r="E88" i="7" s="1"/>
  <c r="D12" i="7"/>
  <c r="E12" i="7" s="1"/>
  <c r="D57" i="7"/>
  <c r="E57" i="7" s="1"/>
  <c r="D13" i="7"/>
  <c r="E13" i="7" s="1"/>
  <c r="D43" i="7"/>
  <c r="E43" i="7" s="1"/>
  <c r="D5" i="7"/>
  <c r="E5" i="7" s="1"/>
  <c r="D22" i="7"/>
  <c r="E22" i="7" s="1"/>
  <c r="D65" i="7"/>
  <c r="E65" i="7" s="1"/>
  <c r="D73" i="7"/>
  <c r="E73" i="7" s="1"/>
  <c r="D72" i="7"/>
  <c r="E72" i="7" s="1"/>
  <c r="D16" i="7"/>
  <c r="E16" i="7" s="1"/>
  <c r="D97" i="7"/>
  <c r="E97" i="7" s="1"/>
  <c r="D44" i="7"/>
  <c r="E44" i="7" s="1"/>
  <c r="D96" i="7"/>
  <c r="E96" i="7" s="1"/>
  <c r="D26" i="7"/>
  <c r="E26" i="7" s="1"/>
  <c r="D27" i="7"/>
  <c r="E27" i="7" s="1"/>
  <c r="D56" i="7"/>
  <c r="E56" i="7" s="1"/>
  <c r="D20" i="7"/>
  <c r="E20" i="7" s="1"/>
  <c r="D81" i="7"/>
  <c r="E81" i="7" s="1"/>
  <c r="D18" i="7"/>
  <c r="E18" i="7" s="1"/>
  <c r="D52" i="7"/>
  <c r="E52" i="7" s="1"/>
  <c r="D34" i="7"/>
  <c r="E34" i="7" s="1"/>
  <c r="D9" i="7"/>
  <c r="E9" i="7" s="1"/>
  <c r="D38" i="7"/>
  <c r="E38" i="7" s="1"/>
  <c r="D105" i="7"/>
  <c r="E105" i="7" s="1"/>
  <c r="D66" i="7"/>
  <c r="E66" i="7" s="1"/>
  <c r="D50" i="7"/>
  <c r="E50" i="7" s="1"/>
  <c r="D69" i="7"/>
  <c r="E69" i="7" s="1"/>
  <c r="D54" i="7"/>
  <c r="E54" i="7" s="1"/>
  <c r="D91" i="7"/>
  <c r="E91" i="7" s="1"/>
  <c r="D63" i="7"/>
  <c r="E63" i="7" s="1"/>
  <c r="D106" i="7"/>
  <c r="E106" i="7" s="1"/>
  <c r="D92" i="7"/>
  <c r="E92" i="7" s="1"/>
  <c r="D30" i="7"/>
  <c r="E30" i="7" s="1"/>
  <c r="D2" i="7"/>
  <c r="E2" i="7" s="1"/>
  <c r="D25" i="7"/>
  <c r="E25" i="7" s="1"/>
  <c r="D36" i="7"/>
  <c r="E36" i="7" s="1"/>
  <c r="D23" i="7"/>
  <c r="E23" i="7" s="1"/>
  <c r="D7" i="7"/>
  <c r="E7" i="7" s="1"/>
  <c r="D70" i="7"/>
  <c r="E70" i="7" s="1"/>
  <c r="D46" i="7"/>
  <c r="E46" i="7" s="1"/>
  <c r="D93" i="7"/>
  <c r="E93" i="7" s="1"/>
  <c r="D99" i="7"/>
  <c r="E99" i="7" s="1"/>
  <c r="D76" i="7"/>
  <c r="E76" i="7" s="1"/>
  <c r="D101" i="7"/>
  <c r="E101" i="7" s="1"/>
  <c r="D94" i="7"/>
  <c r="E94" i="7" s="1"/>
  <c r="D77" i="7"/>
  <c r="E77" i="7" s="1"/>
  <c r="D60" i="7"/>
  <c r="E60" i="7" s="1"/>
  <c r="D84" i="7"/>
  <c r="E84" i="7" s="1"/>
  <c r="D58" i="7"/>
  <c r="E58" i="7" s="1"/>
  <c r="D53" i="7"/>
  <c r="E53" i="7" s="1"/>
  <c r="D80" i="7"/>
  <c r="E80" i="7" s="1"/>
  <c r="D6" i="7"/>
  <c r="E6" i="7" s="1"/>
  <c r="D29" i="7"/>
  <c r="E29" i="7" s="1"/>
  <c r="D47" i="7"/>
  <c r="E47" i="7" s="1"/>
  <c r="D33" i="7"/>
  <c r="E33" i="7" s="1"/>
  <c r="D40" i="7"/>
  <c r="E40" i="7" s="1"/>
  <c r="D35" i="7"/>
  <c r="E35" i="7" s="1"/>
  <c r="D3" i="7"/>
  <c r="E3" i="7" s="1"/>
  <c r="D103" i="7"/>
  <c r="E103" i="7" s="1"/>
  <c r="D68" i="7"/>
  <c r="E68" i="7" s="1"/>
  <c r="D36" i="9"/>
  <c r="E36" i="9" s="1"/>
  <c r="D13" i="9"/>
  <c r="E13" i="9" s="1"/>
  <c r="D39" i="9"/>
  <c r="E39" i="9" s="1"/>
  <c r="D98" i="7"/>
  <c r="E98" i="7" s="1"/>
  <c r="D83" i="7"/>
  <c r="E83" i="7" s="1"/>
  <c r="D32" i="9"/>
  <c r="E32" i="9" s="1"/>
  <c r="D9" i="9"/>
  <c r="E9" i="9" s="1"/>
  <c r="D62" i="7"/>
  <c r="E62" i="7" s="1"/>
  <c r="D34" i="9"/>
  <c r="E34" i="9" s="1"/>
  <c r="D90" i="7"/>
  <c r="E90" i="7" s="1"/>
  <c r="D85" i="7"/>
  <c r="E85" i="7" s="1"/>
  <c r="D30" i="9"/>
  <c r="E30" i="9" s="1"/>
  <c r="D78" i="7"/>
  <c r="E78" i="7" s="1"/>
  <c r="D49" i="7"/>
  <c r="E49" i="7" s="1"/>
  <c r="D37" i="9"/>
  <c r="E37" i="9" s="1"/>
  <c r="D75" i="7"/>
  <c r="E75" i="7" s="1"/>
  <c r="D40" i="9"/>
  <c r="E40" i="9" s="1"/>
  <c r="D104" i="7"/>
  <c r="E104" i="7" s="1"/>
  <c r="D89" i="7"/>
  <c r="E89" i="7" s="1"/>
  <c r="D21" i="7"/>
  <c r="E21" i="7" s="1"/>
  <c r="D19" i="7"/>
  <c r="E19" i="7" s="1"/>
  <c r="D37" i="7"/>
  <c r="E37" i="7" s="1"/>
  <c r="D51" i="7"/>
  <c r="E51" i="7" s="1"/>
  <c r="D41" i="7"/>
  <c r="E41" i="7" s="1"/>
  <c r="D8" i="7"/>
  <c r="E8" i="7" s="1"/>
  <c r="D39" i="7"/>
  <c r="E39" i="7" s="1"/>
  <c r="D28" i="7"/>
  <c r="E28" i="7" s="1"/>
  <c r="D102" i="7"/>
  <c r="E102" i="7" s="1"/>
  <c r="D87" i="7"/>
  <c r="E87" i="7" s="1"/>
  <c r="D100" i="7"/>
  <c r="E100" i="7" s="1"/>
  <c r="D5" i="9"/>
  <c r="E5" i="9" s="1"/>
  <c r="D27" i="9"/>
  <c r="E27" i="9" s="1"/>
  <c r="D15" i="9"/>
  <c r="E15" i="9" s="1"/>
  <c r="D11" i="9"/>
  <c r="E11" i="9" s="1"/>
  <c r="D82" i="7"/>
  <c r="E82" i="7" s="1"/>
  <c r="D67" i="7"/>
  <c r="E67" i="7" s="1"/>
  <c r="D45" i="7"/>
  <c r="E45" i="7" s="1"/>
  <c r="D16" i="9"/>
  <c r="E16" i="9" s="1"/>
  <c r="D38" i="9"/>
  <c r="E38" i="9" s="1"/>
  <c r="D79" i="7"/>
  <c r="E79" i="7" s="1"/>
  <c r="D6" i="9"/>
  <c r="E6" i="9" s="1"/>
  <c r="D74" i="7"/>
  <c r="E74" i="7" s="1"/>
  <c r="D24" i="9"/>
  <c r="E24" i="9" s="1"/>
  <c r="D19" i="9"/>
  <c r="E19" i="9" s="1"/>
  <c r="D95" i="7"/>
  <c r="E95" i="7" s="1"/>
  <c r="D3" i="9"/>
  <c r="E3" i="9" s="1"/>
  <c r="D59" i="7"/>
  <c r="E59" i="7" s="1"/>
  <c r="D33" i="9"/>
  <c r="E33" i="9" s="1"/>
  <c r="D48" i="7"/>
  <c r="E48" i="7" s="1"/>
  <c r="D31" i="7"/>
  <c r="E31" i="7" s="1"/>
  <c r="D31" i="9"/>
  <c r="E31" i="9" s="1"/>
  <c r="H17" i="11" l="1"/>
  <c r="H19" i="11" s="1"/>
  <c r="H20" i="11" s="1"/>
  <c r="H17" i="6"/>
  <c r="H19" i="6" s="1"/>
  <c r="H20" i="6" s="1"/>
  <c r="H17" i="8"/>
  <c r="H19" i="8" s="1"/>
  <c r="H20" i="8" s="1"/>
  <c r="H17" i="14"/>
  <c r="H19" i="14" s="1"/>
  <c r="H20" i="14" s="1"/>
  <c r="H17" i="9"/>
  <c r="H19" i="9" s="1"/>
  <c r="H20" i="9" s="1"/>
  <c r="H17" i="7"/>
  <c r="H19" i="7" s="1"/>
  <c r="H20" i="7" s="1"/>
</calcChain>
</file>

<file path=xl/sharedStrings.xml><?xml version="1.0" encoding="utf-8"?>
<sst xmlns="http://schemas.openxmlformats.org/spreadsheetml/2006/main" count="139" uniqueCount="42">
  <si>
    <t>Meter</t>
  </si>
  <si>
    <t>Timestamp</t>
  </si>
  <si>
    <t>Sp. Cond.</t>
  </si>
  <si>
    <t>Cl Conc (g/L)</t>
  </si>
  <si>
    <t>Cl Conc mg/L</t>
  </si>
  <si>
    <t>Cl mg/L</t>
  </si>
  <si>
    <t>Time integral</t>
  </si>
  <si>
    <t>C</t>
    <phoneticPr fontId="0" type="noConversion"/>
  </si>
  <si>
    <t>V</t>
    <phoneticPr fontId="0" type="noConversion"/>
  </si>
  <si>
    <t>Sp.Cond.</t>
  </si>
  <si>
    <t>Salt added (g)</t>
  </si>
  <si>
    <t>Salt Mass (g/L)</t>
  </si>
  <si>
    <t>Water Volume (L)</t>
  </si>
  <si>
    <t>Salt Added (g)</t>
  </si>
  <si>
    <t>Slope</t>
  </si>
  <si>
    <t>Intercept</t>
  </si>
  <si>
    <t>Time</t>
  </si>
  <si>
    <t>Background Corrected SPC</t>
  </si>
  <si>
    <t>Sonde ID</t>
  </si>
  <si>
    <t>Background SPC</t>
  </si>
  <si>
    <t>Slug release time</t>
  </si>
  <si>
    <t>Peak end</t>
  </si>
  <si>
    <t>Peak duration</t>
  </si>
  <si>
    <t>70m peak start</t>
  </si>
  <si>
    <t>Travel time (70m)</t>
  </si>
  <si>
    <r>
      <t>Q L 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</si>
  <si>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</si>
  <si>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Logging interval (s)</t>
  </si>
  <si>
    <t>Water Volume</t>
  </si>
  <si>
    <t>Crinkled Raisin Creek was completely dry, hence that name.</t>
  </si>
  <si>
    <t>Creek</t>
  </si>
  <si>
    <t>% of total</t>
  </si>
  <si>
    <t>Falling Creek</t>
  </si>
  <si>
    <t>Fyb</t>
  </si>
  <si>
    <t>Burnt Penny</t>
  </si>
  <si>
    <t>Crinkled Raisin</t>
  </si>
  <si>
    <t>BVR inflow</t>
  </si>
  <si>
    <t>Outflow</t>
  </si>
  <si>
    <t>Sum inflow</t>
  </si>
  <si>
    <t>Sum outlflow</t>
  </si>
  <si>
    <t>Difference</t>
  </si>
  <si>
    <t>Flow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</si>
</sst>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h:mm:ss;@"/>
    <numFmt numFmtId="167" formatCode="mm/dd/yyyy\ hh:mm:ss"/>
    <numFmt numFmtId="168" formatCode="0.0"/>
    <numFmt numFmtId="169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1" fillId="0" borderId="0"/>
    <xf numFmtId="0" fontId="1" fillId="2" borderId="1" applyNumberFormat="0" applyFon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2" applyNumberFormat="0" applyAlignment="0" applyProtection="0"/>
  </cellStyleXfs>
  <cellXfs count="52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164" fontId="2" fillId="0" borderId="0" xfId="1" applyNumberFormat="1"/>
    <xf numFmtId="2" fontId="2" fillId="0" borderId="0" xfId="1" applyNumberFormat="1"/>
    <xf numFmtId="165" fontId="2" fillId="0" borderId="0" xfId="1" applyNumberFormat="1"/>
    <xf numFmtId="167" fontId="3" fillId="0" borderId="0" xfId="1" applyNumberFormat="1" applyFont="1" applyAlignment="1">
      <alignment horizontal="center"/>
    </xf>
    <xf numFmtId="167" fontId="0" fillId="0" borderId="0" xfId="0" applyNumberFormat="1"/>
    <xf numFmtId="167" fontId="2" fillId="0" borderId="0" xfId="1" applyNumberFormat="1"/>
    <xf numFmtId="0" fontId="3" fillId="0" borderId="0" xfId="1" applyFont="1"/>
    <xf numFmtId="0" fontId="6" fillId="0" borderId="0" xfId="2" applyFont="1" applyAlignment="1">
      <alignment horizontal="center" wrapText="1"/>
    </xf>
    <xf numFmtId="0" fontId="1" fillId="0" borderId="0" xfId="2" applyFont="1" applyAlignment="1">
      <alignment wrapText="1"/>
    </xf>
    <xf numFmtId="0" fontId="1" fillId="0" borderId="0" xfId="0" applyFont="1"/>
    <xf numFmtId="0" fontId="1" fillId="0" borderId="0" xfId="2" applyFont="1"/>
    <xf numFmtId="0" fontId="5" fillId="0" borderId="0" xfId="2" applyFont="1" applyAlignment="1">
      <alignment horizontal="right" wrapText="1"/>
    </xf>
    <xf numFmtId="0" fontId="1" fillId="0" borderId="0" xfId="2" applyFont="1" applyAlignment="1">
      <alignment horizontal="right"/>
    </xf>
    <xf numFmtId="0" fontId="5" fillId="0" borderId="0" xfId="2" applyFont="1" applyAlignment="1">
      <alignment horizontal="right"/>
    </xf>
    <xf numFmtId="165" fontId="1" fillId="0" borderId="0" xfId="2" applyNumberFormat="1" applyFont="1"/>
    <xf numFmtId="0" fontId="5" fillId="0" borderId="0" xfId="2" applyFont="1"/>
    <xf numFmtId="168" fontId="1" fillId="0" borderId="0" xfId="2" applyNumberFormat="1" applyFont="1"/>
    <xf numFmtId="21" fontId="1" fillId="0" borderId="0" xfId="2" applyNumberFormat="1" applyFont="1"/>
    <xf numFmtId="2" fontId="1" fillId="3" borderId="0" xfId="2" applyNumberFormat="1" applyFont="1" applyFill="1"/>
    <xf numFmtId="164" fontId="1" fillId="0" borderId="0" xfId="2" applyNumberFormat="1" applyFont="1"/>
    <xf numFmtId="0" fontId="8" fillId="0" borderId="0" xfId="2" applyFont="1" applyAlignment="1">
      <alignment horizontal="right"/>
    </xf>
    <xf numFmtId="165" fontId="6" fillId="0" borderId="0" xfId="2" applyNumberFormat="1" applyFont="1" applyAlignment="1">
      <alignment horizontal="center" wrapText="1"/>
    </xf>
    <xf numFmtId="166" fontId="9" fillId="0" borderId="0" xfId="2" applyNumberFormat="1" applyFont="1" applyFill="1"/>
    <xf numFmtId="0" fontId="1" fillId="4" borderId="0" xfId="2" applyFont="1" applyFill="1" applyAlignment="1">
      <alignment horizontal="right"/>
    </xf>
    <xf numFmtId="165" fontId="1" fillId="4" borderId="0" xfId="2" applyNumberFormat="1" applyFont="1" applyFill="1"/>
    <xf numFmtId="0" fontId="1" fillId="4" borderId="0" xfId="2" applyFont="1" applyFill="1"/>
    <xf numFmtId="166" fontId="9" fillId="4" borderId="0" xfId="2" applyNumberFormat="1" applyFont="1" applyFill="1"/>
    <xf numFmtId="21" fontId="1" fillId="4" borderId="0" xfId="2" applyNumberFormat="1" applyFont="1" applyFill="1"/>
    <xf numFmtId="0" fontId="0" fillId="4" borderId="0" xfId="0" applyFill="1"/>
    <xf numFmtId="0" fontId="2" fillId="4" borderId="0" xfId="1" applyFill="1"/>
    <xf numFmtId="167" fontId="0" fillId="0" borderId="0" xfId="0" applyNumberFormat="1" applyFill="1"/>
    <xf numFmtId="167" fontId="5" fillId="0" borderId="0" xfId="0" applyNumberFormat="1" applyFont="1"/>
    <xf numFmtId="0" fontId="3" fillId="0" borderId="0" xfId="1" applyFont="1" applyFill="1" applyAlignment="1">
      <alignment horizontal="center"/>
    </xf>
    <xf numFmtId="0" fontId="2" fillId="0" borderId="0" xfId="1" applyFill="1"/>
    <xf numFmtId="0" fontId="0" fillId="0" borderId="0" xfId="0" applyFill="1"/>
    <xf numFmtId="2" fontId="6" fillId="0" borderId="0" xfId="2" applyNumberFormat="1" applyFont="1" applyAlignment="1">
      <alignment horizontal="center" wrapText="1"/>
    </xf>
    <xf numFmtId="2" fontId="1" fillId="0" borderId="0" xfId="0" applyNumberFormat="1" applyFont="1"/>
    <xf numFmtId="2" fontId="1" fillId="0" borderId="0" xfId="2" applyNumberFormat="1" applyFont="1"/>
    <xf numFmtId="0" fontId="0" fillId="0" borderId="0" xfId="0" applyFont="1"/>
    <xf numFmtId="0" fontId="0" fillId="0" borderId="0" xfId="0" applyFont="1" applyFill="1"/>
    <xf numFmtId="169" fontId="1" fillId="0" borderId="0" xfId="2" applyNumberFormat="1" applyFont="1"/>
    <xf numFmtId="0" fontId="6" fillId="0" borderId="0" xfId="2" applyNumberFormat="1" applyFont="1" applyAlignment="1">
      <alignment horizontal="center" wrapText="1"/>
    </xf>
    <xf numFmtId="0" fontId="1" fillId="0" borderId="0" xfId="0" applyNumberFormat="1" applyFont="1"/>
    <xf numFmtId="0" fontId="1" fillId="0" borderId="0" xfId="2" applyNumberFormat="1" applyFont="1"/>
    <xf numFmtId="0" fontId="13" fillId="8" borderId="2" xfId="8"/>
    <xf numFmtId="0" fontId="10" fillId="5" borderId="0" xfId="5"/>
    <xf numFmtId="0" fontId="12" fillId="7" borderId="0" xfId="7"/>
    <xf numFmtId="0" fontId="11" fillId="6" borderId="0" xfId="6"/>
  </cellXfs>
  <cellStyles count="9">
    <cellStyle name="Bad" xfId="6" builtinId="27"/>
    <cellStyle name="Check Cell" xfId="8" builtinId="23"/>
    <cellStyle name="Good" xfId="5" builtinId="26"/>
    <cellStyle name="Neutral" xfId="7" builtinId="28"/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t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3885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00218722659669"/>
                  <c:y val="-0.15198102329259053"/>
                </c:manualLayout>
              </c:layout>
              <c:numFmt formatCode="General" sourceLinked="0"/>
            </c:trendlineLbl>
          </c:trendline>
          <c:xVal>
            <c:numRef>
              <c:f>'FCR_STD CURVE'!$C$2:$C$8</c:f>
              <c:numCache>
                <c:formatCode>General</c:formatCode>
                <c:ptCount val="7"/>
                <c:pt idx="0">
                  <c:v>30.1</c:v>
                </c:pt>
                <c:pt idx="1">
                  <c:v>4746</c:v>
                </c:pt>
                <c:pt idx="2">
                  <c:v>9085</c:v>
                </c:pt>
                <c:pt idx="3">
                  <c:v>17112</c:v>
                </c:pt>
                <c:pt idx="4">
                  <c:v>27994</c:v>
                </c:pt>
                <c:pt idx="5">
                  <c:v>38022</c:v>
                </c:pt>
                <c:pt idx="6">
                  <c:v>51266</c:v>
                </c:pt>
              </c:numCache>
            </c:numRef>
          </c:xVal>
          <c:yVal>
            <c:numRef>
              <c:f>'FCR_STD CURVE'!$H$2:$H$13</c:f>
              <c:numCache>
                <c:formatCode>0.00</c:formatCode>
                <c:ptCount val="12"/>
                <c:pt idx="0">
                  <c:v>0</c:v>
                </c:pt>
                <c:pt idx="1">
                  <c:v>1534</c:v>
                </c:pt>
                <c:pt idx="2">
                  <c:v>3068</c:v>
                </c:pt>
                <c:pt idx="3">
                  <c:v>6106.5</c:v>
                </c:pt>
                <c:pt idx="4">
                  <c:v>10531.5</c:v>
                </c:pt>
                <c:pt idx="5">
                  <c:v>14985.999999999998</c:v>
                </c:pt>
                <c:pt idx="6">
                  <c:v>20886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5-45B0-9476-34DDAA59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9648"/>
        <c:axId val="39944192"/>
      </c:scatterChart>
      <c:valAx>
        <c:axId val="1623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944192"/>
        <c:crosses val="autoZero"/>
        <c:crossBetween val="midCat"/>
      </c:valAx>
      <c:valAx>
        <c:axId val="39944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37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Falling Creek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Stroubles_STD_curve!$C$2:$C$7</c:f>
              <c:numCache>
                <c:formatCode>General</c:formatCode>
                <c:ptCount val="6"/>
                <c:pt idx="0">
                  <c:v>695</c:v>
                </c:pt>
                <c:pt idx="1">
                  <c:v>3021</c:v>
                </c:pt>
                <c:pt idx="2">
                  <c:v>7210</c:v>
                </c:pt>
                <c:pt idx="3">
                  <c:v>17370</c:v>
                </c:pt>
                <c:pt idx="4">
                  <c:v>35660</c:v>
                </c:pt>
                <c:pt idx="5">
                  <c:v>67100</c:v>
                </c:pt>
              </c:numCache>
            </c:numRef>
          </c:xVal>
          <c:yVal>
            <c:numRef>
              <c:f>Stroubles_STD_curve!$H$2:$H$7</c:f>
              <c:numCache>
                <c:formatCode>0.00</c:formatCode>
                <c:ptCount val="6"/>
                <c:pt idx="0">
                  <c:v>0</c:v>
                </c:pt>
                <c:pt idx="1">
                  <c:v>737.49999999999989</c:v>
                </c:pt>
                <c:pt idx="2">
                  <c:v>2212.5</c:v>
                </c:pt>
                <c:pt idx="3">
                  <c:v>5899.9999999999991</c:v>
                </c:pt>
                <c:pt idx="4">
                  <c:v>13274.999999999998</c:v>
                </c:pt>
                <c:pt idx="5">
                  <c:v>28025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F-456E-8BDA-7D67C22C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9648"/>
        <c:axId val="39944192"/>
      </c:scatterChart>
      <c:valAx>
        <c:axId val="1623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</a:t>
                </a:r>
                <a:r>
                  <a:rPr lang="en-US" baseline="0"/>
                  <a:t> Conductance (uS/cm)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944192"/>
        <c:crosses val="autoZero"/>
        <c:crossBetween val="midCat"/>
      </c:valAx>
      <c:valAx>
        <c:axId val="399441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 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37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Stroubles!$A$2:$A$53</c:f>
              <c:numCache>
                <c:formatCode>0.00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Stroubles!$B$2:$B$53</c:f>
              <c:numCache>
                <c:formatCode>General</c:formatCode>
                <c:ptCount val="5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1450</c:v>
                </c:pt>
                <c:pt idx="5">
                  <c:v>1670</c:v>
                </c:pt>
                <c:pt idx="6">
                  <c:v>1690</c:v>
                </c:pt>
                <c:pt idx="7">
                  <c:v>1670</c:v>
                </c:pt>
                <c:pt idx="8">
                  <c:v>1220</c:v>
                </c:pt>
                <c:pt idx="9">
                  <c:v>1090</c:v>
                </c:pt>
                <c:pt idx="10">
                  <c:v>1075</c:v>
                </c:pt>
                <c:pt idx="11">
                  <c:v>1050</c:v>
                </c:pt>
                <c:pt idx="12">
                  <c:v>942</c:v>
                </c:pt>
                <c:pt idx="13">
                  <c:v>853</c:v>
                </c:pt>
                <c:pt idx="14">
                  <c:v>857</c:v>
                </c:pt>
                <c:pt idx="15">
                  <c:v>833</c:v>
                </c:pt>
                <c:pt idx="16">
                  <c:v>766</c:v>
                </c:pt>
                <c:pt idx="17">
                  <c:v>746</c:v>
                </c:pt>
                <c:pt idx="18">
                  <c:v>741</c:v>
                </c:pt>
                <c:pt idx="19">
                  <c:v>737</c:v>
                </c:pt>
                <c:pt idx="20">
                  <c:v>752</c:v>
                </c:pt>
                <c:pt idx="21">
                  <c:v>736</c:v>
                </c:pt>
                <c:pt idx="22">
                  <c:v>727</c:v>
                </c:pt>
                <c:pt idx="23">
                  <c:v>726</c:v>
                </c:pt>
                <c:pt idx="24">
                  <c:v>716</c:v>
                </c:pt>
                <c:pt idx="25">
                  <c:v>715</c:v>
                </c:pt>
                <c:pt idx="26">
                  <c:v>710</c:v>
                </c:pt>
                <c:pt idx="27">
                  <c:v>714</c:v>
                </c:pt>
                <c:pt idx="28">
                  <c:v>718</c:v>
                </c:pt>
                <c:pt idx="29">
                  <c:v>717</c:v>
                </c:pt>
                <c:pt idx="30">
                  <c:v>713</c:v>
                </c:pt>
                <c:pt idx="31">
                  <c:v>713</c:v>
                </c:pt>
                <c:pt idx="32">
                  <c:v>710</c:v>
                </c:pt>
                <c:pt idx="33">
                  <c:v>705</c:v>
                </c:pt>
                <c:pt idx="34">
                  <c:v>705</c:v>
                </c:pt>
                <c:pt idx="35">
                  <c:v>705</c:v>
                </c:pt>
                <c:pt idx="36">
                  <c:v>705</c:v>
                </c:pt>
                <c:pt idx="37">
                  <c:v>707</c:v>
                </c:pt>
                <c:pt idx="38">
                  <c:v>704</c:v>
                </c:pt>
                <c:pt idx="39">
                  <c:v>706</c:v>
                </c:pt>
                <c:pt idx="40">
                  <c:v>704</c:v>
                </c:pt>
                <c:pt idx="41">
                  <c:v>702</c:v>
                </c:pt>
                <c:pt idx="42">
                  <c:v>703</c:v>
                </c:pt>
                <c:pt idx="43">
                  <c:v>703</c:v>
                </c:pt>
                <c:pt idx="44">
                  <c:v>702</c:v>
                </c:pt>
                <c:pt idx="45">
                  <c:v>702</c:v>
                </c:pt>
                <c:pt idx="46">
                  <c:v>702</c:v>
                </c:pt>
                <c:pt idx="47">
                  <c:v>702</c:v>
                </c:pt>
                <c:pt idx="48">
                  <c:v>702</c:v>
                </c:pt>
                <c:pt idx="49">
                  <c:v>702</c:v>
                </c:pt>
                <c:pt idx="50">
                  <c:v>702</c:v>
                </c:pt>
                <c:pt idx="51">
                  <c:v>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1-434B-8081-58B851F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tx>
            <c:v>BTC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'Falling Creek'!$A$2:$A$1838</c:f>
              <c:numCache>
                <c:formatCode>0.00</c:formatCode>
                <c:ptCount val="18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'Falling Creek'!$B$2:$B$1838</c:f>
              <c:numCache>
                <c:formatCode>General</c:formatCode>
                <c:ptCount val="1837"/>
                <c:pt idx="0">
                  <c:v>48</c:v>
                </c:pt>
                <c:pt idx="1">
                  <c:v>48.1</c:v>
                </c:pt>
                <c:pt idx="2">
                  <c:v>48.1</c:v>
                </c:pt>
                <c:pt idx="3">
                  <c:v>48</c:v>
                </c:pt>
                <c:pt idx="4">
                  <c:v>196.6</c:v>
                </c:pt>
                <c:pt idx="5">
                  <c:v>908</c:v>
                </c:pt>
                <c:pt idx="6">
                  <c:v>972</c:v>
                </c:pt>
                <c:pt idx="7">
                  <c:v>662</c:v>
                </c:pt>
                <c:pt idx="8">
                  <c:v>405</c:v>
                </c:pt>
                <c:pt idx="9">
                  <c:v>260.8</c:v>
                </c:pt>
                <c:pt idx="10">
                  <c:v>187</c:v>
                </c:pt>
                <c:pt idx="11">
                  <c:v>137.19999999999999</c:v>
                </c:pt>
                <c:pt idx="12">
                  <c:v>112.2</c:v>
                </c:pt>
                <c:pt idx="13">
                  <c:v>94.1</c:v>
                </c:pt>
                <c:pt idx="14">
                  <c:v>84.9</c:v>
                </c:pt>
                <c:pt idx="15">
                  <c:v>76.2</c:v>
                </c:pt>
                <c:pt idx="16">
                  <c:v>70.7</c:v>
                </c:pt>
                <c:pt idx="17">
                  <c:v>66.3</c:v>
                </c:pt>
                <c:pt idx="18">
                  <c:v>60.2</c:v>
                </c:pt>
                <c:pt idx="19">
                  <c:v>58.1</c:v>
                </c:pt>
                <c:pt idx="20">
                  <c:v>55.5</c:v>
                </c:pt>
                <c:pt idx="21">
                  <c:v>54.5</c:v>
                </c:pt>
                <c:pt idx="22">
                  <c:v>53.6</c:v>
                </c:pt>
                <c:pt idx="23">
                  <c:v>52.7</c:v>
                </c:pt>
                <c:pt idx="24">
                  <c:v>52.3</c:v>
                </c:pt>
                <c:pt idx="25">
                  <c:v>51.7</c:v>
                </c:pt>
                <c:pt idx="26">
                  <c:v>51.3</c:v>
                </c:pt>
                <c:pt idx="27">
                  <c:v>51.7</c:v>
                </c:pt>
                <c:pt idx="28">
                  <c:v>51.2</c:v>
                </c:pt>
                <c:pt idx="29">
                  <c:v>50.9</c:v>
                </c:pt>
                <c:pt idx="30">
                  <c:v>50.4</c:v>
                </c:pt>
                <c:pt idx="31">
                  <c:v>50.2</c:v>
                </c:pt>
                <c:pt idx="32">
                  <c:v>50</c:v>
                </c:pt>
                <c:pt idx="33">
                  <c:v>49.8</c:v>
                </c:pt>
                <c:pt idx="34">
                  <c:v>49.6</c:v>
                </c:pt>
                <c:pt idx="35">
                  <c:v>49.5</c:v>
                </c:pt>
                <c:pt idx="36">
                  <c:v>49.2</c:v>
                </c:pt>
                <c:pt idx="37">
                  <c:v>49.3</c:v>
                </c:pt>
                <c:pt idx="38">
                  <c:v>49.1</c:v>
                </c:pt>
                <c:pt idx="39">
                  <c:v>49</c:v>
                </c:pt>
                <c:pt idx="40">
                  <c:v>48.9</c:v>
                </c:pt>
                <c:pt idx="41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4169-81CD-724EAFF2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Fyb!$A$2:$A$106</c:f>
              <c:numCache>
                <c:formatCode>0.00</c:formatCode>
                <c:ptCount val="10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</c:numCache>
            </c:numRef>
          </c:xVal>
          <c:yVal>
            <c:numRef>
              <c:f>Fyb!$B$2:$B$106</c:f>
              <c:numCache>
                <c:formatCode>General</c:formatCode>
                <c:ptCount val="105"/>
                <c:pt idx="0">
                  <c:v>61.5</c:v>
                </c:pt>
                <c:pt idx="1">
                  <c:v>61.5</c:v>
                </c:pt>
                <c:pt idx="2">
                  <c:v>61.5</c:v>
                </c:pt>
                <c:pt idx="3">
                  <c:v>5113</c:v>
                </c:pt>
                <c:pt idx="4">
                  <c:v>41493</c:v>
                </c:pt>
                <c:pt idx="5">
                  <c:v>44120</c:v>
                </c:pt>
                <c:pt idx="6">
                  <c:v>31082</c:v>
                </c:pt>
                <c:pt idx="7">
                  <c:v>19995</c:v>
                </c:pt>
                <c:pt idx="8">
                  <c:v>7242</c:v>
                </c:pt>
                <c:pt idx="9">
                  <c:v>4416</c:v>
                </c:pt>
                <c:pt idx="10">
                  <c:v>3109</c:v>
                </c:pt>
                <c:pt idx="11">
                  <c:v>2331</c:v>
                </c:pt>
                <c:pt idx="12">
                  <c:v>1841</c:v>
                </c:pt>
                <c:pt idx="13">
                  <c:v>1513</c:v>
                </c:pt>
                <c:pt idx="14">
                  <c:v>1261</c:v>
                </c:pt>
                <c:pt idx="15">
                  <c:v>1078</c:v>
                </c:pt>
                <c:pt idx="16">
                  <c:v>938</c:v>
                </c:pt>
                <c:pt idx="17">
                  <c:v>822</c:v>
                </c:pt>
                <c:pt idx="18">
                  <c:v>713</c:v>
                </c:pt>
                <c:pt idx="19">
                  <c:v>635</c:v>
                </c:pt>
                <c:pt idx="20">
                  <c:v>572</c:v>
                </c:pt>
                <c:pt idx="21">
                  <c:v>511</c:v>
                </c:pt>
                <c:pt idx="22">
                  <c:v>460</c:v>
                </c:pt>
                <c:pt idx="23">
                  <c:v>415.7</c:v>
                </c:pt>
                <c:pt idx="24">
                  <c:v>385.5</c:v>
                </c:pt>
                <c:pt idx="25">
                  <c:v>352.7</c:v>
                </c:pt>
                <c:pt idx="26">
                  <c:v>327.9</c:v>
                </c:pt>
                <c:pt idx="27">
                  <c:v>362.8</c:v>
                </c:pt>
                <c:pt idx="28">
                  <c:v>283.39999999999998</c:v>
                </c:pt>
                <c:pt idx="29">
                  <c:v>266.10000000000002</c:v>
                </c:pt>
                <c:pt idx="30">
                  <c:v>250.4</c:v>
                </c:pt>
                <c:pt idx="31">
                  <c:v>221.9</c:v>
                </c:pt>
                <c:pt idx="32">
                  <c:v>208.8</c:v>
                </c:pt>
                <c:pt idx="33">
                  <c:v>197.3</c:v>
                </c:pt>
                <c:pt idx="34">
                  <c:v>187.3</c:v>
                </c:pt>
                <c:pt idx="35">
                  <c:v>178.9</c:v>
                </c:pt>
                <c:pt idx="36">
                  <c:v>170.4</c:v>
                </c:pt>
                <c:pt idx="37">
                  <c:v>163.69999999999999</c:v>
                </c:pt>
                <c:pt idx="38">
                  <c:v>156.30000000000001</c:v>
                </c:pt>
                <c:pt idx="39">
                  <c:v>150.1</c:v>
                </c:pt>
                <c:pt idx="40">
                  <c:v>143.9</c:v>
                </c:pt>
                <c:pt idx="41">
                  <c:v>138</c:v>
                </c:pt>
                <c:pt idx="42">
                  <c:v>132.80000000000001</c:v>
                </c:pt>
                <c:pt idx="43">
                  <c:v>128.5</c:v>
                </c:pt>
                <c:pt idx="44">
                  <c:v>124.2</c:v>
                </c:pt>
                <c:pt idx="45">
                  <c:v>119.5</c:v>
                </c:pt>
                <c:pt idx="46">
                  <c:v>116</c:v>
                </c:pt>
                <c:pt idx="47">
                  <c:v>112.4</c:v>
                </c:pt>
                <c:pt idx="48">
                  <c:v>109.4</c:v>
                </c:pt>
                <c:pt idx="49">
                  <c:v>106.2</c:v>
                </c:pt>
                <c:pt idx="50">
                  <c:v>103.2</c:v>
                </c:pt>
                <c:pt idx="51">
                  <c:v>100.1</c:v>
                </c:pt>
                <c:pt idx="52">
                  <c:v>97.5</c:v>
                </c:pt>
                <c:pt idx="53">
                  <c:v>95.3</c:v>
                </c:pt>
                <c:pt idx="54">
                  <c:v>93.3</c:v>
                </c:pt>
                <c:pt idx="55">
                  <c:v>91.3</c:v>
                </c:pt>
                <c:pt idx="56">
                  <c:v>89.5</c:v>
                </c:pt>
                <c:pt idx="57">
                  <c:v>87.6</c:v>
                </c:pt>
                <c:pt idx="58">
                  <c:v>86.3</c:v>
                </c:pt>
                <c:pt idx="59">
                  <c:v>84.6</c:v>
                </c:pt>
                <c:pt idx="60">
                  <c:v>83.5</c:v>
                </c:pt>
                <c:pt idx="61">
                  <c:v>82.3</c:v>
                </c:pt>
                <c:pt idx="62">
                  <c:v>81.099999999999994</c:v>
                </c:pt>
                <c:pt idx="63">
                  <c:v>79.900000000000006</c:v>
                </c:pt>
                <c:pt idx="64">
                  <c:v>79</c:v>
                </c:pt>
                <c:pt idx="65">
                  <c:v>78.099999999999994</c:v>
                </c:pt>
                <c:pt idx="66">
                  <c:v>77.3</c:v>
                </c:pt>
                <c:pt idx="67">
                  <c:v>76.400000000000006</c:v>
                </c:pt>
                <c:pt idx="68">
                  <c:v>75.400000000000006</c:v>
                </c:pt>
                <c:pt idx="69">
                  <c:v>74.400000000000006</c:v>
                </c:pt>
                <c:pt idx="70">
                  <c:v>73.5</c:v>
                </c:pt>
                <c:pt idx="71">
                  <c:v>72.900000000000006</c:v>
                </c:pt>
                <c:pt idx="72">
                  <c:v>72.2</c:v>
                </c:pt>
                <c:pt idx="73">
                  <c:v>71.599999999999994</c:v>
                </c:pt>
                <c:pt idx="74">
                  <c:v>71.099999999999994</c:v>
                </c:pt>
                <c:pt idx="75">
                  <c:v>70.5</c:v>
                </c:pt>
                <c:pt idx="76">
                  <c:v>70.099999999999994</c:v>
                </c:pt>
                <c:pt idx="77">
                  <c:v>69.599999999999994</c:v>
                </c:pt>
                <c:pt idx="78">
                  <c:v>69.099999999999994</c:v>
                </c:pt>
                <c:pt idx="79">
                  <c:v>68.8</c:v>
                </c:pt>
                <c:pt idx="80">
                  <c:v>68.400000000000006</c:v>
                </c:pt>
                <c:pt idx="81">
                  <c:v>68</c:v>
                </c:pt>
                <c:pt idx="82">
                  <c:v>67.599999999999994</c:v>
                </c:pt>
                <c:pt idx="83">
                  <c:v>67.099999999999994</c:v>
                </c:pt>
                <c:pt idx="84">
                  <c:v>66.7</c:v>
                </c:pt>
                <c:pt idx="85">
                  <c:v>66.400000000000006</c:v>
                </c:pt>
                <c:pt idx="86">
                  <c:v>66.3</c:v>
                </c:pt>
                <c:pt idx="87">
                  <c:v>66.099999999999994</c:v>
                </c:pt>
                <c:pt idx="88">
                  <c:v>65.8</c:v>
                </c:pt>
                <c:pt idx="89">
                  <c:v>65.5</c:v>
                </c:pt>
                <c:pt idx="90">
                  <c:v>65.2</c:v>
                </c:pt>
                <c:pt idx="91">
                  <c:v>65</c:v>
                </c:pt>
                <c:pt idx="92">
                  <c:v>64.8</c:v>
                </c:pt>
                <c:pt idx="93">
                  <c:v>64.599999999999994</c:v>
                </c:pt>
                <c:pt idx="94">
                  <c:v>64.400000000000006</c:v>
                </c:pt>
                <c:pt idx="95">
                  <c:v>64.099999999999994</c:v>
                </c:pt>
                <c:pt idx="96">
                  <c:v>63.9</c:v>
                </c:pt>
                <c:pt idx="97">
                  <c:v>63.8</c:v>
                </c:pt>
                <c:pt idx="98">
                  <c:v>63.6</c:v>
                </c:pt>
                <c:pt idx="99">
                  <c:v>63.5</c:v>
                </c:pt>
                <c:pt idx="100">
                  <c:v>63.3</c:v>
                </c:pt>
                <c:pt idx="101">
                  <c:v>63.2</c:v>
                </c:pt>
                <c:pt idx="102">
                  <c:v>63.1</c:v>
                </c:pt>
                <c:pt idx="103">
                  <c:v>63</c:v>
                </c:pt>
                <c:pt idx="104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0-4EE6-A732-B1968519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'Burnt Penny'!$A$2:$A$64</c:f>
              <c:numCache>
                <c:formatCode>0.00</c:formatCode>
                <c:ptCount val="6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610</c:v>
                </c:pt>
                <c:pt idx="56">
                  <c:v>670</c:v>
                </c:pt>
                <c:pt idx="57">
                  <c:v>730</c:v>
                </c:pt>
                <c:pt idx="58">
                  <c:v>790</c:v>
                </c:pt>
                <c:pt idx="59">
                  <c:v>850</c:v>
                </c:pt>
                <c:pt idx="60">
                  <c:v>910</c:v>
                </c:pt>
                <c:pt idx="61">
                  <c:v>970</c:v>
                </c:pt>
                <c:pt idx="62">
                  <c:v>1030</c:v>
                </c:pt>
              </c:numCache>
            </c:numRef>
          </c:xVal>
          <c:yVal>
            <c:numRef>
              <c:f>'Burnt Penny'!$B$2:$B$64</c:f>
              <c:numCache>
                <c:formatCode>General</c:formatCode>
                <c:ptCount val="63"/>
                <c:pt idx="0">
                  <c:v>39.6</c:v>
                </c:pt>
                <c:pt idx="1">
                  <c:v>39.5</c:v>
                </c:pt>
                <c:pt idx="2">
                  <c:v>39.5</c:v>
                </c:pt>
                <c:pt idx="3">
                  <c:v>39.5</c:v>
                </c:pt>
                <c:pt idx="4">
                  <c:v>40.1</c:v>
                </c:pt>
                <c:pt idx="5">
                  <c:v>193.7</c:v>
                </c:pt>
                <c:pt idx="6">
                  <c:v>878</c:v>
                </c:pt>
                <c:pt idx="7">
                  <c:v>1377</c:v>
                </c:pt>
                <c:pt idx="8">
                  <c:v>1341</c:v>
                </c:pt>
                <c:pt idx="9">
                  <c:v>1088</c:v>
                </c:pt>
                <c:pt idx="10">
                  <c:v>846</c:v>
                </c:pt>
                <c:pt idx="11">
                  <c:v>642</c:v>
                </c:pt>
                <c:pt idx="12">
                  <c:v>512</c:v>
                </c:pt>
                <c:pt idx="13">
                  <c:v>410</c:v>
                </c:pt>
                <c:pt idx="14">
                  <c:v>340</c:v>
                </c:pt>
                <c:pt idx="15">
                  <c:v>287</c:v>
                </c:pt>
                <c:pt idx="16">
                  <c:v>243.4</c:v>
                </c:pt>
                <c:pt idx="17">
                  <c:v>207.2</c:v>
                </c:pt>
                <c:pt idx="18">
                  <c:v>179.5</c:v>
                </c:pt>
                <c:pt idx="19">
                  <c:v>159.30000000000001</c:v>
                </c:pt>
                <c:pt idx="20">
                  <c:v>142.69999999999999</c:v>
                </c:pt>
                <c:pt idx="21">
                  <c:v>128.6</c:v>
                </c:pt>
                <c:pt idx="22">
                  <c:v>118.3</c:v>
                </c:pt>
                <c:pt idx="23">
                  <c:v>108.6</c:v>
                </c:pt>
                <c:pt idx="24">
                  <c:v>101.4</c:v>
                </c:pt>
                <c:pt idx="25">
                  <c:v>94.8</c:v>
                </c:pt>
                <c:pt idx="26">
                  <c:v>89.8</c:v>
                </c:pt>
                <c:pt idx="27">
                  <c:v>85.3</c:v>
                </c:pt>
                <c:pt idx="28">
                  <c:v>81.099999999999994</c:v>
                </c:pt>
                <c:pt idx="29">
                  <c:v>78.599999999999994</c:v>
                </c:pt>
                <c:pt idx="30">
                  <c:v>75.599999999999994</c:v>
                </c:pt>
                <c:pt idx="31">
                  <c:v>72.5</c:v>
                </c:pt>
                <c:pt idx="32">
                  <c:v>70.2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64.599999999999994</c:v>
                </c:pt>
                <c:pt idx="36">
                  <c:v>63.3</c:v>
                </c:pt>
                <c:pt idx="37">
                  <c:v>62.6</c:v>
                </c:pt>
                <c:pt idx="38">
                  <c:v>61.8</c:v>
                </c:pt>
                <c:pt idx="39">
                  <c:v>60.5</c:v>
                </c:pt>
                <c:pt idx="40">
                  <c:v>50.4</c:v>
                </c:pt>
                <c:pt idx="41">
                  <c:v>58.4</c:v>
                </c:pt>
                <c:pt idx="42">
                  <c:v>57</c:v>
                </c:pt>
                <c:pt idx="43">
                  <c:v>55.8</c:v>
                </c:pt>
                <c:pt idx="44">
                  <c:v>55.1</c:v>
                </c:pt>
                <c:pt idx="45">
                  <c:v>54</c:v>
                </c:pt>
                <c:pt idx="46">
                  <c:v>53.5</c:v>
                </c:pt>
                <c:pt idx="47">
                  <c:v>53.1</c:v>
                </c:pt>
                <c:pt idx="48">
                  <c:v>53</c:v>
                </c:pt>
                <c:pt idx="49">
                  <c:v>52.7</c:v>
                </c:pt>
                <c:pt idx="50">
                  <c:v>51.6</c:v>
                </c:pt>
                <c:pt idx="51">
                  <c:v>51.2</c:v>
                </c:pt>
                <c:pt idx="52">
                  <c:v>50.5</c:v>
                </c:pt>
                <c:pt idx="53">
                  <c:v>50</c:v>
                </c:pt>
                <c:pt idx="54">
                  <c:v>49.7</c:v>
                </c:pt>
                <c:pt idx="55">
                  <c:v>47.6</c:v>
                </c:pt>
                <c:pt idx="56">
                  <c:v>46.3</c:v>
                </c:pt>
                <c:pt idx="57">
                  <c:v>45.2</c:v>
                </c:pt>
                <c:pt idx="58">
                  <c:v>44</c:v>
                </c:pt>
                <c:pt idx="59">
                  <c:v>43.4</c:v>
                </c:pt>
                <c:pt idx="60">
                  <c:v>42.9</c:v>
                </c:pt>
                <c:pt idx="61">
                  <c:v>42</c:v>
                </c:pt>
                <c:pt idx="62">
                  <c:v>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3-4FA5-B676-A02A7549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'BVR inflow'!$A$2:$A$42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xVal>
          <c:yVal>
            <c:numRef>
              <c:f>'BVR inflow'!$B$2:$B$42</c:f>
              <c:numCache>
                <c:formatCode>General</c:formatCode>
                <c:ptCount val="41"/>
                <c:pt idx="0">
                  <c:v>27.8</c:v>
                </c:pt>
                <c:pt idx="1">
                  <c:v>27.8</c:v>
                </c:pt>
                <c:pt idx="2">
                  <c:v>27.8</c:v>
                </c:pt>
                <c:pt idx="3">
                  <c:v>174.7</c:v>
                </c:pt>
                <c:pt idx="4">
                  <c:v>669</c:v>
                </c:pt>
                <c:pt idx="5">
                  <c:v>686</c:v>
                </c:pt>
                <c:pt idx="6">
                  <c:v>434</c:v>
                </c:pt>
                <c:pt idx="7">
                  <c:v>289</c:v>
                </c:pt>
                <c:pt idx="8">
                  <c:v>211</c:v>
                </c:pt>
                <c:pt idx="9">
                  <c:v>159</c:v>
                </c:pt>
                <c:pt idx="10">
                  <c:v>139.1</c:v>
                </c:pt>
                <c:pt idx="11">
                  <c:v>108.2</c:v>
                </c:pt>
                <c:pt idx="12">
                  <c:v>81</c:v>
                </c:pt>
                <c:pt idx="13">
                  <c:v>72.7</c:v>
                </c:pt>
                <c:pt idx="14">
                  <c:v>61.4</c:v>
                </c:pt>
                <c:pt idx="15">
                  <c:v>51.6</c:v>
                </c:pt>
                <c:pt idx="16">
                  <c:v>45.6</c:v>
                </c:pt>
                <c:pt idx="17">
                  <c:v>43.5</c:v>
                </c:pt>
                <c:pt idx="18">
                  <c:v>40.9</c:v>
                </c:pt>
                <c:pt idx="19">
                  <c:v>39.4</c:v>
                </c:pt>
                <c:pt idx="20">
                  <c:v>34.799999999999997</c:v>
                </c:pt>
                <c:pt idx="21">
                  <c:v>33.299999999999997</c:v>
                </c:pt>
                <c:pt idx="22">
                  <c:v>32.200000000000003</c:v>
                </c:pt>
                <c:pt idx="23">
                  <c:v>31.7</c:v>
                </c:pt>
                <c:pt idx="24">
                  <c:v>31.8</c:v>
                </c:pt>
                <c:pt idx="25">
                  <c:v>30.9</c:v>
                </c:pt>
                <c:pt idx="26">
                  <c:v>30.4</c:v>
                </c:pt>
                <c:pt idx="27">
                  <c:v>30.1</c:v>
                </c:pt>
                <c:pt idx="28">
                  <c:v>30.1</c:v>
                </c:pt>
                <c:pt idx="29">
                  <c:v>29.7</c:v>
                </c:pt>
                <c:pt idx="30">
                  <c:v>29.5</c:v>
                </c:pt>
                <c:pt idx="31">
                  <c:v>29.2</c:v>
                </c:pt>
                <c:pt idx="32">
                  <c:v>29.2</c:v>
                </c:pt>
                <c:pt idx="33">
                  <c:v>29.1</c:v>
                </c:pt>
                <c:pt idx="34">
                  <c:v>29</c:v>
                </c:pt>
                <c:pt idx="35">
                  <c:v>28.9</c:v>
                </c:pt>
                <c:pt idx="36">
                  <c:v>28.8</c:v>
                </c:pt>
                <c:pt idx="37">
                  <c:v>28.8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6-4676-A238-E83EAD48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92945815875E-2"/>
          <c:y val="3.8495177493906081E-2"/>
          <c:w val="0.88241815736789075"/>
          <c:h val="0.79983113926436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Outflow!$A$2:$A$39</c:f>
              <c:numCache>
                <c:formatCode>0.00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</c:numCache>
            </c:numRef>
          </c:xVal>
          <c:yVal>
            <c:numRef>
              <c:f>Outflow!$B$2:$B$39</c:f>
              <c:numCache>
                <c:formatCode>General</c:formatCode>
                <c:ptCount val="38"/>
                <c:pt idx="0">
                  <c:v>98.2</c:v>
                </c:pt>
                <c:pt idx="1">
                  <c:v>98.2</c:v>
                </c:pt>
                <c:pt idx="2">
                  <c:v>98.2</c:v>
                </c:pt>
                <c:pt idx="3">
                  <c:v>98.2</c:v>
                </c:pt>
                <c:pt idx="4">
                  <c:v>98.3</c:v>
                </c:pt>
                <c:pt idx="5">
                  <c:v>98.7</c:v>
                </c:pt>
                <c:pt idx="6">
                  <c:v>158</c:v>
                </c:pt>
                <c:pt idx="7">
                  <c:v>745</c:v>
                </c:pt>
                <c:pt idx="8">
                  <c:v>753</c:v>
                </c:pt>
                <c:pt idx="9">
                  <c:v>621</c:v>
                </c:pt>
                <c:pt idx="10">
                  <c:v>493</c:v>
                </c:pt>
                <c:pt idx="11">
                  <c:v>384</c:v>
                </c:pt>
                <c:pt idx="12">
                  <c:v>331</c:v>
                </c:pt>
                <c:pt idx="13">
                  <c:v>281</c:v>
                </c:pt>
                <c:pt idx="14">
                  <c:v>241.6</c:v>
                </c:pt>
                <c:pt idx="15">
                  <c:v>214.8</c:v>
                </c:pt>
                <c:pt idx="16">
                  <c:v>191.5</c:v>
                </c:pt>
                <c:pt idx="17">
                  <c:v>176.8</c:v>
                </c:pt>
                <c:pt idx="18">
                  <c:v>166.7</c:v>
                </c:pt>
                <c:pt idx="19">
                  <c:v>156.19999999999999</c:v>
                </c:pt>
                <c:pt idx="20">
                  <c:v>149.6</c:v>
                </c:pt>
                <c:pt idx="21">
                  <c:v>143.9</c:v>
                </c:pt>
                <c:pt idx="22">
                  <c:v>139.6</c:v>
                </c:pt>
                <c:pt idx="23">
                  <c:v>135.4</c:v>
                </c:pt>
                <c:pt idx="24">
                  <c:v>130.30000000000001</c:v>
                </c:pt>
                <c:pt idx="25">
                  <c:v>126.6</c:v>
                </c:pt>
                <c:pt idx="26">
                  <c:v>123.2</c:v>
                </c:pt>
                <c:pt idx="27">
                  <c:v>120.9</c:v>
                </c:pt>
                <c:pt idx="28">
                  <c:v>116.9</c:v>
                </c:pt>
                <c:pt idx="29">
                  <c:v>115.3</c:v>
                </c:pt>
                <c:pt idx="30">
                  <c:v>113.5</c:v>
                </c:pt>
                <c:pt idx="31">
                  <c:v>111.6</c:v>
                </c:pt>
                <c:pt idx="32">
                  <c:v>110</c:v>
                </c:pt>
                <c:pt idx="33">
                  <c:v>109.2</c:v>
                </c:pt>
                <c:pt idx="34">
                  <c:v>107.8</c:v>
                </c:pt>
                <c:pt idx="35">
                  <c:v>107.6</c:v>
                </c:pt>
                <c:pt idx="36">
                  <c:v>106.4</c:v>
                </c:pt>
                <c:pt idx="37">
                  <c:v>105.3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B-4F64-9E86-D669963B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36368"/>
        <c:axId val="420743912"/>
      </c:scatterChart>
      <c:valAx>
        <c:axId val="420736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0"/>
        <c:majorTickMark val="none"/>
        <c:minorTickMark val="none"/>
        <c:tickLblPos val="nextTo"/>
        <c:crossAx val="420743912"/>
        <c:crosses val="autoZero"/>
        <c:crossBetween val="midCat"/>
        <c:majorUnit val="1.0000000000000002E-3"/>
      </c:valAx>
      <c:valAx>
        <c:axId val="4207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28575</xdr:rowOff>
    </xdr:from>
    <xdr:to>
      <xdr:col>14</xdr:col>
      <xdr:colOff>390525</xdr:colOff>
      <xdr:row>16</xdr:row>
      <xdr:rowOff>28575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1193347</xdr:colOff>
      <xdr:row>10</xdr:row>
      <xdr:rowOff>157843</xdr:rowOff>
    </xdr:from>
    <xdr:to>
      <xdr:col>9</xdr:col>
      <xdr:colOff>254453</xdr:colOff>
      <xdr:row>22</xdr:row>
      <xdr:rowOff>151039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11CC7CF8-FC53-425D-B544-838BE8935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5B391-A0B7-4A8D-B138-0B8813C64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5449F-879A-48E1-87BB-6E1979A23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57399-341F-4890-9AF4-90EC72DF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5C99D-3C35-4721-BA16-856BDD57F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9524</xdr:rowOff>
    </xdr:from>
    <xdr:to>
      <xdr:col>15</xdr:col>
      <xdr:colOff>190500</xdr:colOff>
      <xdr:row>18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3D2ED-D1F3-416E-AF0E-AEB4386E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zoomScaleNormal="100" workbookViewId="0">
      <pane ySplit="1" topLeftCell="A2" activePane="bottomLeft" state="frozen"/>
      <selection pane="bottomLeft" activeCell="D23" sqref="D23"/>
    </sheetView>
  </sheetViews>
  <sheetFormatPr defaultColWidth="12.5703125" defaultRowHeight="12.75" x14ac:dyDescent="0.2"/>
  <cols>
    <col min="1" max="1" width="14.140625" style="3" bestFit="1" customWidth="1"/>
    <col min="2" max="2" width="18.5703125" style="9" bestFit="1" customWidth="1"/>
    <col min="3" max="3" width="11.140625" style="3" bestFit="1" customWidth="1"/>
    <col min="4" max="4" width="16.42578125" style="3" bestFit="1" customWidth="1"/>
    <col min="5" max="5" width="20" style="37" bestFit="1" customWidth="1"/>
    <col min="6" max="6" width="17.7109375" style="3" bestFit="1" customWidth="1"/>
    <col min="7" max="7" width="17.140625" style="3" customWidth="1"/>
    <col min="8" max="8" width="15.140625" style="3" customWidth="1"/>
    <col min="9" max="258" width="12.5703125" style="3"/>
    <col min="259" max="259" width="12.5703125" style="3" customWidth="1"/>
    <col min="260" max="260" width="17" style="3" bestFit="1" customWidth="1"/>
    <col min="261" max="261" width="14.42578125" style="3" bestFit="1" customWidth="1"/>
    <col min="262" max="262" width="15.140625" style="3" bestFit="1" customWidth="1"/>
    <col min="263" max="263" width="17.140625" style="3" customWidth="1"/>
    <col min="264" max="264" width="15.140625" style="3" customWidth="1"/>
    <col min="265" max="514" width="12.5703125" style="3"/>
    <col min="515" max="515" width="12.5703125" style="3" customWidth="1"/>
    <col min="516" max="516" width="17" style="3" bestFit="1" customWidth="1"/>
    <col min="517" max="517" width="14.42578125" style="3" bestFit="1" customWidth="1"/>
    <col min="518" max="518" width="15.140625" style="3" bestFit="1" customWidth="1"/>
    <col min="519" max="519" width="17.140625" style="3" customWidth="1"/>
    <col min="520" max="520" width="15.140625" style="3" customWidth="1"/>
    <col min="521" max="770" width="12.5703125" style="3"/>
    <col min="771" max="771" width="12.5703125" style="3" customWidth="1"/>
    <col min="772" max="772" width="17" style="3" bestFit="1" customWidth="1"/>
    <col min="773" max="773" width="14.42578125" style="3" bestFit="1" customWidth="1"/>
    <col min="774" max="774" width="15.140625" style="3" bestFit="1" customWidth="1"/>
    <col min="775" max="775" width="17.140625" style="3" customWidth="1"/>
    <col min="776" max="776" width="15.140625" style="3" customWidth="1"/>
    <col min="777" max="1026" width="12.5703125" style="3"/>
    <col min="1027" max="1027" width="12.5703125" style="3" customWidth="1"/>
    <col min="1028" max="1028" width="17" style="3" bestFit="1" customWidth="1"/>
    <col min="1029" max="1029" width="14.42578125" style="3" bestFit="1" customWidth="1"/>
    <col min="1030" max="1030" width="15.140625" style="3" bestFit="1" customWidth="1"/>
    <col min="1031" max="1031" width="17.140625" style="3" customWidth="1"/>
    <col min="1032" max="1032" width="15.140625" style="3" customWidth="1"/>
    <col min="1033" max="1282" width="12.5703125" style="3"/>
    <col min="1283" max="1283" width="12.5703125" style="3" customWidth="1"/>
    <col min="1284" max="1284" width="17" style="3" bestFit="1" customWidth="1"/>
    <col min="1285" max="1285" width="14.42578125" style="3" bestFit="1" customWidth="1"/>
    <col min="1286" max="1286" width="15.140625" style="3" bestFit="1" customWidth="1"/>
    <col min="1287" max="1287" width="17.140625" style="3" customWidth="1"/>
    <col min="1288" max="1288" width="15.140625" style="3" customWidth="1"/>
    <col min="1289" max="1538" width="12.5703125" style="3"/>
    <col min="1539" max="1539" width="12.5703125" style="3" customWidth="1"/>
    <col min="1540" max="1540" width="17" style="3" bestFit="1" customWidth="1"/>
    <col min="1541" max="1541" width="14.42578125" style="3" bestFit="1" customWidth="1"/>
    <col min="1542" max="1542" width="15.140625" style="3" bestFit="1" customWidth="1"/>
    <col min="1543" max="1543" width="17.140625" style="3" customWidth="1"/>
    <col min="1544" max="1544" width="15.140625" style="3" customWidth="1"/>
    <col min="1545" max="1794" width="12.5703125" style="3"/>
    <col min="1795" max="1795" width="12.5703125" style="3" customWidth="1"/>
    <col min="1796" max="1796" width="17" style="3" bestFit="1" customWidth="1"/>
    <col min="1797" max="1797" width="14.42578125" style="3" bestFit="1" customWidth="1"/>
    <col min="1798" max="1798" width="15.140625" style="3" bestFit="1" customWidth="1"/>
    <col min="1799" max="1799" width="17.140625" style="3" customWidth="1"/>
    <col min="1800" max="1800" width="15.140625" style="3" customWidth="1"/>
    <col min="1801" max="2050" width="12.5703125" style="3"/>
    <col min="2051" max="2051" width="12.5703125" style="3" customWidth="1"/>
    <col min="2052" max="2052" width="17" style="3" bestFit="1" customWidth="1"/>
    <col min="2053" max="2053" width="14.42578125" style="3" bestFit="1" customWidth="1"/>
    <col min="2054" max="2054" width="15.140625" style="3" bestFit="1" customWidth="1"/>
    <col min="2055" max="2055" width="17.140625" style="3" customWidth="1"/>
    <col min="2056" max="2056" width="15.140625" style="3" customWidth="1"/>
    <col min="2057" max="2306" width="12.5703125" style="3"/>
    <col min="2307" max="2307" width="12.5703125" style="3" customWidth="1"/>
    <col min="2308" max="2308" width="17" style="3" bestFit="1" customWidth="1"/>
    <col min="2309" max="2309" width="14.42578125" style="3" bestFit="1" customWidth="1"/>
    <col min="2310" max="2310" width="15.140625" style="3" bestFit="1" customWidth="1"/>
    <col min="2311" max="2311" width="17.140625" style="3" customWidth="1"/>
    <col min="2312" max="2312" width="15.140625" style="3" customWidth="1"/>
    <col min="2313" max="2562" width="12.5703125" style="3"/>
    <col min="2563" max="2563" width="12.5703125" style="3" customWidth="1"/>
    <col min="2564" max="2564" width="17" style="3" bestFit="1" customWidth="1"/>
    <col min="2565" max="2565" width="14.42578125" style="3" bestFit="1" customWidth="1"/>
    <col min="2566" max="2566" width="15.140625" style="3" bestFit="1" customWidth="1"/>
    <col min="2567" max="2567" width="17.140625" style="3" customWidth="1"/>
    <col min="2568" max="2568" width="15.140625" style="3" customWidth="1"/>
    <col min="2569" max="2818" width="12.5703125" style="3"/>
    <col min="2819" max="2819" width="12.5703125" style="3" customWidth="1"/>
    <col min="2820" max="2820" width="17" style="3" bestFit="1" customWidth="1"/>
    <col min="2821" max="2821" width="14.42578125" style="3" bestFit="1" customWidth="1"/>
    <col min="2822" max="2822" width="15.140625" style="3" bestFit="1" customWidth="1"/>
    <col min="2823" max="2823" width="17.140625" style="3" customWidth="1"/>
    <col min="2824" max="2824" width="15.140625" style="3" customWidth="1"/>
    <col min="2825" max="3074" width="12.5703125" style="3"/>
    <col min="3075" max="3075" width="12.5703125" style="3" customWidth="1"/>
    <col min="3076" max="3076" width="17" style="3" bestFit="1" customWidth="1"/>
    <col min="3077" max="3077" width="14.42578125" style="3" bestFit="1" customWidth="1"/>
    <col min="3078" max="3078" width="15.140625" style="3" bestFit="1" customWidth="1"/>
    <col min="3079" max="3079" width="17.140625" style="3" customWidth="1"/>
    <col min="3080" max="3080" width="15.140625" style="3" customWidth="1"/>
    <col min="3081" max="3330" width="12.5703125" style="3"/>
    <col min="3331" max="3331" width="12.5703125" style="3" customWidth="1"/>
    <col min="3332" max="3332" width="17" style="3" bestFit="1" customWidth="1"/>
    <col min="3333" max="3333" width="14.42578125" style="3" bestFit="1" customWidth="1"/>
    <col min="3334" max="3334" width="15.140625" style="3" bestFit="1" customWidth="1"/>
    <col min="3335" max="3335" width="17.140625" style="3" customWidth="1"/>
    <col min="3336" max="3336" width="15.140625" style="3" customWidth="1"/>
    <col min="3337" max="3586" width="12.5703125" style="3"/>
    <col min="3587" max="3587" width="12.5703125" style="3" customWidth="1"/>
    <col min="3588" max="3588" width="17" style="3" bestFit="1" customWidth="1"/>
    <col min="3589" max="3589" width="14.42578125" style="3" bestFit="1" customWidth="1"/>
    <col min="3590" max="3590" width="15.140625" style="3" bestFit="1" customWidth="1"/>
    <col min="3591" max="3591" width="17.140625" style="3" customWidth="1"/>
    <col min="3592" max="3592" width="15.140625" style="3" customWidth="1"/>
    <col min="3593" max="3842" width="12.5703125" style="3"/>
    <col min="3843" max="3843" width="12.5703125" style="3" customWidth="1"/>
    <col min="3844" max="3844" width="17" style="3" bestFit="1" customWidth="1"/>
    <col min="3845" max="3845" width="14.42578125" style="3" bestFit="1" customWidth="1"/>
    <col min="3846" max="3846" width="15.140625" style="3" bestFit="1" customWidth="1"/>
    <col min="3847" max="3847" width="17.140625" style="3" customWidth="1"/>
    <col min="3848" max="3848" width="15.140625" style="3" customWidth="1"/>
    <col min="3849" max="4098" width="12.5703125" style="3"/>
    <col min="4099" max="4099" width="12.5703125" style="3" customWidth="1"/>
    <col min="4100" max="4100" width="17" style="3" bestFit="1" customWidth="1"/>
    <col min="4101" max="4101" width="14.42578125" style="3" bestFit="1" customWidth="1"/>
    <col min="4102" max="4102" width="15.140625" style="3" bestFit="1" customWidth="1"/>
    <col min="4103" max="4103" width="17.140625" style="3" customWidth="1"/>
    <col min="4104" max="4104" width="15.140625" style="3" customWidth="1"/>
    <col min="4105" max="4354" width="12.5703125" style="3"/>
    <col min="4355" max="4355" width="12.5703125" style="3" customWidth="1"/>
    <col min="4356" max="4356" width="17" style="3" bestFit="1" customWidth="1"/>
    <col min="4357" max="4357" width="14.42578125" style="3" bestFit="1" customWidth="1"/>
    <col min="4358" max="4358" width="15.140625" style="3" bestFit="1" customWidth="1"/>
    <col min="4359" max="4359" width="17.140625" style="3" customWidth="1"/>
    <col min="4360" max="4360" width="15.140625" style="3" customWidth="1"/>
    <col min="4361" max="4610" width="12.5703125" style="3"/>
    <col min="4611" max="4611" width="12.5703125" style="3" customWidth="1"/>
    <col min="4612" max="4612" width="17" style="3" bestFit="1" customWidth="1"/>
    <col min="4613" max="4613" width="14.42578125" style="3" bestFit="1" customWidth="1"/>
    <col min="4614" max="4614" width="15.140625" style="3" bestFit="1" customWidth="1"/>
    <col min="4615" max="4615" width="17.140625" style="3" customWidth="1"/>
    <col min="4616" max="4616" width="15.140625" style="3" customWidth="1"/>
    <col min="4617" max="4866" width="12.5703125" style="3"/>
    <col min="4867" max="4867" width="12.5703125" style="3" customWidth="1"/>
    <col min="4868" max="4868" width="17" style="3" bestFit="1" customWidth="1"/>
    <col min="4869" max="4869" width="14.42578125" style="3" bestFit="1" customWidth="1"/>
    <col min="4870" max="4870" width="15.140625" style="3" bestFit="1" customWidth="1"/>
    <col min="4871" max="4871" width="17.140625" style="3" customWidth="1"/>
    <col min="4872" max="4872" width="15.140625" style="3" customWidth="1"/>
    <col min="4873" max="5122" width="12.5703125" style="3"/>
    <col min="5123" max="5123" width="12.5703125" style="3" customWidth="1"/>
    <col min="5124" max="5124" width="17" style="3" bestFit="1" customWidth="1"/>
    <col min="5125" max="5125" width="14.42578125" style="3" bestFit="1" customWidth="1"/>
    <col min="5126" max="5126" width="15.140625" style="3" bestFit="1" customWidth="1"/>
    <col min="5127" max="5127" width="17.140625" style="3" customWidth="1"/>
    <col min="5128" max="5128" width="15.140625" style="3" customWidth="1"/>
    <col min="5129" max="5378" width="12.5703125" style="3"/>
    <col min="5379" max="5379" width="12.5703125" style="3" customWidth="1"/>
    <col min="5380" max="5380" width="17" style="3" bestFit="1" customWidth="1"/>
    <col min="5381" max="5381" width="14.42578125" style="3" bestFit="1" customWidth="1"/>
    <col min="5382" max="5382" width="15.140625" style="3" bestFit="1" customWidth="1"/>
    <col min="5383" max="5383" width="17.140625" style="3" customWidth="1"/>
    <col min="5384" max="5384" width="15.140625" style="3" customWidth="1"/>
    <col min="5385" max="5634" width="12.5703125" style="3"/>
    <col min="5635" max="5635" width="12.5703125" style="3" customWidth="1"/>
    <col min="5636" max="5636" width="17" style="3" bestFit="1" customWidth="1"/>
    <col min="5637" max="5637" width="14.42578125" style="3" bestFit="1" customWidth="1"/>
    <col min="5638" max="5638" width="15.140625" style="3" bestFit="1" customWidth="1"/>
    <col min="5639" max="5639" width="17.140625" style="3" customWidth="1"/>
    <col min="5640" max="5640" width="15.140625" style="3" customWidth="1"/>
    <col min="5641" max="5890" width="12.5703125" style="3"/>
    <col min="5891" max="5891" width="12.5703125" style="3" customWidth="1"/>
    <col min="5892" max="5892" width="17" style="3" bestFit="1" customWidth="1"/>
    <col min="5893" max="5893" width="14.42578125" style="3" bestFit="1" customWidth="1"/>
    <col min="5894" max="5894" width="15.140625" style="3" bestFit="1" customWidth="1"/>
    <col min="5895" max="5895" width="17.140625" style="3" customWidth="1"/>
    <col min="5896" max="5896" width="15.140625" style="3" customWidth="1"/>
    <col min="5897" max="6146" width="12.5703125" style="3"/>
    <col min="6147" max="6147" width="12.5703125" style="3" customWidth="1"/>
    <col min="6148" max="6148" width="17" style="3" bestFit="1" customWidth="1"/>
    <col min="6149" max="6149" width="14.42578125" style="3" bestFit="1" customWidth="1"/>
    <col min="6150" max="6150" width="15.140625" style="3" bestFit="1" customWidth="1"/>
    <col min="6151" max="6151" width="17.140625" style="3" customWidth="1"/>
    <col min="6152" max="6152" width="15.140625" style="3" customWidth="1"/>
    <col min="6153" max="6402" width="12.5703125" style="3"/>
    <col min="6403" max="6403" width="12.5703125" style="3" customWidth="1"/>
    <col min="6404" max="6404" width="17" style="3" bestFit="1" customWidth="1"/>
    <col min="6405" max="6405" width="14.42578125" style="3" bestFit="1" customWidth="1"/>
    <col min="6406" max="6406" width="15.140625" style="3" bestFit="1" customWidth="1"/>
    <col min="6407" max="6407" width="17.140625" style="3" customWidth="1"/>
    <col min="6408" max="6408" width="15.140625" style="3" customWidth="1"/>
    <col min="6409" max="6658" width="12.5703125" style="3"/>
    <col min="6659" max="6659" width="12.5703125" style="3" customWidth="1"/>
    <col min="6660" max="6660" width="17" style="3" bestFit="1" customWidth="1"/>
    <col min="6661" max="6661" width="14.42578125" style="3" bestFit="1" customWidth="1"/>
    <col min="6662" max="6662" width="15.140625" style="3" bestFit="1" customWidth="1"/>
    <col min="6663" max="6663" width="17.140625" style="3" customWidth="1"/>
    <col min="6664" max="6664" width="15.140625" style="3" customWidth="1"/>
    <col min="6665" max="6914" width="12.5703125" style="3"/>
    <col min="6915" max="6915" width="12.5703125" style="3" customWidth="1"/>
    <col min="6916" max="6916" width="17" style="3" bestFit="1" customWidth="1"/>
    <col min="6917" max="6917" width="14.42578125" style="3" bestFit="1" customWidth="1"/>
    <col min="6918" max="6918" width="15.140625" style="3" bestFit="1" customWidth="1"/>
    <col min="6919" max="6919" width="17.140625" style="3" customWidth="1"/>
    <col min="6920" max="6920" width="15.140625" style="3" customWidth="1"/>
    <col min="6921" max="7170" width="12.5703125" style="3"/>
    <col min="7171" max="7171" width="12.5703125" style="3" customWidth="1"/>
    <col min="7172" max="7172" width="17" style="3" bestFit="1" customWidth="1"/>
    <col min="7173" max="7173" width="14.42578125" style="3" bestFit="1" customWidth="1"/>
    <col min="7174" max="7174" width="15.140625" style="3" bestFit="1" customWidth="1"/>
    <col min="7175" max="7175" width="17.140625" style="3" customWidth="1"/>
    <col min="7176" max="7176" width="15.140625" style="3" customWidth="1"/>
    <col min="7177" max="7426" width="12.5703125" style="3"/>
    <col min="7427" max="7427" width="12.5703125" style="3" customWidth="1"/>
    <col min="7428" max="7428" width="17" style="3" bestFit="1" customWidth="1"/>
    <col min="7429" max="7429" width="14.42578125" style="3" bestFit="1" customWidth="1"/>
    <col min="7430" max="7430" width="15.140625" style="3" bestFit="1" customWidth="1"/>
    <col min="7431" max="7431" width="17.140625" style="3" customWidth="1"/>
    <col min="7432" max="7432" width="15.140625" style="3" customWidth="1"/>
    <col min="7433" max="7682" width="12.5703125" style="3"/>
    <col min="7683" max="7683" width="12.5703125" style="3" customWidth="1"/>
    <col min="7684" max="7684" width="17" style="3" bestFit="1" customWidth="1"/>
    <col min="7685" max="7685" width="14.42578125" style="3" bestFit="1" customWidth="1"/>
    <col min="7686" max="7686" width="15.140625" style="3" bestFit="1" customWidth="1"/>
    <col min="7687" max="7687" width="17.140625" style="3" customWidth="1"/>
    <col min="7688" max="7688" width="15.140625" style="3" customWidth="1"/>
    <col min="7689" max="7938" width="12.5703125" style="3"/>
    <col min="7939" max="7939" width="12.5703125" style="3" customWidth="1"/>
    <col min="7940" max="7940" width="17" style="3" bestFit="1" customWidth="1"/>
    <col min="7941" max="7941" width="14.42578125" style="3" bestFit="1" customWidth="1"/>
    <col min="7942" max="7942" width="15.140625" style="3" bestFit="1" customWidth="1"/>
    <col min="7943" max="7943" width="17.140625" style="3" customWidth="1"/>
    <col min="7944" max="7944" width="15.140625" style="3" customWidth="1"/>
    <col min="7945" max="8194" width="12.5703125" style="3"/>
    <col min="8195" max="8195" width="12.5703125" style="3" customWidth="1"/>
    <col min="8196" max="8196" width="17" style="3" bestFit="1" customWidth="1"/>
    <col min="8197" max="8197" width="14.42578125" style="3" bestFit="1" customWidth="1"/>
    <col min="8198" max="8198" width="15.140625" style="3" bestFit="1" customWidth="1"/>
    <col min="8199" max="8199" width="17.140625" style="3" customWidth="1"/>
    <col min="8200" max="8200" width="15.140625" style="3" customWidth="1"/>
    <col min="8201" max="8450" width="12.5703125" style="3"/>
    <col min="8451" max="8451" width="12.5703125" style="3" customWidth="1"/>
    <col min="8452" max="8452" width="17" style="3" bestFit="1" customWidth="1"/>
    <col min="8453" max="8453" width="14.42578125" style="3" bestFit="1" customWidth="1"/>
    <col min="8454" max="8454" width="15.140625" style="3" bestFit="1" customWidth="1"/>
    <col min="8455" max="8455" width="17.140625" style="3" customWidth="1"/>
    <col min="8456" max="8456" width="15.140625" style="3" customWidth="1"/>
    <col min="8457" max="8706" width="12.5703125" style="3"/>
    <col min="8707" max="8707" width="12.5703125" style="3" customWidth="1"/>
    <col min="8708" max="8708" width="17" style="3" bestFit="1" customWidth="1"/>
    <col min="8709" max="8709" width="14.42578125" style="3" bestFit="1" customWidth="1"/>
    <col min="8710" max="8710" width="15.140625" style="3" bestFit="1" customWidth="1"/>
    <col min="8711" max="8711" width="17.140625" style="3" customWidth="1"/>
    <col min="8712" max="8712" width="15.140625" style="3" customWidth="1"/>
    <col min="8713" max="8962" width="12.5703125" style="3"/>
    <col min="8963" max="8963" width="12.5703125" style="3" customWidth="1"/>
    <col min="8964" max="8964" width="17" style="3" bestFit="1" customWidth="1"/>
    <col min="8965" max="8965" width="14.42578125" style="3" bestFit="1" customWidth="1"/>
    <col min="8966" max="8966" width="15.140625" style="3" bestFit="1" customWidth="1"/>
    <col min="8967" max="8967" width="17.140625" style="3" customWidth="1"/>
    <col min="8968" max="8968" width="15.140625" style="3" customWidth="1"/>
    <col min="8969" max="9218" width="12.5703125" style="3"/>
    <col min="9219" max="9219" width="12.5703125" style="3" customWidth="1"/>
    <col min="9220" max="9220" width="17" style="3" bestFit="1" customWidth="1"/>
    <col min="9221" max="9221" width="14.42578125" style="3" bestFit="1" customWidth="1"/>
    <col min="9222" max="9222" width="15.140625" style="3" bestFit="1" customWidth="1"/>
    <col min="9223" max="9223" width="17.140625" style="3" customWidth="1"/>
    <col min="9224" max="9224" width="15.140625" style="3" customWidth="1"/>
    <col min="9225" max="9474" width="12.5703125" style="3"/>
    <col min="9475" max="9475" width="12.5703125" style="3" customWidth="1"/>
    <col min="9476" max="9476" width="17" style="3" bestFit="1" customWidth="1"/>
    <col min="9477" max="9477" width="14.42578125" style="3" bestFit="1" customWidth="1"/>
    <col min="9478" max="9478" width="15.140625" style="3" bestFit="1" customWidth="1"/>
    <col min="9479" max="9479" width="17.140625" style="3" customWidth="1"/>
    <col min="9480" max="9480" width="15.140625" style="3" customWidth="1"/>
    <col min="9481" max="9730" width="12.5703125" style="3"/>
    <col min="9731" max="9731" width="12.5703125" style="3" customWidth="1"/>
    <col min="9732" max="9732" width="17" style="3" bestFit="1" customWidth="1"/>
    <col min="9733" max="9733" width="14.42578125" style="3" bestFit="1" customWidth="1"/>
    <col min="9734" max="9734" width="15.140625" style="3" bestFit="1" customWidth="1"/>
    <col min="9735" max="9735" width="17.140625" style="3" customWidth="1"/>
    <col min="9736" max="9736" width="15.140625" style="3" customWidth="1"/>
    <col min="9737" max="9986" width="12.5703125" style="3"/>
    <col min="9987" max="9987" width="12.5703125" style="3" customWidth="1"/>
    <col min="9988" max="9988" width="17" style="3" bestFit="1" customWidth="1"/>
    <col min="9989" max="9989" width="14.42578125" style="3" bestFit="1" customWidth="1"/>
    <col min="9990" max="9990" width="15.140625" style="3" bestFit="1" customWidth="1"/>
    <col min="9991" max="9991" width="17.140625" style="3" customWidth="1"/>
    <col min="9992" max="9992" width="15.140625" style="3" customWidth="1"/>
    <col min="9993" max="10242" width="12.5703125" style="3"/>
    <col min="10243" max="10243" width="12.5703125" style="3" customWidth="1"/>
    <col min="10244" max="10244" width="17" style="3" bestFit="1" customWidth="1"/>
    <col min="10245" max="10245" width="14.42578125" style="3" bestFit="1" customWidth="1"/>
    <col min="10246" max="10246" width="15.140625" style="3" bestFit="1" customWidth="1"/>
    <col min="10247" max="10247" width="17.140625" style="3" customWidth="1"/>
    <col min="10248" max="10248" width="15.140625" style="3" customWidth="1"/>
    <col min="10249" max="10498" width="12.5703125" style="3"/>
    <col min="10499" max="10499" width="12.5703125" style="3" customWidth="1"/>
    <col min="10500" max="10500" width="17" style="3" bestFit="1" customWidth="1"/>
    <col min="10501" max="10501" width="14.42578125" style="3" bestFit="1" customWidth="1"/>
    <col min="10502" max="10502" width="15.140625" style="3" bestFit="1" customWidth="1"/>
    <col min="10503" max="10503" width="17.140625" style="3" customWidth="1"/>
    <col min="10504" max="10504" width="15.140625" style="3" customWidth="1"/>
    <col min="10505" max="10754" width="12.5703125" style="3"/>
    <col min="10755" max="10755" width="12.5703125" style="3" customWidth="1"/>
    <col min="10756" max="10756" width="17" style="3" bestFit="1" customWidth="1"/>
    <col min="10757" max="10757" width="14.42578125" style="3" bestFit="1" customWidth="1"/>
    <col min="10758" max="10758" width="15.140625" style="3" bestFit="1" customWidth="1"/>
    <col min="10759" max="10759" width="17.140625" style="3" customWidth="1"/>
    <col min="10760" max="10760" width="15.140625" style="3" customWidth="1"/>
    <col min="10761" max="11010" width="12.5703125" style="3"/>
    <col min="11011" max="11011" width="12.5703125" style="3" customWidth="1"/>
    <col min="11012" max="11012" width="17" style="3" bestFit="1" customWidth="1"/>
    <col min="11013" max="11013" width="14.42578125" style="3" bestFit="1" customWidth="1"/>
    <col min="11014" max="11014" width="15.140625" style="3" bestFit="1" customWidth="1"/>
    <col min="11015" max="11015" width="17.140625" style="3" customWidth="1"/>
    <col min="11016" max="11016" width="15.140625" style="3" customWidth="1"/>
    <col min="11017" max="11266" width="12.5703125" style="3"/>
    <col min="11267" max="11267" width="12.5703125" style="3" customWidth="1"/>
    <col min="11268" max="11268" width="17" style="3" bestFit="1" customWidth="1"/>
    <col min="11269" max="11269" width="14.42578125" style="3" bestFit="1" customWidth="1"/>
    <col min="11270" max="11270" width="15.140625" style="3" bestFit="1" customWidth="1"/>
    <col min="11271" max="11271" width="17.140625" style="3" customWidth="1"/>
    <col min="11272" max="11272" width="15.140625" style="3" customWidth="1"/>
    <col min="11273" max="11522" width="12.5703125" style="3"/>
    <col min="11523" max="11523" width="12.5703125" style="3" customWidth="1"/>
    <col min="11524" max="11524" width="17" style="3" bestFit="1" customWidth="1"/>
    <col min="11525" max="11525" width="14.42578125" style="3" bestFit="1" customWidth="1"/>
    <col min="11526" max="11526" width="15.140625" style="3" bestFit="1" customWidth="1"/>
    <col min="11527" max="11527" width="17.140625" style="3" customWidth="1"/>
    <col min="11528" max="11528" width="15.140625" style="3" customWidth="1"/>
    <col min="11529" max="11778" width="12.5703125" style="3"/>
    <col min="11779" max="11779" width="12.5703125" style="3" customWidth="1"/>
    <col min="11780" max="11780" width="17" style="3" bestFit="1" customWidth="1"/>
    <col min="11781" max="11781" width="14.42578125" style="3" bestFit="1" customWidth="1"/>
    <col min="11782" max="11782" width="15.140625" style="3" bestFit="1" customWidth="1"/>
    <col min="11783" max="11783" width="17.140625" style="3" customWidth="1"/>
    <col min="11784" max="11784" width="15.140625" style="3" customWidth="1"/>
    <col min="11785" max="12034" width="12.5703125" style="3"/>
    <col min="12035" max="12035" width="12.5703125" style="3" customWidth="1"/>
    <col min="12036" max="12036" width="17" style="3" bestFit="1" customWidth="1"/>
    <col min="12037" max="12037" width="14.42578125" style="3" bestFit="1" customWidth="1"/>
    <col min="12038" max="12038" width="15.140625" style="3" bestFit="1" customWidth="1"/>
    <col min="12039" max="12039" width="17.140625" style="3" customWidth="1"/>
    <col min="12040" max="12040" width="15.140625" style="3" customWidth="1"/>
    <col min="12041" max="12290" width="12.5703125" style="3"/>
    <col min="12291" max="12291" width="12.5703125" style="3" customWidth="1"/>
    <col min="12292" max="12292" width="17" style="3" bestFit="1" customWidth="1"/>
    <col min="12293" max="12293" width="14.42578125" style="3" bestFit="1" customWidth="1"/>
    <col min="12294" max="12294" width="15.140625" style="3" bestFit="1" customWidth="1"/>
    <col min="12295" max="12295" width="17.140625" style="3" customWidth="1"/>
    <col min="12296" max="12296" width="15.140625" style="3" customWidth="1"/>
    <col min="12297" max="12546" width="12.5703125" style="3"/>
    <col min="12547" max="12547" width="12.5703125" style="3" customWidth="1"/>
    <col min="12548" max="12548" width="17" style="3" bestFit="1" customWidth="1"/>
    <col min="12549" max="12549" width="14.42578125" style="3" bestFit="1" customWidth="1"/>
    <col min="12550" max="12550" width="15.140625" style="3" bestFit="1" customWidth="1"/>
    <col min="12551" max="12551" width="17.140625" style="3" customWidth="1"/>
    <col min="12552" max="12552" width="15.140625" style="3" customWidth="1"/>
    <col min="12553" max="12802" width="12.5703125" style="3"/>
    <col min="12803" max="12803" width="12.5703125" style="3" customWidth="1"/>
    <col min="12804" max="12804" width="17" style="3" bestFit="1" customWidth="1"/>
    <col min="12805" max="12805" width="14.42578125" style="3" bestFit="1" customWidth="1"/>
    <col min="12806" max="12806" width="15.140625" style="3" bestFit="1" customWidth="1"/>
    <col min="12807" max="12807" width="17.140625" style="3" customWidth="1"/>
    <col min="12808" max="12808" width="15.140625" style="3" customWidth="1"/>
    <col min="12809" max="13058" width="12.5703125" style="3"/>
    <col min="13059" max="13059" width="12.5703125" style="3" customWidth="1"/>
    <col min="13060" max="13060" width="17" style="3" bestFit="1" customWidth="1"/>
    <col min="13061" max="13061" width="14.42578125" style="3" bestFit="1" customWidth="1"/>
    <col min="13062" max="13062" width="15.140625" style="3" bestFit="1" customWidth="1"/>
    <col min="13063" max="13063" width="17.140625" style="3" customWidth="1"/>
    <col min="13064" max="13064" width="15.140625" style="3" customWidth="1"/>
    <col min="13065" max="13314" width="12.5703125" style="3"/>
    <col min="13315" max="13315" width="12.5703125" style="3" customWidth="1"/>
    <col min="13316" max="13316" width="17" style="3" bestFit="1" customWidth="1"/>
    <col min="13317" max="13317" width="14.42578125" style="3" bestFit="1" customWidth="1"/>
    <col min="13318" max="13318" width="15.140625" style="3" bestFit="1" customWidth="1"/>
    <col min="13319" max="13319" width="17.140625" style="3" customWidth="1"/>
    <col min="13320" max="13320" width="15.140625" style="3" customWidth="1"/>
    <col min="13321" max="13570" width="12.5703125" style="3"/>
    <col min="13571" max="13571" width="12.5703125" style="3" customWidth="1"/>
    <col min="13572" max="13572" width="17" style="3" bestFit="1" customWidth="1"/>
    <col min="13573" max="13573" width="14.42578125" style="3" bestFit="1" customWidth="1"/>
    <col min="13574" max="13574" width="15.140625" style="3" bestFit="1" customWidth="1"/>
    <col min="13575" max="13575" width="17.140625" style="3" customWidth="1"/>
    <col min="13576" max="13576" width="15.140625" style="3" customWidth="1"/>
    <col min="13577" max="13826" width="12.5703125" style="3"/>
    <col min="13827" max="13827" width="12.5703125" style="3" customWidth="1"/>
    <col min="13828" max="13828" width="17" style="3" bestFit="1" customWidth="1"/>
    <col min="13829" max="13829" width="14.42578125" style="3" bestFit="1" customWidth="1"/>
    <col min="13830" max="13830" width="15.140625" style="3" bestFit="1" customWidth="1"/>
    <col min="13831" max="13831" width="17.140625" style="3" customWidth="1"/>
    <col min="13832" max="13832" width="15.140625" style="3" customWidth="1"/>
    <col min="13833" max="14082" width="12.5703125" style="3"/>
    <col min="14083" max="14083" width="12.5703125" style="3" customWidth="1"/>
    <col min="14084" max="14084" width="17" style="3" bestFit="1" customWidth="1"/>
    <col min="14085" max="14085" width="14.42578125" style="3" bestFit="1" customWidth="1"/>
    <col min="14086" max="14086" width="15.140625" style="3" bestFit="1" customWidth="1"/>
    <col min="14087" max="14087" width="17.140625" style="3" customWidth="1"/>
    <col min="14088" max="14088" width="15.140625" style="3" customWidth="1"/>
    <col min="14089" max="14338" width="12.5703125" style="3"/>
    <col min="14339" max="14339" width="12.5703125" style="3" customWidth="1"/>
    <col min="14340" max="14340" width="17" style="3" bestFit="1" customWidth="1"/>
    <col min="14341" max="14341" width="14.42578125" style="3" bestFit="1" customWidth="1"/>
    <col min="14342" max="14342" width="15.140625" style="3" bestFit="1" customWidth="1"/>
    <col min="14343" max="14343" width="17.140625" style="3" customWidth="1"/>
    <col min="14344" max="14344" width="15.140625" style="3" customWidth="1"/>
    <col min="14345" max="14594" width="12.5703125" style="3"/>
    <col min="14595" max="14595" width="12.5703125" style="3" customWidth="1"/>
    <col min="14596" max="14596" width="17" style="3" bestFit="1" customWidth="1"/>
    <col min="14597" max="14597" width="14.42578125" style="3" bestFit="1" customWidth="1"/>
    <col min="14598" max="14598" width="15.140625" style="3" bestFit="1" customWidth="1"/>
    <col min="14599" max="14599" width="17.140625" style="3" customWidth="1"/>
    <col min="14600" max="14600" width="15.140625" style="3" customWidth="1"/>
    <col min="14601" max="14850" width="12.5703125" style="3"/>
    <col min="14851" max="14851" width="12.5703125" style="3" customWidth="1"/>
    <col min="14852" max="14852" width="17" style="3" bestFit="1" customWidth="1"/>
    <col min="14853" max="14853" width="14.42578125" style="3" bestFit="1" customWidth="1"/>
    <col min="14854" max="14854" width="15.140625" style="3" bestFit="1" customWidth="1"/>
    <col min="14855" max="14855" width="17.140625" style="3" customWidth="1"/>
    <col min="14856" max="14856" width="15.140625" style="3" customWidth="1"/>
    <col min="14857" max="15106" width="12.5703125" style="3"/>
    <col min="15107" max="15107" width="12.5703125" style="3" customWidth="1"/>
    <col min="15108" max="15108" width="17" style="3" bestFit="1" customWidth="1"/>
    <col min="15109" max="15109" width="14.42578125" style="3" bestFit="1" customWidth="1"/>
    <col min="15110" max="15110" width="15.140625" style="3" bestFit="1" customWidth="1"/>
    <col min="15111" max="15111" width="17.140625" style="3" customWidth="1"/>
    <col min="15112" max="15112" width="15.140625" style="3" customWidth="1"/>
    <col min="15113" max="15362" width="12.5703125" style="3"/>
    <col min="15363" max="15363" width="12.5703125" style="3" customWidth="1"/>
    <col min="15364" max="15364" width="17" style="3" bestFit="1" customWidth="1"/>
    <col min="15365" max="15365" width="14.42578125" style="3" bestFit="1" customWidth="1"/>
    <col min="15366" max="15366" width="15.140625" style="3" bestFit="1" customWidth="1"/>
    <col min="15367" max="15367" width="17.140625" style="3" customWidth="1"/>
    <col min="15368" max="15368" width="15.140625" style="3" customWidth="1"/>
    <col min="15369" max="15618" width="12.5703125" style="3"/>
    <col min="15619" max="15619" width="12.5703125" style="3" customWidth="1"/>
    <col min="15620" max="15620" width="17" style="3" bestFit="1" customWidth="1"/>
    <col min="15621" max="15621" width="14.42578125" style="3" bestFit="1" customWidth="1"/>
    <col min="15622" max="15622" width="15.140625" style="3" bestFit="1" customWidth="1"/>
    <col min="15623" max="15623" width="17.140625" style="3" customWidth="1"/>
    <col min="15624" max="15624" width="15.140625" style="3" customWidth="1"/>
    <col min="15625" max="15874" width="12.5703125" style="3"/>
    <col min="15875" max="15875" width="12.5703125" style="3" customWidth="1"/>
    <col min="15876" max="15876" width="17" style="3" bestFit="1" customWidth="1"/>
    <col min="15877" max="15877" width="14.42578125" style="3" bestFit="1" customWidth="1"/>
    <col min="15878" max="15878" width="15.140625" style="3" bestFit="1" customWidth="1"/>
    <col min="15879" max="15879" width="17.140625" style="3" customWidth="1"/>
    <col min="15880" max="15880" width="15.140625" style="3" customWidth="1"/>
    <col min="15881" max="16130" width="12.5703125" style="3"/>
    <col min="16131" max="16131" width="12.5703125" style="3" customWidth="1"/>
    <col min="16132" max="16132" width="17" style="3" bestFit="1" customWidth="1"/>
    <col min="16133" max="16133" width="14.42578125" style="3" bestFit="1" customWidth="1"/>
    <col min="16134" max="16134" width="15.140625" style="3" bestFit="1" customWidth="1"/>
    <col min="16135" max="16135" width="17.140625" style="3" customWidth="1"/>
    <col min="16136" max="16136" width="15.140625" style="3" customWidth="1"/>
    <col min="16137" max="16384" width="12.5703125" style="3"/>
  </cols>
  <sheetData>
    <row r="1" spans="1:11" s="2" customFormat="1" x14ac:dyDescent="0.2">
      <c r="A1" s="1" t="s">
        <v>0</v>
      </c>
      <c r="B1" s="7" t="s">
        <v>1</v>
      </c>
      <c r="C1" s="1" t="s">
        <v>2</v>
      </c>
      <c r="D1" s="1" t="s">
        <v>13</v>
      </c>
      <c r="E1" s="36" t="s">
        <v>12</v>
      </c>
      <c r="F1" s="1" t="s">
        <v>11</v>
      </c>
      <c r="G1" s="1" t="s">
        <v>3</v>
      </c>
      <c r="H1" s="1" t="s">
        <v>4</v>
      </c>
    </row>
    <row r="2" spans="1:11" ht="15" x14ac:dyDescent="0.25">
      <c r="A2" s="3">
        <v>3887</v>
      </c>
      <c r="B2" s="34">
        <v>41370.533831018518</v>
      </c>
      <c r="C2" s="38">
        <v>30.1</v>
      </c>
      <c r="D2" s="33">
        <v>0</v>
      </c>
      <c r="E2" s="37">
        <v>2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5" x14ac:dyDescent="0.25">
      <c r="A3" s="3">
        <v>3887</v>
      </c>
      <c r="B3" s="34">
        <v>41370.533946759257</v>
      </c>
      <c r="C3" s="38">
        <v>4746</v>
      </c>
      <c r="D3" s="33">
        <v>5.2</v>
      </c>
      <c r="E3" s="37">
        <v>2</v>
      </c>
      <c r="F3" s="3">
        <f t="shared" ref="F3:F8" si="1">D3/E3</f>
        <v>2.6</v>
      </c>
      <c r="G3" s="4">
        <f t="shared" ref="G3:G8" si="2">F3*0.59</f>
        <v>1.534</v>
      </c>
      <c r="H3" s="5">
        <f t="shared" si="0"/>
        <v>1534</v>
      </c>
      <c r="J3" s="10" t="s">
        <v>14</v>
      </c>
      <c r="K3" s="6">
        <f>SLOPE(H2:H8,C2:C8)</f>
        <v>0.40908552623694727</v>
      </c>
    </row>
    <row r="4" spans="1:11" ht="15" x14ac:dyDescent="0.25">
      <c r="A4" s="3">
        <v>3887</v>
      </c>
      <c r="B4" s="34">
        <v>41370.534062500003</v>
      </c>
      <c r="C4" s="38">
        <v>9085</v>
      </c>
      <c r="D4" s="33">
        <v>10.4</v>
      </c>
      <c r="E4" s="37">
        <v>2</v>
      </c>
      <c r="F4" s="3">
        <f t="shared" si="1"/>
        <v>5.2</v>
      </c>
      <c r="G4" s="4">
        <f t="shared" si="2"/>
        <v>3.0680000000000001</v>
      </c>
      <c r="H4" s="5">
        <f t="shared" si="0"/>
        <v>3068</v>
      </c>
      <c r="J4" s="10" t="s">
        <v>15</v>
      </c>
      <c r="K4" s="6">
        <f>INTERCEPT(H2:H8,C2:C8)</f>
        <v>-505.28794297303466</v>
      </c>
    </row>
    <row r="5" spans="1:11" ht="15" x14ac:dyDescent="0.25">
      <c r="A5" s="3">
        <v>3887</v>
      </c>
      <c r="B5" s="34">
        <v>41370.535682870373</v>
      </c>
      <c r="C5" s="38">
        <v>17112</v>
      </c>
      <c r="D5" s="33">
        <v>20.7</v>
      </c>
      <c r="E5" s="37">
        <v>2</v>
      </c>
      <c r="F5" s="3">
        <f t="shared" si="1"/>
        <v>10.35</v>
      </c>
      <c r="G5" s="4">
        <f t="shared" si="2"/>
        <v>6.1064999999999996</v>
      </c>
      <c r="H5" s="5">
        <f t="shared" si="0"/>
        <v>6106.5</v>
      </c>
    </row>
    <row r="6" spans="1:11" ht="15" x14ac:dyDescent="0.25">
      <c r="A6" s="3">
        <v>3887</v>
      </c>
      <c r="B6" s="34">
        <v>41370.535798611112</v>
      </c>
      <c r="C6" s="38">
        <v>27994</v>
      </c>
      <c r="D6" s="33">
        <v>35.700000000000003</v>
      </c>
      <c r="E6" s="37">
        <v>2</v>
      </c>
      <c r="F6" s="3">
        <f t="shared" si="1"/>
        <v>17.850000000000001</v>
      </c>
      <c r="G6" s="4">
        <f t="shared" si="2"/>
        <v>10.531499999999999</v>
      </c>
      <c r="H6" s="5">
        <f t="shared" si="0"/>
        <v>10531.5</v>
      </c>
    </row>
    <row r="7" spans="1:11" ht="15" x14ac:dyDescent="0.25">
      <c r="A7" s="3">
        <v>3887</v>
      </c>
      <c r="B7" s="34">
        <v>41370.535914351851</v>
      </c>
      <c r="C7" s="38">
        <v>38022</v>
      </c>
      <c r="D7" s="33">
        <v>50.8</v>
      </c>
      <c r="E7" s="37">
        <v>2</v>
      </c>
      <c r="F7" s="3">
        <f t="shared" si="1"/>
        <v>25.4</v>
      </c>
      <c r="G7" s="4">
        <f t="shared" si="2"/>
        <v>14.985999999999999</v>
      </c>
      <c r="H7" s="5">
        <f t="shared" si="0"/>
        <v>14985.999999999998</v>
      </c>
    </row>
    <row r="8" spans="1:11" ht="15" x14ac:dyDescent="0.25">
      <c r="A8" s="3">
        <v>3887</v>
      </c>
      <c r="B8" s="34">
        <v>41370.536840277775</v>
      </c>
      <c r="C8" s="38">
        <v>51266</v>
      </c>
      <c r="D8" s="33">
        <v>70.8</v>
      </c>
      <c r="E8" s="37">
        <v>2</v>
      </c>
      <c r="F8" s="3">
        <f t="shared" si="1"/>
        <v>35.4</v>
      </c>
      <c r="G8" s="4">
        <f t="shared" si="2"/>
        <v>20.885999999999999</v>
      </c>
      <c r="H8" s="5">
        <f>G8*1000</f>
        <v>20886</v>
      </c>
    </row>
    <row r="9" spans="1:11" ht="15" x14ac:dyDescent="0.25">
      <c r="B9" s="8"/>
      <c r="C9"/>
      <c r="G9" s="4"/>
      <c r="H9" s="5"/>
    </row>
    <row r="10" spans="1:11" ht="15" x14ac:dyDescent="0.25">
      <c r="A10" s="35" t="s">
        <v>28</v>
      </c>
      <c r="B10" s="32">
        <v>2</v>
      </c>
      <c r="G10" s="4"/>
      <c r="H10" s="5"/>
    </row>
    <row r="11" spans="1:11" ht="14.25" customHeight="1" x14ac:dyDescent="0.25">
      <c r="B11" s="8"/>
      <c r="C11"/>
      <c r="G11" s="4"/>
      <c r="H11" s="5"/>
    </row>
    <row r="12" spans="1:11" ht="15" x14ac:dyDescent="0.25">
      <c r="B12" s="8"/>
      <c r="C12"/>
      <c r="G12" s="4"/>
      <c r="H12" s="5"/>
    </row>
    <row r="13" spans="1:11" ht="15" x14ac:dyDescent="0.25">
      <c r="B13" s="8"/>
      <c r="C13"/>
      <c r="G13" s="4"/>
      <c r="H13" s="5"/>
    </row>
    <row r="14" spans="1:11" ht="15" x14ac:dyDescent="0.25">
      <c r="B14" s="8"/>
      <c r="C14"/>
      <c r="G14" s="4"/>
      <c r="H14" s="5"/>
    </row>
    <row r="15" spans="1:11" ht="15" x14ac:dyDescent="0.25">
      <c r="B15" s="8"/>
      <c r="C15"/>
      <c r="G15" s="4"/>
      <c r="H15" s="5"/>
    </row>
    <row r="16" spans="1:11" ht="15" x14ac:dyDescent="0.25">
      <c r="B16" s="8"/>
      <c r="C16"/>
      <c r="G16" s="4"/>
      <c r="H16" s="5"/>
    </row>
    <row r="17" spans="2:8" ht="15" x14ac:dyDescent="0.25">
      <c r="B17" s="8"/>
      <c r="C17"/>
      <c r="G17" s="4"/>
      <c r="H17" s="5"/>
    </row>
    <row r="18" spans="2:8" ht="15" x14ac:dyDescent="0.25">
      <c r="B18" s="8"/>
      <c r="C18"/>
      <c r="G18" s="4"/>
      <c r="H18" s="5"/>
    </row>
    <row r="19" spans="2:8" ht="15" x14ac:dyDescent="0.25">
      <c r="B19" s="8"/>
      <c r="C19"/>
      <c r="G19" s="4"/>
      <c r="H19" s="5"/>
    </row>
    <row r="20" spans="2:8" ht="15" x14ac:dyDescent="0.25">
      <c r="B20" s="8"/>
      <c r="C20"/>
      <c r="G20" s="4"/>
      <c r="H20" s="5"/>
    </row>
    <row r="21" spans="2:8" ht="15" x14ac:dyDescent="0.25">
      <c r="B21" s="8"/>
      <c r="C21"/>
      <c r="G21" s="4"/>
      <c r="H21" s="5"/>
    </row>
    <row r="22" spans="2:8" ht="15" x14ac:dyDescent="0.25">
      <c r="B22" s="8"/>
      <c r="C22"/>
      <c r="G22" s="4"/>
      <c r="H22" s="5"/>
    </row>
    <row r="23" spans="2:8" ht="15" x14ac:dyDescent="0.25">
      <c r="B23" s="8"/>
      <c r="C23"/>
      <c r="G23" s="4"/>
      <c r="H23" s="5"/>
    </row>
    <row r="24" spans="2:8" ht="15" x14ac:dyDescent="0.25">
      <c r="B24" s="8"/>
      <c r="C24"/>
      <c r="G24" s="4"/>
      <c r="H24" s="5"/>
    </row>
    <row r="25" spans="2:8" ht="15" x14ac:dyDescent="0.25">
      <c r="B25" s="8"/>
      <c r="C25"/>
      <c r="G25" s="4"/>
      <c r="H25" s="5"/>
    </row>
    <row r="26" spans="2:8" ht="15" x14ac:dyDescent="0.25">
      <c r="B26" s="8"/>
      <c r="C26"/>
      <c r="G26" s="4"/>
      <c r="H26" s="5"/>
    </row>
    <row r="27" spans="2:8" ht="15" x14ac:dyDescent="0.25">
      <c r="B27" s="8"/>
      <c r="C27"/>
      <c r="G27" s="4"/>
      <c r="H27" s="5"/>
    </row>
    <row r="28" spans="2:8" ht="15" hidden="1" x14ac:dyDescent="0.25">
      <c r="B28" s="8"/>
      <c r="C28"/>
      <c r="G28" s="4"/>
      <c r="H28" s="5"/>
    </row>
    <row r="29" spans="2:8" ht="15" hidden="1" x14ac:dyDescent="0.25">
      <c r="B29" s="8"/>
      <c r="C29"/>
      <c r="G29" s="4"/>
      <c r="H29" s="5"/>
    </row>
    <row r="30" spans="2:8" ht="15" hidden="1" x14ac:dyDescent="0.25">
      <c r="B30" s="8"/>
      <c r="C30"/>
      <c r="G30" s="4"/>
      <c r="H30" s="5"/>
    </row>
    <row r="31" spans="2:8" ht="15" hidden="1" x14ac:dyDescent="0.25">
      <c r="C31"/>
      <c r="G31" s="4"/>
      <c r="H31" s="5"/>
    </row>
    <row r="32" spans="2:8" ht="15" hidden="1" x14ac:dyDescent="0.25">
      <c r="C32"/>
      <c r="G32" s="4"/>
      <c r="H32" s="5"/>
    </row>
    <row r="33" spans="3:10" ht="15" hidden="1" x14ac:dyDescent="0.25">
      <c r="C33"/>
      <c r="G33" s="4"/>
      <c r="H33" s="5"/>
    </row>
    <row r="34" spans="3:10" ht="15" hidden="1" x14ac:dyDescent="0.25">
      <c r="C34"/>
      <c r="G34" s="4"/>
      <c r="H34" s="5"/>
    </row>
    <row r="35" spans="3:10" hidden="1" x14ac:dyDescent="0.2">
      <c r="G35" s="4"/>
      <c r="H35" s="5"/>
    </row>
    <row r="36" spans="3:10" hidden="1" x14ac:dyDescent="0.2">
      <c r="G36" s="4"/>
      <c r="H36" s="5"/>
    </row>
    <row r="37" spans="3:10" hidden="1" x14ac:dyDescent="0.2">
      <c r="G37" s="4"/>
      <c r="H37" s="5"/>
    </row>
    <row r="38" spans="3:10" hidden="1" x14ac:dyDescent="0.2">
      <c r="G38" s="4"/>
      <c r="H38" s="5"/>
    </row>
    <row r="39" spans="3:10" hidden="1" x14ac:dyDescent="0.2">
      <c r="G39" s="4"/>
      <c r="H39" s="5"/>
    </row>
    <row r="40" spans="3:10" hidden="1" x14ac:dyDescent="0.2">
      <c r="G40" s="4"/>
      <c r="H40" s="5"/>
    </row>
    <row r="41" spans="3:10" hidden="1" x14ac:dyDescent="0.2">
      <c r="G41" s="4"/>
      <c r="H41" s="5"/>
    </row>
    <row r="42" spans="3:10" hidden="1" x14ac:dyDescent="0.2">
      <c r="G42" s="4"/>
      <c r="H42" s="5"/>
    </row>
    <row r="43" spans="3:10" hidden="1" x14ac:dyDescent="0.2">
      <c r="G43" s="4"/>
      <c r="H43" s="5"/>
    </row>
    <row r="44" spans="3:10" hidden="1" x14ac:dyDescent="0.2">
      <c r="G44" s="4"/>
      <c r="H44" s="5"/>
    </row>
    <row r="45" spans="3:10" hidden="1" x14ac:dyDescent="0.2">
      <c r="G45" s="4"/>
      <c r="H45" s="5"/>
    </row>
    <row r="46" spans="3:10" hidden="1" x14ac:dyDescent="0.2">
      <c r="G46" s="4"/>
      <c r="H46" s="5"/>
    </row>
    <row r="47" spans="3:10" hidden="1" x14ac:dyDescent="0.2">
      <c r="G47" s="4"/>
      <c r="H47" s="5"/>
      <c r="J47" s="6"/>
    </row>
    <row r="48" spans="3:10" hidden="1" x14ac:dyDescent="0.2">
      <c r="G48" s="4"/>
      <c r="H48" s="5"/>
    </row>
    <row r="49" spans="7:8" hidden="1" x14ac:dyDescent="0.2">
      <c r="G49" s="4"/>
      <c r="H49" s="5"/>
    </row>
    <row r="50" spans="7:8" hidden="1" x14ac:dyDescent="0.2">
      <c r="G50" s="4"/>
      <c r="H50" s="5"/>
    </row>
    <row r="51" spans="7:8" hidden="1" x14ac:dyDescent="0.2">
      <c r="G51" s="4"/>
      <c r="H51" s="5"/>
    </row>
    <row r="52" spans="7:8" hidden="1" x14ac:dyDescent="0.2">
      <c r="G52" s="4"/>
      <c r="H52" s="5"/>
    </row>
    <row r="53" spans="7:8" hidden="1" x14ac:dyDescent="0.2">
      <c r="G53" s="4"/>
      <c r="H53" s="5"/>
    </row>
    <row r="54" spans="7:8" hidden="1" x14ac:dyDescent="0.2">
      <c r="G54" s="4"/>
      <c r="H54" s="5"/>
    </row>
    <row r="55" spans="7:8" hidden="1" x14ac:dyDescent="0.2">
      <c r="G55" s="4"/>
      <c r="H55" s="5"/>
    </row>
    <row r="56" spans="7:8" hidden="1" x14ac:dyDescent="0.2">
      <c r="G56" s="4"/>
      <c r="H56" s="5"/>
    </row>
    <row r="57" spans="7:8" hidden="1" x14ac:dyDescent="0.2">
      <c r="G57" s="4"/>
      <c r="H57" s="5"/>
    </row>
    <row r="58" spans="7:8" hidden="1" x14ac:dyDescent="0.2">
      <c r="G58" s="4"/>
      <c r="H58" s="5"/>
    </row>
    <row r="59" spans="7:8" hidden="1" x14ac:dyDescent="0.2">
      <c r="G59" s="4"/>
      <c r="H59" s="5"/>
    </row>
    <row r="60" spans="7:8" hidden="1" x14ac:dyDescent="0.2">
      <c r="G60" s="4"/>
      <c r="H60" s="5"/>
    </row>
    <row r="61" spans="7:8" hidden="1" x14ac:dyDescent="0.2">
      <c r="G61" s="4"/>
      <c r="H61" s="5"/>
    </row>
    <row r="62" spans="7:8" hidden="1" x14ac:dyDescent="0.2">
      <c r="G62" s="4"/>
      <c r="H62" s="5"/>
    </row>
    <row r="63" spans="7:8" hidden="1" x14ac:dyDescent="0.2">
      <c r="G63" s="4"/>
      <c r="H63" s="5"/>
    </row>
    <row r="64" spans="7:8" hidden="1" x14ac:dyDescent="0.2">
      <c r="G64" s="4"/>
      <c r="H64" s="5"/>
    </row>
    <row r="65" spans="7:8" hidden="1" x14ac:dyDescent="0.2">
      <c r="G65" s="4"/>
      <c r="H65" s="5"/>
    </row>
    <row r="66" spans="7:8" hidden="1" x14ac:dyDescent="0.2">
      <c r="G66" s="4"/>
      <c r="H66" s="5"/>
    </row>
    <row r="67" spans="7:8" hidden="1" x14ac:dyDescent="0.2">
      <c r="G67" s="4"/>
      <c r="H67" s="5"/>
    </row>
    <row r="68" spans="7:8" hidden="1" x14ac:dyDescent="0.2">
      <c r="G68" s="4"/>
      <c r="H68" s="5"/>
    </row>
    <row r="69" spans="7:8" hidden="1" x14ac:dyDescent="0.2">
      <c r="G69" s="4"/>
      <c r="H69" s="5"/>
    </row>
    <row r="70" spans="7:8" hidden="1" x14ac:dyDescent="0.2">
      <c r="G70" s="4"/>
      <c r="H70" s="5"/>
    </row>
    <row r="71" spans="7:8" hidden="1" x14ac:dyDescent="0.2">
      <c r="G71" s="4"/>
      <c r="H71" s="5"/>
    </row>
    <row r="72" spans="7:8" hidden="1" x14ac:dyDescent="0.2">
      <c r="G72" s="4"/>
      <c r="H72" s="5"/>
    </row>
    <row r="73" spans="7:8" hidden="1" x14ac:dyDescent="0.2">
      <c r="G73" s="4"/>
      <c r="H73" s="5"/>
    </row>
    <row r="74" spans="7:8" hidden="1" x14ac:dyDescent="0.2">
      <c r="G74" s="4"/>
      <c r="H74" s="5"/>
    </row>
    <row r="75" spans="7:8" hidden="1" x14ac:dyDescent="0.2">
      <c r="G75" s="4"/>
      <c r="H75" s="5"/>
    </row>
    <row r="76" spans="7:8" hidden="1" x14ac:dyDescent="0.2">
      <c r="G76" s="4"/>
      <c r="H76" s="5"/>
    </row>
    <row r="77" spans="7:8" hidden="1" x14ac:dyDescent="0.2">
      <c r="G77" s="4"/>
      <c r="H77" s="5"/>
    </row>
    <row r="78" spans="7:8" hidden="1" x14ac:dyDescent="0.2">
      <c r="G78" s="4"/>
      <c r="H78" s="5"/>
    </row>
    <row r="79" spans="7:8" hidden="1" x14ac:dyDescent="0.2">
      <c r="G79" s="4"/>
      <c r="H79" s="5"/>
    </row>
    <row r="80" spans="7:8" hidden="1" x14ac:dyDescent="0.2">
      <c r="G80" s="4"/>
      <c r="H80" s="5"/>
    </row>
    <row r="81" spans="3:8" hidden="1" x14ac:dyDescent="0.2">
      <c r="G81" s="4"/>
      <c r="H81" s="5"/>
    </row>
    <row r="82" spans="3:8" ht="15" hidden="1" x14ac:dyDescent="0.25">
      <c r="C82"/>
      <c r="G82" s="4"/>
      <c r="H82" s="5"/>
    </row>
    <row r="83" spans="3:8" ht="15" hidden="1" x14ac:dyDescent="0.25">
      <c r="C83"/>
      <c r="G83" s="4"/>
      <c r="H83" s="5"/>
    </row>
    <row r="84" spans="3:8" ht="15" hidden="1" x14ac:dyDescent="0.25">
      <c r="C84"/>
      <c r="G84" s="4"/>
      <c r="H84" s="5"/>
    </row>
    <row r="85" spans="3:8" ht="15" hidden="1" x14ac:dyDescent="0.25">
      <c r="C85"/>
      <c r="G85" s="4"/>
      <c r="H85" s="5"/>
    </row>
    <row r="86" spans="3:8" ht="15" hidden="1" x14ac:dyDescent="0.25">
      <c r="C86"/>
      <c r="G86" s="4"/>
      <c r="H86" s="5"/>
    </row>
    <row r="87" spans="3:8" ht="15" hidden="1" x14ac:dyDescent="0.25">
      <c r="C87"/>
      <c r="G87" s="4"/>
      <c r="H87" s="5"/>
    </row>
    <row r="88" spans="3:8" ht="15" hidden="1" x14ac:dyDescent="0.25">
      <c r="C88"/>
      <c r="G88" s="4"/>
      <c r="H88" s="5"/>
    </row>
    <row r="89" spans="3:8" ht="15" hidden="1" x14ac:dyDescent="0.25">
      <c r="C89"/>
      <c r="G89" s="4"/>
      <c r="H89" s="5"/>
    </row>
    <row r="90" spans="3:8" ht="15" hidden="1" x14ac:dyDescent="0.25">
      <c r="C90"/>
      <c r="G90" s="4"/>
      <c r="H90" s="5"/>
    </row>
    <row r="91" spans="3:8" ht="15" x14ac:dyDescent="0.25">
      <c r="C91"/>
      <c r="G91" s="4"/>
      <c r="H91" s="5"/>
    </row>
    <row r="92" spans="3:8" ht="15" x14ac:dyDescent="0.25">
      <c r="C92"/>
      <c r="G92" s="4"/>
      <c r="H92" s="5"/>
    </row>
    <row r="93" spans="3:8" ht="15" x14ac:dyDescent="0.25">
      <c r="C93"/>
      <c r="G93" s="4"/>
      <c r="H93" s="5"/>
    </row>
    <row r="94" spans="3:8" ht="15" x14ac:dyDescent="0.25">
      <c r="C94"/>
      <c r="G94" s="4"/>
      <c r="H94" s="5"/>
    </row>
    <row r="95" spans="3:8" ht="15" x14ac:dyDescent="0.25">
      <c r="C95"/>
      <c r="G95" s="4"/>
      <c r="H95" s="5"/>
    </row>
    <row r="96" spans="3:8" ht="15" x14ac:dyDescent="0.25">
      <c r="C96"/>
      <c r="G96" s="4"/>
      <c r="H96" s="5"/>
    </row>
    <row r="97" spans="3:8" ht="15" x14ac:dyDescent="0.25">
      <c r="C97"/>
      <c r="G97" s="4"/>
      <c r="H97" s="5"/>
    </row>
    <row r="98" spans="3:8" x14ac:dyDescent="0.2">
      <c r="G98" s="4"/>
      <c r="H98" s="5"/>
    </row>
    <row r="99" spans="3:8" x14ac:dyDescent="0.2">
      <c r="G99" s="4"/>
      <c r="H99" s="5"/>
    </row>
    <row r="100" spans="3:8" x14ac:dyDescent="0.2">
      <c r="G100" s="4"/>
      <c r="H100" s="5"/>
    </row>
    <row r="101" spans="3:8" x14ac:dyDescent="0.2">
      <c r="G101" s="4"/>
      <c r="H101" s="5"/>
    </row>
    <row r="102" spans="3:8" x14ac:dyDescent="0.2">
      <c r="G102" s="4"/>
      <c r="H102" s="5"/>
    </row>
    <row r="103" spans="3:8" x14ac:dyDescent="0.2">
      <c r="G103" s="4"/>
      <c r="H103" s="5"/>
    </row>
    <row r="104" spans="3:8" x14ac:dyDescent="0.2">
      <c r="G104" s="4"/>
      <c r="H104" s="5"/>
    </row>
  </sheetData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47A7-85D6-4BBF-B778-239EF99D3866}">
  <dimension ref="A1:C12"/>
  <sheetViews>
    <sheetView workbookViewId="0">
      <selection activeCell="E15" sqref="E15"/>
    </sheetView>
  </sheetViews>
  <sheetFormatPr defaultRowHeight="15" x14ac:dyDescent="0.25"/>
  <cols>
    <col min="1" max="1" width="14.28515625" bestFit="1" customWidth="1"/>
  </cols>
  <sheetData>
    <row r="1" spans="1:3" ht="16.5" thickTop="1" thickBot="1" x14ac:dyDescent="0.3">
      <c r="A1" s="48" t="s">
        <v>30</v>
      </c>
      <c r="B1" s="48" t="s">
        <v>41</v>
      </c>
      <c r="C1" s="48" t="s">
        <v>31</v>
      </c>
    </row>
    <row r="2" spans="1:3" ht="15.75" thickTop="1" x14ac:dyDescent="0.25">
      <c r="A2" s="49" t="s">
        <v>32</v>
      </c>
      <c r="B2" s="50">
        <v>1.58</v>
      </c>
      <c r="C2" s="51">
        <f>B2/$B$10*100</f>
        <v>28.401941398525977</v>
      </c>
    </row>
    <row r="3" spans="1:3" x14ac:dyDescent="0.25">
      <c r="A3" s="49" t="s">
        <v>33</v>
      </c>
      <c r="B3" s="50">
        <v>0.05</v>
      </c>
      <c r="C3" s="51">
        <f t="shared" ref="C3:C6" si="0">B3/$B$10*100</f>
        <v>0.89879561387740425</v>
      </c>
    </row>
    <row r="4" spans="1:3" x14ac:dyDescent="0.25">
      <c r="A4" s="49" t="s">
        <v>34</v>
      </c>
      <c r="B4" s="50">
        <v>0.93300000000000005</v>
      </c>
      <c r="C4" s="51">
        <f t="shared" si="0"/>
        <v>16.771526154952362</v>
      </c>
    </row>
    <row r="5" spans="1:3" x14ac:dyDescent="0.25">
      <c r="A5" s="49" t="s">
        <v>35</v>
      </c>
      <c r="B5" s="50">
        <v>0</v>
      </c>
      <c r="C5" s="51">
        <f t="shared" si="0"/>
        <v>0</v>
      </c>
    </row>
    <row r="6" spans="1:3" x14ac:dyDescent="0.25">
      <c r="A6" s="49" t="s">
        <v>36</v>
      </c>
      <c r="B6" s="50">
        <v>3</v>
      </c>
      <c r="C6" s="51">
        <f t="shared" si="0"/>
        <v>53.927736832644243</v>
      </c>
    </row>
    <row r="8" spans="1:3" x14ac:dyDescent="0.25">
      <c r="A8" t="s">
        <v>37</v>
      </c>
      <c r="B8">
        <v>4.75</v>
      </c>
    </row>
    <row r="10" spans="1:3" x14ac:dyDescent="0.25">
      <c r="A10" t="s">
        <v>38</v>
      </c>
      <c r="B10">
        <f>SUM(B2:B6)</f>
        <v>5.5630000000000006</v>
      </c>
    </row>
    <row r="11" spans="1:3" x14ac:dyDescent="0.25">
      <c r="A11" t="s">
        <v>39</v>
      </c>
      <c r="B11">
        <v>4.75</v>
      </c>
    </row>
    <row r="12" spans="1:3" x14ac:dyDescent="0.25">
      <c r="A12" t="s">
        <v>40</v>
      </c>
      <c r="B12">
        <f>B10-B11</f>
        <v>0.81300000000000061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B7D5-9EB3-4768-9D45-42F4AB1AE972}">
  <dimension ref="A1:K103"/>
  <sheetViews>
    <sheetView zoomScale="140" zoomScaleNormal="140" workbookViewId="0">
      <selection activeCell="K4" sqref="K4"/>
    </sheetView>
  </sheetViews>
  <sheetFormatPr defaultColWidth="12.5703125" defaultRowHeight="12.75" x14ac:dyDescent="0.2"/>
  <cols>
    <col min="1" max="1" width="14.140625" style="3" bestFit="1" customWidth="1"/>
    <col min="2" max="2" width="20.28515625" style="9" bestFit="1" customWidth="1"/>
    <col min="3" max="3" width="11.140625" style="3" bestFit="1" customWidth="1"/>
    <col min="4" max="4" width="16.42578125" style="3" bestFit="1" customWidth="1"/>
    <col min="5" max="5" width="20" style="37" bestFit="1" customWidth="1"/>
    <col min="6" max="6" width="17.7109375" style="3" bestFit="1" customWidth="1"/>
    <col min="7" max="7" width="17.140625" style="3" customWidth="1"/>
    <col min="8" max="8" width="15.140625" style="3" customWidth="1"/>
    <col min="9" max="259" width="12.5703125" style="3"/>
    <col min="260" max="260" width="17" style="3" bestFit="1" customWidth="1"/>
    <col min="261" max="261" width="14.42578125" style="3" bestFit="1" customWidth="1"/>
    <col min="262" max="262" width="15.140625" style="3" bestFit="1" customWidth="1"/>
    <col min="263" max="263" width="17.140625" style="3" customWidth="1"/>
    <col min="264" max="264" width="15.140625" style="3" customWidth="1"/>
    <col min="265" max="515" width="12.5703125" style="3"/>
    <col min="516" max="516" width="17" style="3" bestFit="1" customWidth="1"/>
    <col min="517" max="517" width="14.42578125" style="3" bestFit="1" customWidth="1"/>
    <col min="518" max="518" width="15.140625" style="3" bestFit="1" customWidth="1"/>
    <col min="519" max="519" width="17.140625" style="3" customWidth="1"/>
    <col min="520" max="520" width="15.140625" style="3" customWidth="1"/>
    <col min="521" max="771" width="12.5703125" style="3"/>
    <col min="772" max="772" width="17" style="3" bestFit="1" customWidth="1"/>
    <col min="773" max="773" width="14.42578125" style="3" bestFit="1" customWidth="1"/>
    <col min="774" max="774" width="15.140625" style="3" bestFit="1" customWidth="1"/>
    <col min="775" max="775" width="17.140625" style="3" customWidth="1"/>
    <col min="776" max="776" width="15.140625" style="3" customWidth="1"/>
    <col min="777" max="1027" width="12.5703125" style="3"/>
    <col min="1028" max="1028" width="17" style="3" bestFit="1" customWidth="1"/>
    <col min="1029" max="1029" width="14.42578125" style="3" bestFit="1" customWidth="1"/>
    <col min="1030" max="1030" width="15.140625" style="3" bestFit="1" customWidth="1"/>
    <col min="1031" max="1031" width="17.140625" style="3" customWidth="1"/>
    <col min="1032" max="1032" width="15.140625" style="3" customWidth="1"/>
    <col min="1033" max="1283" width="12.5703125" style="3"/>
    <col min="1284" max="1284" width="17" style="3" bestFit="1" customWidth="1"/>
    <col min="1285" max="1285" width="14.42578125" style="3" bestFit="1" customWidth="1"/>
    <col min="1286" max="1286" width="15.140625" style="3" bestFit="1" customWidth="1"/>
    <col min="1287" max="1287" width="17.140625" style="3" customWidth="1"/>
    <col min="1288" max="1288" width="15.140625" style="3" customWidth="1"/>
    <col min="1289" max="1539" width="12.5703125" style="3"/>
    <col min="1540" max="1540" width="17" style="3" bestFit="1" customWidth="1"/>
    <col min="1541" max="1541" width="14.42578125" style="3" bestFit="1" customWidth="1"/>
    <col min="1542" max="1542" width="15.140625" style="3" bestFit="1" customWidth="1"/>
    <col min="1543" max="1543" width="17.140625" style="3" customWidth="1"/>
    <col min="1544" max="1544" width="15.140625" style="3" customWidth="1"/>
    <col min="1545" max="1795" width="12.5703125" style="3"/>
    <col min="1796" max="1796" width="17" style="3" bestFit="1" customWidth="1"/>
    <col min="1797" max="1797" width="14.42578125" style="3" bestFit="1" customWidth="1"/>
    <col min="1798" max="1798" width="15.140625" style="3" bestFit="1" customWidth="1"/>
    <col min="1799" max="1799" width="17.140625" style="3" customWidth="1"/>
    <col min="1800" max="1800" width="15.140625" style="3" customWidth="1"/>
    <col min="1801" max="2051" width="12.5703125" style="3"/>
    <col min="2052" max="2052" width="17" style="3" bestFit="1" customWidth="1"/>
    <col min="2053" max="2053" width="14.42578125" style="3" bestFit="1" customWidth="1"/>
    <col min="2054" max="2054" width="15.140625" style="3" bestFit="1" customWidth="1"/>
    <col min="2055" max="2055" width="17.140625" style="3" customWidth="1"/>
    <col min="2056" max="2056" width="15.140625" style="3" customWidth="1"/>
    <col min="2057" max="2307" width="12.5703125" style="3"/>
    <col min="2308" max="2308" width="17" style="3" bestFit="1" customWidth="1"/>
    <col min="2309" max="2309" width="14.42578125" style="3" bestFit="1" customWidth="1"/>
    <col min="2310" max="2310" width="15.140625" style="3" bestFit="1" customWidth="1"/>
    <col min="2311" max="2311" width="17.140625" style="3" customWidth="1"/>
    <col min="2312" max="2312" width="15.140625" style="3" customWidth="1"/>
    <col min="2313" max="2563" width="12.5703125" style="3"/>
    <col min="2564" max="2564" width="17" style="3" bestFit="1" customWidth="1"/>
    <col min="2565" max="2565" width="14.42578125" style="3" bestFit="1" customWidth="1"/>
    <col min="2566" max="2566" width="15.140625" style="3" bestFit="1" customWidth="1"/>
    <col min="2567" max="2567" width="17.140625" style="3" customWidth="1"/>
    <col min="2568" max="2568" width="15.140625" style="3" customWidth="1"/>
    <col min="2569" max="2819" width="12.5703125" style="3"/>
    <col min="2820" max="2820" width="17" style="3" bestFit="1" customWidth="1"/>
    <col min="2821" max="2821" width="14.42578125" style="3" bestFit="1" customWidth="1"/>
    <col min="2822" max="2822" width="15.140625" style="3" bestFit="1" customWidth="1"/>
    <col min="2823" max="2823" width="17.140625" style="3" customWidth="1"/>
    <col min="2824" max="2824" width="15.140625" style="3" customWidth="1"/>
    <col min="2825" max="3075" width="12.5703125" style="3"/>
    <col min="3076" max="3076" width="17" style="3" bestFit="1" customWidth="1"/>
    <col min="3077" max="3077" width="14.42578125" style="3" bestFit="1" customWidth="1"/>
    <col min="3078" max="3078" width="15.140625" style="3" bestFit="1" customWidth="1"/>
    <col min="3079" max="3079" width="17.140625" style="3" customWidth="1"/>
    <col min="3080" max="3080" width="15.140625" style="3" customWidth="1"/>
    <col min="3081" max="3331" width="12.5703125" style="3"/>
    <col min="3332" max="3332" width="17" style="3" bestFit="1" customWidth="1"/>
    <col min="3333" max="3333" width="14.42578125" style="3" bestFit="1" customWidth="1"/>
    <col min="3334" max="3334" width="15.140625" style="3" bestFit="1" customWidth="1"/>
    <col min="3335" max="3335" width="17.140625" style="3" customWidth="1"/>
    <col min="3336" max="3336" width="15.140625" style="3" customWidth="1"/>
    <col min="3337" max="3587" width="12.5703125" style="3"/>
    <col min="3588" max="3588" width="17" style="3" bestFit="1" customWidth="1"/>
    <col min="3589" max="3589" width="14.42578125" style="3" bestFit="1" customWidth="1"/>
    <col min="3590" max="3590" width="15.140625" style="3" bestFit="1" customWidth="1"/>
    <col min="3591" max="3591" width="17.140625" style="3" customWidth="1"/>
    <col min="3592" max="3592" width="15.140625" style="3" customWidth="1"/>
    <col min="3593" max="3843" width="12.5703125" style="3"/>
    <col min="3844" max="3844" width="17" style="3" bestFit="1" customWidth="1"/>
    <col min="3845" max="3845" width="14.42578125" style="3" bestFit="1" customWidth="1"/>
    <col min="3846" max="3846" width="15.140625" style="3" bestFit="1" customWidth="1"/>
    <col min="3847" max="3847" width="17.140625" style="3" customWidth="1"/>
    <col min="3848" max="3848" width="15.140625" style="3" customWidth="1"/>
    <col min="3849" max="4099" width="12.5703125" style="3"/>
    <col min="4100" max="4100" width="17" style="3" bestFit="1" customWidth="1"/>
    <col min="4101" max="4101" width="14.42578125" style="3" bestFit="1" customWidth="1"/>
    <col min="4102" max="4102" width="15.140625" style="3" bestFit="1" customWidth="1"/>
    <col min="4103" max="4103" width="17.140625" style="3" customWidth="1"/>
    <col min="4104" max="4104" width="15.140625" style="3" customWidth="1"/>
    <col min="4105" max="4355" width="12.5703125" style="3"/>
    <col min="4356" max="4356" width="17" style="3" bestFit="1" customWidth="1"/>
    <col min="4357" max="4357" width="14.42578125" style="3" bestFit="1" customWidth="1"/>
    <col min="4358" max="4358" width="15.140625" style="3" bestFit="1" customWidth="1"/>
    <col min="4359" max="4359" width="17.140625" style="3" customWidth="1"/>
    <col min="4360" max="4360" width="15.140625" style="3" customWidth="1"/>
    <col min="4361" max="4611" width="12.5703125" style="3"/>
    <col min="4612" max="4612" width="17" style="3" bestFit="1" customWidth="1"/>
    <col min="4613" max="4613" width="14.42578125" style="3" bestFit="1" customWidth="1"/>
    <col min="4614" max="4614" width="15.140625" style="3" bestFit="1" customWidth="1"/>
    <col min="4615" max="4615" width="17.140625" style="3" customWidth="1"/>
    <col min="4616" max="4616" width="15.140625" style="3" customWidth="1"/>
    <col min="4617" max="4867" width="12.5703125" style="3"/>
    <col min="4868" max="4868" width="17" style="3" bestFit="1" customWidth="1"/>
    <col min="4869" max="4869" width="14.42578125" style="3" bestFit="1" customWidth="1"/>
    <col min="4870" max="4870" width="15.140625" style="3" bestFit="1" customWidth="1"/>
    <col min="4871" max="4871" width="17.140625" style="3" customWidth="1"/>
    <col min="4872" max="4872" width="15.140625" style="3" customWidth="1"/>
    <col min="4873" max="5123" width="12.5703125" style="3"/>
    <col min="5124" max="5124" width="17" style="3" bestFit="1" customWidth="1"/>
    <col min="5125" max="5125" width="14.42578125" style="3" bestFit="1" customWidth="1"/>
    <col min="5126" max="5126" width="15.140625" style="3" bestFit="1" customWidth="1"/>
    <col min="5127" max="5127" width="17.140625" style="3" customWidth="1"/>
    <col min="5128" max="5128" width="15.140625" style="3" customWidth="1"/>
    <col min="5129" max="5379" width="12.5703125" style="3"/>
    <col min="5380" max="5380" width="17" style="3" bestFit="1" customWidth="1"/>
    <col min="5381" max="5381" width="14.42578125" style="3" bestFit="1" customWidth="1"/>
    <col min="5382" max="5382" width="15.140625" style="3" bestFit="1" customWidth="1"/>
    <col min="5383" max="5383" width="17.140625" style="3" customWidth="1"/>
    <col min="5384" max="5384" width="15.140625" style="3" customWidth="1"/>
    <col min="5385" max="5635" width="12.5703125" style="3"/>
    <col min="5636" max="5636" width="17" style="3" bestFit="1" customWidth="1"/>
    <col min="5637" max="5637" width="14.42578125" style="3" bestFit="1" customWidth="1"/>
    <col min="5638" max="5638" width="15.140625" style="3" bestFit="1" customWidth="1"/>
    <col min="5639" max="5639" width="17.140625" style="3" customWidth="1"/>
    <col min="5640" max="5640" width="15.140625" style="3" customWidth="1"/>
    <col min="5641" max="5891" width="12.5703125" style="3"/>
    <col min="5892" max="5892" width="17" style="3" bestFit="1" customWidth="1"/>
    <col min="5893" max="5893" width="14.42578125" style="3" bestFit="1" customWidth="1"/>
    <col min="5894" max="5894" width="15.140625" style="3" bestFit="1" customWidth="1"/>
    <col min="5895" max="5895" width="17.140625" style="3" customWidth="1"/>
    <col min="5896" max="5896" width="15.140625" style="3" customWidth="1"/>
    <col min="5897" max="6147" width="12.5703125" style="3"/>
    <col min="6148" max="6148" width="17" style="3" bestFit="1" customWidth="1"/>
    <col min="6149" max="6149" width="14.42578125" style="3" bestFit="1" customWidth="1"/>
    <col min="6150" max="6150" width="15.140625" style="3" bestFit="1" customWidth="1"/>
    <col min="6151" max="6151" width="17.140625" style="3" customWidth="1"/>
    <col min="6152" max="6152" width="15.140625" style="3" customWidth="1"/>
    <col min="6153" max="6403" width="12.5703125" style="3"/>
    <col min="6404" max="6404" width="17" style="3" bestFit="1" customWidth="1"/>
    <col min="6405" max="6405" width="14.42578125" style="3" bestFit="1" customWidth="1"/>
    <col min="6406" max="6406" width="15.140625" style="3" bestFit="1" customWidth="1"/>
    <col min="6407" max="6407" width="17.140625" style="3" customWidth="1"/>
    <col min="6408" max="6408" width="15.140625" style="3" customWidth="1"/>
    <col min="6409" max="6659" width="12.5703125" style="3"/>
    <col min="6660" max="6660" width="17" style="3" bestFit="1" customWidth="1"/>
    <col min="6661" max="6661" width="14.42578125" style="3" bestFit="1" customWidth="1"/>
    <col min="6662" max="6662" width="15.140625" style="3" bestFit="1" customWidth="1"/>
    <col min="6663" max="6663" width="17.140625" style="3" customWidth="1"/>
    <col min="6664" max="6664" width="15.140625" style="3" customWidth="1"/>
    <col min="6665" max="6915" width="12.5703125" style="3"/>
    <col min="6916" max="6916" width="17" style="3" bestFit="1" customWidth="1"/>
    <col min="6917" max="6917" width="14.42578125" style="3" bestFit="1" customWidth="1"/>
    <col min="6918" max="6918" width="15.140625" style="3" bestFit="1" customWidth="1"/>
    <col min="6919" max="6919" width="17.140625" style="3" customWidth="1"/>
    <col min="6920" max="6920" width="15.140625" style="3" customWidth="1"/>
    <col min="6921" max="7171" width="12.5703125" style="3"/>
    <col min="7172" max="7172" width="17" style="3" bestFit="1" customWidth="1"/>
    <col min="7173" max="7173" width="14.42578125" style="3" bestFit="1" customWidth="1"/>
    <col min="7174" max="7174" width="15.140625" style="3" bestFit="1" customWidth="1"/>
    <col min="7175" max="7175" width="17.140625" style="3" customWidth="1"/>
    <col min="7176" max="7176" width="15.140625" style="3" customWidth="1"/>
    <col min="7177" max="7427" width="12.5703125" style="3"/>
    <col min="7428" max="7428" width="17" style="3" bestFit="1" customWidth="1"/>
    <col min="7429" max="7429" width="14.42578125" style="3" bestFit="1" customWidth="1"/>
    <col min="7430" max="7430" width="15.140625" style="3" bestFit="1" customWidth="1"/>
    <col min="7431" max="7431" width="17.140625" style="3" customWidth="1"/>
    <col min="7432" max="7432" width="15.140625" style="3" customWidth="1"/>
    <col min="7433" max="7683" width="12.5703125" style="3"/>
    <col min="7684" max="7684" width="17" style="3" bestFit="1" customWidth="1"/>
    <col min="7685" max="7685" width="14.42578125" style="3" bestFit="1" customWidth="1"/>
    <col min="7686" max="7686" width="15.140625" style="3" bestFit="1" customWidth="1"/>
    <col min="7687" max="7687" width="17.140625" style="3" customWidth="1"/>
    <col min="7688" max="7688" width="15.140625" style="3" customWidth="1"/>
    <col min="7689" max="7939" width="12.5703125" style="3"/>
    <col min="7940" max="7940" width="17" style="3" bestFit="1" customWidth="1"/>
    <col min="7941" max="7941" width="14.42578125" style="3" bestFit="1" customWidth="1"/>
    <col min="7942" max="7942" width="15.140625" style="3" bestFit="1" customWidth="1"/>
    <col min="7943" max="7943" width="17.140625" style="3" customWidth="1"/>
    <col min="7944" max="7944" width="15.140625" style="3" customWidth="1"/>
    <col min="7945" max="8195" width="12.5703125" style="3"/>
    <col min="8196" max="8196" width="17" style="3" bestFit="1" customWidth="1"/>
    <col min="8197" max="8197" width="14.42578125" style="3" bestFit="1" customWidth="1"/>
    <col min="8198" max="8198" width="15.140625" style="3" bestFit="1" customWidth="1"/>
    <col min="8199" max="8199" width="17.140625" style="3" customWidth="1"/>
    <col min="8200" max="8200" width="15.140625" style="3" customWidth="1"/>
    <col min="8201" max="8451" width="12.5703125" style="3"/>
    <col min="8452" max="8452" width="17" style="3" bestFit="1" customWidth="1"/>
    <col min="8453" max="8453" width="14.42578125" style="3" bestFit="1" customWidth="1"/>
    <col min="8454" max="8454" width="15.140625" style="3" bestFit="1" customWidth="1"/>
    <col min="8455" max="8455" width="17.140625" style="3" customWidth="1"/>
    <col min="8456" max="8456" width="15.140625" style="3" customWidth="1"/>
    <col min="8457" max="8707" width="12.5703125" style="3"/>
    <col min="8708" max="8708" width="17" style="3" bestFit="1" customWidth="1"/>
    <col min="8709" max="8709" width="14.42578125" style="3" bestFit="1" customWidth="1"/>
    <col min="8710" max="8710" width="15.140625" style="3" bestFit="1" customWidth="1"/>
    <col min="8711" max="8711" width="17.140625" style="3" customWidth="1"/>
    <col min="8712" max="8712" width="15.140625" style="3" customWidth="1"/>
    <col min="8713" max="8963" width="12.5703125" style="3"/>
    <col min="8964" max="8964" width="17" style="3" bestFit="1" customWidth="1"/>
    <col min="8965" max="8965" width="14.42578125" style="3" bestFit="1" customWidth="1"/>
    <col min="8966" max="8966" width="15.140625" style="3" bestFit="1" customWidth="1"/>
    <col min="8967" max="8967" width="17.140625" style="3" customWidth="1"/>
    <col min="8968" max="8968" width="15.140625" style="3" customWidth="1"/>
    <col min="8969" max="9219" width="12.5703125" style="3"/>
    <col min="9220" max="9220" width="17" style="3" bestFit="1" customWidth="1"/>
    <col min="9221" max="9221" width="14.42578125" style="3" bestFit="1" customWidth="1"/>
    <col min="9222" max="9222" width="15.140625" style="3" bestFit="1" customWidth="1"/>
    <col min="9223" max="9223" width="17.140625" style="3" customWidth="1"/>
    <col min="9224" max="9224" width="15.140625" style="3" customWidth="1"/>
    <col min="9225" max="9475" width="12.5703125" style="3"/>
    <col min="9476" max="9476" width="17" style="3" bestFit="1" customWidth="1"/>
    <col min="9477" max="9477" width="14.42578125" style="3" bestFit="1" customWidth="1"/>
    <col min="9478" max="9478" width="15.140625" style="3" bestFit="1" customWidth="1"/>
    <col min="9479" max="9479" width="17.140625" style="3" customWidth="1"/>
    <col min="9480" max="9480" width="15.140625" style="3" customWidth="1"/>
    <col min="9481" max="9731" width="12.5703125" style="3"/>
    <col min="9732" max="9732" width="17" style="3" bestFit="1" customWidth="1"/>
    <col min="9733" max="9733" width="14.42578125" style="3" bestFit="1" customWidth="1"/>
    <col min="9734" max="9734" width="15.140625" style="3" bestFit="1" customWidth="1"/>
    <col min="9735" max="9735" width="17.140625" style="3" customWidth="1"/>
    <col min="9736" max="9736" width="15.140625" style="3" customWidth="1"/>
    <col min="9737" max="9987" width="12.5703125" style="3"/>
    <col min="9988" max="9988" width="17" style="3" bestFit="1" customWidth="1"/>
    <col min="9989" max="9989" width="14.42578125" style="3" bestFit="1" customWidth="1"/>
    <col min="9990" max="9990" width="15.140625" style="3" bestFit="1" customWidth="1"/>
    <col min="9991" max="9991" width="17.140625" style="3" customWidth="1"/>
    <col min="9992" max="9992" width="15.140625" style="3" customWidth="1"/>
    <col min="9993" max="10243" width="12.5703125" style="3"/>
    <col min="10244" max="10244" width="17" style="3" bestFit="1" customWidth="1"/>
    <col min="10245" max="10245" width="14.42578125" style="3" bestFit="1" customWidth="1"/>
    <col min="10246" max="10246" width="15.140625" style="3" bestFit="1" customWidth="1"/>
    <col min="10247" max="10247" width="17.140625" style="3" customWidth="1"/>
    <col min="10248" max="10248" width="15.140625" style="3" customWidth="1"/>
    <col min="10249" max="10499" width="12.5703125" style="3"/>
    <col min="10500" max="10500" width="17" style="3" bestFit="1" customWidth="1"/>
    <col min="10501" max="10501" width="14.42578125" style="3" bestFit="1" customWidth="1"/>
    <col min="10502" max="10502" width="15.140625" style="3" bestFit="1" customWidth="1"/>
    <col min="10503" max="10503" width="17.140625" style="3" customWidth="1"/>
    <col min="10504" max="10504" width="15.140625" style="3" customWidth="1"/>
    <col min="10505" max="10755" width="12.5703125" style="3"/>
    <col min="10756" max="10756" width="17" style="3" bestFit="1" customWidth="1"/>
    <col min="10757" max="10757" width="14.42578125" style="3" bestFit="1" customWidth="1"/>
    <col min="10758" max="10758" width="15.140625" style="3" bestFit="1" customWidth="1"/>
    <col min="10759" max="10759" width="17.140625" style="3" customWidth="1"/>
    <col min="10760" max="10760" width="15.140625" style="3" customWidth="1"/>
    <col min="10761" max="11011" width="12.5703125" style="3"/>
    <col min="11012" max="11012" width="17" style="3" bestFit="1" customWidth="1"/>
    <col min="11013" max="11013" width="14.42578125" style="3" bestFit="1" customWidth="1"/>
    <col min="11014" max="11014" width="15.140625" style="3" bestFit="1" customWidth="1"/>
    <col min="11015" max="11015" width="17.140625" style="3" customWidth="1"/>
    <col min="11016" max="11016" width="15.140625" style="3" customWidth="1"/>
    <col min="11017" max="11267" width="12.5703125" style="3"/>
    <col min="11268" max="11268" width="17" style="3" bestFit="1" customWidth="1"/>
    <col min="11269" max="11269" width="14.42578125" style="3" bestFit="1" customWidth="1"/>
    <col min="11270" max="11270" width="15.140625" style="3" bestFit="1" customWidth="1"/>
    <col min="11271" max="11271" width="17.140625" style="3" customWidth="1"/>
    <col min="11272" max="11272" width="15.140625" style="3" customWidth="1"/>
    <col min="11273" max="11523" width="12.5703125" style="3"/>
    <col min="11524" max="11524" width="17" style="3" bestFit="1" customWidth="1"/>
    <col min="11525" max="11525" width="14.42578125" style="3" bestFit="1" customWidth="1"/>
    <col min="11526" max="11526" width="15.140625" style="3" bestFit="1" customWidth="1"/>
    <col min="11527" max="11527" width="17.140625" style="3" customWidth="1"/>
    <col min="11528" max="11528" width="15.140625" style="3" customWidth="1"/>
    <col min="11529" max="11779" width="12.5703125" style="3"/>
    <col min="11780" max="11780" width="17" style="3" bestFit="1" customWidth="1"/>
    <col min="11781" max="11781" width="14.42578125" style="3" bestFit="1" customWidth="1"/>
    <col min="11782" max="11782" width="15.140625" style="3" bestFit="1" customWidth="1"/>
    <col min="11783" max="11783" width="17.140625" style="3" customWidth="1"/>
    <col min="11784" max="11784" width="15.140625" style="3" customWidth="1"/>
    <col min="11785" max="12035" width="12.5703125" style="3"/>
    <col min="12036" max="12036" width="17" style="3" bestFit="1" customWidth="1"/>
    <col min="12037" max="12037" width="14.42578125" style="3" bestFit="1" customWidth="1"/>
    <col min="12038" max="12038" width="15.140625" style="3" bestFit="1" customWidth="1"/>
    <col min="12039" max="12039" width="17.140625" style="3" customWidth="1"/>
    <col min="12040" max="12040" width="15.140625" style="3" customWidth="1"/>
    <col min="12041" max="12291" width="12.5703125" style="3"/>
    <col min="12292" max="12292" width="17" style="3" bestFit="1" customWidth="1"/>
    <col min="12293" max="12293" width="14.42578125" style="3" bestFit="1" customWidth="1"/>
    <col min="12294" max="12294" width="15.140625" style="3" bestFit="1" customWidth="1"/>
    <col min="12295" max="12295" width="17.140625" style="3" customWidth="1"/>
    <col min="12296" max="12296" width="15.140625" style="3" customWidth="1"/>
    <col min="12297" max="12547" width="12.5703125" style="3"/>
    <col min="12548" max="12548" width="17" style="3" bestFit="1" customWidth="1"/>
    <col min="12549" max="12549" width="14.42578125" style="3" bestFit="1" customWidth="1"/>
    <col min="12550" max="12550" width="15.140625" style="3" bestFit="1" customWidth="1"/>
    <col min="12551" max="12551" width="17.140625" style="3" customWidth="1"/>
    <col min="12552" max="12552" width="15.140625" style="3" customWidth="1"/>
    <col min="12553" max="12803" width="12.5703125" style="3"/>
    <col min="12804" max="12804" width="17" style="3" bestFit="1" customWidth="1"/>
    <col min="12805" max="12805" width="14.42578125" style="3" bestFit="1" customWidth="1"/>
    <col min="12806" max="12806" width="15.140625" style="3" bestFit="1" customWidth="1"/>
    <col min="12807" max="12807" width="17.140625" style="3" customWidth="1"/>
    <col min="12808" max="12808" width="15.140625" style="3" customWidth="1"/>
    <col min="12809" max="13059" width="12.5703125" style="3"/>
    <col min="13060" max="13060" width="17" style="3" bestFit="1" customWidth="1"/>
    <col min="13061" max="13061" width="14.42578125" style="3" bestFit="1" customWidth="1"/>
    <col min="13062" max="13062" width="15.140625" style="3" bestFit="1" customWidth="1"/>
    <col min="13063" max="13063" width="17.140625" style="3" customWidth="1"/>
    <col min="13064" max="13064" width="15.140625" style="3" customWidth="1"/>
    <col min="13065" max="13315" width="12.5703125" style="3"/>
    <col min="13316" max="13316" width="17" style="3" bestFit="1" customWidth="1"/>
    <col min="13317" max="13317" width="14.42578125" style="3" bestFit="1" customWidth="1"/>
    <col min="13318" max="13318" width="15.140625" style="3" bestFit="1" customWidth="1"/>
    <col min="13319" max="13319" width="17.140625" style="3" customWidth="1"/>
    <col min="13320" max="13320" width="15.140625" style="3" customWidth="1"/>
    <col min="13321" max="13571" width="12.5703125" style="3"/>
    <col min="13572" max="13572" width="17" style="3" bestFit="1" customWidth="1"/>
    <col min="13573" max="13573" width="14.42578125" style="3" bestFit="1" customWidth="1"/>
    <col min="13574" max="13574" width="15.140625" style="3" bestFit="1" customWidth="1"/>
    <col min="13575" max="13575" width="17.140625" style="3" customWidth="1"/>
    <col min="13576" max="13576" width="15.140625" style="3" customWidth="1"/>
    <col min="13577" max="13827" width="12.5703125" style="3"/>
    <col min="13828" max="13828" width="17" style="3" bestFit="1" customWidth="1"/>
    <col min="13829" max="13829" width="14.42578125" style="3" bestFit="1" customWidth="1"/>
    <col min="13830" max="13830" width="15.140625" style="3" bestFit="1" customWidth="1"/>
    <col min="13831" max="13831" width="17.140625" style="3" customWidth="1"/>
    <col min="13832" max="13832" width="15.140625" style="3" customWidth="1"/>
    <col min="13833" max="14083" width="12.5703125" style="3"/>
    <col min="14084" max="14084" width="17" style="3" bestFit="1" customWidth="1"/>
    <col min="14085" max="14085" width="14.42578125" style="3" bestFit="1" customWidth="1"/>
    <col min="14086" max="14086" width="15.140625" style="3" bestFit="1" customWidth="1"/>
    <col min="14087" max="14087" width="17.140625" style="3" customWidth="1"/>
    <col min="14088" max="14088" width="15.140625" style="3" customWidth="1"/>
    <col min="14089" max="14339" width="12.5703125" style="3"/>
    <col min="14340" max="14340" width="17" style="3" bestFit="1" customWidth="1"/>
    <col min="14341" max="14341" width="14.42578125" style="3" bestFit="1" customWidth="1"/>
    <col min="14342" max="14342" width="15.140625" style="3" bestFit="1" customWidth="1"/>
    <col min="14343" max="14343" width="17.140625" style="3" customWidth="1"/>
    <col min="14344" max="14344" width="15.140625" style="3" customWidth="1"/>
    <col min="14345" max="14595" width="12.5703125" style="3"/>
    <col min="14596" max="14596" width="17" style="3" bestFit="1" customWidth="1"/>
    <col min="14597" max="14597" width="14.42578125" style="3" bestFit="1" customWidth="1"/>
    <col min="14598" max="14598" width="15.140625" style="3" bestFit="1" customWidth="1"/>
    <col min="14599" max="14599" width="17.140625" style="3" customWidth="1"/>
    <col min="14600" max="14600" width="15.140625" style="3" customWidth="1"/>
    <col min="14601" max="14851" width="12.5703125" style="3"/>
    <col min="14852" max="14852" width="17" style="3" bestFit="1" customWidth="1"/>
    <col min="14853" max="14853" width="14.42578125" style="3" bestFit="1" customWidth="1"/>
    <col min="14854" max="14854" width="15.140625" style="3" bestFit="1" customWidth="1"/>
    <col min="14855" max="14855" width="17.140625" style="3" customWidth="1"/>
    <col min="14856" max="14856" width="15.140625" style="3" customWidth="1"/>
    <col min="14857" max="15107" width="12.5703125" style="3"/>
    <col min="15108" max="15108" width="17" style="3" bestFit="1" customWidth="1"/>
    <col min="15109" max="15109" width="14.42578125" style="3" bestFit="1" customWidth="1"/>
    <col min="15110" max="15110" width="15.140625" style="3" bestFit="1" customWidth="1"/>
    <col min="15111" max="15111" width="17.140625" style="3" customWidth="1"/>
    <col min="15112" max="15112" width="15.140625" style="3" customWidth="1"/>
    <col min="15113" max="15363" width="12.5703125" style="3"/>
    <col min="15364" max="15364" width="17" style="3" bestFit="1" customWidth="1"/>
    <col min="15365" max="15365" width="14.42578125" style="3" bestFit="1" customWidth="1"/>
    <col min="15366" max="15366" width="15.140625" style="3" bestFit="1" customWidth="1"/>
    <col min="15367" max="15367" width="17.140625" style="3" customWidth="1"/>
    <col min="15368" max="15368" width="15.140625" style="3" customWidth="1"/>
    <col min="15369" max="15619" width="12.5703125" style="3"/>
    <col min="15620" max="15620" width="17" style="3" bestFit="1" customWidth="1"/>
    <col min="15621" max="15621" width="14.42578125" style="3" bestFit="1" customWidth="1"/>
    <col min="15622" max="15622" width="15.140625" style="3" bestFit="1" customWidth="1"/>
    <col min="15623" max="15623" width="17.140625" style="3" customWidth="1"/>
    <col min="15624" max="15624" width="15.140625" style="3" customWidth="1"/>
    <col min="15625" max="15875" width="12.5703125" style="3"/>
    <col min="15876" max="15876" width="17" style="3" bestFit="1" customWidth="1"/>
    <col min="15877" max="15877" width="14.42578125" style="3" bestFit="1" customWidth="1"/>
    <col min="15878" max="15878" width="15.140625" style="3" bestFit="1" customWidth="1"/>
    <col min="15879" max="15879" width="17.140625" style="3" customWidth="1"/>
    <col min="15880" max="15880" width="15.140625" style="3" customWidth="1"/>
    <col min="15881" max="16131" width="12.5703125" style="3"/>
    <col min="16132" max="16132" width="17" style="3" bestFit="1" customWidth="1"/>
    <col min="16133" max="16133" width="14.42578125" style="3" bestFit="1" customWidth="1"/>
    <col min="16134" max="16134" width="15.140625" style="3" bestFit="1" customWidth="1"/>
    <col min="16135" max="16135" width="17.140625" style="3" customWidth="1"/>
    <col min="16136" max="16136" width="15.140625" style="3" customWidth="1"/>
    <col min="16137" max="16384" width="12.5703125" style="3"/>
  </cols>
  <sheetData>
    <row r="1" spans="1:11" s="2" customFormat="1" x14ac:dyDescent="0.2">
      <c r="A1" s="1" t="s">
        <v>0</v>
      </c>
      <c r="B1" s="7" t="s">
        <v>1</v>
      </c>
      <c r="C1" s="1" t="s">
        <v>2</v>
      </c>
      <c r="D1" s="1" t="s">
        <v>13</v>
      </c>
      <c r="E1" s="36" t="s">
        <v>12</v>
      </c>
      <c r="F1" s="1" t="s">
        <v>11</v>
      </c>
      <c r="G1" s="1" t="s">
        <v>3</v>
      </c>
      <c r="H1" s="1" t="s">
        <v>4</v>
      </c>
    </row>
    <row r="2" spans="1:11" ht="15" x14ac:dyDescent="0.25">
      <c r="A2" s="3">
        <v>3887</v>
      </c>
      <c r="B2" s="34">
        <v>41370.533831018518</v>
      </c>
      <c r="C2" s="38">
        <v>695</v>
      </c>
      <c r="D2" s="33">
        <v>0</v>
      </c>
      <c r="E2" s="37">
        <v>4</v>
      </c>
      <c r="F2" s="3">
        <f>D2/E2</f>
        <v>0</v>
      </c>
      <c r="G2" s="4">
        <f>F2*0.59</f>
        <v>0</v>
      </c>
      <c r="H2" s="5">
        <f t="shared" ref="H2:H7" si="0">G2*1000</f>
        <v>0</v>
      </c>
    </row>
    <row r="3" spans="1:11" ht="15" x14ac:dyDescent="0.25">
      <c r="A3" s="3">
        <v>3887</v>
      </c>
      <c r="B3" s="34">
        <v>41370.533946759257</v>
      </c>
      <c r="C3" s="38">
        <v>3021</v>
      </c>
      <c r="D3" s="33">
        <v>5</v>
      </c>
      <c r="E3" s="37">
        <v>4</v>
      </c>
      <c r="F3" s="3">
        <f t="shared" ref="F3:F7" si="1">D3/E3</f>
        <v>1.25</v>
      </c>
      <c r="G3" s="4">
        <f t="shared" ref="G3:G7" si="2">F3*0.59</f>
        <v>0.73749999999999993</v>
      </c>
      <c r="H3" s="5">
        <f t="shared" si="0"/>
        <v>737.49999999999989</v>
      </c>
      <c r="J3" s="10" t="s">
        <v>14</v>
      </c>
      <c r="K3" s="6">
        <f>SLOPE(H2:H7,C2:C7)</f>
        <v>0.42113752143255617</v>
      </c>
    </row>
    <row r="4" spans="1:11" ht="15" x14ac:dyDescent="0.25">
      <c r="A4" s="3">
        <v>3887</v>
      </c>
      <c r="B4" s="34">
        <v>41370.534062500003</v>
      </c>
      <c r="C4" s="38">
        <v>7210</v>
      </c>
      <c r="D4" s="33">
        <v>15</v>
      </c>
      <c r="E4" s="37">
        <v>4</v>
      </c>
      <c r="F4" s="3">
        <f t="shared" si="1"/>
        <v>3.75</v>
      </c>
      <c r="G4" s="4">
        <f t="shared" si="2"/>
        <v>2.2124999999999999</v>
      </c>
      <c r="H4" s="5">
        <f t="shared" si="0"/>
        <v>2212.5</v>
      </c>
      <c r="J4" s="10" t="s">
        <v>15</v>
      </c>
      <c r="K4" s="6">
        <f>INTERCEPT(H2:H7,C2:C7)</f>
        <v>-840.43316814417994</v>
      </c>
    </row>
    <row r="5" spans="1:11" ht="15" x14ac:dyDescent="0.25">
      <c r="A5" s="3">
        <v>3887</v>
      </c>
      <c r="B5" s="34">
        <v>41370.535682870373</v>
      </c>
      <c r="C5" s="38">
        <v>17370</v>
      </c>
      <c r="D5" s="33">
        <v>40</v>
      </c>
      <c r="E5" s="37">
        <v>4</v>
      </c>
      <c r="F5" s="3">
        <f t="shared" si="1"/>
        <v>10</v>
      </c>
      <c r="G5" s="4">
        <f t="shared" si="2"/>
        <v>5.8999999999999995</v>
      </c>
      <c r="H5" s="5">
        <f t="shared" si="0"/>
        <v>5899.9999999999991</v>
      </c>
    </row>
    <row r="6" spans="1:11" ht="15" x14ac:dyDescent="0.25">
      <c r="A6" s="3">
        <v>3887</v>
      </c>
      <c r="B6" s="34">
        <v>41370.535798611112</v>
      </c>
      <c r="C6" s="38">
        <v>35660</v>
      </c>
      <c r="D6" s="33">
        <v>90</v>
      </c>
      <c r="E6" s="37">
        <v>4</v>
      </c>
      <c r="F6" s="3">
        <f t="shared" si="1"/>
        <v>22.5</v>
      </c>
      <c r="G6" s="4">
        <f t="shared" si="2"/>
        <v>13.274999999999999</v>
      </c>
      <c r="H6" s="5">
        <f t="shared" si="0"/>
        <v>13274.999999999998</v>
      </c>
    </row>
    <row r="7" spans="1:11" ht="15" x14ac:dyDescent="0.25">
      <c r="A7" s="3">
        <v>3887</v>
      </c>
      <c r="B7" s="34">
        <v>41370.535914351851</v>
      </c>
      <c r="C7" s="38">
        <v>67100</v>
      </c>
      <c r="D7" s="33">
        <v>190</v>
      </c>
      <c r="E7" s="37">
        <v>4</v>
      </c>
      <c r="F7" s="3">
        <f t="shared" si="1"/>
        <v>47.5</v>
      </c>
      <c r="G7" s="4">
        <f t="shared" si="2"/>
        <v>28.024999999999999</v>
      </c>
      <c r="H7" s="5">
        <f t="shared" si="0"/>
        <v>28025</v>
      </c>
    </row>
    <row r="8" spans="1:11" ht="15" x14ac:dyDescent="0.25">
      <c r="B8" s="8"/>
      <c r="C8"/>
      <c r="G8" s="4"/>
      <c r="H8" s="5"/>
    </row>
    <row r="9" spans="1:11" ht="15" x14ac:dyDescent="0.25">
      <c r="A9" s="35" t="s">
        <v>28</v>
      </c>
      <c r="B9" s="32">
        <v>4</v>
      </c>
      <c r="G9" s="4"/>
      <c r="H9" s="5"/>
    </row>
    <row r="10" spans="1:11" ht="14.25" customHeight="1" x14ac:dyDescent="0.25">
      <c r="B10" s="8"/>
      <c r="C10"/>
      <c r="G10" s="4"/>
      <c r="H10" s="5"/>
    </row>
    <row r="11" spans="1:11" ht="15" x14ac:dyDescent="0.25">
      <c r="B11" s="8"/>
      <c r="C11"/>
      <c r="G11" s="4"/>
      <c r="H11" s="5"/>
    </row>
    <row r="12" spans="1:11" ht="15" x14ac:dyDescent="0.25">
      <c r="B12" s="8"/>
      <c r="C12"/>
      <c r="G12" s="4"/>
      <c r="H12" s="5"/>
    </row>
    <row r="13" spans="1:11" ht="15" x14ac:dyDescent="0.25">
      <c r="B13" s="8"/>
      <c r="C13"/>
      <c r="G13" s="4"/>
      <c r="H13" s="5"/>
    </row>
    <row r="14" spans="1:11" ht="15" x14ac:dyDescent="0.25">
      <c r="B14" s="8"/>
      <c r="C14"/>
      <c r="G14" s="4"/>
      <c r="H14" s="5"/>
    </row>
    <row r="15" spans="1:11" ht="15" x14ac:dyDescent="0.25">
      <c r="B15" s="8"/>
      <c r="C15"/>
      <c r="G15" s="4"/>
      <c r="H15" s="5"/>
    </row>
    <row r="16" spans="1:11" ht="15" x14ac:dyDescent="0.25">
      <c r="B16" s="8"/>
      <c r="C16"/>
      <c r="G16" s="4"/>
      <c r="H16" s="5"/>
    </row>
    <row r="17" spans="2:8" ht="15" x14ac:dyDescent="0.25">
      <c r="B17" s="8"/>
      <c r="C17"/>
      <c r="G17" s="4"/>
      <c r="H17" s="5"/>
    </row>
    <row r="18" spans="2:8" ht="15" x14ac:dyDescent="0.25">
      <c r="B18" s="8"/>
      <c r="C18"/>
      <c r="G18" s="4"/>
      <c r="H18" s="5"/>
    </row>
    <row r="19" spans="2:8" ht="15" x14ac:dyDescent="0.25">
      <c r="B19" s="8"/>
      <c r="C19"/>
      <c r="G19" s="4"/>
      <c r="H19" s="5"/>
    </row>
    <row r="20" spans="2:8" ht="15" x14ac:dyDescent="0.25">
      <c r="B20" s="8"/>
      <c r="C20"/>
      <c r="G20" s="4"/>
      <c r="H20" s="5"/>
    </row>
    <row r="21" spans="2:8" ht="15" x14ac:dyDescent="0.25">
      <c r="B21" s="8"/>
      <c r="C21"/>
      <c r="G21" s="4"/>
      <c r="H21" s="5"/>
    </row>
    <row r="22" spans="2:8" ht="15" x14ac:dyDescent="0.25">
      <c r="B22" s="8"/>
      <c r="C22"/>
      <c r="G22" s="4"/>
      <c r="H22" s="5"/>
    </row>
    <row r="23" spans="2:8" ht="15" x14ac:dyDescent="0.25">
      <c r="B23" s="8"/>
      <c r="C23"/>
      <c r="G23" s="4"/>
      <c r="H23" s="5"/>
    </row>
    <row r="24" spans="2:8" ht="15" x14ac:dyDescent="0.25">
      <c r="B24" s="8"/>
      <c r="C24"/>
      <c r="G24" s="4"/>
      <c r="H24" s="5"/>
    </row>
    <row r="25" spans="2:8" ht="15" x14ac:dyDescent="0.25">
      <c r="B25" s="8"/>
      <c r="C25"/>
      <c r="G25" s="4"/>
      <c r="H25" s="5"/>
    </row>
    <row r="26" spans="2:8" ht="15" x14ac:dyDescent="0.25">
      <c r="B26" s="8"/>
      <c r="C26"/>
      <c r="G26" s="4"/>
      <c r="H26" s="5"/>
    </row>
    <row r="27" spans="2:8" ht="15" hidden="1" x14ac:dyDescent="0.25">
      <c r="B27" s="8"/>
      <c r="C27"/>
      <c r="G27" s="4"/>
      <c r="H27" s="5"/>
    </row>
    <row r="28" spans="2:8" ht="15" hidden="1" x14ac:dyDescent="0.25">
      <c r="B28" s="8"/>
      <c r="C28"/>
      <c r="G28" s="4"/>
      <c r="H28" s="5"/>
    </row>
    <row r="29" spans="2:8" ht="15" hidden="1" x14ac:dyDescent="0.25">
      <c r="B29" s="8"/>
      <c r="C29"/>
      <c r="G29" s="4"/>
      <c r="H29" s="5"/>
    </row>
    <row r="30" spans="2:8" ht="15" hidden="1" x14ac:dyDescent="0.25">
      <c r="C30"/>
      <c r="G30" s="4"/>
      <c r="H30" s="5"/>
    </row>
    <row r="31" spans="2:8" ht="15" hidden="1" x14ac:dyDescent="0.25">
      <c r="C31"/>
      <c r="G31" s="4"/>
      <c r="H31" s="5"/>
    </row>
    <row r="32" spans="2:8" ht="15" hidden="1" x14ac:dyDescent="0.25">
      <c r="C32"/>
      <c r="G32" s="4"/>
      <c r="H32" s="5"/>
    </row>
    <row r="33" spans="3:10" ht="15" hidden="1" x14ac:dyDescent="0.25">
      <c r="C33"/>
      <c r="G33" s="4"/>
      <c r="H33" s="5"/>
    </row>
    <row r="34" spans="3:10" hidden="1" x14ac:dyDescent="0.2">
      <c r="G34" s="4"/>
      <c r="H34" s="5"/>
    </row>
    <row r="35" spans="3:10" hidden="1" x14ac:dyDescent="0.2">
      <c r="G35" s="4"/>
      <c r="H35" s="5"/>
    </row>
    <row r="36" spans="3:10" hidden="1" x14ac:dyDescent="0.2">
      <c r="G36" s="4"/>
      <c r="H36" s="5"/>
    </row>
    <row r="37" spans="3:10" hidden="1" x14ac:dyDescent="0.2">
      <c r="G37" s="4"/>
      <c r="H37" s="5"/>
    </row>
    <row r="38" spans="3:10" hidden="1" x14ac:dyDescent="0.2">
      <c r="G38" s="4"/>
      <c r="H38" s="5"/>
    </row>
    <row r="39" spans="3:10" hidden="1" x14ac:dyDescent="0.2">
      <c r="G39" s="4"/>
      <c r="H39" s="5"/>
    </row>
    <row r="40" spans="3:10" hidden="1" x14ac:dyDescent="0.2">
      <c r="G40" s="4"/>
      <c r="H40" s="5"/>
    </row>
    <row r="41" spans="3:10" hidden="1" x14ac:dyDescent="0.2">
      <c r="G41" s="4"/>
      <c r="H41" s="5"/>
    </row>
    <row r="42" spans="3:10" hidden="1" x14ac:dyDescent="0.2">
      <c r="G42" s="4"/>
      <c r="H42" s="5"/>
    </row>
    <row r="43" spans="3:10" hidden="1" x14ac:dyDescent="0.2">
      <c r="G43" s="4"/>
      <c r="H43" s="5"/>
    </row>
    <row r="44" spans="3:10" hidden="1" x14ac:dyDescent="0.2">
      <c r="G44" s="4"/>
      <c r="H44" s="5"/>
    </row>
    <row r="45" spans="3:10" hidden="1" x14ac:dyDescent="0.2">
      <c r="G45" s="4"/>
      <c r="H45" s="5"/>
    </row>
    <row r="46" spans="3:10" hidden="1" x14ac:dyDescent="0.2">
      <c r="G46" s="4"/>
      <c r="H46" s="5"/>
      <c r="J46" s="6"/>
    </row>
    <row r="47" spans="3:10" hidden="1" x14ac:dyDescent="0.2">
      <c r="G47" s="4"/>
      <c r="H47" s="5"/>
    </row>
    <row r="48" spans="3:10" hidden="1" x14ac:dyDescent="0.2">
      <c r="G48" s="4"/>
      <c r="H48" s="5"/>
    </row>
    <row r="49" spans="7:8" hidden="1" x14ac:dyDescent="0.2">
      <c r="G49" s="4"/>
      <c r="H49" s="5"/>
    </row>
    <row r="50" spans="7:8" hidden="1" x14ac:dyDescent="0.2">
      <c r="G50" s="4"/>
      <c r="H50" s="5"/>
    </row>
    <row r="51" spans="7:8" hidden="1" x14ac:dyDescent="0.2">
      <c r="G51" s="4"/>
      <c r="H51" s="5"/>
    </row>
    <row r="52" spans="7:8" hidden="1" x14ac:dyDescent="0.2">
      <c r="G52" s="4"/>
      <c r="H52" s="5"/>
    </row>
    <row r="53" spans="7:8" hidden="1" x14ac:dyDescent="0.2">
      <c r="G53" s="4"/>
      <c r="H53" s="5"/>
    </row>
    <row r="54" spans="7:8" hidden="1" x14ac:dyDescent="0.2">
      <c r="G54" s="4"/>
      <c r="H54" s="5"/>
    </row>
    <row r="55" spans="7:8" hidden="1" x14ac:dyDescent="0.2">
      <c r="G55" s="4"/>
      <c r="H55" s="5"/>
    </row>
    <row r="56" spans="7:8" hidden="1" x14ac:dyDescent="0.2">
      <c r="G56" s="4"/>
      <c r="H56" s="5"/>
    </row>
    <row r="57" spans="7:8" hidden="1" x14ac:dyDescent="0.2">
      <c r="G57" s="4"/>
      <c r="H57" s="5"/>
    </row>
    <row r="58" spans="7:8" hidden="1" x14ac:dyDescent="0.2">
      <c r="G58" s="4"/>
      <c r="H58" s="5"/>
    </row>
    <row r="59" spans="7:8" hidden="1" x14ac:dyDescent="0.2">
      <c r="G59" s="4"/>
      <c r="H59" s="5"/>
    </row>
    <row r="60" spans="7:8" hidden="1" x14ac:dyDescent="0.2">
      <c r="G60" s="4"/>
      <c r="H60" s="5"/>
    </row>
    <row r="61" spans="7:8" hidden="1" x14ac:dyDescent="0.2">
      <c r="G61" s="4"/>
      <c r="H61" s="5"/>
    </row>
    <row r="62" spans="7:8" hidden="1" x14ac:dyDescent="0.2">
      <c r="G62" s="4"/>
      <c r="H62" s="5"/>
    </row>
    <row r="63" spans="7:8" hidden="1" x14ac:dyDescent="0.2">
      <c r="G63" s="4"/>
      <c r="H63" s="5"/>
    </row>
    <row r="64" spans="7:8" hidden="1" x14ac:dyDescent="0.2">
      <c r="G64" s="4"/>
      <c r="H64" s="5"/>
    </row>
    <row r="65" spans="7:8" hidden="1" x14ac:dyDescent="0.2">
      <c r="G65" s="4"/>
      <c r="H65" s="5"/>
    </row>
    <row r="66" spans="7:8" hidden="1" x14ac:dyDescent="0.2">
      <c r="G66" s="4"/>
      <c r="H66" s="5"/>
    </row>
    <row r="67" spans="7:8" hidden="1" x14ac:dyDescent="0.2">
      <c r="G67" s="4"/>
      <c r="H67" s="5"/>
    </row>
    <row r="68" spans="7:8" hidden="1" x14ac:dyDescent="0.2">
      <c r="G68" s="4"/>
      <c r="H68" s="5"/>
    </row>
    <row r="69" spans="7:8" hidden="1" x14ac:dyDescent="0.2">
      <c r="G69" s="4"/>
      <c r="H69" s="5"/>
    </row>
    <row r="70" spans="7:8" hidden="1" x14ac:dyDescent="0.2">
      <c r="G70" s="4"/>
      <c r="H70" s="5"/>
    </row>
    <row r="71" spans="7:8" hidden="1" x14ac:dyDescent="0.2">
      <c r="G71" s="4"/>
      <c r="H71" s="5"/>
    </row>
    <row r="72" spans="7:8" hidden="1" x14ac:dyDescent="0.2">
      <c r="G72" s="4"/>
      <c r="H72" s="5"/>
    </row>
    <row r="73" spans="7:8" hidden="1" x14ac:dyDescent="0.2">
      <c r="G73" s="4"/>
      <c r="H73" s="5"/>
    </row>
    <row r="74" spans="7:8" hidden="1" x14ac:dyDescent="0.2">
      <c r="G74" s="4"/>
      <c r="H74" s="5"/>
    </row>
    <row r="75" spans="7:8" hidden="1" x14ac:dyDescent="0.2">
      <c r="G75" s="4"/>
      <c r="H75" s="5"/>
    </row>
    <row r="76" spans="7:8" hidden="1" x14ac:dyDescent="0.2">
      <c r="G76" s="4"/>
      <c r="H76" s="5"/>
    </row>
    <row r="77" spans="7:8" hidden="1" x14ac:dyDescent="0.2">
      <c r="G77" s="4"/>
      <c r="H77" s="5"/>
    </row>
    <row r="78" spans="7:8" hidden="1" x14ac:dyDescent="0.2">
      <c r="G78" s="4"/>
      <c r="H78" s="5"/>
    </row>
    <row r="79" spans="7:8" hidden="1" x14ac:dyDescent="0.2">
      <c r="G79" s="4"/>
      <c r="H79" s="5"/>
    </row>
    <row r="80" spans="7:8" hidden="1" x14ac:dyDescent="0.2">
      <c r="G80" s="4"/>
      <c r="H80" s="5"/>
    </row>
    <row r="81" spans="3:8" ht="15" hidden="1" x14ac:dyDescent="0.25">
      <c r="C81"/>
      <c r="G81" s="4"/>
      <c r="H81" s="5"/>
    </row>
    <row r="82" spans="3:8" ht="15" hidden="1" x14ac:dyDescent="0.25">
      <c r="C82"/>
      <c r="G82" s="4"/>
      <c r="H82" s="5"/>
    </row>
    <row r="83" spans="3:8" ht="15" hidden="1" x14ac:dyDescent="0.25">
      <c r="C83"/>
      <c r="G83" s="4"/>
      <c r="H83" s="5"/>
    </row>
    <row r="84" spans="3:8" ht="15" hidden="1" x14ac:dyDescent="0.25">
      <c r="C84"/>
      <c r="G84" s="4"/>
      <c r="H84" s="5"/>
    </row>
    <row r="85" spans="3:8" ht="15" hidden="1" x14ac:dyDescent="0.25">
      <c r="C85"/>
      <c r="G85" s="4"/>
      <c r="H85" s="5"/>
    </row>
    <row r="86" spans="3:8" ht="15" hidden="1" x14ac:dyDescent="0.25">
      <c r="C86"/>
      <c r="G86" s="4"/>
      <c r="H86" s="5"/>
    </row>
    <row r="87" spans="3:8" ht="15" hidden="1" x14ac:dyDescent="0.25">
      <c r="C87"/>
      <c r="G87" s="4"/>
      <c r="H87" s="5"/>
    </row>
    <row r="88" spans="3:8" ht="15" hidden="1" x14ac:dyDescent="0.25">
      <c r="C88"/>
      <c r="G88" s="4"/>
      <c r="H88" s="5"/>
    </row>
    <row r="89" spans="3:8" ht="15" hidden="1" x14ac:dyDescent="0.25">
      <c r="C89"/>
      <c r="G89" s="4"/>
      <c r="H89" s="5"/>
    </row>
    <row r="90" spans="3:8" ht="15" x14ac:dyDescent="0.25">
      <c r="C90"/>
      <c r="G90" s="4"/>
      <c r="H90" s="5"/>
    </row>
    <row r="91" spans="3:8" ht="15" x14ac:dyDescent="0.25">
      <c r="C91"/>
      <c r="G91" s="4"/>
      <c r="H91" s="5"/>
    </row>
    <row r="92" spans="3:8" ht="15" x14ac:dyDescent="0.25">
      <c r="C92"/>
      <c r="G92" s="4"/>
      <c r="H92" s="5"/>
    </row>
    <row r="93" spans="3:8" ht="15" x14ac:dyDescent="0.25">
      <c r="C93"/>
      <c r="G93" s="4"/>
      <c r="H93" s="5"/>
    </row>
    <row r="94" spans="3:8" ht="15" x14ac:dyDescent="0.25">
      <c r="C94"/>
      <c r="G94" s="4"/>
      <c r="H94" s="5"/>
    </row>
    <row r="95" spans="3:8" ht="15" x14ac:dyDescent="0.25">
      <c r="C95"/>
      <c r="G95" s="4"/>
      <c r="H95" s="5"/>
    </row>
    <row r="96" spans="3:8" ht="15" x14ac:dyDescent="0.25">
      <c r="C96"/>
      <c r="G96" s="4"/>
      <c r="H96" s="5"/>
    </row>
    <row r="97" spans="7:8" x14ac:dyDescent="0.2">
      <c r="G97" s="4"/>
      <c r="H97" s="5"/>
    </row>
    <row r="98" spans="7:8" x14ac:dyDescent="0.2">
      <c r="G98" s="4"/>
      <c r="H98" s="5"/>
    </row>
    <row r="99" spans="7:8" x14ac:dyDescent="0.2">
      <c r="G99" s="4"/>
      <c r="H99" s="5"/>
    </row>
    <row r="100" spans="7:8" x14ac:dyDescent="0.2">
      <c r="G100" s="4"/>
      <c r="H100" s="5"/>
    </row>
    <row r="101" spans="7:8" x14ac:dyDescent="0.2">
      <c r="G101" s="4"/>
      <c r="H101" s="5"/>
    </row>
    <row r="102" spans="7:8" x14ac:dyDescent="0.2">
      <c r="G102" s="4"/>
      <c r="H102" s="5"/>
    </row>
    <row r="103" spans="7:8" x14ac:dyDescent="0.2">
      <c r="G103" s="4"/>
      <c r="H10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BF07-6CF8-4F2D-9219-C3C6C0C486D3}">
  <dimension ref="A1:H578"/>
  <sheetViews>
    <sheetView tabSelected="1" zoomScale="130" zoomScaleNormal="130" workbookViewId="0">
      <selection activeCell="G37" sqref="G37"/>
    </sheetView>
  </sheetViews>
  <sheetFormatPr defaultColWidth="12.5703125" defaultRowHeight="15" x14ac:dyDescent="0.25"/>
  <cols>
    <col min="1" max="1" width="18.5703125" style="41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39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0">
        <v>0</v>
      </c>
      <c r="B2" s="13">
        <v>700</v>
      </c>
      <c r="C2" s="20">
        <f t="shared" ref="C2:C53" si="0">B2-$H$6</f>
        <v>0</v>
      </c>
      <c r="D2" s="18">
        <f>C2*$H$3</f>
        <v>0</v>
      </c>
      <c r="E2" s="18">
        <f>D2*$H$4</f>
        <v>0</v>
      </c>
      <c r="G2" s="15" t="s">
        <v>18</v>
      </c>
      <c r="H2" s="27">
        <v>9773887</v>
      </c>
    </row>
    <row r="3" spans="1:8" x14ac:dyDescent="0.25">
      <c r="A3" s="40">
        <f>A2+5</f>
        <v>5</v>
      </c>
      <c r="B3" s="13">
        <v>700</v>
      </c>
      <c r="C3" s="20">
        <f t="shared" si="0"/>
        <v>0</v>
      </c>
      <c r="D3" s="18">
        <f t="shared" ref="D3:D53" si="1">C3*$H$3</f>
        <v>0</v>
      </c>
      <c r="E3" s="18">
        <f t="shared" ref="E3:E53" si="2">D3*$H$4</f>
        <v>0</v>
      </c>
      <c r="G3" s="17" t="s">
        <v>14</v>
      </c>
      <c r="H3" s="28">
        <f>Stroubles_STD_curve!K3</f>
        <v>0.42113752143255617</v>
      </c>
    </row>
    <row r="4" spans="1:8" x14ac:dyDescent="0.25">
      <c r="A4" s="40">
        <f t="shared" ref="A4:A53" si="3">A3+5</f>
        <v>10</v>
      </c>
      <c r="B4" s="13">
        <v>700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 t="s">
        <v>27</v>
      </c>
      <c r="H4" s="29">
        <v>5</v>
      </c>
    </row>
    <row r="5" spans="1:8" x14ac:dyDescent="0.25">
      <c r="A5" s="40">
        <f t="shared" si="3"/>
        <v>15</v>
      </c>
      <c r="B5" s="42">
        <v>700</v>
      </c>
      <c r="C5" s="20">
        <f t="shared" si="0"/>
        <v>0</v>
      </c>
      <c r="D5" s="18">
        <f t="shared" si="1"/>
        <v>0</v>
      </c>
      <c r="E5" s="18">
        <f t="shared" si="2"/>
        <v>0</v>
      </c>
    </row>
    <row r="6" spans="1:8" x14ac:dyDescent="0.25">
      <c r="A6" s="40">
        <f t="shared" si="3"/>
        <v>20</v>
      </c>
      <c r="B6" s="42">
        <v>1450</v>
      </c>
      <c r="C6" s="20">
        <f t="shared" si="0"/>
        <v>750</v>
      </c>
      <c r="D6" s="18">
        <f t="shared" si="1"/>
        <v>315.85314107441712</v>
      </c>
      <c r="E6" s="18">
        <f t="shared" si="2"/>
        <v>1579.2657053720857</v>
      </c>
      <c r="G6" s="17" t="s">
        <v>19</v>
      </c>
      <c r="H6" s="20">
        <v>700</v>
      </c>
    </row>
    <row r="7" spans="1:8" x14ac:dyDescent="0.25">
      <c r="A7" s="40">
        <f t="shared" si="3"/>
        <v>25</v>
      </c>
      <c r="B7" s="42">
        <v>1670</v>
      </c>
      <c r="C7" s="20">
        <f t="shared" si="0"/>
        <v>970</v>
      </c>
      <c r="D7" s="18">
        <f t="shared" si="1"/>
        <v>408.50339578957949</v>
      </c>
      <c r="E7" s="18">
        <f t="shared" si="2"/>
        <v>2042.5169789478973</v>
      </c>
      <c r="G7" s="19"/>
    </row>
    <row r="8" spans="1:8" x14ac:dyDescent="0.25">
      <c r="A8" s="40">
        <f t="shared" si="3"/>
        <v>30</v>
      </c>
      <c r="B8" s="42">
        <v>1690</v>
      </c>
      <c r="C8" s="20">
        <f t="shared" si="0"/>
        <v>990</v>
      </c>
      <c r="D8" s="18">
        <f t="shared" si="1"/>
        <v>416.9261462182306</v>
      </c>
      <c r="E8" s="18">
        <f t="shared" si="2"/>
        <v>2084.6307310911529</v>
      </c>
      <c r="G8" s="24"/>
      <c r="H8" s="30"/>
    </row>
    <row r="9" spans="1:8" x14ac:dyDescent="0.25">
      <c r="A9" s="40">
        <f t="shared" si="3"/>
        <v>35</v>
      </c>
      <c r="B9" s="42">
        <v>1670</v>
      </c>
      <c r="C9" s="20">
        <f t="shared" si="0"/>
        <v>970</v>
      </c>
      <c r="D9" s="18">
        <f t="shared" si="1"/>
        <v>408.50339578957949</v>
      </c>
      <c r="E9" s="18">
        <f t="shared" si="2"/>
        <v>2042.5169789478973</v>
      </c>
      <c r="G9" s="24"/>
      <c r="H9" s="30"/>
    </row>
    <row r="10" spans="1:8" x14ac:dyDescent="0.25">
      <c r="A10" s="40">
        <f t="shared" si="3"/>
        <v>40</v>
      </c>
      <c r="B10" s="42">
        <v>1220</v>
      </c>
      <c r="C10" s="20">
        <f t="shared" si="0"/>
        <v>520</v>
      </c>
      <c r="D10" s="18">
        <f t="shared" si="1"/>
        <v>218.99151114492921</v>
      </c>
      <c r="E10" s="18">
        <f t="shared" si="2"/>
        <v>1094.957555724646</v>
      </c>
      <c r="G10" s="17"/>
      <c r="H10" s="31"/>
    </row>
    <row r="11" spans="1:8" x14ac:dyDescent="0.25">
      <c r="A11" s="40">
        <f t="shared" si="3"/>
        <v>45</v>
      </c>
      <c r="B11" s="42">
        <v>1090</v>
      </c>
      <c r="C11" s="20">
        <f t="shared" si="0"/>
        <v>390</v>
      </c>
      <c r="D11" s="18">
        <f t="shared" si="1"/>
        <v>164.24363335869691</v>
      </c>
      <c r="E11" s="18">
        <f t="shared" si="2"/>
        <v>821.21816679348456</v>
      </c>
    </row>
    <row r="12" spans="1:8" x14ac:dyDescent="0.25">
      <c r="A12" s="40">
        <f t="shared" si="3"/>
        <v>50</v>
      </c>
      <c r="B12" s="42">
        <v>1075</v>
      </c>
      <c r="C12" s="20">
        <f t="shared" si="0"/>
        <v>375</v>
      </c>
      <c r="D12" s="18">
        <f t="shared" si="1"/>
        <v>157.92657053720856</v>
      </c>
      <c r="E12" s="18">
        <f t="shared" si="2"/>
        <v>789.63285268604284</v>
      </c>
      <c r="G12" s="17"/>
      <c r="H12" s="21"/>
    </row>
    <row r="13" spans="1:8" x14ac:dyDescent="0.25">
      <c r="A13" s="40">
        <f t="shared" si="3"/>
        <v>55</v>
      </c>
      <c r="B13" s="42">
        <v>1050</v>
      </c>
      <c r="C13" s="20">
        <f t="shared" si="0"/>
        <v>350</v>
      </c>
      <c r="D13" s="18">
        <f t="shared" si="1"/>
        <v>147.39813250139466</v>
      </c>
      <c r="E13" s="18">
        <f t="shared" si="2"/>
        <v>736.99066250697331</v>
      </c>
      <c r="G13" s="24"/>
      <c r="H13" s="26"/>
    </row>
    <row r="14" spans="1:8" x14ac:dyDescent="0.25">
      <c r="A14" s="40">
        <f t="shared" si="3"/>
        <v>60</v>
      </c>
      <c r="B14" s="42">
        <v>942</v>
      </c>
      <c r="C14" s="20">
        <f t="shared" si="0"/>
        <v>242</v>
      </c>
      <c r="D14" s="18">
        <f t="shared" si="1"/>
        <v>101.9152801866786</v>
      </c>
      <c r="E14" s="18">
        <f t="shared" si="2"/>
        <v>509.57640093339302</v>
      </c>
    </row>
    <row r="15" spans="1:8" x14ac:dyDescent="0.25">
      <c r="A15" s="40">
        <f t="shared" si="3"/>
        <v>65</v>
      </c>
      <c r="B15" s="42">
        <v>853</v>
      </c>
      <c r="C15" s="20">
        <f t="shared" si="0"/>
        <v>153</v>
      </c>
      <c r="D15" s="18">
        <f t="shared" si="1"/>
        <v>64.434040779181089</v>
      </c>
      <c r="E15" s="18">
        <f t="shared" si="2"/>
        <v>322.17020389590544</v>
      </c>
      <c r="G15" s="17" t="s">
        <v>10</v>
      </c>
      <c r="H15" s="29">
        <v>190</v>
      </c>
    </row>
    <row r="16" spans="1:8" x14ac:dyDescent="0.25">
      <c r="A16" s="40">
        <f t="shared" si="3"/>
        <v>70</v>
      </c>
      <c r="B16" s="42">
        <v>857</v>
      </c>
      <c r="C16" s="20">
        <f t="shared" si="0"/>
        <v>157</v>
      </c>
      <c r="D16" s="18">
        <f t="shared" si="1"/>
        <v>66.118590864911326</v>
      </c>
      <c r="E16" s="18">
        <f t="shared" si="2"/>
        <v>330.59295432455662</v>
      </c>
      <c r="G16" s="17" t="s">
        <v>7</v>
      </c>
      <c r="H16" s="14">
        <f>H15*0.59*1000</f>
        <v>112100</v>
      </c>
    </row>
    <row r="17" spans="1:8" x14ac:dyDescent="0.25">
      <c r="A17" s="40">
        <f t="shared" si="3"/>
        <v>75</v>
      </c>
      <c r="B17" s="42">
        <v>833</v>
      </c>
      <c r="C17" s="20">
        <f t="shared" si="0"/>
        <v>133</v>
      </c>
      <c r="D17" s="18">
        <f t="shared" si="1"/>
        <v>56.011290350529968</v>
      </c>
      <c r="E17" s="18">
        <f t="shared" si="2"/>
        <v>280.05645175264982</v>
      </c>
      <c r="G17" s="17" t="s">
        <v>8</v>
      </c>
      <c r="H17" s="18">
        <f>SUM(E2:E884)</f>
        <v>13731.18888630849</v>
      </c>
    </row>
    <row r="18" spans="1:8" x14ac:dyDescent="0.25">
      <c r="A18" s="40">
        <f t="shared" si="3"/>
        <v>80</v>
      </c>
      <c r="B18" s="42">
        <v>766</v>
      </c>
      <c r="C18" s="20">
        <f t="shared" si="0"/>
        <v>66</v>
      </c>
      <c r="D18" s="18">
        <f t="shared" si="1"/>
        <v>27.795076414548706</v>
      </c>
      <c r="E18" s="18">
        <f t="shared" si="2"/>
        <v>138.97538207274354</v>
      </c>
      <c r="G18" s="16"/>
    </row>
    <row r="19" spans="1:8" ht="17.25" x14ac:dyDescent="0.25">
      <c r="A19" s="40">
        <f t="shared" si="3"/>
        <v>85</v>
      </c>
      <c r="B19" s="42">
        <v>746</v>
      </c>
      <c r="C19" s="20">
        <f t="shared" si="0"/>
        <v>46</v>
      </c>
      <c r="D19" s="18">
        <f t="shared" si="1"/>
        <v>19.372325985897582</v>
      </c>
      <c r="E19" s="18">
        <f t="shared" si="2"/>
        <v>96.861629929487918</v>
      </c>
      <c r="G19" s="17" t="s">
        <v>25</v>
      </c>
      <c r="H19" s="22">
        <f>H16/H17</f>
        <v>8.1638961438929787</v>
      </c>
    </row>
    <row r="20" spans="1:8" ht="17.25" x14ac:dyDescent="0.25">
      <c r="A20" s="40">
        <f t="shared" si="3"/>
        <v>90</v>
      </c>
      <c r="B20" s="42">
        <v>741</v>
      </c>
      <c r="C20" s="20">
        <f t="shared" si="0"/>
        <v>41</v>
      </c>
      <c r="D20" s="18">
        <f t="shared" si="1"/>
        <v>17.266638378734804</v>
      </c>
      <c r="E20" s="18">
        <f t="shared" si="2"/>
        <v>86.333191893674012</v>
      </c>
      <c r="G20" s="17" t="s">
        <v>26</v>
      </c>
      <c r="H20" s="44">
        <f>H19/1000</f>
        <v>8.1638961438929795E-3</v>
      </c>
    </row>
    <row r="21" spans="1:8" x14ac:dyDescent="0.25">
      <c r="A21" s="40">
        <f t="shared" si="3"/>
        <v>95</v>
      </c>
      <c r="B21" s="42">
        <v>737</v>
      </c>
      <c r="C21" s="20">
        <f t="shared" si="0"/>
        <v>37</v>
      </c>
      <c r="D21" s="18">
        <f t="shared" si="1"/>
        <v>15.582088293004578</v>
      </c>
      <c r="E21" s="18">
        <f t="shared" si="2"/>
        <v>77.910441465022885</v>
      </c>
    </row>
    <row r="22" spans="1:8" x14ac:dyDescent="0.25">
      <c r="A22" s="40">
        <f t="shared" si="3"/>
        <v>100</v>
      </c>
      <c r="B22" s="42">
        <v>752</v>
      </c>
      <c r="C22" s="20">
        <f t="shared" si="0"/>
        <v>52</v>
      </c>
      <c r="D22" s="18">
        <f t="shared" si="1"/>
        <v>21.89915111449292</v>
      </c>
      <c r="E22" s="18">
        <f t="shared" si="2"/>
        <v>109.4957555724646</v>
      </c>
    </row>
    <row r="23" spans="1:8" x14ac:dyDescent="0.25">
      <c r="A23" s="40">
        <f t="shared" si="3"/>
        <v>105</v>
      </c>
      <c r="B23" s="42">
        <v>736</v>
      </c>
      <c r="C23" s="20">
        <f t="shared" si="0"/>
        <v>36</v>
      </c>
      <c r="D23" s="18">
        <f t="shared" si="1"/>
        <v>15.160950771572022</v>
      </c>
      <c r="E23" s="18">
        <f t="shared" si="2"/>
        <v>75.804753857860106</v>
      </c>
    </row>
    <row r="24" spans="1:8" x14ac:dyDescent="0.25">
      <c r="A24" s="40">
        <f t="shared" si="3"/>
        <v>110</v>
      </c>
      <c r="B24" s="42">
        <v>727</v>
      </c>
      <c r="C24" s="20">
        <f t="shared" si="0"/>
        <v>27</v>
      </c>
      <c r="D24" s="18">
        <f t="shared" si="1"/>
        <v>11.370713078679017</v>
      </c>
      <c r="E24" s="18">
        <f t="shared" si="2"/>
        <v>56.853565393395087</v>
      </c>
    </row>
    <row r="25" spans="1:8" x14ac:dyDescent="0.25">
      <c r="A25" s="40">
        <f t="shared" si="3"/>
        <v>115</v>
      </c>
      <c r="B25" s="42">
        <v>726</v>
      </c>
      <c r="C25" s="20">
        <f t="shared" si="0"/>
        <v>26</v>
      </c>
      <c r="D25" s="18">
        <f t="shared" si="1"/>
        <v>10.94957555724646</v>
      </c>
      <c r="E25" s="18">
        <f t="shared" si="2"/>
        <v>54.747877786232301</v>
      </c>
    </row>
    <row r="26" spans="1:8" x14ac:dyDescent="0.25">
      <c r="A26" s="40">
        <f t="shared" si="3"/>
        <v>120</v>
      </c>
      <c r="B26" s="42">
        <v>716</v>
      </c>
      <c r="C26" s="20">
        <f t="shared" si="0"/>
        <v>16</v>
      </c>
      <c r="D26" s="18">
        <f t="shared" si="1"/>
        <v>6.7382003429208988</v>
      </c>
      <c r="E26" s="18">
        <f t="shared" si="2"/>
        <v>33.691001714604496</v>
      </c>
    </row>
    <row r="27" spans="1:8" x14ac:dyDescent="0.25">
      <c r="A27" s="40">
        <f t="shared" si="3"/>
        <v>125</v>
      </c>
      <c r="B27" s="43">
        <v>715</v>
      </c>
      <c r="C27" s="20">
        <f t="shared" si="0"/>
        <v>15</v>
      </c>
      <c r="D27" s="18">
        <f t="shared" si="1"/>
        <v>6.3170628214883422</v>
      </c>
      <c r="E27" s="18">
        <f t="shared" si="2"/>
        <v>31.585314107441711</v>
      </c>
    </row>
    <row r="28" spans="1:8" x14ac:dyDescent="0.25">
      <c r="A28" s="40">
        <f t="shared" si="3"/>
        <v>130</v>
      </c>
      <c r="B28" s="43">
        <v>710</v>
      </c>
      <c r="C28" s="20">
        <f t="shared" si="0"/>
        <v>10</v>
      </c>
      <c r="D28" s="18">
        <f t="shared" si="1"/>
        <v>4.2113752143255621</v>
      </c>
      <c r="E28" s="18">
        <f t="shared" si="2"/>
        <v>21.056876071627812</v>
      </c>
    </row>
    <row r="29" spans="1:8" x14ac:dyDescent="0.25">
      <c r="A29" s="40">
        <f t="shared" si="3"/>
        <v>135</v>
      </c>
      <c r="B29" s="43">
        <v>714</v>
      </c>
      <c r="C29" s="20">
        <f t="shared" si="0"/>
        <v>14</v>
      </c>
      <c r="D29" s="18">
        <f t="shared" si="1"/>
        <v>5.8959253000557865</v>
      </c>
      <c r="E29" s="18">
        <f t="shared" si="2"/>
        <v>29.479626500278933</v>
      </c>
    </row>
    <row r="30" spans="1:8" x14ac:dyDescent="0.25">
      <c r="A30" s="40">
        <f t="shared" si="3"/>
        <v>140</v>
      </c>
      <c r="B30" s="43">
        <v>718</v>
      </c>
      <c r="C30" s="20">
        <f t="shared" si="0"/>
        <v>18</v>
      </c>
      <c r="D30" s="18">
        <f t="shared" si="1"/>
        <v>7.580475385786011</v>
      </c>
      <c r="E30" s="18">
        <f t="shared" si="2"/>
        <v>37.902376928930053</v>
      </c>
    </row>
    <row r="31" spans="1:8" x14ac:dyDescent="0.25">
      <c r="A31" s="40">
        <f t="shared" si="3"/>
        <v>145</v>
      </c>
      <c r="B31" s="43">
        <v>717</v>
      </c>
      <c r="C31" s="20">
        <f t="shared" si="0"/>
        <v>17</v>
      </c>
      <c r="D31" s="18">
        <f t="shared" si="1"/>
        <v>7.1593378643534553</v>
      </c>
      <c r="E31" s="18">
        <f t="shared" si="2"/>
        <v>35.796689321767275</v>
      </c>
    </row>
    <row r="32" spans="1:8" x14ac:dyDescent="0.25">
      <c r="A32" s="40">
        <f t="shared" si="3"/>
        <v>150</v>
      </c>
      <c r="B32" s="43">
        <v>713</v>
      </c>
      <c r="C32" s="20">
        <f t="shared" si="0"/>
        <v>13</v>
      </c>
      <c r="D32" s="18">
        <f t="shared" si="1"/>
        <v>5.47478777862323</v>
      </c>
      <c r="E32" s="18">
        <f t="shared" si="2"/>
        <v>27.373938893116151</v>
      </c>
    </row>
    <row r="33" spans="1:5" x14ac:dyDescent="0.25">
      <c r="A33" s="40">
        <f t="shared" si="3"/>
        <v>155</v>
      </c>
      <c r="B33" s="43">
        <v>713</v>
      </c>
      <c r="C33" s="20">
        <f t="shared" si="0"/>
        <v>13</v>
      </c>
      <c r="D33" s="18">
        <f t="shared" si="1"/>
        <v>5.47478777862323</v>
      </c>
      <c r="E33" s="18">
        <f t="shared" si="2"/>
        <v>27.373938893116151</v>
      </c>
    </row>
    <row r="34" spans="1:5" x14ac:dyDescent="0.25">
      <c r="A34" s="40">
        <f t="shared" si="3"/>
        <v>160</v>
      </c>
      <c r="B34" s="43">
        <v>710</v>
      </c>
      <c r="C34" s="20">
        <f t="shared" si="0"/>
        <v>10</v>
      </c>
      <c r="D34" s="18">
        <f t="shared" si="1"/>
        <v>4.2113752143255621</v>
      </c>
      <c r="E34" s="18">
        <f t="shared" si="2"/>
        <v>21.056876071627812</v>
      </c>
    </row>
    <row r="35" spans="1:5" x14ac:dyDescent="0.25">
      <c r="A35" s="40">
        <f t="shared" si="3"/>
        <v>165</v>
      </c>
      <c r="B35" s="43">
        <v>705</v>
      </c>
      <c r="C35" s="20">
        <f t="shared" si="0"/>
        <v>5</v>
      </c>
      <c r="D35" s="18">
        <f t="shared" si="1"/>
        <v>2.105687607162781</v>
      </c>
      <c r="E35" s="18">
        <f t="shared" si="2"/>
        <v>10.528438035813906</v>
      </c>
    </row>
    <row r="36" spans="1:5" x14ac:dyDescent="0.25">
      <c r="A36" s="40">
        <f t="shared" si="3"/>
        <v>170</v>
      </c>
      <c r="B36" s="43">
        <v>705</v>
      </c>
      <c r="C36" s="20">
        <f t="shared" si="0"/>
        <v>5</v>
      </c>
      <c r="D36" s="18">
        <f t="shared" si="1"/>
        <v>2.105687607162781</v>
      </c>
      <c r="E36" s="18">
        <f t="shared" si="2"/>
        <v>10.528438035813906</v>
      </c>
    </row>
    <row r="37" spans="1:5" x14ac:dyDescent="0.25">
      <c r="A37" s="40">
        <f t="shared" si="3"/>
        <v>175</v>
      </c>
      <c r="B37" s="43">
        <v>705</v>
      </c>
      <c r="C37" s="20">
        <f t="shared" si="0"/>
        <v>5</v>
      </c>
      <c r="D37" s="18">
        <f t="shared" si="1"/>
        <v>2.105687607162781</v>
      </c>
      <c r="E37" s="18">
        <f t="shared" si="2"/>
        <v>10.528438035813906</v>
      </c>
    </row>
    <row r="38" spans="1:5" x14ac:dyDescent="0.25">
      <c r="A38" s="40">
        <f t="shared" si="3"/>
        <v>180</v>
      </c>
      <c r="B38" s="43">
        <v>705</v>
      </c>
      <c r="C38" s="20">
        <f t="shared" si="0"/>
        <v>5</v>
      </c>
      <c r="D38" s="18">
        <f t="shared" si="1"/>
        <v>2.105687607162781</v>
      </c>
      <c r="E38" s="18">
        <f t="shared" si="2"/>
        <v>10.528438035813906</v>
      </c>
    </row>
    <row r="39" spans="1:5" x14ac:dyDescent="0.25">
      <c r="A39" s="40">
        <f t="shared" si="3"/>
        <v>185</v>
      </c>
      <c r="B39" s="43">
        <v>707</v>
      </c>
      <c r="C39" s="20">
        <f t="shared" si="0"/>
        <v>7</v>
      </c>
      <c r="D39" s="18">
        <f t="shared" si="1"/>
        <v>2.9479626500278933</v>
      </c>
      <c r="E39" s="18">
        <f t="shared" si="2"/>
        <v>14.739813250139466</v>
      </c>
    </row>
    <row r="40" spans="1:5" x14ac:dyDescent="0.25">
      <c r="A40" s="40">
        <f t="shared" si="3"/>
        <v>190</v>
      </c>
      <c r="B40" s="43">
        <v>704</v>
      </c>
      <c r="C40" s="20">
        <f t="shared" si="0"/>
        <v>4</v>
      </c>
      <c r="D40" s="18">
        <f t="shared" si="1"/>
        <v>1.6845500857302247</v>
      </c>
      <c r="E40" s="18">
        <f t="shared" si="2"/>
        <v>8.4227504286511241</v>
      </c>
    </row>
    <row r="41" spans="1:5" x14ac:dyDescent="0.25">
      <c r="A41" s="40">
        <f t="shared" si="3"/>
        <v>195</v>
      </c>
      <c r="B41" s="43">
        <v>706</v>
      </c>
      <c r="C41" s="20">
        <f t="shared" si="0"/>
        <v>6</v>
      </c>
      <c r="D41" s="18">
        <f t="shared" si="1"/>
        <v>2.5268251285953371</v>
      </c>
      <c r="E41" s="18">
        <f t="shared" si="2"/>
        <v>12.634125642976686</v>
      </c>
    </row>
    <row r="42" spans="1:5" x14ac:dyDescent="0.25">
      <c r="A42" s="40">
        <f t="shared" si="3"/>
        <v>200</v>
      </c>
      <c r="B42" s="43">
        <v>704</v>
      </c>
      <c r="C42" s="20">
        <f t="shared" si="0"/>
        <v>4</v>
      </c>
      <c r="D42" s="18">
        <f t="shared" si="1"/>
        <v>1.6845500857302247</v>
      </c>
      <c r="E42" s="18">
        <f t="shared" si="2"/>
        <v>8.4227504286511241</v>
      </c>
    </row>
    <row r="43" spans="1:5" x14ac:dyDescent="0.25">
      <c r="A43" s="40">
        <f t="shared" si="3"/>
        <v>205</v>
      </c>
      <c r="B43" s="43">
        <v>702</v>
      </c>
      <c r="C43" s="20">
        <f t="shared" si="0"/>
        <v>2</v>
      </c>
      <c r="D43" s="18">
        <f t="shared" si="1"/>
        <v>0.84227504286511234</v>
      </c>
      <c r="E43" s="18">
        <f t="shared" si="2"/>
        <v>4.2113752143255621</v>
      </c>
    </row>
    <row r="44" spans="1:5" x14ac:dyDescent="0.25">
      <c r="A44" s="40">
        <f t="shared" si="3"/>
        <v>210</v>
      </c>
      <c r="B44" s="43">
        <v>703</v>
      </c>
      <c r="C44" s="14">
        <f t="shared" si="0"/>
        <v>3</v>
      </c>
      <c r="D44" s="18">
        <f t="shared" si="1"/>
        <v>1.2634125642976686</v>
      </c>
      <c r="E44" s="18">
        <f t="shared" si="2"/>
        <v>6.3170628214883431</v>
      </c>
    </row>
    <row r="45" spans="1:5" x14ac:dyDescent="0.25">
      <c r="A45" s="40">
        <f t="shared" si="3"/>
        <v>215</v>
      </c>
      <c r="B45" s="43">
        <v>703</v>
      </c>
      <c r="C45" s="14">
        <f t="shared" si="0"/>
        <v>3</v>
      </c>
      <c r="D45" s="18">
        <f t="shared" si="1"/>
        <v>1.2634125642976686</v>
      </c>
      <c r="E45" s="18">
        <f t="shared" si="2"/>
        <v>6.3170628214883431</v>
      </c>
    </row>
    <row r="46" spans="1:5" x14ac:dyDescent="0.25">
      <c r="A46" s="40">
        <f t="shared" si="3"/>
        <v>220</v>
      </c>
      <c r="B46" s="43">
        <v>702</v>
      </c>
      <c r="C46" s="14">
        <f t="shared" si="0"/>
        <v>2</v>
      </c>
      <c r="D46" s="18">
        <f t="shared" si="1"/>
        <v>0.84227504286511234</v>
      </c>
      <c r="E46" s="18">
        <f t="shared" si="2"/>
        <v>4.2113752143255621</v>
      </c>
    </row>
    <row r="47" spans="1:5" x14ac:dyDescent="0.25">
      <c r="A47" s="40">
        <f t="shared" si="3"/>
        <v>225</v>
      </c>
      <c r="B47" s="43">
        <v>702</v>
      </c>
      <c r="C47" s="14">
        <f t="shared" si="0"/>
        <v>2</v>
      </c>
      <c r="D47" s="18">
        <f t="shared" si="1"/>
        <v>0.84227504286511234</v>
      </c>
      <c r="E47" s="18">
        <f t="shared" si="2"/>
        <v>4.2113752143255621</v>
      </c>
    </row>
    <row r="48" spans="1:5" x14ac:dyDescent="0.25">
      <c r="A48" s="40">
        <f t="shared" si="3"/>
        <v>230</v>
      </c>
      <c r="B48" s="43">
        <v>702</v>
      </c>
      <c r="C48" s="14">
        <f t="shared" si="0"/>
        <v>2</v>
      </c>
      <c r="D48" s="18">
        <f t="shared" si="1"/>
        <v>0.84227504286511234</v>
      </c>
      <c r="E48" s="18">
        <f t="shared" si="2"/>
        <v>4.2113752143255621</v>
      </c>
    </row>
    <row r="49" spans="1:5" x14ac:dyDescent="0.25">
      <c r="A49" s="40">
        <f t="shared" si="3"/>
        <v>235</v>
      </c>
      <c r="B49" s="43">
        <v>702</v>
      </c>
      <c r="C49" s="14">
        <f t="shared" si="0"/>
        <v>2</v>
      </c>
      <c r="D49" s="18">
        <f t="shared" si="1"/>
        <v>0.84227504286511234</v>
      </c>
      <c r="E49" s="18">
        <f t="shared" si="2"/>
        <v>4.2113752143255621</v>
      </c>
    </row>
    <row r="50" spans="1:5" x14ac:dyDescent="0.25">
      <c r="A50" s="40">
        <f t="shared" si="3"/>
        <v>240</v>
      </c>
      <c r="B50" s="43">
        <v>702</v>
      </c>
      <c r="C50" s="14">
        <f t="shared" si="0"/>
        <v>2</v>
      </c>
      <c r="D50" s="18">
        <f t="shared" si="1"/>
        <v>0.84227504286511234</v>
      </c>
      <c r="E50" s="18">
        <f t="shared" si="2"/>
        <v>4.2113752143255621</v>
      </c>
    </row>
    <row r="51" spans="1:5" x14ac:dyDescent="0.25">
      <c r="A51" s="40">
        <f t="shared" si="3"/>
        <v>245</v>
      </c>
      <c r="B51" s="43">
        <v>702</v>
      </c>
      <c r="C51" s="14">
        <f t="shared" si="0"/>
        <v>2</v>
      </c>
      <c r="D51" s="18">
        <f t="shared" si="1"/>
        <v>0.84227504286511234</v>
      </c>
      <c r="E51" s="18">
        <f t="shared" si="2"/>
        <v>4.2113752143255621</v>
      </c>
    </row>
    <row r="52" spans="1:5" x14ac:dyDescent="0.25">
      <c r="A52" s="40">
        <f t="shared" si="3"/>
        <v>250</v>
      </c>
      <c r="B52" s="43">
        <v>702</v>
      </c>
      <c r="C52" s="14">
        <f t="shared" si="0"/>
        <v>2</v>
      </c>
      <c r="D52" s="18">
        <f t="shared" si="1"/>
        <v>0.84227504286511234</v>
      </c>
      <c r="E52" s="18">
        <f t="shared" si="2"/>
        <v>4.2113752143255621</v>
      </c>
    </row>
    <row r="53" spans="1:5" x14ac:dyDescent="0.25">
      <c r="A53" s="40">
        <f t="shared" si="3"/>
        <v>255</v>
      </c>
      <c r="B53" s="43">
        <v>701</v>
      </c>
      <c r="C53" s="14">
        <f t="shared" si="0"/>
        <v>1</v>
      </c>
      <c r="D53" s="18">
        <f t="shared" si="1"/>
        <v>0.42113752143255617</v>
      </c>
      <c r="E53" s="18">
        <f t="shared" si="2"/>
        <v>2.105687607162781</v>
      </c>
    </row>
    <row r="54" spans="1:5" x14ac:dyDescent="0.25">
      <c r="A54" s="40"/>
      <c r="B54" s="13"/>
    </row>
    <row r="55" spans="1:5" x14ac:dyDescent="0.25">
      <c r="A55" s="40"/>
      <c r="B55" s="13"/>
    </row>
    <row r="56" spans="1:5" x14ac:dyDescent="0.25">
      <c r="A56" s="40"/>
      <c r="B56" s="13"/>
    </row>
    <row r="57" spans="1:5" x14ac:dyDescent="0.25">
      <c r="A57" s="40"/>
      <c r="B57" s="13"/>
    </row>
    <row r="58" spans="1:5" x14ac:dyDescent="0.25">
      <c r="A58" s="40"/>
      <c r="B58" s="13"/>
    </row>
    <row r="59" spans="1:5" x14ac:dyDescent="0.25">
      <c r="A59" s="40"/>
      <c r="B59" s="13"/>
    </row>
    <row r="60" spans="1:5" x14ac:dyDescent="0.25">
      <c r="A60" s="40"/>
      <c r="B60" s="13"/>
    </row>
    <row r="61" spans="1:5" x14ac:dyDescent="0.25">
      <c r="A61" s="40"/>
      <c r="B61" s="13"/>
    </row>
    <row r="62" spans="1:5" x14ac:dyDescent="0.25">
      <c r="A62" s="40"/>
      <c r="B62" s="13"/>
    </row>
    <row r="63" spans="1:5" x14ac:dyDescent="0.25">
      <c r="A63" s="40"/>
      <c r="B63" s="13"/>
    </row>
    <row r="64" spans="1:5" x14ac:dyDescent="0.25">
      <c r="A64" s="40"/>
      <c r="B64" s="13"/>
    </row>
    <row r="65" spans="1:2" x14ac:dyDescent="0.25">
      <c r="A65" s="40"/>
      <c r="B65" s="13"/>
    </row>
    <row r="66" spans="1:2" x14ac:dyDescent="0.25">
      <c r="A66" s="40"/>
      <c r="B66" s="13"/>
    </row>
    <row r="67" spans="1:2" x14ac:dyDescent="0.25">
      <c r="A67" s="40"/>
      <c r="B67" s="13"/>
    </row>
    <row r="68" spans="1:2" x14ac:dyDescent="0.25">
      <c r="A68" s="40"/>
      <c r="B68" s="13"/>
    </row>
    <row r="69" spans="1:2" x14ac:dyDescent="0.25">
      <c r="A69" s="40"/>
      <c r="B69" s="13"/>
    </row>
    <row r="70" spans="1:2" x14ac:dyDescent="0.25">
      <c r="A70" s="40"/>
      <c r="B70" s="13"/>
    </row>
    <row r="71" spans="1:2" x14ac:dyDescent="0.25">
      <c r="A71" s="40"/>
      <c r="B71" s="13"/>
    </row>
    <row r="72" spans="1:2" x14ac:dyDescent="0.25">
      <c r="A72" s="40"/>
      <c r="B72" s="13"/>
    </row>
    <row r="73" spans="1:2" x14ac:dyDescent="0.25">
      <c r="A73" s="40"/>
      <c r="B73" s="13"/>
    </row>
    <row r="74" spans="1:2" x14ac:dyDescent="0.25">
      <c r="A74" s="40"/>
      <c r="B74" s="13"/>
    </row>
    <row r="75" spans="1:2" x14ac:dyDescent="0.25">
      <c r="A75" s="40"/>
      <c r="B75" s="13"/>
    </row>
    <row r="76" spans="1:2" x14ac:dyDescent="0.25">
      <c r="A76" s="40"/>
      <c r="B76" s="13"/>
    </row>
    <row r="77" spans="1:2" x14ac:dyDescent="0.25">
      <c r="A77" s="40"/>
      <c r="B77" s="13"/>
    </row>
    <row r="78" spans="1:2" x14ac:dyDescent="0.25">
      <c r="A78" s="40"/>
      <c r="B78" s="13"/>
    </row>
    <row r="79" spans="1:2" x14ac:dyDescent="0.25">
      <c r="A79" s="40"/>
      <c r="B79" s="13"/>
    </row>
    <row r="80" spans="1:2" x14ac:dyDescent="0.25">
      <c r="A80" s="40"/>
      <c r="B80" s="13"/>
    </row>
    <row r="81" spans="1:2" x14ac:dyDescent="0.25">
      <c r="A81" s="40"/>
      <c r="B81" s="13"/>
    </row>
    <row r="82" spans="1:2" x14ac:dyDescent="0.25">
      <c r="A82" s="40"/>
      <c r="B82" s="13"/>
    </row>
    <row r="83" spans="1:2" x14ac:dyDescent="0.25">
      <c r="A83" s="40"/>
      <c r="B83" s="13"/>
    </row>
    <row r="84" spans="1:2" x14ac:dyDescent="0.25">
      <c r="A84" s="40"/>
      <c r="B84" s="13"/>
    </row>
    <row r="85" spans="1:2" x14ac:dyDescent="0.25">
      <c r="A85" s="40"/>
      <c r="B85" s="13"/>
    </row>
    <row r="86" spans="1:2" x14ac:dyDescent="0.25">
      <c r="A86" s="40"/>
      <c r="B86" s="13"/>
    </row>
    <row r="87" spans="1:2" x14ac:dyDescent="0.25">
      <c r="A87" s="40"/>
      <c r="B87" s="13"/>
    </row>
    <row r="88" spans="1:2" x14ac:dyDescent="0.25">
      <c r="A88" s="40"/>
      <c r="B88" s="13"/>
    </row>
    <row r="89" spans="1:2" x14ac:dyDescent="0.25">
      <c r="A89" s="40"/>
      <c r="B89" s="13"/>
    </row>
    <row r="90" spans="1:2" x14ac:dyDescent="0.25">
      <c r="A90" s="40"/>
      <c r="B90" s="13"/>
    </row>
    <row r="91" spans="1:2" x14ac:dyDescent="0.25">
      <c r="A91" s="40"/>
      <c r="B91" s="13"/>
    </row>
    <row r="92" spans="1:2" x14ac:dyDescent="0.25">
      <c r="A92" s="40"/>
      <c r="B92" s="13"/>
    </row>
    <row r="93" spans="1:2" x14ac:dyDescent="0.25">
      <c r="A93" s="40"/>
      <c r="B93" s="13"/>
    </row>
    <row r="94" spans="1:2" x14ac:dyDescent="0.25">
      <c r="A94" s="40"/>
      <c r="B94" s="13"/>
    </row>
    <row r="95" spans="1:2" x14ac:dyDescent="0.25">
      <c r="A95" s="40"/>
      <c r="B95" s="13"/>
    </row>
    <row r="96" spans="1:2" x14ac:dyDescent="0.25">
      <c r="A96" s="40"/>
      <c r="B96" s="13"/>
    </row>
    <row r="97" spans="1:2" x14ac:dyDescent="0.25">
      <c r="A97" s="40"/>
      <c r="B97" s="13"/>
    </row>
    <row r="98" spans="1:2" x14ac:dyDescent="0.25">
      <c r="A98" s="40"/>
      <c r="B98" s="13"/>
    </row>
    <row r="99" spans="1:2" x14ac:dyDescent="0.25">
      <c r="A99" s="40"/>
      <c r="B99" s="13"/>
    </row>
    <row r="100" spans="1:2" x14ac:dyDescent="0.25">
      <c r="A100" s="40"/>
      <c r="B100" s="13"/>
    </row>
    <row r="101" spans="1:2" x14ac:dyDescent="0.25">
      <c r="A101" s="40"/>
      <c r="B101" s="13"/>
    </row>
    <row r="102" spans="1:2" x14ac:dyDescent="0.25">
      <c r="A102" s="40"/>
      <c r="B102" s="13"/>
    </row>
    <row r="103" spans="1:2" x14ac:dyDescent="0.25">
      <c r="A103" s="40"/>
      <c r="B103" s="13"/>
    </row>
    <row r="104" spans="1:2" x14ac:dyDescent="0.25">
      <c r="A104" s="40"/>
      <c r="B104" s="13"/>
    </row>
    <row r="105" spans="1:2" x14ac:dyDescent="0.25">
      <c r="A105" s="40"/>
      <c r="B105" s="13"/>
    </row>
    <row r="106" spans="1:2" x14ac:dyDescent="0.25">
      <c r="A106" s="40"/>
      <c r="B106" s="13"/>
    </row>
    <row r="107" spans="1:2" x14ac:dyDescent="0.25">
      <c r="A107" s="40"/>
      <c r="B107" s="13"/>
    </row>
    <row r="108" spans="1:2" x14ac:dyDescent="0.25">
      <c r="A108" s="40"/>
      <c r="B108" s="13"/>
    </row>
    <row r="109" spans="1:2" x14ac:dyDescent="0.25">
      <c r="A109" s="40"/>
      <c r="B109" s="13"/>
    </row>
    <row r="110" spans="1:2" x14ac:dyDescent="0.25">
      <c r="A110" s="40"/>
      <c r="B110" s="13"/>
    </row>
    <row r="111" spans="1:2" x14ac:dyDescent="0.25">
      <c r="A111" s="40"/>
      <c r="B111" s="13"/>
    </row>
    <row r="112" spans="1:2" x14ac:dyDescent="0.25">
      <c r="A112" s="40"/>
      <c r="B112" s="13"/>
    </row>
    <row r="113" spans="1:2" x14ac:dyDescent="0.25">
      <c r="A113" s="40"/>
      <c r="B113" s="13"/>
    </row>
    <row r="114" spans="1:2" x14ac:dyDescent="0.25">
      <c r="A114" s="40"/>
      <c r="B114" s="13"/>
    </row>
    <row r="115" spans="1:2" x14ac:dyDescent="0.25">
      <c r="A115" s="40"/>
      <c r="B115" s="13"/>
    </row>
    <row r="116" spans="1:2" x14ac:dyDescent="0.25">
      <c r="A116" s="40"/>
      <c r="B116" s="13"/>
    </row>
    <row r="117" spans="1:2" x14ac:dyDescent="0.25">
      <c r="A117" s="40"/>
      <c r="B117" s="13"/>
    </row>
    <row r="118" spans="1:2" x14ac:dyDescent="0.25">
      <c r="A118" s="40"/>
      <c r="B118" s="13"/>
    </row>
    <row r="119" spans="1:2" x14ac:dyDescent="0.25">
      <c r="A119" s="40"/>
      <c r="B119" s="13"/>
    </row>
    <row r="120" spans="1:2" x14ac:dyDescent="0.25">
      <c r="A120" s="40"/>
      <c r="B120" s="13"/>
    </row>
    <row r="121" spans="1:2" x14ac:dyDescent="0.25">
      <c r="A121" s="40"/>
      <c r="B121" s="13"/>
    </row>
    <row r="122" spans="1:2" x14ac:dyDescent="0.25">
      <c r="A122" s="40"/>
      <c r="B122" s="13"/>
    </row>
    <row r="123" spans="1:2" x14ac:dyDescent="0.25">
      <c r="A123" s="40"/>
      <c r="B123" s="13"/>
    </row>
    <row r="124" spans="1:2" x14ac:dyDescent="0.25">
      <c r="A124" s="40"/>
      <c r="B124" s="13"/>
    </row>
    <row r="125" spans="1:2" x14ac:dyDescent="0.25">
      <c r="A125" s="40"/>
      <c r="B125" s="13"/>
    </row>
    <row r="126" spans="1:2" x14ac:dyDescent="0.25">
      <c r="A126" s="40"/>
      <c r="B126" s="13"/>
    </row>
    <row r="127" spans="1:2" x14ac:dyDescent="0.25">
      <c r="A127" s="40"/>
      <c r="B127" s="13"/>
    </row>
    <row r="128" spans="1:2" x14ac:dyDescent="0.25">
      <c r="A128" s="40"/>
      <c r="B128" s="13"/>
    </row>
    <row r="129" spans="1:2" x14ac:dyDescent="0.25">
      <c r="A129" s="40"/>
      <c r="B129" s="13"/>
    </row>
    <row r="130" spans="1:2" x14ac:dyDescent="0.25">
      <c r="A130" s="40"/>
      <c r="B130" s="13"/>
    </row>
    <row r="131" spans="1:2" x14ac:dyDescent="0.25">
      <c r="A131" s="40"/>
      <c r="B131" s="13"/>
    </row>
    <row r="132" spans="1:2" x14ac:dyDescent="0.25">
      <c r="A132" s="40"/>
      <c r="B132" s="13"/>
    </row>
    <row r="133" spans="1:2" x14ac:dyDescent="0.25">
      <c r="A133" s="40"/>
      <c r="B133" s="13"/>
    </row>
    <row r="134" spans="1:2" x14ac:dyDescent="0.25">
      <c r="A134" s="40"/>
      <c r="B134" s="13"/>
    </row>
    <row r="135" spans="1:2" x14ac:dyDescent="0.25">
      <c r="A135" s="40"/>
      <c r="B135" s="13"/>
    </row>
    <row r="136" spans="1:2" x14ac:dyDescent="0.25">
      <c r="A136" s="40"/>
      <c r="B136" s="13"/>
    </row>
    <row r="137" spans="1:2" x14ac:dyDescent="0.25">
      <c r="A137" s="40"/>
      <c r="B137" s="13"/>
    </row>
    <row r="138" spans="1:2" x14ac:dyDescent="0.25">
      <c r="A138" s="40"/>
      <c r="B138" s="13"/>
    </row>
    <row r="139" spans="1:2" x14ac:dyDescent="0.25">
      <c r="A139" s="40"/>
      <c r="B139" s="13"/>
    </row>
    <row r="140" spans="1:2" x14ac:dyDescent="0.25">
      <c r="A140" s="40"/>
      <c r="B140" s="13"/>
    </row>
    <row r="141" spans="1:2" x14ac:dyDescent="0.25">
      <c r="A141" s="40"/>
      <c r="B141" s="13"/>
    </row>
    <row r="142" spans="1:2" x14ac:dyDescent="0.25">
      <c r="A142" s="40"/>
      <c r="B142" s="13"/>
    </row>
    <row r="143" spans="1:2" x14ac:dyDescent="0.25">
      <c r="A143" s="40"/>
      <c r="B143" s="13"/>
    </row>
    <row r="144" spans="1:2" x14ac:dyDescent="0.25">
      <c r="A144" s="40"/>
      <c r="B144" s="13"/>
    </row>
    <row r="145" spans="1:2" x14ac:dyDescent="0.25">
      <c r="A145" s="40"/>
      <c r="B145" s="13"/>
    </row>
    <row r="146" spans="1:2" x14ac:dyDescent="0.25">
      <c r="A146" s="40"/>
      <c r="B146" s="13"/>
    </row>
    <row r="147" spans="1:2" x14ac:dyDescent="0.25">
      <c r="A147" s="40"/>
      <c r="B147" s="13"/>
    </row>
    <row r="148" spans="1:2" x14ac:dyDescent="0.25">
      <c r="A148" s="40"/>
      <c r="B148" s="13"/>
    </row>
    <row r="149" spans="1:2" x14ac:dyDescent="0.25">
      <c r="A149" s="40"/>
      <c r="B149" s="13"/>
    </row>
    <row r="150" spans="1:2" x14ac:dyDescent="0.25">
      <c r="A150" s="40"/>
      <c r="B150" s="13"/>
    </row>
    <row r="151" spans="1:2" x14ac:dyDescent="0.25">
      <c r="A151" s="40"/>
      <c r="B151" s="13"/>
    </row>
    <row r="152" spans="1:2" x14ac:dyDescent="0.25">
      <c r="A152" s="40"/>
      <c r="B152" s="13"/>
    </row>
    <row r="153" spans="1:2" x14ac:dyDescent="0.25">
      <c r="A153" s="40"/>
      <c r="B153" s="13"/>
    </row>
    <row r="154" spans="1:2" x14ac:dyDescent="0.25">
      <c r="A154" s="40"/>
      <c r="B154" s="13"/>
    </row>
    <row r="155" spans="1:2" x14ac:dyDescent="0.25">
      <c r="A155" s="40"/>
      <c r="B155" s="13"/>
    </row>
    <row r="156" spans="1:2" x14ac:dyDescent="0.25">
      <c r="A156" s="40"/>
      <c r="B156" s="13"/>
    </row>
    <row r="157" spans="1:2" x14ac:dyDescent="0.25">
      <c r="A157" s="40"/>
      <c r="B157" s="13"/>
    </row>
    <row r="158" spans="1:2" x14ac:dyDescent="0.25">
      <c r="A158" s="40"/>
      <c r="B158" s="13"/>
    </row>
    <row r="159" spans="1:2" x14ac:dyDescent="0.25">
      <c r="A159" s="40"/>
      <c r="B159" s="13"/>
    </row>
    <row r="160" spans="1:2" x14ac:dyDescent="0.25">
      <c r="A160" s="40"/>
      <c r="B160" s="13"/>
    </row>
    <row r="161" spans="1:2" x14ac:dyDescent="0.25">
      <c r="A161" s="40"/>
      <c r="B161" s="13"/>
    </row>
    <row r="162" spans="1:2" x14ac:dyDescent="0.25">
      <c r="A162" s="40"/>
      <c r="B162" s="13"/>
    </row>
    <row r="163" spans="1:2" x14ac:dyDescent="0.25">
      <c r="A163" s="40"/>
      <c r="B163" s="13"/>
    </row>
    <row r="164" spans="1:2" x14ac:dyDescent="0.25">
      <c r="A164" s="40"/>
      <c r="B164" s="13"/>
    </row>
    <row r="165" spans="1:2" x14ac:dyDescent="0.25">
      <c r="A165" s="40"/>
      <c r="B165" s="13"/>
    </row>
    <row r="166" spans="1:2" x14ac:dyDescent="0.25">
      <c r="A166" s="40"/>
      <c r="B166" s="13"/>
    </row>
    <row r="167" spans="1:2" x14ac:dyDescent="0.25">
      <c r="A167" s="40"/>
      <c r="B167" s="13"/>
    </row>
    <row r="168" spans="1:2" x14ac:dyDescent="0.25">
      <c r="A168" s="40"/>
      <c r="B168" s="13"/>
    </row>
    <row r="169" spans="1:2" x14ac:dyDescent="0.25">
      <c r="A169" s="40"/>
      <c r="B169" s="13"/>
    </row>
    <row r="170" spans="1:2" x14ac:dyDescent="0.25">
      <c r="A170" s="40"/>
      <c r="B170" s="13"/>
    </row>
    <row r="171" spans="1:2" x14ac:dyDescent="0.25">
      <c r="A171" s="40"/>
      <c r="B171" s="13"/>
    </row>
    <row r="172" spans="1:2" x14ac:dyDescent="0.25">
      <c r="A172" s="40"/>
      <c r="B172" s="13"/>
    </row>
    <row r="173" spans="1:2" x14ac:dyDescent="0.25">
      <c r="A173" s="40"/>
      <c r="B173" s="13"/>
    </row>
    <row r="174" spans="1:2" x14ac:dyDescent="0.25">
      <c r="A174" s="40"/>
      <c r="B174" s="13"/>
    </row>
    <row r="175" spans="1:2" x14ac:dyDescent="0.25">
      <c r="A175" s="40"/>
      <c r="B175" s="13"/>
    </row>
    <row r="176" spans="1:2" x14ac:dyDescent="0.25">
      <c r="A176" s="40"/>
      <c r="B176" s="13"/>
    </row>
    <row r="177" spans="1:2" x14ac:dyDescent="0.25">
      <c r="A177" s="40"/>
      <c r="B177" s="13"/>
    </row>
    <row r="178" spans="1:2" x14ac:dyDescent="0.25">
      <c r="A178" s="40"/>
      <c r="B178" s="13"/>
    </row>
    <row r="179" spans="1:2" x14ac:dyDescent="0.25">
      <c r="A179" s="40"/>
      <c r="B179" s="13"/>
    </row>
    <row r="180" spans="1:2" x14ac:dyDescent="0.25">
      <c r="A180" s="40"/>
      <c r="B180" s="13"/>
    </row>
    <row r="181" spans="1:2" x14ac:dyDescent="0.25">
      <c r="A181" s="40"/>
      <c r="B181" s="13"/>
    </row>
    <row r="182" spans="1:2" x14ac:dyDescent="0.25">
      <c r="A182" s="40"/>
      <c r="B182" s="13"/>
    </row>
    <row r="183" spans="1:2" x14ac:dyDescent="0.25">
      <c r="A183" s="40"/>
      <c r="B183" s="13"/>
    </row>
    <row r="184" spans="1:2" x14ac:dyDescent="0.25">
      <c r="A184" s="40"/>
      <c r="B184" s="13"/>
    </row>
    <row r="185" spans="1:2" x14ac:dyDescent="0.25">
      <c r="A185" s="40"/>
      <c r="B185" s="13"/>
    </row>
    <row r="186" spans="1:2" x14ac:dyDescent="0.25">
      <c r="A186" s="40"/>
      <c r="B186" s="13"/>
    </row>
    <row r="187" spans="1:2" x14ac:dyDescent="0.25">
      <c r="A187" s="40"/>
      <c r="B187" s="13"/>
    </row>
    <row r="188" spans="1:2" x14ac:dyDescent="0.25">
      <c r="A188" s="40"/>
      <c r="B188" s="13"/>
    </row>
    <row r="189" spans="1:2" x14ac:dyDescent="0.25">
      <c r="A189" s="40"/>
      <c r="B189" s="13"/>
    </row>
    <row r="190" spans="1:2" x14ac:dyDescent="0.25">
      <c r="A190" s="40"/>
      <c r="B190" s="13"/>
    </row>
    <row r="191" spans="1:2" x14ac:dyDescent="0.25">
      <c r="A191" s="40"/>
      <c r="B191" s="13"/>
    </row>
    <row r="192" spans="1:2" x14ac:dyDescent="0.25">
      <c r="A192" s="40"/>
      <c r="B192" s="13"/>
    </row>
    <row r="193" spans="1:2" x14ac:dyDescent="0.25">
      <c r="A193" s="40"/>
      <c r="B193" s="13"/>
    </row>
    <row r="194" spans="1:2" x14ac:dyDescent="0.25">
      <c r="A194" s="40"/>
      <c r="B194" s="13"/>
    </row>
    <row r="195" spans="1:2" x14ac:dyDescent="0.25">
      <c r="A195" s="40"/>
      <c r="B195" s="13"/>
    </row>
    <row r="196" spans="1:2" x14ac:dyDescent="0.25">
      <c r="A196" s="40"/>
      <c r="B196" s="13"/>
    </row>
    <row r="197" spans="1:2" x14ac:dyDescent="0.25">
      <c r="A197" s="40"/>
      <c r="B197" s="13"/>
    </row>
    <row r="198" spans="1:2" x14ac:dyDescent="0.25">
      <c r="A198" s="40"/>
      <c r="B198" s="13"/>
    </row>
    <row r="199" spans="1:2" x14ac:dyDescent="0.25">
      <c r="A199" s="40"/>
      <c r="B199" s="13"/>
    </row>
    <row r="200" spans="1:2" x14ac:dyDescent="0.25">
      <c r="A200" s="40"/>
      <c r="B200" s="13"/>
    </row>
    <row r="201" spans="1:2" x14ac:dyDescent="0.25">
      <c r="A201" s="40"/>
      <c r="B201" s="13"/>
    </row>
    <row r="202" spans="1:2" x14ac:dyDescent="0.25">
      <c r="A202" s="40"/>
      <c r="B202" s="13"/>
    </row>
    <row r="203" spans="1:2" x14ac:dyDescent="0.25">
      <c r="A203" s="40"/>
      <c r="B203" s="13"/>
    </row>
    <row r="204" spans="1:2" x14ac:dyDescent="0.25">
      <c r="A204" s="40"/>
      <c r="B204" s="13"/>
    </row>
    <row r="205" spans="1:2" x14ac:dyDescent="0.25">
      <c r="A205" s="40"/>
      <c r="B205" s="13"/>
    </row>
    <row r="206" spans="1:2" x14ac:dyDescent="0.25">
      <c r="A206" s="40"/>
      <c r="B206" s="13"/>
    </row>
    <row r="207" spans="1:2" x14ac:dyDescent="0.25">
      <c r="A207" s="40"/>
      <c r="B207" s="13"/>
    </row>
    <row r="208" spans="1:2" x14ac:dyDescent="0.25">
      <c r="A208" s="40"/>
      <c r="B208" s="13"/>
    </row>
    <row r="209" spans="1:2" x14ac:dyDescent="0.25">
      <c r="A209" s="40"/>
      <c r="B209" s="13"/>
    </row>
    <row r="210" spans="1:2" x14ac:dyDescent="0.25">
      <c r="A210" s="40"/>
      <c r="B210" s="13"/>
    </row>
    <row r="211" spans="1:2" x14ac:dyDescent="0.25">
      <c r="A211" s="40"/>
      <c r="B211" s="13"/>
    </row>
    <row r="212" spans="1:2" x14ac:dyDescent="0.25">
      <c r="A212" s="40"/>
      <c r="B212" s="13"/>
    </row>
    <row r="213" spans="1:2" x14ac:dyDescent="0.25">
      <c r="A213" s="40"/>
      <c r="B213" s="13"/>
    </row>
    <row r="214" spans="1:2" x14ac:dyDescent="0.25">
      <c r="A214" s="40"/>
      <c r="B214" s="13"/>
    </row>
    <row r="215" spans="1:2" x14ac:dyDescent="0.25">
      <c r="A215" s="40"/>
      <c r="B215" s="13"/>
    </row>
    <row r="216" spans="1:2" x14ac:dyDescent="0.25">
      <c r="A216" s="40"/>
      <c r="B216" s="13"/>
    </row>
    <row r="217" spans="1:2" x14ac:dyDescent="0.25">
      <c r="A217" s="40"/>
      <c r="B217" s="13"/>
    </row>
    <row r="218" spans="1:2" x14ac:dyDescent="0.25">
      <c r="A218" s="40"/>
      <c r="B218" s="13"/>
    </row>
    <row r="219" spans="1:2" x14ac:dyDescent="0.25">
      <c r="A219" s="40"/>
      <c r="B219" s="13"/>
    </row>
    <row r="220" spans="1:2" x14ac:dyDescent="0.25">
      <c r="A220" s="40"/>
      <c r="B220" s="13"/>
    </row>
    <row r="221" spans="1:2" x14ac:dyDescent="0.25">
      <c r="A221" s="40"/>
      <c r="B221" s="13"/>
    </row>
    <row r="222" spans="1:2" x14ac:dyDescent="0.25">
      <c r="A222" s="40"/>
      <c r="B222" s="13"/>
    </row>
    <row r="223" spans="1:2" x14ac:dyDescent="0.25">
      <c r="A223" s="40"/>
      <c r="B223" s="13"/>
    </row>
    <row r="224" spans="1:2" x14ac:dyDescent="0.25">
      <c r="A224" s="40"/>
      <c r="B224" s="13"/>
    </row>
    <row r="225" spans="1:2" x14ac:dyDescent="0.25">
      <c r="A225" s="40"/>
      <c r="B225" s="13"/>
    </row>
    <row r="226" spans="1:2" x14ac:dyDescent="0.25">
      <c r="A226" s="40"/>
      <c r="B226" s="13"/>
    </row>
    <row r="227" spans="1:2" x14ac:dyDescent="0.25">
      <c r="A227" s="40"/>
      <c r="B227" s="13"/>
    </row>
    <row r="228" spans="1:2" x14ac:dyDescent="0.25">
      <c r="A228" s="40"/>
      <c r="B228" s="13"/>
    </row>
    <row r="229" spans="1:2" x14ac:dyDescent="0.25">
      <c r="A229" s="40"/>
      <c r="B229" s="13"/>
    </row>
    <row r="230" spans="1:2" x14ac:dyDescent="0.25">
      <c r="A230" s="40"/>
      <c r="B230" s="13"/>
    </row>
    <row r="231" spans="1:2" x14ac:dyDescent="0.25">
      <c r="A231" s="40"/>
      <c r="B231" s="13"/>
    </row>
    <row r="232" spans="1:2" x14ac:dyDescent="0.25">
      <c r="A232" s="40"/>
      <c r="B232" s="13"/>
    </row>
    <row r="233" spans="1:2" x14ac:dyDescent="0.25">
      <c r="A233" s="40"/>
      <c r="B233" s="13"/>
    </row>
    <row r="234" spans="1:2" x14ac:dyDescent="0.25">
      <c r="A234" s="40"/>
      <c r="B234" s="13"/>
    </row>
    <row r="235" spans="1:2" x14ac:dyDescent="0.25">
      <c r="A235" s="40"/>
      <c r="B235" s="13"/>
    </row>
    <row r="236" spans="1:2" x14ac:dyDescent="0.25">
      <c r="A236" s="40"/>
      <c r="B236" s="13"/>
    </row>
    <row r="237" spans="1:2" x14ac:dyDescent="0.25">
      <c r="A237" s="40"/>
      <c r="B237" s="13"/>
    </row>
    <row r="238" spans="1:2" x14ac:dyDescent="0.25">
      <c r="A238" s="40"/>
      <c r="B238" s="13"/>
    </row>
    <row r="239" spans="1:2" x14ac:dyDescent="0.25">
      <c r="A239" s="40"/>
      <c r="B239" s="13"/>
    </row>
    <row r="240" spans="1:2" x14ac:dyDescent="0.25">
      <c r="A240" s="40"/>
      <c r="B240" s="13"/>
    </row>
    <row r="241" spans="1:2" x14ac:dyDescent="0.25">
      <c r="A241" s="40"/>
      <c r="B241" s="13"/>
    </row>
    <row r="242" spans="1:2" x14ac:dyDescent="0.25">
      <c r="A242" s="40"/>
      <c r="B242" s="13"/>
    </row>
    <row r="243" spans="1:2" x14ac:dyDescent="0.25">
      <c r="A243" s="40"/>
      <c r="B243" s="13"/>
    </row>
    <row r="244" spans="1:2" x14ac:dyDescent="0.25">
      <c r="A244" s="40"/>
      <c r="B244" s="13"/>
    </row>
    <row r="245" spans="1:2" x14ac:dyDescent="0.25">
      <c r="A245" s="40"/>
      <c r="B245" s="13"/>
    </row>
    <row r="246" spans="1:2" x14ac:dyDescent="0.25">
      <c r="A246" s="40"/>
      <c r="B246" s="13"/>
    </row>
    <row r="247" spans="1:2" x14ac:dyDescent="0.25">
      <c r="A247" s="40"/>
      <c r="B247" s="13"/>
    </row>
    <row r="248" spans="1:2" x14ac:dyDescent="0.25">
      <c r="A248" s="40"/>
      <c r="B248" s="13"/>
    </row>
    <row r="249" spans="1:2" x14ac:dyDescent="0.25">
      <c r="A249" s="40"/>
      <c r="B249" s="13"/>
    </row>
    <row r="250" spans="1:2" x14ac:dyDescent="0.25">
      <c r="A250" s="40"/>
      <c r="B250" s="13"/>
    </row>
    <row r="251" spans="1:2" x14ac:dyDescent="0.25">
      <c r="A251" s="40"/>
      <c r="B251" s="13"/>
    </row>
    <row r="252" spans="1:2" x14ac:dyDescent="0.25">
      <c r="A252" s="40"/>
      <c r="B252" s="13"/>
    </row>
    <row r="253" spans="1:2" x14ac:dyDescent="0.25">
      <c r="A253" s="40"/>
      <c r="B253" s="13"/>
    </row>
    <row r="254" spans="1:2" x14ac:dyDescent="0.25">
      <c r="A254" s="40"/>
      <c r="B254" s="13"/>
    </row>
    <row r="255" spans="1:2" x14ac:dyDescent="0.25">
      <c r="A255" s="40"/>
      <c r="B255" s="13"/>
    </row>
    <row r="256" spans="1:2" x14ac:dyDescent="0.25">
      <c r="A256" s="40"/>
      <c r="B256" s="13"/>
    </row>
    <row r="257" spans="1:2" x14ac:dyDescent="0.25">
      <c r="A257" s="40"/>
      <c r="B257" s="13"/>
    </row>
    <row r="258" spans="1:2" x14ac:dyDescent="0.25">
      <c r="A258" s="40"/>
      <c r="B258" s="13"/>
    </row>
    <row r="259" spans="1:2" x14ac:dyDescent="0.25">
      <c r="A259" s="40"/>
      <c r="B259" s="13"/>
    </row>
    <row r="260" spans="1:2" x14ac:dyDescent="0.25">
      <c r="A260" s="40"/>
      <c r="B260" s="13"/>
    </row>
    <row r="261" spans="1:2" x14ac:dyDescent="0.25">
      <c r="A261" s="40"/>
      <c r="B261" s="13"/>
    </row>
    <row r="262" spans="1:2" x14ac:dyDescent="0.25">
      <c r="A262" s="40"/>
      <c r="B262" s="13"/>
    </row>
    <row r="263" spans="1:2" x14ac:dyDescent="0.25">
      <c r="A263" s="40"/>
      <c r="B263" s="13"/>
    </row>
    <row r="264" spans="1:2" x14ac:dyDescent="0.25">
      <c r="A264" s="40"/>
      <c r="B264" s="13"/>
    </row>
    <row r="265" spans="1:2" x14ac:dyDescent="0.25">
      <c r="A265" s="40"/>
      <c r="B265" s="13"/>
    </row>
    <row r="266" spans="1:2" x14ac:dyDescent="0.25">
      <c r="A266" s="40"/>
      <c r="B266" s="13"/>
    </row>
    <row r="267" spans="1:2" x14ac:dyDescent="0.25">
      <c r="A267" s="40"/>
      <c r="B267" s="13"/>
    </row>
    <row r="268" spans="1:2" x14ac:dyDescent="0.25">
      <c r="A268" s="40"/>
      <c r="B268" s="13"/>
    </row>
    <row r="269" spans="1:2" x14ac:dyDescent="0.25">
      <c r="A269" s="40"/>
      <c r="B269" s="13"/>
    </row>
    <row r="270" spans="1:2" x14ac:dyDescent="0.25">
      <c r="A270" s="40"/>
      <c r="B270" s="13"/>
    </row>
    <row r="271" spans="1:2" x14ac:dyDescent="0.25">
      <c r="A271" s="40"/>
      <c r="B271" s="13"/>
    </row>
    <row r="272" spans="1:2" x14ac:dyDescent="0.25">
      <c r="A272" s="40"/>
      <c r="B272" s="13"/>
    </row>
    <row r="273" spans="1:2" x14ac:dyDescent="0.25">
      <c r="A273" s="40"/>
      <c r="B273" s="13"/>
    </row>
    <row r="274" spans="1:2" x14ac:dyDescent="0.25">
      <c r="A274" s="40"/>
      <c r="B274" s="13"/>
    </row>
    <row r="275" spans="1:2" x14ac:dyDescent="0.25">
      <c r="A275" s="40"/>
      <c r="B275" s="13"/>
    </row>
    <row r="276" spans="1:2" x14ac:dyDescent="0.25">
      <c r="A276" s="40"/>
      <c r="B276" s="13"/>
    </row>
    <row r="277" spans="1:2" x14ac:dyDescent="0.25">
      <c r="A277" s="40"/>
      <c r="B277" s="13"/>
    </row>
    <row r="278" spans="1:2" x14ac:dyDescent="0.25">
      <c r="A278" s="40"/>
      <c r="B278" s="13"/>
    </row>
    <row r="279" spans="1:2" x14ac:dyDescent="0.25">
      <c r="A279" s="40"/>
      <c r="B279" s="13"/>
    </row>
    <row r="280" spans="1:2" x14ac:dyDescent="0.25">
      <c r="A280" s="40"/>
      <c r="B280" s="13"/>
    </row>
    <row r="281" spans="1:2" x14ac:dyDescent="0.25">
      <c r="A281" s="40"/>
      <c r="B281" s="13"/>
    </row>
    <row r="282" spans="1:2" x14ac:dyDescent="0.25">
      <c r="A282" s="40"/>
      <c r="B282" s="13"/>
    </row>
    <row r="283" spans="1:2" x14ac:dyDescent="0.25">
      <c r="A283" s="40"/>
      <c r="B283" s="13"/>
    </row>
    <row r="284" spans="1:2" x14ac:dyDescent="0.25">
      <c r="A284" s="40"/>
      <c r="B284" s="13"/>
    </row>
    <row r="285" spans="1:2" x14ac:dyDescent="0.25">
      <c r="A285" s="40"/>
      <c r="B285" s="13"/>
    </row>
    <row r="286" spans="1:2" x14ac:dyDescent="0.25">
      <c r="A286" s="40"/>
      <c r="B286" s="13"/>
    </row>
    <row r="287" spans="1:2" x14ac:dyDescent="0.25">
      <c r="A287" s="40"/>
      <c r="B287" s="13"/>
    </row>
    <row r="288" spans="1:2" x14ac:dyDescent="0.25">
      <c r="A288" s="40"/>
      <c r="B288" s="13"/>
    </row>
    <row r="289" spans="1:2" x14ac:dyDescent="0.25">
      <c r="A289" s="40"/>
      <c r="B289" s="13"/>
    </row>
    <row r="290" spans="1:2" x14ac:dyDescent="0.25">
      <c r="A290" s="40"/>
      <c r="B290" s="13"/>
    </row>
    <row r="291" spans="1:2" x14ac:dyDescent="0.25">
      <c r="A291" s="40"/>
      <c r="B291" s="13"/>
    </row>
    <row r="292" spans="1:2" x14ac:dyDescent="0.25">
      <c r="A292" s="40"/>
      <c r="B292" s="13"/>
    </row>
    <row r="293" spans="1:2" x14ac:dyDescent="0.25">
      <c r="A293" s="40"/>
      <c r="B293" s="13"/>
    </row>
    <row r="294" spans="1:2" x14ac:dyDescent="0.25">
      <c r="A294" s="40"/>
      <c r="B294" s="13"/>
    </row>
    <row r="295" spans="1:2" x14ac:dyDescent="0.25">
      <c r="A295" s="40"/>
      <c r="B295" s="13"/>
    </row>
    <row r="296" spans="1:2" x14ac:dyDescent="0.25">
      <c r="A296" s="40"/>
      <c r="B296" s="13"/>
    </row>
    <row r="297" spans="1:2" x14ac:dyDescent="0.25">
      <c r="A297" s="40"/>
      <c r="B297" s="13"/>
    </row>
    <row r="298" spans="1:2" x14ac:dyDescent="0.25">
      <c r="A298" s="40"/>
      <c r="B298" s="13"/>
    </row>
    <row r="299" spans="1:2" x14ac:dyDescent="0.25">
      <c r="A299" s="40"/>
      <c r="B299" s="13"/>
    </row>
    <row r="300" spans="1:2" x14ac:dyDescent="0.25">
      <c r="A300" s="40"/>
      <c r="B300" s="13"/>
    </row>
    <row r="301" spans="1:2" x14ac:dyDescent="0.25">
      <c r="A301" s="40"/>
      <c r="B301" s="13"/>
    </row>
    <row r="302" spans="1:2" x14ac:dyDescent="0.25">
      <c r="A302" s="40"/>
      <c r="B302" s="13"/>
    </row>
    <row r="303" spans="1:2" x14ac:dyDescent="0.25">
      <c r="A303" s="40"/>
      <c r="B303" s="13"/>
    </row>
    <row r="304" spans="1:2" x14ac:dyDescent="0.25">
      <c r="A304" s="40"/>
      <c r="B304" s="13"/>
    </row>
    <row r="305" spans="1:2" x14ac:dyDescent="0.25">
      <c r="A305" s="40"/>
      <c r="B305" s="13"/>
    </row>
    <row r="306" spans="1:2" x14ac:dyDescent="0.25">
      <c r="A306" s="40"/>
      <c r="B306" s="13"/>
    </row>
    <row r="307" spans="1:2" x14ac:dyDescent="0.25">
      <c r="A307" s="40"/>
      <c r="B307" s="13"/>
    </row>
    <row r="308" spans="1:2" x14ac:dyDescent="0.25">
      <c r="A308" s="40"/>
      <c r="B308" s="13"/>
    </row>
    <row r="309" spans="1:2" x14ac:dyDescent="0.25">
      <c r="A309" s="40"/>
      <c r="B309" s="13"/>
    </row>
    <row r="310" spans="1:2" x14ac:dyDescent="0.25">
      <c r="A310" s="40"/>
      <c r="B310" s="13"/>
    </row>
    <row r="311" spans="1:2" x14ac:dyDescent="0.25">
      <c r="A311" s="40"/>
      <c r="B311" s="13"/>
    </row>
    <row r="312" spans="1:2" x14ac:dyDescent="0.25">
      <c r="A312" s="40"/>
      <c r="B312" s="13"/>
    </row>
    <row r="313" spans="1:2" x14ac:dyDescent="0.25">
      <c r="A313" s="40"/>
      <c r="B313" s="13"/>
    </row>
    <row r="314" spans="1:2" x14ac:dyDescent="0.25">
      <c r="A314" s="40"/>
      <c r="B314" s="13"/>
    </row>
    <row r="315" spans="1:2" x14ac:dyDescent="0.25">
      <c r="A315" s="40"/>
      <c r="B315" s="13"/>
    </row>
    <row r="316" spans="1:2" x14ac:dyDescent="0.25">
      <c r="A316" s="40"/>
      <c r="B316" s="13"/>
    </row>
    <row r="317" spans="1:2" x14ac:dyDescent="0.25">
      <c r="A317" s="40"/>
      <c r="B317" s="13"/>
    </row>
    <row r="318" spans="1:2" x14ac:dyDescent="0.25">
      <c r="A318" s="40"/>
      <c r="B318" s="13"/>
    </row>
    <row r="319" spans="1:2" x14ac:dyDescent="0.25">
      <c r="A319" s="40"/>
      <c r="B319" s="13"/>
    </row>
    <row r="320" spans="1:2" x14ac:dyDescent="0.25">
      <c r="A320" s="40"/>
      <c r="B320" s="13"/>
    </row>
    <row r="321" spans="1:2" x14ac:dyDescent="0.25">
      <c r="A321" s="40"/>
      <c r="B321" s="13"/>
    </row>
    <row r="322" spans="1:2" x14ac:dyDescent="0.25">
      <c r="A322" s="40"/>
      <c r="B322" s="13"/>
    </row>
    <row r="323" spans="1:2" x14ac:dyDescent="0.25">
      <c r="A323" s="40"/>
      <c r="B323" s="13"/>
    </row>
    <row r="324" spans="1:2" x14ac:dyDescent="0.25">
      <c r="A324" s="40"/>
      <c r="B324" s="13"/>
    </row>
    <row r="325" spans="1:2" x14ac:dyDescent="0.25">
      <c r="A325" s="40"/>
      <c r="B325" s="13"/>
    </row>
    <row r="326" spans="1:2" x14ac:dyDescent="0.25">
      <c r="A326" s="40"/>
      <c r="B326" s="13"/>
    </row>
    <row r="327" spans="1:2" x14ac:dyDescent="0.25">
      <c r="A327" s="40"/>
      <c r="B327" s="13"/>
    </row>
    <row r="328" spans="1:2" x14ac:dyDescent="0.25">
      <c r="A328" s="40"/>
      <c r="B328" s="13"/>
    </row>
    <row r="329" spans="1:2" x14ac:dyDescent="0.25">
      <c r="A329" s="40"/>
      <c r="B329" s="13"/>
    </row>
    <row r="330" spans="1:2" x14ac:dyDescent="0.25">
      <c r="A330" s="40"/>
      <c r="B330" s="13"/>
    </row>
    <row r="331" spans="1:2" x14ac:dyDescent="0.25">
      <c r="A331" s="40"/>
      <c r="B331" s="13"/>
    </row>
    <row r="332" spans="1:2" x14ac:dyDescent="0.25">
      <c r="A332" s="40"/>
      <c r="B332" s="13"/>
    </row>
    <row r="333" spans="1:2" x14ac:dyDescent="0.25">
      <c r="A333" s="40"/>
      <c r="B333" s="13"/>
    </row>
    <row r="334" spans="1:2" x14ac:dyDescent="0.25">
      <c r="A334" s="40"/>
      <c r="B334" s="13"/>
    </row>
    <row r="335" spans="1:2" x14ac:dyDescent="0.25">
      <c r="A335" s="40"/>
      <c r="B335" s="13"/>
    </row>
    <row r="336" spans="1:2" x14ac:dyDescent="0.25">
      <c r="A336" s="40"/>
      <c r="B336" s="13"/>
    </row>
    <row r="337" spans="1:2" x14ac:dyDescent="0.25">
      <c r="A337" s="40"/>
      <c r="B337" s="13"/>
    </row>
    <row r="338" spans="1:2" x14ac:dyDescent="0.25">
      <c r="A338" s="40"/>
      <c r="B338" s="13"/>
    </row>
    <row r="339" spans="1:2" x14ac:dyDescent="0.25">
      <c r="A339" s="40"/>
      <c r="B339" s="13"/>
    </row>
    <row r="340" spans="1:2" x14ac:dyDescent="0.25">
      <c r="A340" s="40"/>
      <c r="B340" s="13"/>
    </row>
    <row r="341" spans="1:2" x14ac:dyDescent="0.25">
      <c r="A341" s="40"/>
      <c r="B341" s="13"/>
    </row>
    <row r="342" spans="1:2" x14ac:dyDescent="0.25">
      <c r="A342" s="40"/>
      <c r="B342" s="13"/>
    </row>
    <row r="343" spans="1:2" x14ac:dyDescent="0.25">
      <c r="A343" s="40"/>
      <c r="B343" s="13"/>
    </row>
    <row r="344" spans="1:2" x14ac:dyDescent="0.25">
      <c r="A344" s="40"/>
      <c r="B344" s="13"/>
    </row>
    <row r="345" spans="1:2" x14ac:dyDescent="0.25">
      <c r="A345" s="40"/>
      <c r="B345" s="13"/>
    </row>
    <row r="346" spans="1:2" x14ac:dyDescent="0.25">
      <c r="A346" s="40"/>
      <c r="B346" s="13"/>
    </row>
    <row r="347" spans="1:2" x14ac:dyDescent="0.25">
      <c r="A347" s="40"/>
      <c r="B347" s="13"/>
    </row>
    <row r="348" spans="1:2" x14ac:dyDescent="0.25">
      <c r="A348" s="40"/>
      <c r="B348" s="13"/>
    </row>
    <row r="349" spans="1:2" x14ac:dyDescent="0.25">
      <c r="A349" s="40"/>
      <c r="B349" s="13"/>
    </row>
    <row r="350" spans="1:2" x14ac:dyDescent="0.25">
      <c r="A350" s="40"/>
      <c r="B350" s="13"/>
    </row>
    <row r="351" spans="1:2" x14ac:dyDescent="0.25">
      <c r="A351" s="40"/>
      <c r="B351" s="13"/>
    </row>
    <row r="352" spans="1:2" x14ac:dyDescent="0.25">
      <c r="A352" s="40"/>
      <c r="B352" s="13"/>
    </row>
    <row r="353" spans="1:2" x14ac:dyDescent="0.25">
      <c r="A353" s="40"/>
      <c r="B353" s="13"/>
    </row>
    <row r="354" spans="1:2" x14ac:dyDescent="0.25">
      <c r="A354" s="40"/>
      <c r="B354" s="13"/>
    </row>
    <row r="355" spans="1:2" x14ac:dyDescent="0.25">
      <c r="A355" s="40"/>
      <c r="B355" s="13"/>
    </row>
    <row r="356" spans="1:2" x14ac:dyDescent="0.25">
      <c r="A356" s="40"/>
      <c r="B356" s="13"/>
    </row>
    <row r="357" spans="1:2" x14ac:dyDescent="0.25">
      <c r="A357" s="40"/>
      <c r="B357" s="13"/>
    </row>
    <row r="358" spans="1:2" x14ac:dyDescent="0.25">
      <c r="A358" s="40"/>
      <c r="B358" s="13"/>
    </row>
    <row r="359" spans="1:2" x14ac:dyDescent="0.25">
      <c r="A359" s="40"/>
      <c r="B359" s="13"/>
    </row>
    <row r="360" spans="1:2" x14ac:dyDescent="0.25">
      <c r="A360" s="40"/>
      <c r="B360" s="13"/>
    </row>
    <row r="361" spans="1:2" x14ac:dyDescent="0.25">
      <c r="A361" s="40"/>
      <c r="B361" s="13"/>
    </row>
    <row r="362" spans="1:2" x14ac:dyDescent="0.25">
      <c r="A362" s="40"/>
      <c r="B362" s="13"/>
    </row>
    <row r="363" spans="1:2" x14ac:dyDescent="0.25">
      <c r="A363" s="40"/>
      <c r="B363" s="13"/>
    </row>
    <row r="364" spans="1:2" x14ac:dyDescent="0.25">
      <c r="A364" s="40"/>
      <c r="B364" s="13"/>
    </row>
    <row r="365" spans="1:2" x14ac:dyDescent="0.25">
      <c r="A365" s="40"/>
      <c r="B365" s="13"/>
    </row>
    <row r="366" spans="1:2" x14ac:dyDescent="0.25">
      <c r="A366" s="40"/>
      <c r="B366" s="13"/>
    </row>
    <row r="367" spans="1:2" x14ac:dyDescent="0.25">
      <c r="A367" s="40"/>
      <c r="B367" s="13"/>
    </row>
    <row r="368" spans="1:2" x14ac:dyDescent="0.25">
      <c r="A368" s="40"/>
      <c r="B368" s="13"/>
    </row>
    <row r="369" spans="1:2" x14ac:dyDescent="0.25">
      <c r="A369" s="40"/>
      <c r="B369" s="13"/>
    </row>
    <row r="370" spans="1:2" x14ac:dyDescent="0.25">
      <c r="A370" s="40"/>
      <c r="B370" s="13"/>
    </row>
    <row r="371" spans="1:2" x14ac:dyDescent="0.25">
      <c r="A371" s="40"/>
      <c r="B371" s="13"/>
    </row>
    <row r="372" spans="1:2" x14ac:dyDescent="0.25">
      <c r="A372" s="40"/>
      <c r="B372" s="13"/>
    </row>
    <row r="373" spans="1:2" x14ac:dyDescent="0.25">
      <c r="A373" s="40"/>
      <c r="B373" s="13"/>
    </row>
    <row r="374" spans="1:2" x14ac:dyDescent="0.25">
      <c r="A374" s="40"/>
      <c r="B374" s="13"/>
    </row>
    <row r="375" spans="1:2" x14ac:dyDescent="0.25">
      <c r="A375" s="40"/>
      <c r="B375" s="13"/>
    </row>
    <row r="376" spans="1:2" x14ac:dyDescent="0.25">
      <c r="A376" s="40"/>
      <c r="B376" s="13"/>
    </row>
    <row r="377" spans="1:2" x14ac:dyDescent="0.25">
      <c r="A377" s="40"/>
      <c r="B377" s="13"/>
    </row>
    <row r="378" spans="1:2" x14ac:dyDescent="0.25">
      <c r="A378" s="40"/>
      <c r="B378" s="13"/>
    </row>
    <row r="379" spans="1:2" x14ac:dyDescent="0.25">
      <c r="A379" s="40"/>
      <c r="B379" s="13"/>
    </row>
    <row r="380" spans="1:2" x14ac:dyDescent="0.25">
      <c r="A380" s="40"/>
      <c r="B380" s="13"/>
    </row>
    <row r="381" spans="1:2" x14ac:dyDescent="0.25">
      <c r="A381" s="40"/>
      <c r="B381" s="13"/>
    </row>
    <row r="382" spans="1:2" x14ac:dyDescent="0.25">
      <c r="A382" s="40"/>
      <c r="B382" s="13"/>
    </row>
    <row r="383" spans="1:2" x14ac:dyDescent="0.25">
      <c r="A383" s="40"/>
      <c r="B383" s="13"/>
    </row>
    <row r="384" spans="1:2" x14ac:dyDescent="0.25">
      <c r="A384" s="40"/>
      <c r="B384" s="13"/>
    </row>
    <row r="385" spans="1:2" x14ac:dyDescent="0.25">
      <c r="A385" s="40"/>
      <c r="B385" s="13"/>
    </row>
    <row r="386" spans="1:2" x14ac:dyDescent="0.25">
      <c r="A386" s="40"/>
      <c r="B386" s="13"/>
    </row>
    <row r="387" spans="1:2" x14ac:dyDescent="0.25">
      <c r="A387" s="40"/>
      <c r="B387" s="13"/>
    </row>
    <row r="388" spans="1:2" x14ac:dyDescent="0.25">
      <c r="A388" s="40"/>
      <c r="B388" s="13"/>
    </row>
    <row r="389" spans="1:2" x14ac:dyDescent="0.25">
      <c r="A389" s="40"/>
      <c r="B389" s="13"/>
    </row>
    <row r="390" spans="1:2" x14ac:dyDescent="0.25">
      <c r="A390" s="40"/>
      <c r="B390" s="13"/>
    </row>
    <row r="391" spans="1:2" x14ac:dyDescent="0.25">
      <c r="A391" s="40"/>
      <c r="B391" s="13"/>
    </row>
    <row r="392" spans="1:2" x14ac:dyDescent="0.25">
      <c r="A392" s="40"/>
      <c r="B392" s="13"/>
    </row>
    <row r="393" spans="1:2" x14ac:dyDescent="0.25">
      <c r="A393" s="40"/>
      <c r="B393" s="13"/>
    </row>
    <row r="394" spans="1:2" x14ac:dyDescent="0.25">
      <c r="A394" s="40"/>
      <c r="B394" s="13"/>
    </row>
    <row r="395" spans="1:2" x14ac:dyDescent="0.25">
      <c r="A395" s="40"/>
      <c r="B395" s="13"/>
    </row>
    <row r="396" spans="1:2" x14ac:dyDescent="0.25">
      <c r="A396" s="40"/>
      <c r="B396" s="13"/>
    </row>
    <row r="397" spans="1:2" x14ac:dyDescent="0.25">
      <c r="A397" s="40"/>
      <c r="B397" s="13"/>
    </row>
    <row r="398" spans="1:2" x14ac:dyDescent="0.25">
      <c r="A398" s="40"/>
      <c r="B398" s="13"/>
    </row>
    <row r="399" spans="1:2" x14ac:dyDescent="0.25">
      <c r="A399" s="40"/>
      <c r="B399" s="13"/>
    </row>
    <row r="400" spans="1:2" x14ac:dyDescent="0.25">
      <c r="A400" s="40"/>
      <c r="B400" s="13"/>
    </row>
    <row r="401" spans="1:2" x14ac:dyDescent="0.25">
      <c r="A401" s="40"/>
      <c r="B401" s="13"/>
    </row>
    <row r="402" spans="1:2" x14ac:dyDescent="0.25">
      <c r="A402" s="40"/>
      <c r="B402" s="13"/>
    </row>
    <row r="403" spans="1:2" x14ac:dyDescent="0.25">
      <c r="A403" s="40"/>
      <c r="B403" s="13"/>
    </row>
    <row r="404" spans="1:2" x14ac:dyDescent="0.25">
      <c r="A404" s="40"/>
      <c r="B404" s="13"/>
    </row>
    <row r="405" spans="1:2" x14ac:dyDescent="0.25">
      <c r="A405" s="40"/>
      <c r="B405" s="13"/>
    </row>
    <row r="406" spans="1:2" x14ac:dyDescent="0.25">
      <c r="A406" s="40"/>
      <c r="B406" s="13"/>
    </row>
    <row r="407" spans="1:2" x14ac:dyDescent="0.25">
      <c r="A407" s="40"/>
      <c r="B407" s="13"/>
    </row>
    <row r="408" spans="1:2" x14ac:dyDescent="0.25">
      <c r="A408" s="40"/>
      <c r="B408" s="13"/>
    </row>
    <row r="409" spans="1:2" x14ac:dyDescent="0.25">
      <c r="A409" s="40"/>
      <c r="B409" s="13"/>
    </row>
    <row r="410" spans="1:2" x14ac:dyDescent="0.25">
      <c r="A410" s="40"/>
      <c r="B410" s="13"/>
    </row>
    <row r="411" spans="1:2" x14ac:dyDescent="0.25">
      <c r="A411" s="40"/>
      <c r="B411" s="13"/>
    </row>
    <row r="412" spans="1:2" x14ac:dyDescent="0.25">
      <c r="A412" s="40"/>
      <c r="B412" s="13"/>
    </row>
    <row r="413" spans="1:2" x14ac:dyDescent="0.25">
      <c r="A413" s="40"/>
      <c r="B413" s="13"/>
    </row>
    <row r="414" spans="1:2" x14ac:dyDescent="0.25">
      <c r="A414" s="40"/>
      <c r="B414" s="13"/>
    </row>
    <row r="415" spans="1:2" x14ac:dyDescent="0.25">
      <c r="A415" s="40"/>
      <c r="B415" s="13"/>
    </row>
    <row r="416" spans="1:2" x14ac:dyDescent="0.25">
      <c r="A416" s="40"/>
      <c r="B416" s="13"/>
    </row>
    <row r="417" spans="1:2" x14ac:dyDescent="0.25">
      <c r="A417" s="40"/>
      <c r="B417" s="13"/>
    </row>
    <row r="418" spans="1:2" x14ac:dyDescent="0.25">
      <c r="A418" s="40"/>
      <c r="B418" s="13"/>
    </row>
    <row r="419" spans="1:2" x14ac:dyDescent="0.25">
      <c r="A419" s="40"/>
      <c r="B419" s="13"/>
    </row>
    <row r="420" spans="1:2" x14ac:dyDescent="0.25">
      <c r="A420" s="40"/>
      <c r="B420" s="13"/>
    </row>
    <row r="421" spans="1:2" x14ac:dyDescent="0.25">
      <c r="A421" s="40"/>
      <c r="B421" s="13"/>
    </row>
    <row r="422" spans="1:2" x14ac:dyDescent="0.25">
      <c r="A422" s="40"/>
      <c r="B422" s="13"/>
    </row>
    <row r="423" spans="1:2" x14ac:dyDescent="0.25">
      <c r="A423" s="40"/>
      <c r="B423" s="13"/>
    </row>
    <row r="424" spans="1:2" x14ac:dyDescent="0.25">
      <c r="A424" s="40"/>
      <c r="B424" s="13"/>
    </row>
    <row r="425" spans="1:2" x14ac:dyDescent="0.25">
      <c r="A425" s="40"/>
      <c r="B425" s="13"/>
    </row>
    <row r="426" spans="1:2" x14ac:dyDescent="0.25">
      <c r="A426" s="40"/>
      <c r="B426" s="13"/>
    </row>
    <row r="427" spans="1:2" x14ac:dyDescent="0.25">
      <c r="A427" s="40"/>
      <c r="B427" s="13"/>
    </row>
    <row r="428" spans="1:2" x14ac:dyDescent="0.25">
      <c r="A428" s="40"/>
      <c r="B428" s="13"/>
    </row>
    <row r="429" spans="1:2" x14ac:dyDescent="0.25">
      <c r="A429" s="40"/>
      <c r="B429" s="13"/>
    </row>
    <row r="430" spans="1:2" x14ac:dyDescent="0.25">
      <c r="A430" s="40"/>
      <c r="B430" s="13"/>
    </row>
    <row r="431" spans="1:2" x14ac:dyDescent="0.25">
      <c r="A431" s="40"/>
      <c r="B431" s="13"/>
    </row>
    <row r="432" spans="1:2" x14ac:dyDescent="0.25">
      <c r="A432" s="40"/>
      <c r="B432" s="13"/>
    </row>
    <row r="433" spans="1:2" x14ac:dyDescent="0.25">
      <c r="A433" s="40"/>
      <c r="B433" s="13"/>
    </row>
    <row r="434" spans="1:2" x14ac:dyDescent="0.25">
      <c r="A434" s="40"/>
      <c r="B434" s="13"/>
    </row>
    <row r="435" spans="1:2" x14ac:dyDescent="0.25">
      <c r="A435" s="40"/>
      <c r="B435" s="13"/>
    </row>
    <row r="436" spans="1:2" x14ac:dyDescent="0.25">
      <c r="A436" s="40"/>
      <c r="B436" s="13"/>
    </row>
    <row r="437" spans="1:2" x14ac:dyDescent="0.25">
      <c r="A437" s="40"/>
      <c r="B437" s="13"/>
    </row>
    <row r="438" spans="1:2" x14ac:dyDescent="0.25">
      <c r="A438" s="40"/>
      <c r="B438" s="13"/>
    </row>
    <row r="439" spans="1:2" x14ac:dyDescent="0.25">
      <c r="A439" s="40"/>
      <c r="B439" s="13"/>
    </row>
    <row r="440" spans="1:2" x14ac:dyDescent="0.25">
      <c r="A440" s="40"/>
      <c r="B440" s="13"/>
    </row>
    <row r="441" spans="1:2" x14ac:dyDescent="0.25">
      <c r="A441" s="40"/>
      <c r="B441" s="13"/>
    </row>
    <row r="442" spans="1:2" x14ac:dyDescent="0.25">
      <c r="A442" s="40"/>
      <c r="B442" s="13"/>
    </row>
    <row r="443" spans="1:2" x14ac:dyDescent="0.25">
      <c r="A443" s="40"/>
      <c r="B443" s="13"/>
    </row>
    <row r="444" spans="1:2" x14ac:dyDescent="0.25">
      <c r="A444" s="40"/>
      <c r="B444" s="13"/>
    </row>
    <row r="445" spans="1:2" x14ac:dyDescent="0.25">
      <c r="A445" s="40"/>
      <c r="B445" s="13"/>
    </row>
    <row r="446" spans="1:2" x14ac:dyDescent="0.25">
      <c r="A446" s="40"/>
      <c r="B446" s="13"/>
    </row>
    <row r="447" spans="1:2" x14ac:dyDescent="0.25">
      <c r="A447" s="40"/>
      <c r="B447" s="13"/>
    </row>
    <row r="448" spans="1:2" x14ac:dyDescent="0.25">
      <c r="A448" s="40"/>
      <c r="B448" s="13"/>
    </row>
    <row r="449" spans="1:2" x14ac:dyDescent="0.25">
      <c r="A449" s="40"/>
      <c r="B449" s="13"/>
    </row>
    <row r="450" spans="1:2" x14ac:dyDescent="0.25">
      <c r="A450" s="40"/>
      <c r="B450" s="13"/>
    </row>
    <row r="451" spans="1:2" x14ac:dyDescent="0.25">
      <c r="A451" s="40"/>
      <c r="B451" s="13"/>
    </row>
    <row r="452" spans="1:2" x14ac:dyDescent="0.25">
      <c r="A452" s="40"/>
      <c r="B452" s="13"/>
    </row>
    <row r="453" spans="1:2" x14ac:dyDescent="0.25">
      <c r="A453" s="40"/>
      <c r="B453" s="13"/>
    </row>
    <row r="454" spans="1:2" x14ac:dyDescent="0.25">
      <c r="A454" s="40"/>
      <c r="B454" s="13"/>
    </row>
    <row r="455" spans="1:2" x14ac:dyDescent="0.25">
      <c r="A455" s="40"/>
      <c r="B455" s="13"/>
    </row>
    <row r="456" spans="1:2" x14ac:dyDescent="0.25">
      <c r="A456" s="40"/>
      <c r="B456" s="13"/>
    </row>
    <row r="457" spans="1:2" x14ac:dyDescent="0.25">
      <c r="A457" s="40"/>
      <c r="B457" s="13"/>
    </row>
    <row r="458" spans="1:2" x14ac:dyDescent="0.25">
      <c r="A458" s="40"/>
      <c r="B458" s="13"/>
    </row>
    <row r="459" spans="1:2" x14ac:dyDescent="0.25">
      <c r="A459" s="40"/>
      <c r="B459" s="13"/>
    </row>
    <row r="460" spans="1:2" x14ac:dyDescent="0.25">
      <c r="A460" s="40"/>
      <c r="B460" s="13"/>
    </row>
    <row r="461" spans="1:2" x14ac:dyDescent="0.25">
      <c r="A461" s="40"/>
      <c r="B461" s="13"/>
    </row>
    <row r="462" spans="1:2" x14ac:dyDescent="0.25">
      <c r="A462" s="40"/>
      <c r="B462" s="13"/>
    </row>
    <row r="463" spans="1:2" x14ac:dyDescent="0.25">
      <c r="A463" s="40"/>
      <c r="B463" s="13"/>
    </row>
    <row r="464" spans="1:2" x14ac:dyDescent="0.25">
      <c r="A464" s="40"/>
      <c r="B464" s="13"/>
    </row>
    <row r="465" spans="1:2" x14ac:dyDescent="0.25">
      <c r="A465" s="40"/>
      <c r="B465" s="13"/>
    </row>
    <row r="466" spans="1:2" x14ac:dyDescent="0.25">
      <c r="A466" s="40"/>
      <c r="B466" s="13"/>
    </row>
    <row r="467" spans="1:2" x14ac:dyDescent="0.25">
      <c r="A467" s="40"/>
      <c r="B467" s="13"/>
    </row>
    <row r="468" spans="1:2" x14ac:dyDescent="0.25">
      <c r="A468" s="40"/>
      <c r="B468" s="13"/>
    </row>
    <row r="469" spans="1:2" x14ac:dyDescent="0.25">
      <c r="A469" s="40"/>
      <c r="B469" s="13"/>
    </row>
    <row r="470" spans="1:2" x14ac:dyDescent="0.25">
      <c r="A470" s="40"/>
      <c r="B470" s="13"/>
    </row>
    <row r="471" spans="1:2" x14ac:dyDescent="0.25">
      <c r="A471" s="40"/>
      <c r="B471" s="13"/>
    </row>
    <row r="472" spans="1:2" x14ac:dyDescent="0.25">
      <c r="A472" s="40"/>
      <c r="B472" s="13"/>
    </row>
    <row r="473" spans="1:2" x14ac:dyDescent="0.25">
      <c r="A473" s="40"/>
      <c r="B473" s="13"/>
    </row>
    <row r="474" spans="1:2" x14ac:dyDescent="0.25">
      <c r="A474" s="40"/>
      <c r="B474" s="13"/>
    </row>
    <row r="475" spans="1:2" x14ac:dyDescent="0.25">
      <c r="A475" s="40"/>
      <c r="B475" s="13"/>
    </row>
    <row r="476" spans="1:2" x14ac:dyDescent="0.25">
      <c r="A476" s="40"/>
      <c r="B476" s="13"/>
    </row>
    <row r="477" spans="1:2" x14ac:dyDescent="0.25">
      <c r="A477" s="40"/>
      <c r="B477" s="13"/>
    </row>
    <row r="478" spans="1:2" x14ac:dyDescent="0.25">
      <c r="A478" s="40"/>
      <c r="B478" s="13"/>
    </row>
    <row r="479" spans="1:2" x14ac:dyDescent="0.25">
      <c r="A479" s="40"/>
      <c r="B479" s="13"/>
    </row>
    <row r="480" spans="1:2" x14ac:dyDescent="0.25">
      <c r="A480" s="40"/>
      <c r="B480" s="13"/>
    </row>
    <row r="481" spans="1:2" x14ac:dyDescent="0.25">
      <c r="A481" s="40"/>
      <c r="B481" s="13"/>
    </row>
    <row r="482" spans="1:2" x14ac:dyDescent="0.25">
      <c r="A482" s="40"/>
      <c r="B482" s="13"/>
    </row>
    <row r="483" spans="1:2" x14ac:dyDescent="0.25">
      <c r="A483" s="40"/>
      <c r="B483" s="13"/>
    </row>
    <row r="484" spans="1:2" x14ac:dyDescent="0.25">
      <c r="A484" s="40"/>
      <c r="B484" s="13"/>
    </row>
    <row r="485" spans="1:2" x14ac:dyDescent="0.25">
      <c r="A485" s="40"/>
      <c r="B485" s="13"/>
    </row>
    <row r="486" spans="1:2" x14ac:dyDescent="0.25">
      <c r="A486" s="40"/>
      <c r="B486" s="13"/>
    </row>
    <row r="487" spans="1:2" x14ac:dyDescent="0.25">
      <c r="A487" s="40"/>
      <c r="B487" s="13"/>
    </row>
    <row r="488" spans="1:2" x14ac:dyDescent="0.25">
      <c r="A488" s="40"/>
      <c r="B488" s="13"/>
    </row>
    <row r="489" spans="1:2" x14ac:dyDescent="0.25">
      <c r="A489" s="40"/>
      <c r="B489" s="13"/>
    </row>
    <row r="490" spans="1:2" x14ac:dyDescent="0.25">
      <c r="A490" s="40"/>
      <c r="B490" s="13"/>
    </row>
    <row r="491" spans="1:2" x14ac:dyDescent="0.25">
      <c r="A491" s="40"/>
      <c r="B491" s="13"/>
    </row>
    <row r="492" spans="1:2" x14ac:dyDescent="0.25">
      <c r="A492" s="40"/>
      <c r="B492" s="13"/>
    </row>
    <row r="493" spans="1:2" x14ac:dyDescent="0.25">
      <c r="A493" s="40"/>
      <c r="B493" s="13"/>
    </row>
    <row r="494" spans="1:2" x14ac:dyDescent="0.25">
      <c r="A494" s="40"/>
      <c r="B494" s="13"/>
    </row>
    <row r="495" spans="1:2" x14ac:dyDescent="0.25">
      <c r="A495" s="40"/>
      <c r="B495" s="13"/>
    </row>
    <row r="496" spans="1:2" x14ac:dyDescent="0.25">
      <c r="A496" s="40"/>
      <c r="B496" s="13"/>
    </row>
    <row r="497" spans="1:2" x14ac:dyDescent="0.25">
      <c r="A497" s="40"/>
      <c r="B497" s="13"/>
    </row>
    <row r="498" spans="1:2" x14ac:dyDescent="0.25">
      <c r="A498" s="40"/>
      <c r="B498" s="13"/>
    </row>
    <row r="499" spans="1:2" x14ac:dyDescent="0.25">
      <c r="A499" s="40"/>
      <c r="B499" s="13"/>
    </row>
    <row r="500" spans="1:2" x14ac:dyDescent="0.25">
      <c r="A500" s="40"/>
      <c r="B500" s="13"/>
    </row>
    <row r="501" spans="1:2" x14ac:dyDescent="0.25">
      <c r="A501" s="40"/>
      <c r="B501" s="13"/>
    </row>
    <row r="502" spans="1:2" x14ac:dyDescent="0.25">
      <c r="A502" s="40"/>
      <c r="B502" s="13"/>
    </row>
    <row r="503" spans="1:2" x14ac:dyDescent="0.25">
      <c r="A503" s="40"/>
      <c r="B503" s="13"/>
    </row>
    <row r="504" spans="1:2" x14ac:dyDescent="0.25">
      <c r="A504" s="40"/>
      <c r="B504" s="13"/>
    </row>
    <row r="505" spans="1:2" x14ac:dyDescent="0.25">
      <c r="A505" s="40"/>
      <c r="B505" s="13"/>
    </row>
    <row r="506" spans="1:2" x14ac:dyDescent="0.25">
      <c r="A506" s="40"/>
      <c r="B506" s="13"/>
    </row>
    <row r="507" spans="1:2" x14ac:dyDescent="0.25">
      <c r="A507" s="40"/>
      <c r="B507" s="13"/>
    </row>
    <row r="508" spans="1:2" x14ac:dyDescent="0.25">
      <c r="A508" s="40"/>
      <c r="B508" s="13"/>
    </row>
    <row r="509" spans="1:2" x14ac:dyDescent="0.25">
      <c r="A509" s="40"/>
      <c r="B509" s="13"/>
    </row>
    <row r="510" spans="1:2" x14ac:dyDescent="0.25">
      <c r="A510" s="40"/>
      <c r="B510" s="13"/>
    </row>
    <row r="511" spans="1:2" x14ac:dyDescent="0.25">
      <c r="A511" s="40"/>
      <c r="B511" s="13"/>
    </row>
    <row r="512" spans="1:2" x14ac:dyDescent="0.25">
      <c r="A512" s="40"/>
      <c r="B512" s="13"/>
    </row>
    <row r="513" spans="1:2" x14ac:dyDescent="0.25">
      <c r="A513" s="40"/>
      <c r="B513" s="13"/>
    </row>
    <row r="514" spans="1:2" x14ac:dyDescent="0.25">
      <c r="A514" s="40"/>
      <c r="B514" s="13"/>
    </row>
    <row r="515" spans="1:2" x14ac:dyDescent="0.25">
      <c r="A515" s="40"/>
      <c r="B515" s="13"/>
    </row>
    <row r="516" spans="1:2" x14ac:dyDescent="0.25">
      <c r="A516" s="40"/>
      <c r="B516" s="13"/>
    </row>
    <row r="517" spans="1:2" x14ac:dyDescent="0.25">
      <c r="A517" s="40"/>
      <c r="B517" s="13"/>
    </row>
    <row r="518" spans="1:2" x14ac:dyDescent="0.25">
      <c r="A518" s="40"/>
      <c r="B518" s="13"/>
    </row>
    <row r="519" spans="1:2" x14ac:dyDescent="0.25">
      <c r="A519" s="40"/>
      <c r="B519" s="13"/>
    </row>
    <row r="520" spans="1:2" x14ac:dyDescent="0.25">
      <c r="A520" s="40"/>
      <c r="B520" s="13"/>
    </row>
    <row r="521" spans="1:2" x14ac:dyDescent="0.25">
      <c r="A521" s="40"/>
      <c r="B521" s="13"/>
    </row>
    <row r="522" spans="1:2" x14ac:dyDescent="0.25">
      <c r="A522" s="40"/>
      <c r="B522" s="13"/>
    </row>
    <row r="523" spans="1:2" x14ac:dyDescent="0.25">
      <c r="A523" s="40"/>
      <c r="B523" s="13"/>
    </row>
    <row r="524" spans="1:2" x14ac:dyDescent="0.25">
      <c r="A524" s="40"/>
      <c r="B524" s="13"/>
    </row>
    <row r="525" spans="1:2" x14ac:dyDescent="0.25">
      <c r="A525" s="40"/>
      <c r="B525" s="13"/>
    </row>
    <row r="526" spans="1:2" x14ac:dyDescent="0.25">
      <c r="A526" s="40"/>
      <c r="B526" s="13"/>
    </row>
    <row r="527" spans="1:2" x14ac:dyDescent="0.25">
      <c r="A527" s="40"/>
      <c r="B527" s="13"/>
    </row>
    <row r="528" spans="1:2" x14ac:dyDescent="0.25">
      <c r="A528" s="40"/>
      <c r="B528" s="13"/>
    </row>
    <row r="529" spans="1:2" x14ac:dyDescent="0.25">
      <c r="A529" s="40"/>
      <c r="B529" s="13"/>
    </row>
    <row r="530" spans="1:2" x14ac:dyDescent="0.25">
      <c r="A530" s="40"/>
      <c r="B530" s="13"/>
    </row>
    <row r="531" spans="1:2" x14ac:dyDescent="0.25">
      <c r="A531" s="40"/>
      <c r="B531" s="13"/>
    </row>
    <row r="532" spans="1:2" x14ac:dyDescent="0.25">
      <c r="A532" s="40"/>
      <c r="B532" s="13"/>
    </row>
    <row r="533" spans="1:2" x14ac:dyDescent="0.25">
      <c r="A533" s="40"/>
      <c r="B533" s="13"/>
    </row>
    <row r="534" spans="1:2" x14ac:dyDescent="0.25">
      <c r="A534" s="40"/>
      <c r="B534" s="13"/>
    </row>
    <row r="535" spans="1:2" x14ac:dyDescent="0.25">
      <c r="A535" s="40"/>
      <c r="B535" s="13"/>
    </row>
    <row r="536" spans="1:2" x14ac:dyDescent="0.25">
      <c r="A536" s="40"/>
      <c r="B536" s="13"/>
    </row>
    <row r="537" spans="1:2" x14ac:dyDescent="0.25">
      <c r="A537" s="40"/>
      <c r="B537" s="13"/>
    </row>
    <row r="538" spans="1:2" x14ac:dyDescent="0.25">
      <c r="A538" s="40"/>
      <c r="B538" s="13"/>
    </row>
    <row r="539" spans="1:2" x14ac:dyDescent="0.25">
      <c r="A539" s="40"/>
      <c r="B539" s="13"/>
    </row>
    <row r="540" spans="1:2" x14ac:dyDescent="0.25">
      <c r="A540" s="40"/>
      <c r="B540" s="13"/>
    </row>
    <row r="541" spans="1:2" x14ac:dyDescent="0.25">
      <c r="A541" s="40"/>
      <c r="B541" s="13"/>
    </row>
    <row r="542" spans="1:2" x14ac:dyDescent="0.25">
      <c r="A542" s="40"/>
      <c r="B542" s="13"/>
    </row>
    <row r="543" spans="1:2" x14ac:dyDescent="0.25">
      <c r="A543" s="40"/>
      <c r="B543" s="13"/>
    </row>
    <row r="544" spans="1:2" x14ac:dyDescent="0.25">
      <c r="A544" s="40"/>
      <c r="B544" s="13"/>
    </row>
    <row r="545" spans="1:2" x14ac:dyDescent="0.25">
      <c r="A545" s="40"/>
      <c r="B545" s="13"/>
    </row>
    <row r="546" spans="1:2" x14ac:dyDescent="0.25">
      <c r="A546" s="40"/>
      <c r="B546" s="13"/>
    </row>
    <row r="547" spans="1:2" x14ac:dyDescent="0.25">
      <c r="A547" s="40"/>
      <c r="B547" s="13"/>
    </row>
    <row r="548" spans="1:2" x14ac:dyDescent="0.25">
      <c r="A548" s="40"/>
      <c r="B548" s="13"/>
    </row>
    <row r="549" spans="1:2" x14ac:dyDescent="0.25">
      <c r="A549" s="40"/>
      <c r="B549" s="13"/>
    </row>
    <row r="550" spans="1:2" x14ac:dyDescent="0.25">
      <c r="A550" s="40"/>
      <c r="B550" s="13"/>
    </row>
    <row r="551" spans="1:2" x14ac:dyDescent="0.25">
      <c r="A551" s="40"/>
      <c r="B551" s="13"/>
    </row>
    <row r="552" spans="1:2" x14ac:dyDescent="0.25">
      <c r="A552" s="40"/>
      <c r="B552" s="13"/>
    </row>
    <row r="553" spans="1:2" x14ac:dyDescent="0.25">
      <c r="A553" s="40"/>
      <c r="B553" s="13"/>
    </row>
    <row r="554" spans="1:2" x14ac:dyDescent="0.25">
      <c r="A554" s="40"/>
      <c r="B554" s="13"/>
    </row>
    <row r="555" spans="1:2" x14ac:dyDescent="0.25">
      <c r="A555" s="40"/>
      <c r="B555" s="13"/>
    </row>
    <row r="556" spans="1:2" x14ac:dyDescent="0.25">
      <c r="A556" s="40"/>
      <c r="B556" s="13"/>
    </row>
    <row r="557" spans="1:2" x14ac:dyDescent="0.25">
      <c r="A557" s="40"/>
      <c r="B557" s="13"/>
    </row>
    <row r="558" spans="1:2" x14ac:dyDescent="0.25">
      <c r="A558" s="40"/>
      <c r="B558" s="13"/>
    </row>
    <row r="559" spans="1:2" x14ac:dyDescent="0.25">
      <c r="A559" s="40"/>
      <c r="B559" s="13"/>
    </row>
    <row r="560" spans="1:2" x14ac:dyDescent="0.25">
      <c r="A560" s="40"/>
      <c r="B560" s="13"/>
    </row>
    <row r="561" spans="1:2" x14ac:dyDescent="0.25">
      <c r="A561" s="40"/>
      <c r="B561" s="13"/>
    </row>
    <row r="562" spans="1:2" x14ac:dyDescent="0.25">
      <c r="A562" s="40"/>
      <c r="B562" s="13"/>
    </row>
    <row r="563" spans="1:2" x14ac:dyDescent="0.25">
      <c r="A563" s="40"/>
      <c r="B563" s="13"/>
    </row>
    <row r="564" spans="1:2" x14ac:dyDescent="0.25">
      <c r="A564" s="40"/>
      <c r="B564" s="13"/>
    </row>
    <row r="565" spans="1:2" x14ac:dyDescent="0.25">
      <c r="A565" s="40"/>
      <c r="B565" s="13"/>
    </row>
    <row r="566" spans="1:2" x14ac:dyDescent="0.25">
      <c r="A566" s="40"/>
      <c r="B566" s="13"/>
    </row>
    <row r="567" spans="1:2" x14ac:dyDescent="0.25">
      <c r="A567" s="40"/>
      <c r="B567" s="13"/>
    </row>
    <row r="568" spans="1:2" x14ac:dyDescent="0.25">
      <c r="A568" s="40"/>
      <c r="B568" s="13"/>
    </row>
    <row r="569" spans="1:2" x14ac:dyDescent="0.25">
      <c r="A569" s="40"/>
      <c r="B569" s="13"/>
    </row>
    <row r="570" spans="1:2" x14ac:dyDescent="0.25">
      <c r="A570" s="40"/>
      <c r="B570" s="13"/>
    </row>
    <row r="571" spans="1:2" x14ac:dyDescent="0.25">
      <c r="A571" s="40"/>
      <c r="B571" s="13"/>
    </row>
    <row r="572" spans="1:2" x14ac:dyDescent="0.25">
      <c r="A572" s="40"/>
      <c r="B572" s="13"/>
    </row>
    <row r="573" spans="1:2" x14ac:dyDescent="0.25">
      <c r="A573" s="40"/>
      <c r="B573" s="13"/>
    </row>
    <row r="574" spans="1:2" x14ac:dyDescent="0.25">
      <c r="A574" s="40"/>
      <c r="B574" s="13"/>
    </row>
    <row r="575" spans="1:2" x14ac:dyDescent="0.25">
      <c r="A575" s="40"/>
      <c r="B575" s="13"/>
    </row>
    <row r="576" spans="1:2" x14ac:dyDescent="0.25">
      <c r="A576" s="40"/>
      <c r="B576" s="13"/>
    </row>
    <row r="577" spans="1:2" x14ac:dyDescent="0.25">
      <c r="A577" s="40"/>
      <c r="B577" s="13"/>
    </row>
    <row r="578" spans="1:2" x14ac:dyDescent="0.25">
      <c r="A578" s="40"/>
      <c r="B57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1"/>
  <sheetViews>
    <sheetView workbookViewId="0">
      <pane ySplit="1" topLeftCell="A2" activePane="bottomLeft" state="frozen"/>
      <selection pane="bottomLeft" activeCell="H10" sqref="H10"/>
    </sheetView>
  </sheetViews>
  <sheetFormatPr defaultColWidth="12.5703125" defaultRowHeight="15" x14ac:dyDescent="0.25"/>
  <cols>
    <col min="1" max="1" width="18.5703125" style="41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39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0">
        <v>10</v>
      </c>
      <c r="B2" s="13">
        <v>48</v>
      </c>
      <c r="C2" s="20">
        <f t="shared" ref="C2:C43" si="0">B2-$H$6</f>
        <v>-4.9999999999997158E-2</v>
      </c>
      <c r="D2" s="18">
        <f>C2*$H$3</f>
        <v>-2.0454276311846202E-2</v>
      </c>
      <c r="E2" s="18">
        <f>D2*$H$4</f>
        <v>-0.20454276311846203</v>
      </c>
      <c r="G2" s="15" t="s">
        <v>18</v>
      </c>
      <c r="H2" s="27">
        <v>9773887</v>
      </c>
    </row>
    <row r="3" spans="1:8" x14ac:dyDescent="0.25">
      <c r="A3" s="40">
        <v>20</v>
      </c>
      <c r="B3" s="13">
        <v>48.1</v>
      </c>
      <c r="C3" s="20">
        <f t="shared" si="0"/>
        <v>5.0000000000004263E-2</v>
      </c>
      <c r="D3" s="18">
        <f t="shared" ref="D3:D43" si="1">C3*$H$3</f>
        <v>2.0454276311849106E-2</v>
      </c>
      <c r="E3" s="18">
        <f t="shared" ref="E3:E43" si="2">D3*$H$4</f>
        <v>0.20454276311849107</v>
      </c>
      <c r="G3" s="17" t="s">
        <v>14</v>
      </c>
      <c r="H3" s="28">
        <f>'FCR_STD CURVE'!K3</f>
        <v>0.40908552623694727</v>
      </c>
    </row>
    <row r="4" spans="1:8" x14ac:dyDescent="0.25">
      <c r="A4" s="40">
        <v>30</v>
      </c>
      <c r="B4" s="13">
        <v>48.1</v>
      </c>
      <c r="C4" s="20">
        <f t="shared" si="0"/>
        <v>5.0000000000004263E-2</v>
      </c>
      <c r="D4" s="18">
        <f t="shared" si="1"/>
        <v>2.0454276311849106E-2</v>
      </c>
      <c r="E4" s="18">
        <f t="shared" si="2"/>
        <v>0.20454276311849107</v>
      </c>
      <c r="G4" s="17" t="s">
        <v>27</v>
      </c>
      <c r="H4" s="29">
        <v>10</v>
      </c>
    </row>
    <row r="5" spans="1:8" x14ac:dyDescent="0.25">
      <c r="A5" s="40">
        <v>40</v>
      </c>
      <c r="B5" s="13">
        <v>48</v>
      </c>
      <c r="C5" s="20">
        <f t="shared" si="0"/>
        <v>-4.9999999999997158E-2</v>
      </c>
      <c r="D5" s="18">
        <f t="shared" si="1"/>
        <v>-2.0454276311846202E-2</v>
      </c>
      <c r="E5" s="18">
        <f t="shared" si="2"/>
        <v>-0.20454276311846203</v>
      </c>
    </row>
    <row r="6" spans="1:8" x14ac:dyDescent="0.25">
      <c r="A6" s="40">
        <v>50</v>
      </c>
      <c r="B6" s="13">
        <v>196.6</v>
      </c>
      <c r="C6" s="20">
        <f t="shared" si="0"/>
        <v>148.55000000000001</v>
      </c>
      <c r="D6" s="18">
        <f t="shared" si="1"/>
        <v>60.769654922498525</v>
      </c>
      <c r="E6" s="18">
        <f t="shared" si="2"/>
        <v>607.69654922498523</v>
      </c>
      <c r="G6" s="17" t="s">
        <v>19</v>
      </c>
      <c r="H6" s="20">
        <f>AVERAGE(B2:B5)</f>
        <v>48.05</v>
      </c>
    </row>
    <row r="7" spans="1:8" x14ac:dyDescent="0.25">
      <c r="A7" s="40">
        <f>A6+10</f>
        <v>60</v>
      </c>
      <c r="B7" s="13">
        <v>908</v>
      </c>
      <c r="C7" s="20">
        <f t="shared" si="0"/>
        <v>859.95</v>
      </c>
      <c r="D7" s="18">
        <f t="shared" si="1"/>
        <v>351.79309828746284</v>
      </c>
      <c r="E7" s="18">
        <f t="shared" si="2"/>
        <v>3517.9309828746282</v>
      </c>
      <c r="G7" s="19"/>
    </row>
    <row r="8" spans="1:8" x14ac:dyDescent="0.25">
      <c r="A8" s="40">
        <f t="shared" ref="A8:A43" si="3">A7+10</f>
        <v>70</v>
      </c>
      <c r="B8" s="13">
        <v>972</v>
      </c>
      <c r="C8" s="20">
        <f t="shared" si="0"/>
        <v>923.95</v>
      </c>
      <c r="D8" s="18">
        <f t="shared" si="1"/>
        <v>377.97457196662742</v>
      </c>
      <c r="E8" s="18">
        <f t="shared" si="2"/>
        <v>3779.7457196662745</v>
      </c>
      <c r="G8" s="24" t="s">
        <v>20</v>
      </c>
      <c r="H8" s="30">
        <v>0.54583333333333328</v>
      </c>
    </row>
    <row r="9" spans="1:8" x14ac:dyDescent="0.25">
      <c r="A9" s="40">
        <f t="shared" si="3"/>
        <v>80</v>
      </c>
      <c r="B9" s="13">
        <v>662</v>
      </c>
      <c r="C9" s="20">
        <f t="shared" si="0"/>
        <v>613.95000000000005</v>
      </c>
      <c r="D9" s="18">
        <f t="shared" si="1"/>
        <v>251.15805883317378</v>
      </c>
      <c r="E9" s="18">
        <f t="shared" si="2"/>
        <v>2511.580588331738</v>
      </c>
      <c r="G9" s="24" t="s">
        <v>23</v>
      </c>
      <c r="H9" s="30">
        <v>0.54799768518518521</v>
      </c>
    </row>
    <row r="10" spans="1:8" x14ac:dyDescent="0.25">
      <c r="A10" s="40">
        <f t="shared" si="3"/>
        <v>90</v>
      </c>
      <c r="B10" s="13">
        <v>405</v>
      </c>
      <c r="C10" s="20">
        <f t="shared" si="0"/>
        <v>356.95</v>
      </c>
      <c r="D10" s="18">
        <f t="shared" si="1"/>
        <v>146.02307859027832</v>
      </c>
      <c r="E10" s="18">
        <f t="shared" si="2"/>
        <v>1460.2307859027833</v>
      </c>
      <c r="G10" s="17" t="s">
        <v>21</v>
      </c>
      <c r="H10" s="31">
        <v>0.55200231481481488</v>
      </c>
    </row>
    <row r="11" spans="1:8" x14ac:dyDescent="0.25">
      <c r="A11" s="40">
        <f t="shared" si="3"/>
        <v>100</v>
      </c>
      <c r="B11" s="13">
        <v>260.8</v>
      </c>
      <c r="C11" s="20">
        <f t="shared" si="0"/>
        <v>212.75</v>
      </c>
      <c r="D11" s="18">
        <f t="shared" si="1"/>
        <v>87.032945706910539</v>
      </c>
      <c r="E11" s="18">
        <f t="shared" si="2"/>
        <v>870.32945706910539</v>
      </c>
    </row>
    <row r="12" spans="1:8" x14ac:dyDescent="0.25">
      <c r="A12" s="40">
        <f t="shared" si="3"/>
        <v>110</v>
      </c>
      <c r="B12" s="13">
        <v>187</v>
      </c>
      <c r="C12" s="20">
        <f t="shared" si="0"/>
        <v>138.94999999999999</v>
      </c>
      <c r="D12" s="18">
        <f t="shared" si="1"/>
        <v>56.842433870623822</v>
      </c>
      <c r="E12" s="18">
        <f t="shared" si="2"/>
        <v>568.42433870623825</v>
      </c>
      <c r="G12" s="17" t="s">
        <v>22</v>
      </c>
      <c r="H12" s="21">
        <f>H10-H9</f>
        <v>4.0046296296296635E-3</v>
      </c>
    </row>
    <row r="13" spans="1:8" x14ac:dyDescent="0.25">
      <c r="A13" s="40">
        <f t="shared" si="3"/>
        <v>120</v>
      </c>
      <c r="B13" s="13">
        <v>137.19999999999999</v>
      </c>
      <c r="C13" s="20">
        <f t="shared" si="0"/>
        <v>89.149999999999991</v>
      </c>
      <c r="D13" s="18">
        <f t="shared" si="1"/>
        <v>36.469974664023844</v>
      </c>
      <c r="E13" s="18">
        <f t="shared" si="2"/>
        <v>364.69974664023846</v>
      </c>
      <c r="G13" s="24" t="s">
        <v>24</v>
      </c>
      <c r="H13" s="26">
        <f>H9-H8</f>
        <v>2.1643518518519311E-3</v>
      </c>
    </row>
    <row r="14" spans="1:8" x14ac:dyDescent="0.25">
      <c r="A14" s="40">
        <f t="shared" si="3"/>
        <v>130</v>
      </c>
      <c r="B14" s="13">
        <v>112.2</v>
      </c>
      <c r="C14" s="20">
        <f t="shared" si="0"/>
        <v>64.150000000000006</v>
      </c>
      <c r="D14" s="18">
        <f t="shared" si="1"/>
        <v>26.242836508100169</v>
      </c>
      <c r="E14" s="18">
        <f t="shared" si="2"/>
        <v>262.42836508100169</v>
      </c>
    </row>
    <row r="15" spans="1:8" x14ac:dyDescent="0.25">
      <c r="A15" s="40">
        <f t="shared" si="3"/>
        <v>140</v>
      </c>
      <c r="B15" s="13">
        <v>94.1</v>
      </c>
      <c r="C15" s="20">
        <f t="shared" si="0"/>
        <v>46.05</v>
      </c>
      <c r="D15" s="18">
        <f t="shared" si="1"/>
        <v>18.838388483211421</v>
      </c>
      <c r="E15" s="18">
        <f t="shared" si="2"/>
        <v>188.38388483211421</v>
      </c>
      <c r="G15" s="17" t="s">
        <v>10</v>
      </c>
      <c r="H15" s="29">
        <v>40</v>
      </c>
    </row>
    <row r="16" spans="1:8" x14ac:dyDescent="0.25">
      <c r="A16" s="40">
        <f t="shared" si="3"/>
        <v>150</v>
      </c>
      <c r="B16" s="13">
        <v>84.9</v>
      </c>
      <c r="C16" s="20">
        <f t="shared" si="0"/>
        <v>36.850000000000009</v>
      </c>
      <c r="D16" s="18">
        <f t="shared" si="1"/>
        <v>15.07480164183151</v>
      </c>
      <c r="E16" s="18">
        <f t="shared" si="2"/>
        <v>150.7480164183151</v>
      </c>
      <c r="G16" s="17" t="s">
        <v>7</v>
      </c>
      <c r="H16" s="14">
        <f>H15*0.59*1000</f>
        <v>23599.999999999996</v>
      </c>
    </row>
    <row r="17" spans="1:8" x14ac:dyDescent="0.25">
      <c r="A17" s="40">
        <f t="shared" si="3"/>
        <v>160</v>
      </c>
      <c r="B17" s="13">
        <v>76.2</v>
      </c>
      <c r="C17" s="20">
        <f t="shared" si="0"/>
        <v>28.150000000000006</v>
      </c>
      <c r="D17" s="18">
        <f t="shared" si="1"/>
        <v>11.515757563570068</v>
      </c>
      <c r="E17" s="18">
        <f t="shared" si="2"/>
        <v>115.15757563570068</v>
      </c>
      <c r="G17" s="17" t="s">
        <v>8</v>
      </c>
      <c r="H17" s="18">
        <f>SUM(E2:E937)</f>
        <v>14909.940174758018</v>
      </c>
    </row>
    <row r="18" spans="1:8" x14ac:dyDescent="0.25">
      <c r="A18" s="40">
        <f t="shared" si="3"/>
        <v>170</v>
      </c>
      <c r="B18" s="13">
        <v>70.7</v>
      </c>
      <c r="C18" s="20">
        <f t="shared" si="0"/>
        <v>22.650000000000006</v>
      </c>
      <c r="D18" s="18">
        <f t="shared" si="1"/>
        <v>9.2657871692668579</v>
      </c>
      <c r="E18" s="18">
        <f t="shared" si="2"/>
        <v>92.657871692668579</v>
      </c>
      <c r="G18" s="16"/>
    </row>
    <row r="19" spans="1:8" ht="17.25" x14ac:dyDescent="0.25">
      <c r="A19" s="40">
        <f t="shared" si="3"/>
        <v>180</v>
      </c>
      <c r="B19" s="13">
        <v>66.3</v>
      </c>
      <c r="C19" s="20">
        <f t="shared" si="0"/>
        <v>18.25</v>
      </c>
      <c r="D19" s="18">
        <f t="shared" si="1"/>
        <v>7.465810853824288</v>
      </c>
      <c r="E19" s="18">
        <f t="shared" si="2"/>
        <v>74.658108538242885</v>
      </c>
      <c r="G19" s="17" t="s">
        <v>25</v>
      </c>
      <c r="H19" s="22">
        <f>H16/H17</f>
        <v>1.5828366662365239</v>
      </c>
    </row>
    <row r="20" spans="1:8" ht="17.25" x14ac:dyDescent="0.25">
      <c r="A20" s="40">
        <f t="shared" si="3"/>
        <v>190</v>
      </c>
      <c r="B20" s="13">
        <v>60.2</v>
      </c>
      <c r="C20" s="20">
        <f t="shared" si="0"/>
        <v>12.150000000000006</v>
      </c>
      <c r="D20" s="18">
        <f t="shared" si="1"/>
        <v>4.9703891437789114</v>
      </c>
      <c r="E20" s="18">
        <f t="shared" si="2"/>
        <v>49.70389143778911</v>
      </c>
      <c r="G20" s="17" t="s">
        <v>26</v>
      </c>
      <c r="H20" s="23">
        <f>H19/1000</f>
        <v>1.5828366662365239E-3</v>
      </c>
    </row>
    <row r="21" spans="1:8" x14ac:dyDescent="0.25">
      <c r="A21" s="40">
        <f t="shared" si="3"/>
        <v>200</v>
      </c>
      <c r="B21" s="13">
        <v>58.1</v>
      </c>
      <c r="C21" s="20">
        <f t="shared" si="0"/>
        <v>10.050000000000004</v>
      </c>
      <c r="D21" s="18">
        <f t="shared" si="1"/>
        <v>4.1113095386813221</v>
      </c>
      <c r="E21" s="18">
        <f t="shared" si="2"/>
        <v>41.113095386813221</v>
      </c>
    </row>
    <row r="22" spans="1:8" x14ac:dyDescent="0.25">
      <c r="A22" s="40">
        <f t="shared" si="3"/>
        <v>210</v>
      </c>
      <c r="B22" s="13">
        <v>55.5</v>
      </c>
      <c r="C22" s="20">
        <f t="shared" si="0"/>
        <v>7.4500000000000028</v>
      </c>
      <c r="D22" s="18">
        <f t="shared" si="1"/>
        <v>3.0476871704652582</v>
      </c>
      <c r="E22" s="18">
        <f t="shared" si="2"/>
        <v>30.476871704652581</v>
      </c>
    </row>
    <row r="23" spans="1:8" x14ac:dyDescent="0.25">
      <c r="A23" s="40">
        <f t="shared" si="3"/>
        <v>220</v>
      </c>
      <c r="B23" s="42">
        <v>54.5</v>
      </c>
      <c r="C23" s="20">
        <f t="shared" si="0"/>
        <v>6.4500000000000028</v>
      </c>
      <c r="D23" s="18">
        <f t="shared" si="1"/>
        <v>2.6386016442283111</v>
      </c>
      <c r="E23" s="18">
        <f t="shared" si="2"/>
        <v>26.386016442283111</v>
      </c>
    </row>
    <row r="24" spans="1:8" x14ac:dyDescent="0.25">
      <c r="A24" s="40">
        <f t="shared" si="3"/>
        <v>230</v>
      </c>
      <c r="B24" s="42">
        <v>53.6</v>
      </c>
      <c r="C24" s="20">
        <f t="shared" si="0"/>
        <v>5.5500000000000043</v>
      </c>
      <c r="D24" s="18">
        <f t="shared" si="1"/>
        <v>2.2704246706150593</v>
      </c>
      <c r="E24" s="18">
        <f t="shared" si="2"/>
        <v>22.704246706150592</v>
      </c>
    </row>
    <row r="25" spans="1:8" x14ac:dyDescent="0.25">
      <c r="A25" s="40">
        <f t="shared" si="3"/>
        <v>240</v>
      </c>
      <c r="B25" s="42">
        <v>52.7</v>
      </c>
      <c r="C25" s="20">
        <f t="shared" si="0"/>
        <v>4.6500000000000057</v>
      </c>
      <c r="D25" s="18">
        <f t="shared" si="1"/>
        <v>1.9022476970018072</v>
      </c>
      <c r="E25" s="18">
        <f t="shared" si="2"/>
        <v>19.022476970018072</v>
      </c>
    </row>
    <row r="26" spans="1:8" x14ac:dyDescent="0.25">
      <c r="A26" s="40">
        <f t="shared" si="3"/>
        <v>250</v>
      </c>
      <c r="B26" s="42">
        <v>52.3</v>
      </c>
      <c r="C26" s="20">
        <f t="shared" si="0"/>
        <v>4.25</v>
      </c>
      <c r="D26" s="18">
        <f t="shared" si="1"/>
        <v>1.738613486507026</v>
      </c>
      <c r="E26" s="18">
        <f t="shared" si="2"/>
        <v>17.386134865070261</v>
      </c>
    </row>
    <row r="27" spans="1:8" x14ac:dyDescent="0.25">
      <c r="A27" s="40">
        <f t="shared" si="3"/>
        <v>260</v>
      </c>
      <c r="B27" s="43">
        <v>51.7</v>
      </c>
      <c r="C27" s="20">
        <f t="shared" si="0"/>
        <v>3.6500000000000057</v>
      </c>
      <c r="D27" s="18">
        <f t="shared" si="1"/>
        <v>1.4931621707648599</v>
      </c>
      <c r="E27" s="18">
        <f t="shared" si="2"/>
        <v>14.931621707648599</v>
      </c>
    </row>
    <row r="28" spans="1:8" x14ac:dyDescent="0.25">
      <c r="A28" s="40">
        <f t="shared" si="3"/>
        <v>270</v>
      </c>
      <c r="B28" s="43">
        <v>51.3</v>
      </c>
      <c r="C28" s="20">
        <f t="shared" si="0"/>
        <v>3.25</v>
      </c>
      <c r="D28" s="18">
        <f t="shared" si="1"/>
        <v>1.3295279602700787</v>
      </c>
      <c r="E28" s="18">
        <f t="shared" si="2"/>
        <v>13.295279602700788</v>
      </c>
    </row>
    <row r="29" spans="1:8" x14ac:dyDescent="0.25">
      <c r="A29" s="40">
        <f t="shared" si="3"/>
        <v>280</v>
      </c>
      <c r="B29" s="43">
        <v>51.7</v>
      </c>
      <c r="C29" s="20">
        <f t="shared" si="0"/>
        <v>3.6500000000000057</v>
      </c>
      <c r="D29" s="18">
        <f t="shared" si="1"/>
        <v>1.4931621707648599</v>
      </c>
      <c r="E29" s="18">
        <f t="shared" si="2"/>
        <v>14.931621707648599</v>
      </c>
    </row>
    <row r="30" spans="1:8" x14ac:dyDescent="0.25">
      <c r="A30" s="40">
        <f t="shared" si="3"/>
        <v>290</v>
      </c>
      <c r="B30" s="43">
        <v>51.2</v>
      </c>
      <c r="C30" s="20">
        <f t="shared" si="0"/>
        <v>3.1500000000000057</v>
      </c>
      <c r="D30" s="18">
        <f t="shared" si="1"/>
        <v>1.2886194076463862</v>
      </c>
      <c r="E30" s="18">
        <f t="shared" si="2"/>
        <v>12.886194076463863</v>
      </c>
    </row>
    <row r="31" spans="1:8" x14ac:dyDescent="0.25">
      <c r="A31" s="40">
        <f t="shared" si="3"/>
        <v>300</v>
      </c>
      <c r="B31" s="43">
        <v>50.9</v>
      </c>
      <c r="C31" s="20">
        <f t="shared" si="0"/>
        <v>2.8500000000000014</v>
      </c>
      <c r="D31" s="18">
        <f t="shared" si="1"/>
        <v>1.1658937497753004</v>
      </c>
      <c r="E31" s="18">
        <f t="shared" si="2"/>
        <v>11.658937497753003</v>
      </c>
    </row>
    <row r="32" spans="1:8" x14ac:dyDescent="0.25">
      <c r="A32" s="40">
        <f t="shared" si="3"/>
        <v>310</v>
      </c>
      <c r="B32" s="43">
        <v>50.4</v>
      </c>
      <c r="C32" s="20">
        <f t="shared" si="0"/>
        <v>2.3500000000000014</v>
      </c>
      <c r="D32" s="18">
        <f t="shared" si="1"/>
        <v>0.96135098665682672</v>
      </c>
      <c r="E32" s="18">
        <f t="shared" si="2"/>
        <v>9.6135098665682666</v>
      </c>
    </row>
    <row r="33" spans="1:5" x14ac:dyDescent="0.25">
      <c r="A33" s="40">
        <f t="shared" si="3"/>
        <v>320</v>
      </c>
      <c r="B33" s="43">
        <v>50.2</v>
      </c>
      <c r="C33" s="20">
        <f t="shared" si="0"/>
        <v>2.1500000000000057</v>
      </c>
      <c r="D33" s="18">
        <f t="shared" si="1"/>
        <v>0.879533881409439</v>
      </c>
      <c r="E33" s="18">
        <f t="shared" si="2"/>
        <v>8.7953388140943893</v>
      </c>
    </row>
    <row r="34" spans="1:5" x14ac:dyDescent="0.25">
      <c r="A34" s="40">
        <f t="shared" si="3"/>
        <v>330</v>
      </c>
      <c r="B34" s="43">
        <v>50</v>
      </c>
      <c r="C34" s="20">
        <f t="shared" si="0"/>
        <v>1.9500000000000028</v>
      </c>
      <c r="D34" s="18">
        <f t="shared" si="1"/>
        <v>0.79771677616204839</v>
      </c>
      <c r="E34" s="18">
        <f t="shared" si="2"/>
        <v>7.9771677616204837</v>
      </c>
    </row>
    <row r="35" spans="1:5" x14ac:dyDescent="0.25">
      <c r="A35" s="40">
        <f t="shared" si="3"/>
        <v>340</v>
      </c>
      <c r="B35" s="43">
        <v>49.8</v>
      </c>
      <c r="C35" s="20">
        <f t="shared" si="0"/>
        <v>1.75</v>
      </c>
      <c r="D35" s="18">
        <f t="shared" si="1"/>
        <v>0.71589967091465767</v>
      </c>
      <c r="E35" s="18">
        <f t="shared" si="2"/>
        <v>7.1589967091465763</v>
      </c>
    </row>
    <row r="36" spans="1:5" x14ac:dyDescent="0.25">
      <c r="A36" s="40">
        <f t="shared" si="3"/>
        <v>350</v>
      </c>
      <c r="B36" s="43">
        <v>49.6</v>
      </c>
      <c r="C36" s="20">
        <f t="shared" si="0"/>
        <v>1.5500000000000043</v>
      </c>
      <c r="D36" s="18">
        <f t="shared" si="1"/>
        <v>0.63408256566727006</v>
      </c>
      <c r="E36" s="18">
        <f t="shared" si="2"/>
        <v>6.3408256566727008</v>
      </c>
    </row>
    <row r="37" spans="1:5" x14ac:dyDescent="0.25">
      <c r="A37" s="40">
        <f>A36+10</f>
        <v>360</v>
      </c>
      <c r="B37" s="43">
        <v>49.5</v>
      </c>
      <c r="C37" s="20">
        <f t="shared" si="0"/>
        <v>1.4500000000000028</v>
      </c>
      <c r="D37" s="18">
        <f t="shared" si="1"/>
        <v>0.59317401304357475</v>
      </c>
      <c r="E37" s="18">
        <f t="shared" si="2"/>
        <v>5.9317401304357471</v>
      </c>
    </row>
    <row r="38" spans="1:5" x14ac:dyDescent="0.25">
      <c r="A38" s="40">
        <f t="shared" si="3"/>
        <v>370</v>
      </c>
      <c r="B38" s="43">
        <v>49.2</v>
      </c>
      <c r="C38" s="20">
        <f t="shared" si="0"/>
        <v>1.1500000000000057</v>
      </c>
      <c r="D38" s="18">
        <f t="shared" si="1"/>
        <v>0.47044835517249167</v>
      </c>
      <c r="E38" s="18">
        <f t="shared" si="2"/>
        <v>4.7044835517249171</v>
      </c>
    </row>
    <row r="39" spans="1:5" x14ac:dyDescent="0.25">
      <c r="A39" s="40">
        <f t="shared" si="3"/>
        <v>380</v>
      </c>
      <c r="B39" s="43">
        <v>49.3</v>
      </c>
      <c r="C39" s="20">
        <f t="shared" si="0"/>
        <v>1.25</v>
      </c>
      <c r="D39" s="18">
        <f t="shared" si="1"/>
        <v>0.51135690779618415</v>
      </c>
      <c r="E39" s="18">
        <f t="shared" si="2"/>
        <v>5.1135690779618415</v>
      </c>
    </row>
    <row r="40" spans="1:5" x14ac:dyDescent="0.25">
      <c r="A40" s="40">
        <f t="shared" si="3"/>
        <v>390</v>
      </c>
      <c r="B40" s="43">
        <v>49.1</v>
      </c>
      <c r="C40" s="20">
        <f t="shared" si="0"/>
        <v>1.0500000000000043</v>
      </c>
      <c r="D40" s="18">
        <f t="shared" si="1"/>
        <v>0.42953980254879637</v>
      </c>
      <c r="E40" s="18">
        <f t="shared" si="2"/>
        <v>4.2953980254879633</v>
      </c>
    </row>
    <row r="41" spans="1:5" x14ac:dyDescent="0.25">
      <c r="A41" s="40">
        <f t="shared" si="3"/>
        <v>400</v>
      </c>
      <c r="B41" s="43">
        <v>49</v>
      </c>
      <c r="C41" s="20">
        <f t="shared" si="0"/>
        <v>0.95000000000000284</v>
      </c>
      <c r="D41" s="18">
        <f t="shared" si="1"/>
        <v>0.38863124992510106</v>
      </c>
      <c r="E41" s="18">
        <f t="shared" si="2"/>
        <v>3.8863124992510105</v>
      </c>
    </row>
    <row r="42" spans="1:5" x14ac:dyDescent="0.25">
      <c r="A42" s="40">
        <f t="shared" si="3"/>
        <v>410</v>
      </c>
      <c r="B42" s="43">
        <v>48.9</v>
      </c>
      <c r="C42" s="20">
        <f t="shared" si="0"/>
        <v>0.85000000000000142</v>
      </c>
      <c r="D42" s="18">
        <f t="shared" si="1"/>
        <v>0.34772269730140576</v>
      </c>
      <c r="E42" s="18">
        <f t="shared" si="2"/>
        <v>3.4772269730140577</v>
      </c>
    </row>
    <row r="43" spans="1:5" x14ac:dyDescent="0.25">
      <c r="A43" s="40">
        <f t="shared" si="3"/>
        <v>420</v>
      </c>
      <c r="B43" s="43">
        <v>48.9</v>
      </c>
      <c r="C43" s="20">
        <f t="shared" si="0"/>
        <v>0.85000000000000142</v>
      </c>
      <c r="D43" s="18">
        <f t="shared" si="1"/>
        <v>0.34772269730140576</v>
      </c>
      <c r="E43" s="18">
        <f t="shared" si="2"/>
        <v>3.4772269730140577</v>
      </c>
    </row>
    <row r="44" spans="1:5" x14ac:dyDescent="0.25">
      <c r="A44" s="40"/>
      <c r="B44" s="13"/>
    </row>
    <row r="45" spans="1:5" x14ac:dyDescent="0.25">
      <c r="A45" s="40"/>
      <c r="B45" s="13"/>
    </row>
    <row r="46" spans="1:5" x14ac:dyDescent="0.25">
      <c r="A46" s="40"/>
      <c r="B46" s="13"/>
    </row>
    <row r="47" spans="1:5" x14ac:dyDescent="0.25">
      <c r="A47" s="40"/>
      <c r="B47" s="13"/>
    </row>
    <row r="48" spans="1:5" x14ac:dyDescent="0.25">
      <c r="A48" s="40"/>
      <c r="B48" s="13"/>
    </row>
    <row r="49" spans="1:2" x14ac:dyDescent="0.25">
      <c r="A49" s="40"/>
      <c r="B49" s="13"/>
    </row>
    <row r="50" spans="1:2" x14ac:dyDescent="0.25">
      <c r="A50" s="40"/>
      <c r="B50" s="13"/>
    </row>
    <row r="51" spans="1:2" x14ac:dyDescent="0.25">
      <c r="A51" s="40"/>
      <c r="B51" s="13"/>
    </row>
    <row r="52" spans="1:2" x14ac:dyDescent="0.25">
      <c r="A52" s="40"/>
      <c r="B52" s="13"/>
    </row>
    <row r="53" spans="1:2" x14ac:dyDescent="0.25">
      <c r="A53" s="40"/>
      <c r="B53" s="13"/>
    </row>
    <row r="54" spans="1:2" x14ac:dyDescent="0.25">
      <c r="A54" s="40"/>
      <c r="B54" s="13"/>
    </row>
    <row r="55" spans="1:2" x14ac:dyDescent="0.25">
      <c r="A55" s="40"/>
      <c r="B55" s="13"/>
    </row>
    <row r="56" spans="1:2" x14ac:dyDescent="0.25">
      <c r="A56" s="40"/>
      <c r="B56" s="13"/>
    </row>
    <row r="57" spans="1:2" x14ac:dyDescent="0.25">
      <c r="A57" s="40"/>
      <c r="B57" s="13"/>
    </row>
    <row r="58" spans="1:2" x14ac:dyDescent="0.25">
      <c r="A58" s="40"/>
      <c r="B58" s="13"/>
    </row>
    <row r="59" spans="1:2" x14ac:dyDescent="0.25">
      <c r="A59" s="40"/>
      <c r="B59" s="13"/>
    </row>
    <row r="60" spans="1:2" x14ac:dyDescent="0.25">
      <c r="A60" s="40"/>
      <c r="B60" s="13"/>
    </row>
    <row r="61" spans="1:2" x14ac:dyDescent="0.25">
      <c r="A61" s="40"/>
      <c r="B61" s="13"/>
    </row>
    <row r="62" spans="1:2" x14ac:dyDescent="0.25">
      <c r="A62" s="40"/>
      <c r="B62" s="13"/>
    </row>
    <row r="63" spans="1:2" x14ac:dyDescent="0.25">
      <c r="A63" s="40"/>
      <c r="B63" s="13"/>
    </row>
    <row r="64" spans="1:2" x14ac:dyDescent="0.25">
      <c r="A64" s="40"/>
      <c r="B64" s="13"/>
    </row>
    <row r="65" spans="1:2" x14ac:dyDescent="0.25">
      <c r="A65" s="40"/>
      <c r="B65" s="13"/>
    </row>
    <row r="66" spans="1:2" x14ac:dyDescent="0.25">
      <c r="A66" s="40"/>
      <c r="B66" s="13"/>
    </row>
    <row r="67" spans="1:2" x14ac:dyDescent="0.25">
      <c r="A67" s="40"/>
      <c r="B67" s="13"/>
    </row>
    <row r="68" spans="1:2" x14ac:dyDescent="0.25">
      <c r="A68" s="40"/>
      <c r="B68" s="13"/>
    </row>
    <row r="69" spans="1:2" x14ac:dyDescent="0.25">
      <c r="A69" s="40"/>
      <c r="B69" s="13"/>
    </row>
    <row r="70" spans="1:2" x14ac:dyDescent="0.25">
      <c r="A70" s="40"/>
      <c r="B70" s="13"/>
    </row>
    <row r="71" spans="1:2" x14ac:dyDescent="0.25">
      <c r="A71" s="40"/>
      <c r="B71" s="13"/>
    </row>
    <row r="72" spans="1:2" x14ac:dyDescent="0.25">
      <c r="A72" s="40"/>
      <c r="B72" s="13"/>
    </row>
    <row r="73" spans="1:2" x14ac:dyDescent="0.25">
      <c r="A73" s="40"/>
      <c r="B73" s="13"/>
    </row>
    <row r="74" spans="1:2" x14ac:dyDescent="0.25">
      <c r="A74" s="40"/>
      <c r="B74" s="13"/>
    </row>
    <row r="75" spans="1:2" x14ac:dyDescent="0.25">
      <c r="A75" s="40"/>
      <c r="B75" s="13"/>
    </row>
    <row r="76" spans="1:2" x14ac:dyDescent="0.25">
      <c r="A76" s="40"/>
      <c r="B76" s="13"/>
    </row>
    <row r="77" spans="1:2" x14ac:dyDescent="0.25">
      <c r="A77" s="40"/>
      <c r="B77" s="13"/>
    </row>
    <row r="78" spans="1:2" x14ac:dyDescent="0.25">
      <c r="A78" s="40"/>
      <c r="B78" s="13"/>
    </row>
    <row r="79" spans="1:2" x14ac:dyDescent="0.25">
      <c r="A79" s="40"/>
      <c r="B79" s="13"/>
    </row>
    <row r="80" spans="1:2" x14ac:dyDescent="0.25">
      <c r="A80" s="40"/>
      <c r="B80" s="13"/>
    </row>
    <row r="81" spans="1:2" x14ac:dyDescent="0.25">
      <c r="A81" s="40"/>
      <c r="B81" s="13"/>
    </row>
    <row r="82" spans="1:2" x14ac:dyDescent="0.25">
      <c r="A82" s="40"/>
      <c r="B82" s="13"/>
    </row>
    <row r="83" spans="1:2" x14ac:dyDescent="0.25">
      <c r="A83" s="40"/>
      <c r="B83" s="13"/>
    </row>
    <row r="84" spans="1:2" x14ac:dyDescent="0.25">
      <c r="A84" s="40"/>
      <c r="B84" s="13"/>
    </row>
    <row r="85" spans="1:2" x14ac:dyDescent="0.25">
      <c r="A85" s="40"/>
      <c r="B85" s="13"/>
    </row>
    <row r="86" spans="1:2" x14ac:dyDescent="0.25">
      <c r="A86" s="40"/>
      <c r="B86" s="13"/>
    </row>
    <row r="87" spans="1:2" x14ac:dyDescent="0.25">
      <c r="A87" s="40"/>
      <c r="B87" s="13"/>
    </row>
    <row r="88" spans="1:2" x14ac:dyDescent="0.25">
      <c r="A88" s="40"/>
      <c r="B88" s="13"/>
    </row>
    <row r="89" spans="1:2" x14ac:dyDescent="0.25">
      <c r="A89" s="40"/>
      <c r="B89" s="13"/>
    </row>
    <row r="90" spans="1:2" x14ac:dyDescent="0.25">
      <c r="A90" s="40"/>
      <c r="B90" s="13"/>
    </row>
    <row r="91" spans="1:2" x14ac:dyDescent="0.25">
      <c r="A91" s="40"/>
      <c r="B91" s="13"/>
    </row>
    <row r="92" spans="1:2" x14ac:dyDescent="0.25">
      <c r="A92" s="40"/>
      <c r="B92" s="13"/>
    </row>
    <row r="93" spans="1:2" x14ac:dyDescent="0.25">
      <c r="A93" s="40"/>
      <c r="B93" s="13"/>
    </row>
    <row r="94" spans="1:2" x14ac:dyDescent="0.25">
      <c r="A94" s="40"/>
      <c r="B94" s="13"/>
    </row>
    <row r="95" spans="1:2" x14ac:dyDescent="0.25">
      <c r="A95" s="40"/>
      <c r="B95" s="13"/>
    </row>
    <row r="96" spans="1:2" x14ac:dyDescent="0.25">
      <c r="A96" s="40"/>
      <c r="B96" s="13"/>
    </row>
    <row r="97" spans="1:2" x14ac:dyDescent="0.25">
      <c r="A97" s="40"/>
      <c r="B97" s="13"/>
    </row>
    <row r="98" spans="1:2" x14ac:dyDescent="0.25">
      <c r="A98" s="40"/>
      <c r="B98" s="13"/>
    </row>
    <row r="99" spans="1:2" x14ac:dyDescent="0.25">
      <c r="A99" s="40"/>
      <c r="B99" s="13"/>
    </row>
    <row r="100" spans="1:2" x14ac:dyDescent="0.25">
      <c r="A100" s="40"/>
      <c r="B100" s="13"/>
    </row>
    <row r="101" spans="1:2" x14ac:dyDescent="0.25">
      <c r="A101" s="40"/>
      <c r="B101" s="13"/>
    </row>
    <row r="102" spans="1:2" x14ac:dyDescent="0.25">
      <c r="A102" s="40"/>
      <c r="B102" s="13"/>
    </row>
    <row r="103" spans="1:2" x14ac:dyDescent="0.25">
      <c r="A103" s="40"/>
      <c r="B103" s="13"/>
    </row>
    <row r="104" spans="1:2" x14ac:dyDescent="0.25">
      <c r="A104" s="40"/>
      <c r="B104" s="13"/>
    </row>
    <row r="105" spans="1:2" x14ac:dyDescent="0.25">
      <c r="A105" s="40"/>
      <c r="B105" s="13"/>
    </row>
    <row r="106" spans="1:2" x14ac:dyDescent="0.25">
      <c r="A106" s="40"/>
      <c r="B106" s="13"/>
    </row>
    <row r="107" spans="1:2" x14ac:dyDescent="0.25">
      <c r="A107" s="40"/>
      <c r="B107" s="13"/>
    </row>
    <row r="108" spans="1:2" x14ac:dyDescent="0.25">
      <c r="A108" s="40"/>
      <c r="B108" s="13"/>
    </row>
    <row r="109" spans="1:2" x14ac:dyDescent="0.25">
      <c r="A109" s="40"/>
      <c r="B109" s="13"/>
    </row>
    <row r="110" spans="1:2" x14ac:dyDescent="0.25">
      <c r="A110" s="40"/>
      <c r="B110" s="13"/>
    </row>
    <row r="111" spans="1:2" x14ac:dyDescent="0.25">
      <c r="A111" s="40"/>
      <c r="B111" s="13"/>
    </row>
    <row r="112" spans="1:2" x14ac:dyDescent="0.25">
      <c r="A112" s="40"/>
      <c r="B112" s="13"/>
    </row>
    <row r="113" spans="1:2" x14ac:dyDescent="0.25">
      <c r="A113" s="40"/>
      <c r="B113" s="13"/>
    </row>
    <row r="114" spans="1:2" x14ac:dyDescent="0.25">
      <c r="A114" s="40"/>
      <c r="B114" s="13"/>
    </row>
    <row r="115" spans="1:2" x14ac:dyDescent="0.25">
      <c r="A115" s="40"/>
      <c r="B115" s="13"/>
    </row>
    <row r="116" spans="1:2" x14ac:dyDescent="0.25">
      <c r="A116" s="40"/>
      <c r="B116" s="13"/>
    </row>
    <row r="117" spans="1:2" x14ac:dyDescent="0.25">
      <c r="A117" s="40"/>
      <c r="B117" s="13"/>
    </row>
    <row r="118" spans="1:2" x14ac:dyDescent="0.25">
      <c r="A118" s="40"/>
      <c r="B118" s="13"/>
    </row>
    <row r="119" spans="1:2" x14ac:dyDescent="0.25">
      <c r="A119" s="40"/>
      <c r="B119" s="13"/>
    </row>
    <row r="120" spans="1:2" x14ac:dyDescent="0.25">
      <c r="A120" s="40"/>
      <c r="B120" s="13"/>
    </row>
    <row r="121" spans="1:2" x14ac:dyDescent="0.25">
      <c r="A121" s="40"/>
      <c r="B121" s="13"/>
    </row>
    <row r="122" spans="1:2" x14ac:dyDescent="0.25">
      <c r="A122" s="40"/>
      <c r="B122" s="13"/>
    </row>
    <row r="123" spans="1:2" x14ac:dyDescent="0.25">
      <c r="A123" s="40"/>
      <c r="B123" s="13"/>
    </row>
    <row r="124" spans="1:2" x14ac:dyDescent="0.25">
      <c r="A124" s="40"/>
      <c r="B124" s="13"/>
    </row>
    <row r="125" spans="1:2" x14ac:dyDescent="0.25">
      <c r="A125" s="40"/>
      <c r="B125" s="13"/>
    </row>
    <row r="126" spans="1:2" x14ac:dyDescent="0.25">
      <c r="A126" s="40"/>
      <c r="B126" s="13"/>
    </row>
    <row r="127" spans="1:2" x14ac:dyDescent="0.25">
      <c r="A127" s="40"/>
      <c r="B127" s="13"/>
    </row>
    <row r="128" spans="1:2" x14ac:dyDescent="0.25">
      <c r="A128" s="40"/>
      <c r="B128" s="13"/>
    </row>
    <row r="129" spans="1:2" x14ac:dyDescent="0.25">
      <c r="A129" s="40"/>
      <c r="B129" s="13"/>
    </row>
    <row r="130" spans="1:2" x14ac:dyDescent="0.25">
      <c r="A130" s="40"/>
      <c r="B130" s="13"/>
    </row>
    <row r="131" spans="1:2" x14ac:dyDescent="0.25">
      <c r="A131" s="40"/>
      <c r="B131" s="13"/>
    </row>
    <row r="132" spans="1:2" x14ac:dyDescent="0.25">
      <c r="A132" s="40"/>
      <c r="B132" s="13"/>
    </row>
    <row r="133" spans="1:2" x14ac:dyDescent="0.25">
      <c r="A133" s="40"/>
      <c r="B133" s="13"/>
    </row>
    <row r="134" spans="1:2" x14ac:dyDescent="0.25">
      <c r="A134" s="40"/>
      <c r="B134" s="13"/>
    </row>
    <row r="135" spans="1:2" x14ac:dyDescent="0.25">
      <c r="A135" s="40"/>
      <c r="B135" s="13"/>
    </row>
    <row r="136" spans="1:2" x14ac:dyDescent="0.25">
      <c r="A136" s="40"/>
      <c r="B136" s="13"/>
    </row>
    <row r="137" spans="1:2" x14ac:dyDescent="0.25">
      <c r="A137" s="40"/>
      <c r="B137" s="13"/>
    </row>
    <row r="138" spans="1:2" x14ac:dyDescent="0.25">
      <c r="A138" s="40"/>
      <c r="B138" s="13"/>
    </row>
    <row r="139" spans="1:2" x14ac:dyDescent="0.25">
      <c r="A139" s="40"/>
      <c r="B139" s="13"/>
    </row>
    <row r="140" spans="1:2" x14ac:dyDescent="0.25">
      <c r="A140" s="40"/>
      <c r="B140" s="13"/>
    </row>
    <row r="141" spans="1:2" x14ac:dyDescent="0.25">
      <c r="A141" s="40"/>
      <c r="B141" s="13"/>
    </row>
    <row r="142" spans="1:2" x14ac:dyDescent="0.25">
      <c r="A142" s="40"/>
      <c r="B142" s="13"/>
    </row>
    <row r="143" spans="1:2" x14ac:dyDescent="0.25">
      <c r="A143" s="40"/>
      <c r="B143" s="13"/>
    </row>
    <row r="144" spans="1:2" x14ac:dyDescent="0.25">
      <c r="A144" s="40"/>
      <c r="B144" s="13"/>
    </row>
    <row r="145" spans="1:2" x14ac:dyDescent="0.25">
      <c r="A145" s="40"/>
      <c r="B145" s="13"/>
    </row>
    <row r="146" spans="1:2" x14ac:dyDescent="0.25">
      <c r="A146" s="40"/>
      <c r="B146" s="13"/>
    </row>
    <row r="147" spans="1:2" x14ac:dyDescent="0.25">
      <c r="A147" s="40"/>
      <c r="B147" s="13"/>
    </row>
    <row r="148" spans="1:2" x14ac:dyDescent="0.25">
      <c r="A148" s="40"/>
      <c r="B148" s="13"/>
    </row>
    <row r="149" spans="1:2" x14ac:dyDescent="0.25">
      <c r="A149" s="40"/>
      <c r="B149" s="13"/>
    </row>
    <row r="150" spans="1:2" x14ac:dyDescent="0.25">
      <c r="A150" s="40"/>
      <c r="B150" s="13"/>
    </row>
    <row r="151" spans="1:2" x14ac:dyDescent="0.25">
      <c r="A151" s="40"/>
      <c r="B151" s="13"/>
    </row>
    <row r="152" spans="1:2" x14ac:dyDescent="0.25">
      <c r="A152" s="40"/>
      <c r="B152" s="13"/>
    </row>
    <row r="153" spans="1:2" x14ac:dyDescent="0.25">
      <c r="A153" s="40"/>
      <c r="B153" s="13"/>
    </row>
    <row r="154" spans="1:2" x14ac:dyDescent="0.25">
      <c r="A154" s="40"/>
      <c r="B154" s="13"/>
    </row>
    <row r="155" spans="1:2" x14ac:dyDescent="0.25">
      <c r="A155" s="40"/>
      <c r="B155" s="13"/>
    </row>
    <row r="156" spans="1:2" x14ac:dyDescent="0.25">
      <c r="A156" s="40"/>
      <c r="B156" s="13"/>
    </row>
    <row r="157" spans="1:2" x14ac:dyDescent="0.25">
      <c r="A157" s="40"/>
      <c r="B157" s="13"/>
    </row>
    <row r="158" spans="1:2" x14ac:dyDescent="0.25">
      <c r="A158" s="40"/>
      <c r="B158" s="13"/>
    </row>
    <row r="159" spans="1:2" x14ac:dyDescent="0.25">
      <c r="A159" s="40"/>
      <c r="B159" s="13"/>
    </row>
    <row r="160" spans="1:2" x14ac:dyDescent="0.25">
      <c r="A160" s="40"/>
      <c r="B160" s="13"/>
    </row>
    <row r="161" spans="1:2" x14ac:dyDescent="0.25">
      <c r="A161" s="40"/>
      <c r="B161" s="13"/>
    </row>
    <row r="162" spans="1:2" x14ac:dyDescent="0.25">
      <c r="A162" s="40"/>
      <c r="B162" s="13"/>
    </row>
    <row r="163" spans="1:2" x14ac:dyDescent="0.25">
      <c r="A163" s="40"/>
      <c r="B163" s="13"/>
    </row>
    <row r="164" spans="1:2" x14ac:dyDescent="0.25">
      <c r="A164" s="40"/>
      <c r="B164" s="13"/>
    </row>
    <row r="165" spans="1:2" x14ac:dyDescent="0.25">
      <c r="A165" s="40"/>
      <c r="B165" s="13"/>
    </row>
    <row r="166" spans="1:2" x14ac:dyDescent="0.25">
      <c r="A166" s="40"/>
      <c r="B166" s="13"/>
    </row>
    <row r="167" spans="1:2" x14ac:dyDescent="0.25">
      <c r="A167" s="40"/>
      <c r="B167" s="13"/>
    </row>
    <row r="168" spans="1:2" x14ac:dyDescent="0.25">
      <c r="A168" s="40"/>
      <c r="B168" s="13"/>
    </row>
    <row r="169" spans="1:2" x14ac:dyDescent="0.25">
      <c r="A169" s="40"/>
      <c r="B169" s="13"/>
    </row>
    <row r="170" spans="1:2" x14ac:dyDescent="0.25">
      <c r="A170" s="40"/>
      <c r="B170" s="13"/>
    </row>
    <row r="171" spans="1:2" x14ac:dyDescent="0.25">
      <c r="A171" s="40"/>
      <c r="B171" s="13"/>
    </row>
    <row r="172" spans="1:2" x14ac:dyDescent="0.25">
      <c r="A172" s="40"/>
      <c r="B172" s="13"/>
    </row>
    <row r="173" spans="1:2" x14ac:dyDescent="0.25">
      <c r="A173" s="40"/>
      <c r="B173" s="13"/>
    </row>
    <row r="174" spans="1:2" x14ac:dyDescent="0.25">
      <c r="A174" s="40"/>
      <c r="B174" s="13"/>
    </row>
    <row r="175" spans="1:2" x14ac:dyDescent="0.25">
      <c r="A175" s="40"/>
      <c r="B175" s="13"/>
    </row>
    <row r="176" spans="1:2" x14ac:dyDescent="0.25">
      <c r="A176" s="40"/>
      <c r="B176" s="13"/>
    </row>
    <row r="177" spans="1:2" x14ac:dyDescent="0.25">
      <c r="A177" s="40"/>
      <c r="B177" s="13"/>
    </row>
    <row r="178" spans="1:2" x14ac:dyDescent="0.25">
      <c r="A178" s="40"/>
      <c r="B178" s="13"/>
    </row>
    <row r="179" spans="1:2" x14ac:dyDescent="0.25">
      <c r="A179" s="40"/>
      <c r="B179" s="13"/>
    </row>
    <row r="180" spans="1:2" x14ac:dyDescent="0.25">
      <c r="A180" s="40"/>
      <c r="B180" s="13"/>
    </row>
    <row r="181" spans="1:2" x14ac:dyDescent="0.25">
      <c r="A181" s="40"/>
      <c r="B181" s="13"/>
    </row>
    <row r="182" spans="1:2" x14ac:dyDescent="0.25">
      <c r="A182" s="40"/>
      <c r="B182" s="13"/>
    </row>
    <row r="183" spans="1:2" x14ac:dyDescent="0.25">
      <c r="A183" s="40"/>
      <c r="B183" s="13"/>
    </row>
    <row r="184" spans="1:2" x14ac:dyDescent="0.25">
      <c r="A184" s="40"/>
      <c r="B184" s="13"/>
    </row>
    <row r="185" spans="1:2" x14ac:dyDescent="0.25">
      <c r="A185" s="40"/>
      <c r="B185" s="13"/>
    </row>
    <row r="186" spans="1:2" x14ac:dyDescent="0.25">
      <c r="A186" s="40"/>
      <c r="B186" s="13"/>
    </row>
    <row r="187" spans="1:2" x14ac:dyDescent="0.25">
      <c r="A187" s="40"/>
      <c r="B187" s="13"/>
    </row>
    <row r="188" spans="1:2" x14ac:dyDescent="0.25">
      <c r="A188" s="40"/>
      <c r="B188" s="13"/>
    </row>
    <row r="189" spans="1:2" x14ac:dyDescent="0.25">
      <c r="A189" s="40"/>
      <c r="B189" s="13"/>
    </row>
    <row r="190" spans="1:2" x14ac:dyDescent="0.25">
      <c r="A190" s="40"/>
      <c r="B190" s="13"/>
    </row>
    <row r="191" spans="1:2" x14ac:dyDescent="0.25">
      <c r="A191" s="40"/>
      <c r="B191" s="13"/>
    </row>
    <row r="192" spans="1:2" x14ac:dyDescent="0.25">
      <c r="A192" s="40"/>
      <c r="B192" s="13"/>
    </row>
    <row r="193" spans="1:2" x14ac:dyDescent="0.25">
      <c r="A193" s="40"/>
      <c r="B193" s="13"/>
    </row>
    <row r="194" spans="1:2" x14ac:dyDescent="0.25">
      <c r="A194" s="40"/>
      <c r="B194" s="13"/>
    </row>
    <row r="195" spans="1:2" x14ac:dyDescent="0.25">
      <c r="A195" s="40"/>
      <c r="B195" s="13"/>
    </row>
    <row r="196" spans="1:2" x14ac:dyDescent="0.25">
      <c r="A196" s="40"/>
      <c r="B196" s="13"/>
    </row>
    <row r="197" spans="1:2" x14ac:dyDescent="0.25">
      <c r="A197" s="40"/>
      <c r="B197" s="13"/>
    </row>
    <row r="198" spans="1:2" x14ac:dyDescent="0.25">
      <c r="A198" s="40"/>
      <c r="B198" s="13"/>
    </row>
    <row r="199" spans="1:2" x14ac:dyDescent="0.25">
      <c r="A199" s="40"/>
      <c r="B199" s="13"/>
    </row>
    <row r="200" spans="1:2" x14ac:dyDescent="0.25">
      <c r="A200" s="40"/>
      <c r="B200" s="13"/>
    </row>
    <row r="201" spans="1:2" x14ac:dyDescent="0.25">
      <c r="A201" s="40"/>
      <c r="B201" s="13"/>
    </row>
    <row r="202" spans="1:2" x14ac:dyDescent="0.25">
      <c r="A202" s="40"/>
      <c r="B202" s="13"/>
    </row>
    <row r="203" spans="1:2" x14ac:dyDescent="0.25">
      <c r="A203" s="40"/>
      <c r="B203" s="13"/>
    </row>
    <row r="204" spans="1:2" x14ac:dyDescent="0.25">
      <c r="A204" s="40"/>
      <c r="B204" s="13"/>
    </row>
    <row r="205" spans="1:2" x14ac:dyDescent="0.25">
      <c r="A205" s="40"/>
      <c r="B205" s="13"/>
    </row>
    <row r="206" spans="1:2" x14ac:dyDescent="0.25">
      <c r="A206" s="40"/>
      <c r="B206" s="13"/>
    </row>
    <row r="207" spans="1:2" x14ac:dyDescent="0.25">
      <c r="A207" s="40"/>
      <c r="B207" s="13"/>
    </row>
    <row r="208" spans="1:2" x14ac:dyDescent="0.25">
      <c r="A208" s="40"/>
      <c r="B208" s="13"/>
    </row>
    <row r="209" spans="1:2" x14ac:dyDescent="0.25">
      <c r="A209" s="40"/>
      <c r="B209" s="13"/>
    </row>
    <row r="210" spans="1:2" x14ac:dyDescent="0.25">
      <c r="A210" s="40"/>
      <c r="B210" s="13"/>
    </row>
    <row r="211" spans="1:2" x14ac:dyDescent="0.25">
      <c r="A211" s="40"/>
      <c r="B211" s="13"/>
    </row>
    <row r="212" spans="1:2" x14ac:dyDescent="0.25">
      <c r="A212" s="40"/>
      <c r="B212" s="13"/>
    </row>
    <row r="213" spans="1:2" x14ac:dyDescent="0.25">
      <c r="A213" s="40"/>
      <c r="B213" s="13"/>
    </row>
    <row r="214" spans="1:2" x14ac:dyDescent="0.25">
      <c r="A214" s="40"/>
      <c r="B214" s="13"/>
    </row>
    <row r="215" spans="1:2" x14ac:dyDescent="0.25">
      <c r="A215" s="40"/>
      <c r="B215" s="13"/>
    </row>
    <row r="216" spans="1:2" x14ac:dyDescent="0.25">
      <c r="A216" s="40"/>
      <c r="B216" s="13"/>
    </row>
    <row r="217" spans="1:2" x14ac:dyDescent="0.25">
      <c r="A217" s="40"/>
      <c r="B217" s="13"/>
    </row>
    <row r="218" spans="1:2" x14ac:dyDescent="0.25">
      <c r="A218" s="40"/>
      <c r="B218" s="13"/>
    </row>
    <row r="219" spans="1:2" x14ac:dyDescent="0.25">
      <c r="A219" s="40"/>
      <c r="B219" s="13"/>
    </row>
    <row r="220" spans="1:2" x14ac:dyDescent="0.25">
      <c r="A220" s="40"/>
      <c r="B220" s="13"/>
    </row>
    <row r="221" spans="1:2" x14ac:dyDescent="0.25">
      <c r="A221" s="40"/>
      <c r="B221" s="13"/>
    </row>
    <row r="222" spans="1:2" x14ac:dyDescent="0.25">
      <c r="A222" s="40"/>
      <c r="B222" s="13"/>
    </row>
    <row r="223" spans="1:2" x14ac:dyDescent="0.25">
      <c r="A223" s="40"/>
      <c r="B223" s="13"/>
    </row>
    <row r="224" spans="1:2" x14ac:dyDescent="0.25">
      <c r="A224" s="40"/>
      <c r="B224" s="13"/>
    </row>
    <row r="225" spans="1:2" x14ac:dyDescent="0.25">
      <c r="A225" s="40"/>
      <c r="B225" s="13"/>
    </row>
    <row r="226" spans="1:2" x14ac:dyDescent="0.25">
      <c r="A226" s="40"/>
      <c r="B226" s="13"/>
    </row>
    <row r="227" spans="1:2" x14ac:dyDescent="0.25">
      <c r="A227" s="40"/>
      <c r="B227" s="13"/>
    </row>
    <row r="228" spans="1:2" x14ac:dyDescent="0.25">
      <c r="A228" s="40"/>
      <c r="B228" s="13"/>
    </row>
    <row r="229" spans="1:2" x14ac:dyDescent="0.25">
      <c r="A229" s="40"/>
      <c r="B229" s="13"/>
    </row>
    <row r="230" spans="1:2" x14ac:dyDescent="0.25">
      <c r="A230" s="40"/>
      <c r="B230" s="13"/>
    </row>
    <row r="231" spans="1:2" x14ac:dyDescent="0.25">
      <c r="A231" s="40"/>
      <c r="B231" s="13"/>
    </row>
    <row r="232" spans="1:2" x14ac:dyDescent="0.25">
      <c r="A232" s="40"/>
      <c r="B232" s="13"/>
    </row>
    <row r="233" spans="1:2" x14ac:dyDescent="0.25">
      <c r="A233" s="40"/>
      <c r="B233" s="13"/>
    </row>
    <row r="234" spans="1:2" x14ac:dyDescent="0.25">
      <c r="A234" s="40"/>
      <c r="B234" s="13"/>
    </row>
    <row r="235" spans="1:2" x14ac:dyDescent="0.25">
      <c r="A235" s="40"/>
      <c r="B235" s="13"/>
    </row>
    <row r="236" spans="1:2" x14ac:dyDescent="0.25">
      <c r="A236" s="40"/>
      <c r="B236" s="13"/>
    </row>
    <row r="237" spans="1:2" x14ac:dyDescent="0.25">
      <c r="A237" s="40"/>
      <c r="B237" s="13"/>
    </row>
    <row r="238" spans="1:2" x14ac:dyDescent="0.25">
      <c r="A238" s="40"/>
      <c r="B238" s="13"/>
    </row>
    <row r="239" spans="1:2" x14ac:dyDescent="0.25">
      <c r="A239" s="40"/>
      <c r="B239" s="13"/>
    </row>
    <row r="240" spans="1:2" x14ac:dyDescent="0.25">
      <c r="A240" s="40"/>
      <c r="B240" s="13"/>
    </row>
    <row r="241" spans="1:2" x14ac:dyDescent="0.25">
      <c r="A241" s="40"/>
      <c r="B241" s="13"/>
    </row>
    <row r="242" spans="1:2" x14ac:dyDescent="0.25">
      <c r="A242" s="40"/>
      <c r="B242" s="13"/>
    </row>
    <row r="243" spans="1:2" x14ac:dyDescent="0.25">
      <c r="A243" s="40"/>
      <c r="B243" s="13"/>
    </row>
    <row r="244" spans="1:2" x14ac:dyDescent="0.25">
      <c r="A244" s="40"/>
      <c r="B244" s="13"/>
    </row>
    <row r="245" spans="1:2" x14ac:dyDescent="0.25">
      <c r="A245" s="40"/>
      <c r="B245" s="13"/>
    </row>
    <row r="246" spans="1:2" x14ac:dyDescent="0.25">
      <c r="A246" s="40"/>
      <c r="B246" s="13"/>
    </row>
    <row r="247" spans="1:2" x14ac:dyDescent="0.25">
      <c r="A247" s="40"/>
      <c r="B247" s="13"/>
    </row>
    <row r="248" spans="1:2" x14ac:dyDescent="0.25">
      <c r="A248" s="40"/>
      <c r="B248" s="13"/>
    </row>
    <row r="249" spans="1:2" x14ac:dyDescent="0.25">
      <c r="A249" s="40"/>
      <c r="B249" s="13"/>
    </row>
    <row r="250" spans="1:2" x14ac:dyDescent="0.25">
      <c r="A250" s="40"/>
      <c r="B250" s="13"/>
    </row>
    <row r="251" spans="1:2" x14ac:dyDescent="0.25">
      <c r="A251" s="40"/>
      <c r="B251" s="13"/>
    </row>
    <row r="252" spans="1:2" x14ac:dyDescent="0.25">
      <c r="A252" s="40"/>
      <c r="B252" s="13"/>
    </row>
    <row r="253" spans="1:2" x14ac:dyDescent="0.25">
      <c r="A253" s="40"/>
      <c r="B253" s="13"/>
    </row>
    <row r="254" spans="1:2" x14ac:dyDescent="0.25">
      <c r="A254" s="40"/>
      <c r="B254" s="13"/>
    </row>
    <row r="255" spans="1:2" x14ac:dyDescent="0.25">
      <c r="A255" s="40"/>
      <c r="B255" s="13"/>
    </row>
    <row r="256" spans="1:2" x14ac:dyDescent="0.25">
      <c r="A256" s="40"/>
      <c r="B256" s="13"/>
    </row>
    <row r="257" spans="1:2" x14ac:dyDescent="0.25">
      <c r="A257" s="40"/>
      <c r="B257" s="13"/>
    </row>
    <row r="258" spans="1:2" x14ac:dyDescent="0.25">
      <c r="A258" s="40"/>
      <c r="B258" s="13"/>
    </row>
    <row r="259" spans="1:2" x14ac:dyDescent="0.25">
      <c r="A259" s="40"/>
      <c r="B259" s="13"/>
    </row>
    <row r="260" spans="1:2" x14ac:dyDescent="0.25">
      <c r="A260" s="40"/>
      <c r="B260" s="13"/>
    </row>
    <row r="261" spans="1:2" x14ac:dyDescent="0.25">
      <c r="A261" s="40"/>
      <c r="B261" s="13"/>
    </row>
    <row r="262" spans="1:2" x14ac:dyDescent="0.25">
      <c r="A262" s="40"/>
      <c r="B262" s="13"/>
    </row>
    <row r="263" spans="1:2" x14ac:dyDescent="0.25">
      <c r="A263" s="40"/>
      <c r="B263" s="13"/>
    </row>
    <row r="264" spans="1:2" x14ac:dyDescent="0.25">
      <c r="A264" s="40"/>
      <c r="B264" s="13"/>
    </row>
    <row r="265" spans="1:2" x14ac:dyDescent="0.25">
      <c r="A265" s="40"/>
      <c r="B265" s="13"/>
    </row>
    <row r="266" spans="1:2" x14ac:dyDescent="0.25">
      <c r="A266" s="40"/>
      <c r="B266" s="13"/>
    </row>
    <row r="267" spans="1:2" x14ac:dyDescent="0.25">
      <c r="A267" s="40"/>
      <c r="B267" s="13"/>
    </row>
    <row r="268" spans="1:2" x14ac:dyDescent="0.25">
      <c r="A268" s="40"/>
      <c r="B268" s="13"/>
    </row>
    <row r="269" spans="1:2" x14ac:dyDescent="0.25">
      <c r="A269" s="40"/>
      <c r="B269" s="13"/>
    </row>
    <row r="270" spans="1:2" x14ac:dyDescent="0.25">
      <c r="A270" s="40"/>
      <c r="B270" s="13"/>
    </row>
    <row r="271" spans="1:2" x14ac:dyDescent="0.25">
      <c r="A271" s="40"/>
      <c r="B271" s="13"/>
    </row>
    <row r="272" spans="1:2" x14ac:dyDescent="0.25">
      <c r="A272" s="40"/>
      <c r="B272" s="13"/>
    </row>
    <row r="273" spans="1:2" x14ac:dyDescent="0.25">
      <c r="A273" s="40"/>
      <c r="B273" s="13"/>
    </row>
    <row r="274" spans="1:2" x14ac:dyDescent="0.25">
      <c r="A274" s="40"/>
      <c r="B274" s="13"/>
    </row>
    <row r="275" spans="1:2" x14ac:dyDescent="0.25">
      <c r="A275" s="40"/>
      <c r="B275" s="13"/>
    </row>
    <row r="276" spans="1:2" x14ac:dyDescent="0.25">
      <c r="A276" s="40"/>
      <c r="B276" s="13"/>
    </row>
    <row r="277" spans="1:2" x14ac:dyDescent="0.25">
      <c r="A277" s="40"/>
      <c r="B277" s="13"/>
    </row>
    <row r="278" spans="1:2" x14ac:dyDescent="0.25">
      <c r="A278" s="40"/>
      <c r="B278" s="13"/>
    </row>
    <row r="279" spans="1:2" x14ac:dyDescent="0.25">
      <c r="A279" s="40"/>
      <c r="B279" s="13"/>
    </row>
    <row r="280" spans="1:2" x14ac:dyDescent="0.25">
      <c r="A280" s="40"/>
      <c r="B280" s="13"/>
    </row>
    <row r="281" spans="1:2" x14ac:dyDescent="0.25">
      <c r="A281" s="40"/>
      <c r="B281" s="13"/>
    </row>
    <row r="282" spans="1:2" x14ac:dyDescent="0.25">
      <c r="A282" s="40"/>
      <c r="B282" s="13"/>
    </row>
    <row r="283" spans="1:2" x14ac:dyDescent="0.25">
      <c r="A283" s="40"/>
      <c r="B283" s="13"/>
    </row>
    <row r="284" spans="1:2" x14ac:dyDescent="0.25">
      <c r="A284" s="40"/>
      <c r="B284" s="13"/>
    </row>
    <row r="285" spans="1:2" x14ac:dyDescent="0.25">
      <c r="A285" s="40"/>
      <c r="B285" s="13"/>
    </row>
    <row r="286" spans="1:2" x14ac:dyDescent="0.25">
      <c r="A286" s="40"/>
      <c r="B286" s="13"/>
    </row>
    <row r="287" spans="1:2" x14ac:dyDescent="0.25">
      <c r="A287" s="40"/>
      <c r="B287" s="13"/>
    </row>
    <row r="288" spans="1:2" x14ac:dyDescent="0.25">
      <c r="A288" s="40"/>
      <c r="B288" s="13"/>
    </row>
    <row r="289" spans="1:2" x14ac:dyDescent="0.25">
      <c r="A289" s="40"/>
      <c r="B289" s="13"/>
    </row>
    <row r="290" spans="1:2" x14ac:dyDescent="0.25">
      <c r="A290" s="40"/>
      <c r="B290" s="13"/>
    </row>
    <row r="291" spans="1:2" x14ac:dyDescent="0.25">
      <c r="A291" s="40"/>
      <c r="B291" s="13"/>
    </row>
    <row r="292" spans="1:2" x14ac:dyDescent="0.25">
      <c r="A292" s="40"/>
      <c r="B292" s="13"/>
    </row>
    <row r="293" spans="1:2" x14ac:dyDescent="0.25">
      <c r="A293" s="40"/>
      <c r="B293" s="13"/>
    </row>
    <row r="294" spans="1:2" x14ac:dyDescent="0.25">
      <c r="A294" s="40"/>
      <c r="B294" s="13"/>
    </row>
    <row r="295" spans="1:2" x14ac:dyDescent="0.25">
      <c r="A295" s="40"/>
      <c r="B295" s="13"/>
    </row>
    <row r="296" spans="1:2" x14ac:dyDescent="0.25">
      <c r="A296" s="40"/>
      <c r="B296" s="13"/>
    </row>
    <row r="297" spans="1:2" x14ac:dyDescent="0.25">
      <c r="A297" s="40"/>
      <c r="B297" s="13"/>
    </row>
    <row r="298" spans="1:2" x14ac:dyDescent="0.25">
      <c r="A298" s="40"/>
      <c r="B298" s="13"/>
    </row>
    <row r="299" spans="1:2" x14ac:dyDescent="0.25">
      <c r="A299" s="40"/>
      <c r="B299" s="13"/>
    </row>
    <row r="300" spans="1:2" x14ac:dyDescent="0.25">
      <c r="A300" s="40"/>
      <c r="B300" s="13"/>
    </row>
    <row r="301" spans="1:2" x14ac:dyDescent="0.25">
      <c r="A301" s="40"/>
      <c r="B301" s="13"/>
    </row>
    <row r="302" spans="1:2" x14ac:dyDescent="0.25">
      <c r="A302" s="40"/>
      <c r="B302" s="13"/>
    </row>
    <row r="303" spans="1:2" x14ac:dyDescent="0.25">
      <c r="A303" s="40"/>
      <c r="B303" s="13"/>
    </row>
    <row r="304" spans="1:2" x14ac:dyDescent="0.25">
      <c r="A304" s="40"/>
      <c r="B304" s="13"/>
    </row>
    <row r="305" spans="1:2" x14ac:dyDescent="0.25">
      <c r="A305" s="40"/>
      <c r="B305" s="13"/>
    </row>
    <row r="306" spans="1:2" x14ac:dyDescent="0.25">
      <c r="A306" s="40"/>
      <c r="B306" s="13"/>
    </row>
    <row r="307" spans="1:2" x14ac:dyDescent="0.25">
      <c r="A307" s="40"/>
      <c r="B307" s="13"/>
    </row>
    <row r="308" spans="1:2" x14ac:dyDescent="0.25">
      <c r="A308" s="40"/>
      <c r="B308" s="13"/>
    </row>
    <row r="309" spans="1:2" x14ac:dyDescent="0.25">
      <c r="A309" s="40"/>
      <c r="B309" s="13"/>
    </row>
    <row r="310" spans="1:2" x14ac:dyDescent="0.25">
      <c r="A310" s="40"/>
      <c r="B310" s="13"/>
    </row>
    <row r="311" spans="1:2" x14ac:dyDescent="0.25">
      <c r="A311" s="40"/>
      <c r="B311" s="13"/>
    </row>
    <row r="312" spans="1:2" x14ac:dyDescent="0.25">
      <c r="A312" s="40"/>
      <c r="B312" s="13"/>
    </row>
    <row r="313" spans="1:2" x14ac:dyDescent="0.25">
      <c r="A313" s="40"/>
      <c r="B313" s="13"/>
    </row>
    <row r="314" spans="1:2" x14ac:dyDescent="0.25">
      <c r="A314" s="40"/>
      <c r="B314" s="13"/>
    </row>
    <row r="315" spans="1:2" x14ac:dyDescent="0.25">
      <c r="A315" s="40"/>
      <c r="B315" s="13"/>
    </row>
    <row r="316" spans="1:2" x14ac:dyDescent="0.25">
      <c r="A316" s="40"/>
      <c r="B316" s="13"/>
    </row>
    <row r="317" spans="1:2" x14ac:dyDescent="0.25">
      <c r="A317" s="40"/>
      <c r="B317" s="13"/>
    </row>
    <row r="318" spans="1:2" x14ac:dyDescent="0.25">
      <c r="A318" s="40"/>
      <c r="B318" s="13"/>
    </row>
    <row r="319" spans="1:2" x14ac:dyDescent="0.25">
      <c r="A319" s="40"/>
      <c r="B319" s="13"/>
    </row>
    <row r="320" spans="1:2" x14ac:dyDescent="0.25">
      <c r="A320" s="40"/>
      <c r="B320" s="13"/>
    </row>
    <row r="321" spans="1:2" x14ac:dyDescent="0.25">
      <c r="A321" s="40"/>
      <c r="B321" s="13"/>
    </row>
    <row r="322" spans="1:2" x14ac:dyDescent="0.25">
      <c r="A322" s="40"/>
      <c r="B322" s="13"/>
    </row>
    <row r="323" spans="1:2" x14ac:dyDescent="0.25">
      <c r="A323" s="40"/>
      <c r="B323" s="13"/>
    </row>
    <row r="324" spans="1:2" x14ac:dyDescent="0.25">
      <c r="A324" s="40"/>
      <c r="B324" s="13"/>
    </row>
    <row r="325" spans="1:2" x14ac:dyDescent="0.25">
      <c r="A325" s="40"/>
      <c r="B325" s="13"/>
    </row>
    <row r="326" spans="1:2" x14ac:dyDescent="0.25">
      <c r="A326" s="40"/>
      <c r="B326" s="13"/>
    </row>
    <row r="327" spans="1:2" x14ac:dyDescent="0.25">
      <c r="A327" s="40"/>
      <c r="B327" s="13"/>
    </row>
    <row r="328" spans="1:2" x14ac:dyDescent="0.25">
      <c r="A328" s="40"/>
      <c r="B328" s="13"/>
    </row>
    <row r="329" spans="1:2" x14ac:dyDescent="0.25">
      <c r="A329" s="40"/>
      <c r="B329" s="13"/>
    </row>
    <row r="330" spans="1:2" x14ac:dyDescent="0.25">
      <c r="A330" s="40"/>
      <c r="B330" s="13"/>
    </row>
    <row r="331" spans="1:2" x14ac:dyDescent="0.25">
      <c r="A331" s="40"/>
      <c r="B331" s="13"/>
    </row>
    <row r="332" spans="1:2" x14ac:dyDescent="0.25">
      <c r="A332" s="40"/>
      <c r="B332" s="13"/>
    </row>
    <row r="333" spans="1:2" x14ac:dyDescent="0.25">
      <c r="A333" s="40"/>
      <c r="B333" s="13"/>
    </row>
    <row r="334" spans="1:2" x14ac:dyDescent="0.25">
      <c r="A334" s="40"/>
      <c r="B334" s="13"/>
    </row>
    <row r="335" spans="1:2" x14ac:dyDescent="0.25">
      <c r="A335" s="40"/>
      <c r="B335" s="13"/>
    </row>
    <row r="336" spans="1:2" x14ac:dyDescent="0.25">
      <c r="A336" s="40"/>
      <c r="B336" s="13"/>
    </row>
    <row r="337" spans="1:2" x14ac:dyDescent="0.25">
      <c r="A337" s="40"/>
      <c r="B337" s="13"/>
    </row>
    <row r="338" spans="1:2" x14ac:dyDescent="0.25">
      <c r="A338" s="40"/>
      <c r="B338" s="13"/>
    </row>
    <row r="339" spans="1:2" x14ac:dyDescent="0.25">
      <c r="A339" s="40"/>
      <c r="B339" s="13"/>
    </row>
    <row r="340" spans="1:2" x14ac:dyDescent="0.25">
      <c r="A340" s="40"/>
      <c r="B340" s="13"/>
    </row>
    <row r="341" spans="1:2" x14ac:dyDescent="0.25">
      <c r="A341" s="40"/>
      <c r="B341" s="13"/>
    </row>
    <row r="342" spans="1:2" x14ac:dyDescent="0.25">
      <c r="A342" s="40"/>
      <c r="B342" s="13"/>
    </row>
    <row r="343" spans="1:2" x14ac:dyDescent="0.25">
      <c r="A343" s="40"/>
      <c r="B343" s="13"/>
    </row>
    <row r="344" spans="1:2" x14ac:dyDescent="0.25">
      <c r="A344" s="40"/>
      <c r="B344" s="13"/>
    </row>
    <row r="345" spans="1:2" x14ac:dyDescent="0.25">
      <c r="A345" s="40"/>
      <c r="B345" s="13"/>
    </row>
    <row r="346" spans="1:2" x14ac:dyDescent="0.25">
      <c r="A346" s="40"/>
      <c r="B346" s="13"/>
    </row>
    <row r="347" spans="1:2" x14ac:dyDescent="0.25">
      <c r="A347" s="40"/>
      <c r="B347" s="13"/>
    </row>
    <row r="348" spans="1:2" x14ac:dyDescent="0.25">
      <c r="A348" s="40"/>
      <c r="B348" s="13"/>
    </row>
    <row r="349" spans="1:2" x14ac:dyDescent="0.25">
      <c r="A349" s="40"/>
      <c r="B349" s="13"/>
    </row>
    <row r="350" spans="1:2" x14ac:dyDescent="0.25">
      <c r="A350" s="40"/>
      <c r="B350" s="13"/>
    </row>
    <row r="351" spans="1:2" x14ac:dyDescent="0.25">
      <c r="A351" s="40"/>
      <c r="B351" s="13"/>
    </row>
    <row r="352" spans="1:2" x14ac:dyDescent="0.25">
      <c r="A352" s="40"/>
      <c r="B352" s="13"/>
    </row>
    <row r="353" spans="1:2" x14ac:dyDescent="0.25">
      <c r="A353" s="40"/>
      <c r="B353" s="13"/>
    </row>
    <row r="354" spans="1:2" x14ac:dyDescent="0.25">
      <c r="A354" s="40"/>
      <c r="B354" s="13"/>
    </row>
    <row r="355" spans="1:2" x14ac:dyDescent="0.25">
      <c r="A355" s="40"/>
      <c r="B355" s="13"/>
    </row>
    <row r="356" spans="1:2" x14ac:dyDescent="0.25">
      <c r="A356" s="40"/>
      <c r="B356" s="13"/>
    </row>
    <row r="357" spans="1:2" x14ac:dyDescent="0.25">
      <c r="A357" s="40"/>
      <c r="B357" s="13"/>
    </row>
    <row r="358" spans="1:2" x14ac:dyDescent="0.25">
      <c r="A358" s="40"/>
      <c r="B358" s="13"/>
    </row>
    <row r="359" spans="1:2" x14ac:dyDescent="0.25">
      <c r="A359" s="40"/>
      <c r="B359" s="13"/>
    </row>
    <row r="360" spans="1:2" x14ac:dyDescent="0.25">
      <c r="A360" s="40"/>
      <c r="B360" s="13"/>
    </row>
    <row r="361" spans="1:2" x14ac:dyDescent="0.25">
      <c r="A361" s="40"/>
      <c r="B361" s="13"/>
    </row>
    <row r="362" spans="1:2" x14ac:dyDescent="0.25">
      <c r="A362" s="40"/>
      <c r="B362" s="13"/>
    </row>
    <row r="363" spans="1:2" x14ac:dyDescent="0.25">
      <c r="A363" s="40"/>
      <c r="B363" s="13"/>
    </row>
    <row r="364" spans="1:2" x14ac:dyDescent="0.25">
      <c r="A364" s="40"/>
      <c r="B364" s="13"/>
    </row>
    <row r="365" spans="1:2" x14ac:dyDescent="0.25">
      <c r="A365" s="40"/>
      <c r="B365" s="13"/>
    </row>
    <row r="366" spans="1:2" x14ac:dyDescent="0.25">
      <c r="A366" s="40"/>
      <c r="B366" s="13"/>
    </row>
    <row r="367" spans="1:2" x14ac:dyDescent="0.25">
      <c r="A367" s="40"/>
      <c r="B367" s="13"/>
    </row>
    <row r="368" spans="1:2" x14ac:dyDescent="0.25">
      <c r="A368" s="40"/>
      <c r="B368" s="13"/>
    </row>
    <row r="369" spans="1:2" x14ac:dyDescent="0.25">
      <c r="A369" s="40"/>
      <c r="B369" s="13"/>
    </row>
    <row r="370" spans="1:2" x14ac:dyDescent="0.25">
      <c r="A370" s="40"/>
      <c r="B370" s="13"/>
    </row>
    <row r="371" spans="1:2" x14ac:dyDescent="0.25">
      <c r="A371" s="40"/>
      <c r="B371" s="13"/>
    </row>
    <row r="372" spans="1:2" x14ac:dyDescent="0.25">
      <c r="A372" s="40"/>
      <c r="B372" s="13"/>
    </row>
    <row r="373" spans="1:2" x14ac:dyDescent="0.25">
      <c r="A373" s="40"/>
      <c r="B373" s="13"/>
    </row>
    <row r="374" spans="1:2" x14ac:dyDescent="0.25">
      <c r="A374" s="40"/>
      <c r="B374" s="13"/>
    </row>
    <row r="375" spans="1:2" x14ac:dyDescent="0.25">
      <c r="A375" s="40"/>
      <c r="B375" s="13"/>
    </row>
    <row r="376" spans="1:2" x14ac:dyDescent="0.25">
      <c r="A376" s="40"/>
      <c r="B376" s="13"/>
    </row>
    <row r="377" spans="1:2" x14ac:dyDescent="0.25">
      <c r="A377" s="40"/>
      <c r="B377" s="13"/>
    </row>
    <row r="378" spans="1:2" x14ac:dyDescent="0.25">
      <c r="A378" s="40"/>
      <c r="B378" s="13"/>
    </row>
    <row r="379" spans="1:2" x14ac:dyDescent="0.25">
      <c r="A379" s="40"/>
      <c r="B379" s="13"/>
    </row>
    <row r="380" spans="1:2" x14ac:dyDescent="0.25">
      <c r="A380" s="40"/>
      <c r="B380" s="13"/>
    </row>
    <row r="381" spans="1:2" x14ac:dyDescent="0.25">
      <c r="A381" s="40"/>
      <c r="B381" s="13"/>
    </row>
    <row r="382" spans="1:2" x14ac:dyDescent="0.25">
      <c r="A382" s="40"/>
      <c r="B382" s="13"/>
    </row>
    <row r="383" spans="1:2" x14ac:dyDescent="0.25">
      <c r="A383" s="40"/>
      <c r="B383" s="13"/>
    </row>
    <row r="384" spans="1:2" x14ac:dyDescent="0.25">
      <c r="A384" s="40"/>
      <c r="B384" s="13"/>
    </row>
    <row r="385" spans="1:2" x14ac:dyDescent="0.25">
      <c r="A385" s="40"/>
      <c r="B385" s="13"/>
    </row>
    <row r="386" spans="1:2" x14ac:dyDescent="0.25">
      <c r="A386" s="40"/>
      <c r="B386" s="13"/>
    </row>
    <row r="387" spans="1:2" x14ac:dyDescent="0.25">
      <c r="A387" s="40"/>
      <c r="B387" s="13"/>
    </row>
    <row r="388" spans="1:2" x14ac:dyDescent="0.25">
      <c r="A388" s="40"/>
      <c r="B388" s="13"/>
    </row>
    <row r="389" spans="1:2" x14ac:dyDescent="0.25">
      <c r="A389" s="40"/>
      <c r="B389" s="13"/>
    </row>
    <row r="390" spans="1:2" x14ac:dyDescent="0.25">
      <c r="A390" s="40"/>
      <c r="B390" s="13"/>
    </row>
    <row r="391" spans="1:2" x14ac:dyDescent="0.25">
      <c r="A391" s="40"/>
      <c r="B391" s="13"/>
    </row>
    <row r="392" spans="1:2" x14ac:dyDescent="0.25">
      <c r="A392" s="40"/>
      <c r="B392" s="13"/>
    </row>
    <row r="393" spans="1:2" x14ac:dyDescent="0.25">
      <c r="A393" s="40"/>
      <c r="B393" s="13"/>
    </row>
    <row r="394" spans="1:2" x14ac:dyDescent="0.25">
      <c r="A394" s="40"/>
      <c r="B394" s="13"/>
    </row>
    <row r="395" spans="1:2" x14ac:dyDescent="0.25">
      <c r="A395" s="40"/>
      <c r="B395" s="13"/>
    </row>
    <row r="396" spans="1:2" x14ac:dyDescent="0.25">
      <c r="A396" s="40"/>
      <c r="B396" s="13"/>
    </row>
    <row r="397" spans="1:2" x14ac:dyDescent="0.25">
      <c r="A397" s="40"/>
      <c r="B397" s="13"/>
    </row>
    <row r="398" spans="1:2" x14ac:dyDescent="0.25">
      <c r="A398" s="40"/>
      <c r="B398" s="13"/>
    </row>
    <row r="399" spans="1:2" x14ac:dyDescent="0.25">
      <c r="A399" s="40"/>
      <c r="B399" s="13"/>
    </row>
    <row r="400" spans="1:2" x14ac:dyDescent="0.25">
      <c r="A400" s="40"/>
      <c r="B400" s="13"/>
    </row>
    <row r="401" spans="1:2" x14ac:dyDescent="0.25">
      <c r="A401" s="40"/>
      <c r="B401" s="13"/>
    </row>
    <row r="402" spans="1:2" x14ac:dyDescent="0.25">
      <c r="A402" s="40"/>
      <c r="B402" s="13"/>
    </row>
    <row r="403" spans="1:2" x14ac:dyDescent="0.25">
      <c r="A403" s="40"/>
      <c r="B403" s="13"/>
    </row>
    <row r="404" spans="1:2" x14ac:dyDescent="0.25">
      <c r="A404" s="40"/>
      <c r="B404" s="13"/>
    </row>
    <row r="405" spans="1:2" x14ac:dyDescent="0.25">
      <c r="A405" s="40"/>
      <c r="B405" s="13"/>
    </row>
    <row r="406" spans="1:2" x14ac:dyDescent="0.25">
      <c r="A406" s="40"/>
      <c r="B406" s="13"/>
    </row>
    <row r="407" spans="1:2" x14ac:dyDescent="0.25">
      <c r="A407" s="40"/>
      <c r="B407" s="13"/>
    </row>
    <row r="408" spans="1:2" x14ac:dyDescent="0.25">
      <c r="A408" s="40"/>
      <c r="B408" s="13"/>
    </row>
    <row r="409" spans="1:2" x14ac:dyDescent="0.25">
      <c r="A409" s="40"/>
      <c r="B409" s="13"/>
    </row>
    <row r="410" spans="1:2" x14ac:dyDescent="0.25">
      <c r="A410" s="40"/>
      <c r="B410" s="13"/>
    </row>
    <row r="411" spans="1:2" x14ac:dyDescent="0.25">
      <c r="A411" s="40"/>
      <c r="B411" s="13"/>
    </row>
    <row r="412" spans="1:2" x14ac:dyDescent="0.25">
      <c r="A412" s="40"/>
      <c r="B412" s="13"/>
    </row>
    <row r="413" spans="1:2" x14ac:dyDescent="0.25">
      <c r="A413" s="40"/>
      <c r="B413" s="13"/>
    </row>
    <row r="414" spans="1:2" x14ac:dyDescent="0.25">
      <c r="A414" s="40"/>
      <c r="B414" s="13"/>
    </row>
    <row r="415" spans="1:2" x14ac:dyDescent="0.25">
      <c r="A415" s="40"/>
      <c r="B415" s="13"/>
    </row>
    <row r="416" spans="1:2" x14ac:dyDescent="0.25">
      <c r="A416" s="40"/>
      <c r="B416" s="13"/>
    </row>
    <row r="417" spans="1:2" x14ac:dyDescent="0.25">
      <c r="A417" s="40"/>
      <c r="B417" s="13"/>
    </row>
    <row r="418" spans="1:2" x14ac:dyDescent="0.25">
      <c r="A418" s="40"/>
      <c r="B418" s="13"/>
    </row>
    <row r="419" spans="1:2" x14ac:dyDescent="0.25">
      <c r="A419" s="40"/>
      <c r="B419" s="13"/>
    </row>
    <row r="420" spans="1:2" x14ac:dyDescent="0.25">
      <c r="A420" s="40"/>
      <c r="B420" s="13"/>
    </row>
    <row r="421" spans="1:2" x14ac:dyDescent="0.25">
      <c r="A421" s="40"/>
      <c r="B421" s="13"/>
    </row>
    <row r="422" spans="1:2" x14ac:dyDescent="0.25">
      <c r="A422" s="40"/>
      <c r="B422" s="13"/>
    </row>
    <row r="423" spans="1:2" x14ac:dyDescent="0.25">
      <c r="A423" s="40"/>
      <c r="B423" s="13"/>
    </row>
    <row r="424" spans="1:2" x14ac:dyDescent="0.25">
      <c r="A424" s="40"/>
      <c r="B424" s="13"/>
    </row>
    <row r="425" spans="1:2" x14ac:dyDescent="0.25">
      <c r="A425" s="40"/>
      <c r="B425" s="13"/>
    </row>
    <row r="426" spans="1:2" x14ac:dyDescent="0.25">
      <c r="A426" s="40"/>
      <c r="B426" s="13"/>
    </row>
    <row r="427" spans="1:2" x14ac:dyDescent="0.25">
      <c r="A427" s="40"/>
      <c r="B427" s="13"/>
    </row>
    <row r="428" spans="1:2" x14ac:dyDescent="0.25">
      <c r="A428" s="40"/>
      <c r="B428" s="13"/>
    </row>
    <row r="429" spans="1:2" x14ac:dyDescent="0.25">
      <c r="A429" s="40"/>
      <c r="B429" s="13"/>
    </row>
    <row r="430" spans="1:2" x14ac:dyDescent="0.25">
      <c r="A430" s="40"/>
      <c r="B430" s="13"/>
    </row>
    <row r="431" spans="1:2" x14ac:dyDescent="0.25">
      <c r="A431" s="40"/>
      <c r="B431" s="13"/>
    </row>
    <row r="432" spans="1:2" x14ac:dyDescent="0.25">
      <c r="A432" s="40"/>
      <c r="B432" s="13"/>
    </row>
    <row r="433" spans="1:2" x14ac:dyDescent="0.25">
      <c r="A433" s="40"/>
      <c r="B433" s="13"/>
    </row>
    <row r="434" spans="1:2" x14ac:dyDescent="0.25">
      <c r="A434" s="40"/>
      <c r="B434" s="13"/>
    </row>
    <row r="435" spans="1:2" x14ac:dyDescent="0.25">
      <c r="A435" s="40"/>
      <c r="B435" s="13"/>
    </row>
    <row r="436" spans="1:2" x14ac:dyDescent="0.25">
      <c r="A436" s="40"/>
      <c r="B436" s="13"/>
    </row>
    <row r="437" spans="1:2" x14ac:dyDescent="0.25">
      <c r="A437" s="40"/>
      <c r="B437" s="13"/>
    </row>
    <row r="438" spans="1:2" x14ac:dyDescent="0.25">
      <c r="A438" s="40"/>
      <c r="B438" s="13"/>
    </row>
    <row r="439" spans="1:2" x14ac:dyDescent="0.25">
      <c r="A439" s="40"/>
      <c r="B439" s="13"/>
    </row>
    <row r="440" spans="1:2" x14ac:dyDescent="0.25">
      <c r="A440" s="40"/>
      <c r="B440" s="13"/>
    </row>
    <row r="441" spans="1:2" x14ac:dyDescent="0.25">
      <c r="A441" s="40"/>
      <c r="B441" s="13"/>
    </row>
    <row r="442" spans="1:2" x14ac:dyDescent="0.25">
      <c r="A442" s="40"/>
      <c r="B442" s="13"/>
    </row>
    <row r="443" spans="1:2" x14ac:dyDescent="0.25">
      <c r="A443" s="40"/>
      <c r="B443" s="13"/>
    </row>
    <row r="444" spans="1:2" x14ac:dyDescent="0.25">
      <c r="A444" s="40"/>
      <c r="B444" s="13"/>
    </row>
    <row r="445" spans="1:2" x14ac:dyDescent="0.25">
      <c r="A445" s="40"/>
      <c r="B445" s="13"/>
    </row>
    <row r="446" spans="1:2" x14ac:dyDescent="0.25">
      <c r="A446" s="40"/>
      <c r="B446" s="13"/>
    </row>
    <row r="447" spans="1:2" x14ac:dyDescent="0.25">
      <c r="A447" s="40"/>
      <c r="B447" s="13"/>
    </row>
    <row r="448" spans="1:2" x14ac:dyDescent="0.25">
      <c r="A448" s="40"/>
      <c r="B448" s="13"/>
    </row>
    <row r="449" spans="1:2" x14ac:dyDescent="0.25">
      <c r="A449" s="40"/>
      <c r="B449" s="13"/>
    </row>
    <row r="450" spans="1:2" x14ac:dyDescent="0.25">
      <c r="A450" s="40"/>
      <c r="B450" s="13"/>
    </row>
    <row r="451" spans="1:2" x14ac:dyDescent="0.25">
      <c r="A451" s="40"/>
      <c r="B451" s="13"/>
    </row>
    <row r="452" spans="1:2" x14ac:dyDescent="0.25">
      <c r="A452" s="40"/>
      <c r="B452" s="13"/>
    </row>
    <row r="453" spans="1:2" x14ac:dyDescent="0.25">
      <c r="A453" s="40"/>
      <c r="B453" s="13"/>
    </row>
    <row r="454" spans="1:2" x14ac:dyDescent="0.25">
      <c r="A454" s="40"/>
      <c r="B454" s="13"/>
    </row>
    <row r="455" spans="1:2" x14ac:dyDescent="0.25">
      <c r="A455" s="40"/>
      <c r="B455" s="13"/>
    </row>
    <row r="456" spans="1:2" x14ac:dyDescent="0.25">
      <c r="A456" s="40"/>
      <c r="B456" s="13"/>
    </row>
    <row r="457" spans="1:2" x14ac:dyDescent="0.25">
      <c r="A457" s="40"/>
      <c r="B457" s="13"/>
    </row>
    <row r="458" spans="1:2" x14ac:dyDescent="0.25">
      <c r="A458" s="40"/>
      <c r="B458" s="13"/>
    </row>
    <row r="459" spans="1:2" x14ac:dyDescent="0.25">
      <c r="A459" s="40"/>
      <c r="B459" s="13"/>
    </row>
    <row r="460" spans="1:2" x14ac:dyDescent="0.25">
      <c r="A460" s="40"/>
      <c r="B460" s="13"/>
    </row>
    <row r="461" spans="1:2" x14ac:dyDescent="0.25">
      <c r="A461" s="40"/>
      <c r="B461" s="13"/>
    </row>
    <row r="462" spans="1:2" x14ac:dyDescent="0.25">
      <c r="A462" s="40"/>
      <c r="B462" s="13"/>
    </row>
    <row r="463" spans="1:2" x14ac:dyDescent="0.25">
      <c r="A463" s="40"/>
      <c r="B463" s="13"/>
    </row>
    <row r="464" spans="1:2" x14ac:dyDescent="0.25">
      <c r="A464" s="40"/>
      <c r="B464" s="13"/>
    </row>
    <row r="465" spans="1:2" x14ac:dyDescent="0.25">
      <c r="A465" s="40"/>
      <c r="B465" s="13"/>
    </row>
    <row r="466" spans="1:2" x14ac:dyDescent="0.25">
      <c r="A466" s="40"/>
      <c r="B466" s="13"/>
    </row>
    <row r="467" spans="1:2" x14ac:dyDescent="0.25">
      <c r="A467" s="40"/>
      <c r="B467" s="13"/>
    </row>
    <row r="468" spans="1:2" x14ac:dyDescent="0.25">
      <c r="A468" s="40"/>
      <c r="B468" s="13"/>
    </row>
    <row r="469" spans="1:2" x14ac:dyDescent="0.25">
      <c r="A469" s="40"/>
      <c r="B469" s="13"/>
    </row>
    <row r="470" spans="1:2" x14ac:dyDescent="0.25">
      <c r="A470" s="40"/>
      <c r="B470" s="13"/>
    </row>
    <row r="471" spans="1:2" x14ac:dyDescent="0.25">
      <c r="A471" s="40"/>
      <c r="B471" s="13"/>
    </row>
    <row r="472" spans="1:2" x14ac:dyDescent="0.25">
      <c r="A472" s="40"/>
      <c r="B472" s="13"/>
    </row>
    <row r="473" spans="1:2" x14ac:dyDescent="0.25">
      <c r="A473" s="40"/>
      <c r="B473" s="13"/>
    </row>
    <row r="474" spans="1:2" x14ac:dyDescent="0.25">
      <c r="A474" s="40"/>
      <c r="B474" s="13"/>
    </row>
    <row r="475" spans="1:2" x14ac:dyDescent="0.25">
      <c r="A475" s="40"/>
      <c r="B475" s="13"/>
    </row>
    <row r="476" spans="1:2" x14ac:dyDescent="0.25">
      <c r="A476" s="40"/>
      <c r="B476" s="13"/>
    </row>
    <row r="477" spans="1:2" x14ac:dyDescent="0.25">
      <c r="A477" s="40"/>
      <c r="B477" s="13"/>
    </row>
    <row r="478" spans="1:2" x14ac:dyDescent="0.25">
      <c r="A478" s="40"/>
      <c r="B478" s="13"/>
    </row>
    <row r="479" spans="1:2" x14ac:dyDescent="0.25">
      <c r="A479" s="40"/>
      <c r="B479" s="13"/>
    </row>
    <row r="480" spans="1:2" x14ac:dyDescent="0.25">
      <c r="A480" s="40"/>
      <c r="B480" s="13"/>
    </row>
    <row r="481" spans="1:2" x14ac:dyDescent="0.25">
      <c r="A481" s="40"/>
      <c r="B481" s="13"/>
    </row>
    <row r="482" spans="1:2" x14ac:dyDescent="0.25">
      <c r="A482" s="40"/>
      <c r="B482" s="13"/>
    </row>
    <row r="483" spans="1:2" x14ac:dyDescent="0.25">
      <c r="A483" s="40"/>
      <c r="B483" s="13"/>
    </row>
    <row r="484" spans="1:2" x14ac:dyDescent="0.25">
      <c r="A484" s="40"/>
      <c r="B484" s="13"/>
    </row>
    <row r="485" spans="1:2" x14ac:dyDescent="0.25">
      <c r="A485" s="40"/>
      <c r="B485" s="13"/>
    </row>
    <row r="486" spans="1:2" x14ac:dyDescent="0.25">
      <c r="A486" s="40"/>
      <c r="B486" s="13"/>
    </row>
    <row r="487" spans="1:2" x14ac:dyDescent="0.25">
      <c r="A487" s="40"/>
      <c r="B487" s="13"/>
    </row>
    <row r="488" spans="1:2" x14ac:dyDescent="0.25">
      <c r="A488" s="40"/>
      <c r="B488" s="13"/>
    </row>
    <row r="489" spans="1:2" x14ac:dyDescent="0.25">
      <c r="A489" s="40"/>
      <c r="B489" s="13"/>
    </row>
    <row r="490" spans="1:2" x14ac:dyDescent="0.25">
      <c r="A490" s="40"/>
      <c r="B490" s="13"/>
    </row>
    <row r="491" spans="1:2" x14ac:dyDescent="0.25">
      <c r="A491" s="40"/>
      <c r="B491" s="13"/>
    </row>
    <row r="492" spans="1:2" x14ac:dyDescent="0.25">
      <c r="A492" s="40"/>
      <c r="B492" s="13"/>
    </row>
    <row r="493" spans="1:2" x14ac:dyDescent="0.25">
      <c r="A493" s="40"/>
      <c r="B493" s="13"/>
    </row>
    <row r="494" spans="1:2" x14ac:dyDescent="0.25">
      <c r="A494" s="40"/>
      <c r="B494" s="13"/>
    </row>
    <row r="495" spans="1:2" x14ac:dyDescent="0.25">
      <c r="A495" s="40"/>
      <c r="B495" s="13"/>
    </row>
    <row r="496" spans="1:2" x14ac:dyDescent="0.25">
      <c r="A496" s="40"/>
      <c r="B496" s="13"/>
    </row>
    <row r="497" spans="1:2" x14ac:dyDescent="0.25">
      <c r="A497" s="40"/>
      <c r="B497" s="13"/>
    </row>
    <row r="498" spans="1:2" x14ac:dyDescent="0.25">
      <c r="A498" s="40"/>
      <c r="B498" s="13"/>
    </row>
    <row r="499" spans="1:2" x14ac:dyDescent="0.25">
      <c r="A499" s="40"/>
      <c r="B499" s="13"/>
    </row>
    <row r="500" spans="1:2" x14ac:dyDescent="0.25">
      <c r="A500" s="40"/>
      <c r="B500" s="13"/>
    </row>
    <row r="501" spans="1:2" x14ac:dyDescent="0.25">
      <c r="A501" s="40"/>
      <c r="B501" s="13"/>
    </row>
    <row r="502" spans="1:2" x14ac:dyDescent="0.25">
      <c r="A502" s="40"/>
      <c r="B502" s="13"/>
    </row>
    <row r="503" spans="1:2" x14ac:dyDescent="0.25">
      <c r="A503" s="40"/>
      <c r="B503" s="13"/>
    </row>
    <row r="504" spans="1:2" x14ac:dyDescent="0.25">
      <c r="A504" s="40"/>
      <c r="B504" s="13"/>
    </row>
    <row r="505" spans="1:2" x14ac:dyDescent="0.25">
      <c r="A505" s="40"/>
      <c r="B505" s="13"/>
    </row>
    <row r="506" spans="1:2" x14ac:dyDescent="0.25">
      <c r="A506" s="40"/>
      <c r="B506" s="13"/>
    </row>
    <row r="507" spans="1:2" x14ac:dyDescent="0.25">
      <c r="A507" s="40"/>
      <c r="B507" s="13"/>
    </row>
    <row r="508" spans="1:2" x14ac:dyDescent="0.25">
      <c r="A508" s="40"/>
      <c r="B508" s="13"/>
    </row>
    <row r="509" spans="1:2" x14ac:dyDescent="0.25">
      <c r="A509" s="40"/>
      <c r="B509" s="13"/>
    </row>
    <row r="510" spans="1:2" x14ac:dyDescent="0.25">
      <c r="A510" s="40"/>
      <c r="B510" s="13"/>
    </row>
    <row r="511" spans="1:2" x14ac:dyDescent="0.25">
      <c r="A511" s="40"/>
      <c r="B511" s="13"/>
    </row>
    <row r="512" spans="1:2" x14ac:dyDescent="0.25">
      <c r="A512" s="40"/>
      <c r="B512" s="13"/>
    </row>
    <row r="513" spans="1:2" x14ac:dyDescent="0.25">
      <c r="A513" s="40"/>
      <c r="B513" s="13"/>
    </row>
    <row r="514" spans="1:2" x14ac:dyDescent="0.25">
      <c r="A514" s="40"/>
      <c r="B514" s="13"/>
    </row>
    <row r="515" spans="1:2" x14ac:dyDescent="0.25">
      <c r="A515" s="40"/>
      <c r="B515" s="13"/>
    </row>
    <row r="516" spans="1:2" x14ac:dyDescent="0.25">
      <c r="A516" s="40"/>
      <c r="B516" s="13"/>
    </row>
    <row r="517" spans="1:2" x14ac:dyDescent="0.25">
      <c r="A517" s="40"/>
      <c r="B517" s="13"/>
    </row>
    <row r="518" spans="1:2" x14ac:dyDescent="0.25">
      <c r="A518" s="40"/>
      <c r="B518" s="13"/>
    </row>
    <row r="519" spans="1:2" x14ac:dyDescent="0.25">
      <c r="A519" s="40"/>
      <c r="B519" s="13"/>
    </row>
    <row r="520" spans="1:2" x14ac:dyDescent="0.25">
      <c r="A520" s="40"/>
      <c r="B520" s="13"/>
    </row>
    <row r="521" spans="1:2" x14ac:dyDescent="0.25">
      <c r="A521" s="40"/>
      <c r="B521" s="13"/>
    </row>
    <row r="522" spans="1:2" x14ac:dyDescent="0.25">
      <c r="A522" s="40"/>
      <c r="B522" s="13"/>
    </row>
    <row r="523" spans="1:2" x14ac:dyDescent="0.25">
      <c r="A523" s="40"/>
      <c r="B523" s="13"/>
    </row>
    <row r="524" spans="1:2" x14ac:dyDescent="0.25">
      <c r="A524" s="40"/>
      <c r="B524" s="13"/>
    </row>
    <row r="525" spans="1:2" x14ac:dyDescent="0.25">
      <c r="A525" s="40"/>
      <c r="B525" s="13"/>
    </row>
    <row r="526" spans="1:2" x14ac:dyDescent="0.25">
      <c r="A526" s="40"/>
      <c r="B526" s="13"/>
    </row>
    <row r="527" spans="1:2" x14ac:dyDescent="0.25">
      <c r="A527" s="40"/>
      <c r="B527" s="13"/>
    </row>
    <row r="528" spans="1:2" x14ac:dyDescent="0.25">
      <c r="A528" s="40"/>
      <c r="B528" s="13"/>
    </row>
    <row r="529" spans="1:2" x14ac:dyDescent="0.25">
      <c r="A529" s="40"/>
      <c r="B529" s="13"/>
    </row>
    <row r="530" spans="1:2" x14ac:dyDescent="0.25">
      <c r="A530" s="40"/>
      <c r="B530" s="13"/>
    </row>
    <row r="531" spans="1:2" x14ac:dyDescent="0.25">
      <c r="A531" s="40"/>
      <c r="B531" s="13"/>
    </row>
    <row r="532" spans="1:2" x14ac:dyDescent="0.25">
      <c r="A532" s="40"/>
      <c r="B532" s="13"/>
    </row>
    <row r="533" spans="1:2" x14ac:dyDescent="0.25">
      <c r="A533" s="40"/>
      <c r="B533" s="13"/>
    </row>
    <row r="534" spans="1:2" x14ac:dyDescent="0.25">
      <c r="A534" s="40"/>
      <c r="B534" s="13"/>
    </row>
    <row r="535" spans="1:2" x14ac:dyDescent="0.25">
      <c r="A535" s="40"/>
      <c r="B535" s="13"/>
    </row>
    <row r="536" spans="1:2" x14ac:dyDescent="0.25">
      <c r="A536" s="40"/>
      <c r="B536" s="13"/>
    </row>
    <row r="537" spans="1:2" x14ac:dyDescent="0.25">
      <c r="A537" s="40"/>
      <c r="B537" s="13"/>
    </row>
    <row r="538" spans="1:2" x14ac:dyDescent="0.25">
      <c r="A538" s="40"/>
      <c r="B538" s="13"/>
    </row>
    <row r="539" spans="1:2" x14ac:dyDescent="0.25">
      <c r="A539" s="40"/>
      <c r="B539" s="13"/>
    </row>
    <row r="540" spans="1:2" x14ac:dyDescent="0.25">
      <c r="A540" s="40"/>
      <c r="B540" s="13"/>
    </row>
    <row r="541" spans="1:2" x14ac:dyDescent="0.25">
      <c r="A541" s="40"/>
      <c r="B541" s="13"/>
    </row>
    <row r="542" spans="1:2" x14ac:dyDescent="0.25">
      <c r="A542" s="40"/>
      <c r="B542" s="13"/>
    </row>
    <row r="543" spans="1:2" x14ac:dyDescent="0.25">
      <c r="A543" s="40"/>
      <c r="B543" s="13"/>
    </row>
    <row r="544" spans="1:2" x14ac:dyDescent="0.25">
      <c r="A544" s="40"/>
      <c r="B544" s="13"/>
    </row>
    <row r="545" spans="1:2" x14ac:dyDescent="0.25">
      <c r="A545" s="40"/>
      <c r="B545" s="13"/>
    </row>
    <row r="546" spans="1:2" x14ac:dyDescent="0.25">
      <c r="A546" s="40"/>
      <c r="B546" s="13"/>
    </row>
    <row r="547" spans="1:2" x14ac:dyDescent="0.25">
      <c r="A547" s="40"/>
      <c r="B547" s="13"/>
    </row>
    <row r="548" spans="1:2" x14ac:dyDescent="0.25">
      <c r="A548" s="40"/>
      <c r="B548" s="13"/>
    </row>
    <row r="549" spans="1:2" x14ac:dyDescent="0.25">
      <c r="A549" s="40"/>
      <c r="B549" s="13"/>
    </row>
    <row r="550" spans="1:2" x14ac:dyDescent="0.25">
      <c r="A550" s="40"/>
      <c r="B550" s="13"/>
    </row>
    <row r="551" spans="1:2" x14ac:dyDescent="0.25">
      <c r="A551" s="40"/>
      <c r="B551" s="13"/>
    </row>
    <row r="552" spans="1:2" x14ac:dyDescent="0.25">
      <c r="A552" s="40"/>
      <c r="B552" s="13"/>
    </row>
    <row r="553" spans="1:2" x14ac:dyDescent="0.25">
      <c r="A553" s="40"/>
      <c r="B553" s="13"/>
    </row>
    <row r="554" spans="1:2" x14ac:dyDescent="0.25">
      <c r="A554" s="40"/>
      <c r="B554" s="13"/>
    </row>
    <row r="555" spans="1:2" x14ac:dyDescent="0.25">
      <c r="A555" s="40"/>
      <c r="B555" s="13"/>
    </row>
    <row r="556" spans="1:2" x14ac:dyDescent="0.25">
      <c r="A556" s="40"/>
      <c r="B556" s="13"/>
    </row>
    <row r="557" spans="1:2" x14ac:dyDescent="0.25">
      <c r="A557" s="40"/>
      <c r="B557" s="13"/>
    </row>
    <row r="558" spans="1:2" x14ac:dyDescent="0.25">
      <c r="A558" s="40"/>
      <c r="B558" s="13"/>
    </row>
    <row r="559" spans="1:2" x14ac:dyDescent="0.25">
      <c r="A559" s="40"/>
      <c r="B559" s="13"/>
    </row>
    <row r="560" spans="1:2" x14ac:dyDescent="0.25">
      <c r="A560" s="40"/>
      <c r="B560" s="13"/>
    </row>
    <row r="561" spans="1:2" x14ac:dyDescent="0.25">
      <c r="A561" s="40"/>
      <c r="B561" s="13"/>
    </row>
    <row r="562" spans="1:2" x14ac:dyDescent="0.25">
      <c r="A562" s="40"/>
      <c r="B562" s="13"/>
    </row>
    <row r="563" spans="1:2" x14ac:dyDescent="0.25">
      <c r="A563" s="40"/>
      <c r="B563" s="13"/>
    </row>
    <row r="564" spans="1:2" x14ac:dyDescent="0.25">
      <c r="A564" s="40"/>
      <c r="B564" s="13"/>
    </row>
    <row r="565" spans="1:2" x14ac:dyDescent="0.25">
      <c r="A565" s="40"/>
      <c r="B565" s="13"/>
    </row>
    <row r="566" spans="1:2" x14ac:dyDescent="0.25">
      <c r="A566" s="40"/>
      <c r="B566" s="13"/>
    </row>
    <row r="567" spans="1:2" x14ac:dyDescent="0.25">
      <c r="A567" s="40"/>
      <c r="B567" s="13"/>
    </row>
    <row r="568" spans="1:2" x14ac:dyDescent="0.25">
      <c r="A568" s="40"/>
      <c r="B568" s="13"/>
    </row>
    <row r="569" spans="1:2" x14ac:dyDescent="0.25">
      <c r="A569" s="40"/>
      <c r="B569" s="13"/>
    </row>
    <row r="570" spans="1:2" x14ac:dyDescent="0.25">
      <c r="A570" s="40"/>
      <c r="B570" s="13"/>
    </row>
    <row r="571" spans="1:2" x14ac:dyDescent="0.25">
      <c r="A571" s="40"/>
      <c r="B571" s="13"/>
    </row>
    <row r="572" spans="1:2" x14ac:dyDescent="0.25">
      <c r="A572" s="40"/>
      <c r="B572" s="13"/>
    </row>
    <row r="573" spans="1:2" x14ac:dyDescent="0.25">
      <c r="A573" s="40"/>
      <c r="B573" s="13"/>
    </row>
    <row r="574" spans="1:2" x14ac:dyDescent="0.25">
      <c r="A574" s="40"/>
      <c r="B574" s="13"/>
    </row>
    <row r="575" spans="1:2" x14ac:dyDescent="0.25">
      <c r="A575" s="40"/>
      <c r="B575" s="13"/>
    </row>
    <row r="576" spans="1:2" x14ac:dyDescent="0.25">
      <c r="A576" s="40"/>
      <c r="B576" s="13"/>
    </row>
    <row r="577" spans="1:2" x14ac:dyDescent="0.25">
      <c r="A577" s="40"/>
      <c r="B577" s="13"/>
    </row>
    <row r="578" spans="1:2" x14ac:dyDescent="0.25">
      <c r="A578" s="40"/>
      <c r="B578" s="13"/>
    </row>
    <row r="579" spans="1:2" x14ac:dyDescent="0.25">
      <c r="A579" s="40"/>
      <c r="B579" s="13"/>
    </row>
    <row r="580" spans="1:2" x14ac:dyDescent="0.25">
      <c r="A580" s="40"/>
      <c r="B580" s="13"/>
    </row>
    <row r="581" spans="1:2" x14ac:dyDescent="0.25">
      <c r="A581" s="40"/>
      <c r="B581" s="13"/>
    </row>
    <row r="582" spans="1:2" x14ac:dyDescent="0.25">
      <c r="A582" s="40"/>
      <c r="B582" s="13"/>
    </row>
    <row r="583" spans="1:2" x14ac:dyDescent="0.25">
      <c r="A583" s="40"/>
      <c r="B583" s="13"/>
    </row>
    <row r="584" spans="1:2" x14ac:dyDescent="0.25">
      <c r="A584" s="40"/>
      <c r="B584" s="13"/>
    </row>
    <row r="585" spans="1:2" x14ac:dyDescent="0.25">
      <c r="A585" s="40"/>
      <c r="B585" s="13"/>
    </row>
    <row r="586" spans="1:2" x14ac:dyDescent="0.25">
      <c r="A586" s="40"/>
      <c r="B586" s="13"/>
    </row>
    <row r="587" spans="1:2" x14ac:dyDescent="0.25">
      <c r="A587" s="40"/>
      <c r="B587" s="13"/>
    </row>
    <row r="588" spans="1:2" x14ac:dyDescent="0.25">
      <c r="A588" s="40"/>
      <c r="B588" s="13"/>
    </row>
    <row r="589" spans="1:2" x14ac:dyDescent="0.25">
      <c r="A589" s="40"/>
      <c r="B589" s="13"/>
    </row>
    <row r="590" spans="1:2" x14ac:dyDescent="0.25">
      <c r="A590" s="40"/>
      <c r="B590" s="13"/>
    </row>
    <row r="591" spans="1:2" x14ac:dyDescent="0.25">
      <c r="A591" s="40"/>
      <c r="B591" s="13"/>
    </row>
    <row r="592" spans="1:2" x14ac:dyDescent="0.25">
      <c r="A592" s="40"/>
      <c r="B592" s="13"/>
    </row>
    <row r="593" spans="1:2" x14ac:dyDescent="0.25">
      <c r="A593" s="40"/>
      <c r="B593" s="13"/>
    </row>
    <row r="594" spans="1:2" x14ac:dyDescent="0.25">
      <c r="A594" s="40"/>
      <c r="B594" s="13"/>
    </row>
    <row r="595" spans="1:2" x14ac:dyDescent="0.25">
      <c r="A595" s="40"/>
      <c r="B595" s="13"/>
    </row>
    <row r="596" spans="1:2" x14ac:dyDescent="0.25">
      <c r="A596" s="40"/>
      <c r="B596" s="13"/>
    </row>
    <row r="597" spans="1:2" x14ac:dyDescent="0.25">
      <c r="A597" s="40"/>
      <c r="B597" s="13"/>
    </row>
    <row r="598" spans="1:2" x14ac:dyDescent="0.25">
      <c r="A598" s="40"/>
      <c r="B598" s="13"/>
    </row>
    <row r="599" spans="1:2" x14ac:dyDescent="0.25">
      <c r="A599" s="40"/>
      <c r="B599" s="13"/>
    </row>
    <row r="600" spans="1:2" x14ac:dyDescent="0.25">
      <c r="A600" s="40"/>
      <c r="B600" s="13"/>
    </row>
    <row r="601" spans="1:2" x14ac:dyDescent="0.25">
      <c r="A601" s="40"/>
      <c r="B601" s="13"/>
    </row>
    <row r="602" spans="1:2" x14ac:dyDescent="0.25">
      <c r="A602" s="40"/>
      <c r="B602" s="13"/>
    </row>
    <row r="603" spans="1:2" x14ac:dyDescent="0.25">
      <c r="A603" s="40"/>
      <c r="B603" s="13"/>
    </row>
    <row r="604" spans="1:2" x14ac:dyDescent="0.25">
      <c r="A604" s="40"/>
      <c r="B604" s="13"/>
    </row>
    <row r="605" spans="1:2" x14ac:dyDescent="0.25">
      <c r="A605" s="40"/>
      <c r="B605" s="13"/>
    </row>
    <row r="606" spans="1:2" x14ac:dyDescent="0.25">
      <c r="A606" s="40"/>
      <c r="B606" s="13"/>
    </row>
    <row r="607" spans="1:2" x14ac:dyDescent="0.25">
      <c r="A607" s="40"/>
      <c r="B607" s="13"/>
    </row>
    <row r="608" spans="1:2" x14ac:dyDescent="0.25">
      <c r="A608" s="40"/>
      <c r="B608" s="13"/>
    </row>
    <row r="609" spans="1:2" x14ac:dyDescent="0.25">
      <c r="A609" s="40"/>
      <c r="B609" s="13"/>
    </row>
    <row r="610" spans="1:2" x14ac:dyDescent="0.25">
      <c r="A610" s="40"/>
      <c r="B610" s="13"/>
    </row>
    <row r="611" spans="1:2" x14ac:dyDescent="0.25">
      <c r="A611" s="40"/>
      <c r="B611" s="13"/>
    </row>
    <row r="612" spans="1:2" x14ac:dyDescent="0.25">
      <c r="A612" s="40"/>
      <c r="B612" s="13"/>
    </row>
    <row r="613" spans="1:2" x14ac:dyDescent="0.25">
      <c r="A613" s="40"/>
      <c r="B613" s="13"/>
    </row>
    <row r="614" spans="1:2" x14ac:dyDescent="0.25">
      <c r="A614" s="40"/>
      <c r="B614" s="13"/>
    </row>
    <row r="615" spans="1:2" x14ac:dyDescent="0.25">
      <c r="A615" s="40"/>
      <c r="B615" s="13"/>
    </row>
    <row r="616" spans="1:2" x14ac:dyDescent="0.25">
      <c r="A616" s="40"/>
      <c r="B616" s="13"/>
    </row>
    <row r="617" spans="1:2" x14ac:dyDescent="0.25">
      <c r="A617" s="40"/>
      <c r="B617" s="13"/>
    </row>
    <row r="618" spans="1:2" x14ac:dyDescent="0.25">
      <c r="A618" s="40"/>
      <c r="B618" s="13"/>
    </row>
    <row r="619" spans="1:2" x14ac:dyDescent="0.25">
      <c r="A619" s="40"/>
      <c r="B619" s="13"/>
    </row>
    <row r="620" spans="1:2" x14ac:dyDescent="0.25">
      <c r="A620" s="40"/>
      <c r="B620" s="13"/>
    </row>
    <row r="621" spans="1:2" x14ac:dyDescent="0.25">
      <c r="A621" s="40"/>
      <c r="B621" s="13"/>
    </row>
    <row r="622" spans="1:2" x14ac:dyDescent="0.25">
      <c r="A622" s="40"/>
      <c r="B622" s="13"/>
    </row>
    <row r="623" spans="1:2" x14ac:dyDescent="0.25">
      <c r="A623" s="40"/>
      <c r="B623" s="13"/>
    </row>
    <row r="624" spans="1:2" x14ac:dyDescent="0.25">
      <c r="A624" s="40"/>
      <c r="B624" s="13"/>
    </row>
    <row r="625" spans="1:2" x14ac:dyDescent="0.25">
      <c r="A625" s="40"/>
      <c r="B625" s="13"/>
    </row>
    <row r="626" spans="1:2" x14ac:dyDescent="0.25">
      <c r="A626" s="40"/>
      <c r="B626" s="13"/>
    </row>
    <row r="627" spans="1:2" x14ac:dyDescent="0.25">
      <c r="A627" s="40"/>
      <c r="B627" s="13"/>
    </row>
    <row r="628" spans="1:2" x14ac:dyDescent="0.25">
      <c r="A628" s="40"/>
      <c r="B628" s="13"/>
    </row>
    <row r="629" spans="1:2" x14ac:dyDescent="0.25">
      <c r="A629" s="40"/>
      <c r="B629" s="13"/>
    </row>
    <row r="630" spans="1:2" x14ac:dyDescent="0.25">
      <c r="A630" s="40"/>
      <c r="B630" s="13"/>
    </row>
    <row r="631" spans="1:2" x14ac:dyDescent="0.25">
      <c r="A631" s="40"/>
      <c r="B631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982D-1BAA-45E3-94F9-C7F0A20FEC37}">
  <dimension ref="A1:H631"/>
  <sheetViews>
    <sheetView topLeftCell="A2" workbookViewId="0">
      <selection sqref="A1:XFD1048576"/>
    </sheetView>
  </sheetViews>
  <sheetFormatPr defaultColWidth="12.5703125" defaultRowHeight="15" x14ac:dyDescent="0.25"/>
  <cols>
    <col min="1" max="1" width="18.5703125" style="41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39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0">
        <v>10</v>
      </c>
      <c r="B2" s="13">
        <v>61.5</v>
      </c>
      <c r="C2" s="20">
        <f t="shared" ref="C2:C106" si="0">B2-$H$6</f>
        <v>0</v>
      </c>
      <c r="D2" s="18">
        <f>C2*$H$3</f>
        <v>0</v>
      </c>
      <c r="E2" s="18">
        <f>D2*$H$4</f>
        <v>0</v>
      </c>
      <c r="G2" s="15" t="s">
        <v>18</v>
      </c>
      <c r="H2" s="27">
        <v>9773887</v>
      </c>
    </row>
    <row r="3" spans="1:8" x14ac:dyDescent="0.25">
      <c r="A3" s="40">
        <v>20</v>
      </c>
      <c r="B3" s="13">
        <v>61.5</v>
      </c>
      <c r="C3" s="20">
        <f t="shared" si="0"/>
        <v>0</v>
      </c>
      <c r="D3" s="18">
        <f t="shared" ref="D3:D106" si="1">C3*$H$3</f>
        <v>0</v>
      </c>
      <c r="E3" s="18">
        <f t="shared" ref="E3:E106" si="2">D3*$H$4</f>
        <v>0</v>
      </c>
      <c r="G3" s="17" t="s">
        <v>14</v>
      </c>
      <c r="H3" s="28">
        <f>'FCR_STD CURVE'!K3</f>
        <v>0.40908552623694727</v>
      </c>
    </row>
    <row r="4" spans="1:8" x14ac:dyDescent="0.25">
      <c r="A4" s="40">
        <v>30</v>
      </c>
      <c r="B4" s="13">
        <v>61.5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 t="s">
        <v>27</v>
      </c>
      <c r="H4" s="29">
        <v>10</v>
      </c>
    </row>
    <row r="5" spans="1:8" x14ac:dyDescent="0.25">
      <c r="A5" s="40">
        <v>40</v>
      </c>
      <c r="B5" s="13">
        <v>5113</v>
      </c>
      <c r="C5" s="20">
        <f t="shared" si="0"/>
        <v>5051.5</v>
      </c>
      <c r="D5" s="18">
        <f t="shared" si="1"/>
        <v>2066.495535785939</v>
      </c>
      <c r="E5" s="18">
        <f t="shared" si="2"/>
        <v>20664.955357859391</v>
      </c>
    </row>
    <row r="6" spans="1:8" x14ac:dyDescent="0.25">
      <c r="A6" s="40">
        <v>50</v>
      </c>
      <c r="B6" s="13">
        <v>41493</v>
      </c>
      <c r="C6" s="20">
        <f t="shared" si="0"/>
        <v>41431.5</v>
      </c>
      <c r="D6" s="18">
        <f t="shared" si="1"/>
        <v>16949.026980286082</v>
      </c>
      <c r="E6" s="18">
        <f t="shared" si="2"/>
        <v>169490.26980286083</v>
      </c>
      <c r="G6" s="17" t="s">
        <v>19</v>
      </c>
      <c r="H6" s="20">
        <f>AVERAGE(B2:B4)</f>
        <v>61.5</v>
      </c>
    </row>
    <row r="7" spans="1:8" x14ac:dyDescent="0.25">
      <c r="A7" s="40">
        <f>A6+10</f>
        <v>60</v>
      </c>
      <c r="B7" s="13">
        <v>44120</v>
      </c>
      <c r="C7" s="20">
        <f t="shared" si="0"/>
        <v>44058.5</v>
      </c>
      <c r="D7" s="18">
        <f t="shared" si="1"/>
        <v>18023.694657710541</v>
      </c>
      <c r="E7" s="18">
        <f t="shared" si="2"/>
        <v>180236.94657710541</v>
      </c>
      <c r="G7" s="19"/>
    </row>
    <row r="8" spans="1:8" x14ac:dyDescent="0.25">
      <c r="A8" s="40">
        <f t="shared" ref="A8:A71" si="3">A7+10</f>
        <v>70</v>
      </c>
      <c r="B8" s="13">
        <v>31082</v>
      </c>
      <c r="C8" s="20">
        <f t="shared" si="0"/>
        <v>31020.5</v>
      </c>
      <c r="D8" s="18">
        <f t="shared" si="1"/>
        <v>12690.037566633222</v>
      </c>
      <c r="E8" s="18">
        <f t="shared" si="2"/>
        <v>126900.37566633223</v>
      </c>
      <c r="G8" s="24"/>
      <c r="H8" s="30"/>
    </row>
    <row r="9" spans="1:8" x14ac:dyDescent="0.25">
      <c r="A9" s="40">
        <f t="shared" si="3"/>
        <v>80</v>
      </c>
      <c r="B9" s="13">
        <v>19995</v>
      </c>
      <c r="C9" s="20">
        <f t="shared" si="0"/>
        <v>19933.5</v>
      </c>
      <c r="D9" s="18">
        <f t="shared" si="1"/>
        <v>8154.5063372441882</v>
      </c>
      <c r="E9" s="18">
        <f t="shared" si="2"/>
        <v>81545.063372441888</v>
      </c>
      <c r="G9" s="24"/>
      <c r="H9" s="30"/>
    </row>
    <row r="10" spans="1:8" x14ac:dyDescent="0.25">
      <c r="A10" s="40">
        <f t="shared" si="3"/>
        <v>90</v>
      </c>
      <c r="B10" s="13">
        <v>7242</v>
      </c>
      <c r="C10" s="20">
        <f t="shared" si="0"/>
        <v>7180.5</v>
      </c>
      <c r="D10" s="18">
        <f t="shared" si="1"/>
        <v>2937.4386211443998</v>
      </c>
      <c r="E10" s="18">
        <f t="shared" si="2"/>
        <v>29374.386211443998</v>
      </c>
      <c r="G10" s="17"/>
      <c r="H10" s="31"/>
    </row>
    <row r="11" spans="1:8" x14ac:dyDescent="0.25">
      <c r="A11" s="40">
        <f t="shared" si="3"/>
        <v>100</v>
      </c>
      <c r="B11" s="13">
        <v>4416</v>
      </c>
      <c r="C11" s="20">
        <f t="shared" si="0"/>
        <v>4354.5</v>
      </c>
      <c r="D11" s="18">
        <f t="shared" si="1"/>
        <v>1781.362923998787</v>
      </c>
      <c r="E11" s="18">
        <f t="shared" si="2"/>
        <v>17813.629239987869</v>
      </c>
    </row>
    <row r="12" spans="1:8" x14ac:dyDescent="0.25">
      <c r="A12" s="40">
        <f t="shared" si="3"/>
        <v>110</v>
      </c>
      <c r="B12" s="13">
        <v>3109</v>
      </c>
      <c r="C12" s="20">
        <f t="shared" si="0"/>
        <v>3047.5</v>
      </c>
      <c r="D12" s="18">
        <f t="shared" si="1"/>
        <v>1246.6881412070968</v>
      </c>
      <c r="E12" s="18">
        <f t="shared" si="2"/>
        <v>12466.881412070969</v>
      </c>
      <c r="G12" s="17"/>
      <c r="H12" s="21"/>
    </row>
    <row r="13" spans="1:8" x14ac:dyDescent="0.25">
      <c r="A13" s="40">
        <f t="shared" si="3"/>
        <v>120</v>
      </c>
      <c r="B13" s="13">
        <v>2331</v>
      </c>
      <c r="C13" s="20">
        <f t="shared" si="0"/>
        <v>2269.5</v>
      </c>
      <c r="D13" s="18">
        <f t="shared" si="1"/>
        <v>928.41960179475188</v>
      </c>
      <c r="E13" s="18">
        <f t="shared" si="2"/>
        <v>9284.1960179475191</v>
      </c>
      <c r="G13" s="24"/>
      <c r="H13" s="26"/>
    </row>
    <row r="14" spans="1:8" x14ac:dyDescent="0.25">
      <c r="A14" s="40">
        <f t="shared" si="3"/>
        <v>130</v>
      </c>
      <c r="B14" s="13">
        <v>1841</v>
      </c>
      <c r="C14" s="20">
        <f t="shared" si="0"/>
        <v>1779.5</v>
      </c>
      <c r="D14" s="18">
        <f t="shared" si="1"/>
        <v>727.9676939386477</v>
      </c>
      <c r="E14" s="18">
        <f t="shared" si="2"/>
        <v>7279.676939386477</v>
      </c>
    </row>
    <row r="15" spans="1:8" x14ac:dyDescent="0.25">
      <c r="A15" s="40">
        <f t="shared" si="3"/>
        <v>140</v>
      </c>
      <c r="B15" s="13">
        <v>1513</v>
      </c>
      <c r="C15" s="20">
        <f t="shared" si="0"/>
        <v>1451.5</v>
      </c>
      <c r="D15" s="18">
        <f t="shared" si="1"/>
        <v>593.78764133292896</v>
      </c>
      <c r="E15" s="18">
        <f t="shared" si="2"/>
        <v>5937.8764133292898</v>
      </c>
      <c r="G15" s="17" t="s">
        <v>10</v>
      </c>
      <c r="H15" s="29">
        <v>60</v>
      </c>
    </row>
    <row r="16" spans="1:8" x14ac:dyDescent="0.25">
      <c r="A16" s="40">
        <f t="shared" si="3"/>
        <v>150</v>
      </c>
      <c r="B16" s="13">
        <v>1261</v>
      </c>
      <c r="C16" s="20">
        <f t="shared" si="0"/>
        <v>1199.5</v>
      </c>
      <c r="D16" s="18">
        <f t="shared" si="1"/>
        <v>490.69808872121826</v>
      </c>
      <c r="E16" s="18">
        <f t="shared" si="2"/>
        <v>4906.980887212183</v>
      </c>
      <c r="G16" s="17" t="s">
        <v>7</v>
      </c>
      <c r="H16" s="14">
        <f>H15*0.59*1000</f>
        <v>35400</v>
      </c>
    </row>
    <row r="17" spans="1:8" x14ac:dyDescent="0.25">
      <c r="A17" s="40">
        <f t="shared" si="3"/>
        <v>160</v>
      </c>
      <c r="B17" s="13">
        <v>1078</v>
      </c>
      <c r="C17" s="20">
        <f t="shared" si="0"/>
        <v>1016.5</v>
      </c>
      <c r="D17" s="18">
        <f t="shared" si="1"/>
        <v>415.83543741985693</v>
      </c>
      <c r="E17" s="18">
        <f t="shared" si="2"/>
        <v>4158.3543741985695</v>
      </c>
      <c r="G17" s="17" t="s">
        <v>8</v>
      </c>
      <c r="H17" s="18">
        <f>SUM(E2:E937)</f>
        <v>705810.80366660189</v>
      </c>
    </row>
    <row r="18" spans="1:8" x14ac:dyDescent="0.25">
      <c r="A18" s="40">
        <f t="shared" si="3"/>
        <v>170</v>
      </c>
      <c r="B18" s="13">
        <v>938</v>
      </c>
      <c r="C18" s="20">
        <f t="shared" si="0"/>
        <v>876.5</v>
      </c>
      <c r="D18" s="18">
        <f t="shared" si="1"/>
        <v>358.56346374668431</v>
      </c>
      <c r="E18" s="18">
        <f t="shared" si="2"/>
        <v>3585.6346374668428</v>
      </c>
      <c r="G18" s="16"/>
    </row>
    <row r="19" spans="1:8" ht="17.25" x14ac:dyDescent="0.25">
      <c r="A19" s="40">
        <f t="shared" si="3"/>
        <v>180</v>
      </c>
      <c r="B19" s="13">
        <v>822</v>
      </c>
      <c r="C19" s="20">
        <f t="shared" si="0"/>
        <v>760.5</v>
      </c>
      <c r="D19" s="18">
        <f t="shared" si="1"/>
        <v>311.10954270319843</v>
      </c>
      <c r="E19" s="18">
        <f t="shared" si="2"/>
        <v>3111.0954270319844</v>
      </c>
      <c r="G19" s="17" t="s">
        <v>25</v>
      </c>
      <c r="H19" s="22">
        <f>H16/H17</f>
        <v>5.0155083793137302E-2</v>
      </c>
    </row>
    <row r="20" spans="1:8" ht="17.25" x14ac:dyDescent="0.25">
      <c r="A20" s="40">
        <f t="shared" si="3"/>
        <v>190</v>
      </c>
      <c r="B20" s="13">
        <v>713</v>
      </c>
      <c r="C20" s="20">
        <f t="shared" si="0"/>
        <v>651.5</v>
      </c>
      <c r="D20" s="18">
        <f t="shared" si="1"/>
        <v>266.51922034337116</v>
      </c>
      <c r="E20" s="18">
        <f t="shared" si="2"/>
        <v>2665.1922034337117</v>
      </c>
      <c r="G20" s="17" t="s">
        <v>26</v>
      </c>
      <c r="H20" s="44">
        <f>H19/1000</f>
        <v>5.0155083793137302E-5</v>
      </c>
    </row>
    <row r="21" spans="1:8" x14ac:dyDescent="0.25">
      <c r="A21" s="40">
        <f t="shared" si="3"/>
        <v>200</v>
      </c>
      <c r="B21" s="13">
        <v>635</v>
      </c>
      <c r="C21" s="20">
        <f t="shared" si="0"/>
        <v>573.5</v>
      </c>
      <c r="D21" s="18">
        <f t="shared" si="1"/>
        <v>234.61054929688927</v>
      </c>
      <c r="E21" s="18">
        <f t="shared" si="2"/>
        <v>2346.1054929688926</v>
      </c>
    </row>
    <row r="22" spans="1:8" x14ac:dyDescent="0.25">
      <c r="A22" s="40">
        <f t="shared" si="3"/>
        <v>210</v>
      </c>
      <c r="B22" s="13">
        <v>572</v>
      </c>
      <c r="C22" s="20">
        <f t="shared" si="0"/>
        <v>510.5</v>
      </c>
      <c r="D22" s="18">
        <f t="shared" si="1"/>
        <v>208.83816114396157</v>
      </c>
      <c r="E22" s="18">
        <f t="shared" si="2"/>
        <v>2088.3816114396159</v>
      </c>
    </row>
    <row r="23" spans="1:8" x14ac:dyDescent="0.25">
      <c r="A23" s="40">
        <f t="shared" si="3"/>
        <v>220</v>
      </c>
      <c r="B23" s="42">
        <v>511</v>
      </c>
      <c r="C23" s="20">
        <f t="shared" si="0"/>
        <v>449.5</v>
      </c>
      <c r="D23" s="18">
        <f t="shared" si="1"/>
        <v>183.8839440435078</v>
      </c>
      <c r="E23" s="18">
        <f t="shared" si="2"/>
        <v>1838.8394404350779</v>
      </c>
    </row>
    <row r="24" spans="1:8" x14ac:dyDescent="0.25">
      <c r="A24" s="40">
        <f t="shared" si="3"/>
        <v>230</v>
      </c>
      <c r="B24" s="42">
        <v>460</v>
      </c>
      <c r="C24" s="20">
        <f t="shared" si="0"/>
        <v>398.5</v>
      </c>
      <c r="D24" s="18">
        <f t="shared" si="1"/>
        <v>163.02058220542349</v>
      </c>
      <c r="E24" s="18">
        <f t="shared" si="2"/>
        <v>1630.2058220542349</v>
      </c>
    </row>
    <row r="25" spans="1:8" x14ac:dyDescent="0.25">
      <c r="A25" s="40">
        <f t="shared" si="3"/>
        <v>240</v>
      </c>
      <c r="B25" s="42">
        <v>415.7</v>
      </c>
      <c r="C25" s="20">
        <f t="shared" si="0"/>
        <v>354.2</v>
      </c>
      <c r="D25" s="18">
        <f t="shared" si="1"/>
        <v>144.89809339312671</v>
      </c>
      <c r="E25" s="18">
        <f t="shared" si="2"/>
        <v>1448.9809339312671</v>
      </c>
    </row>
    <row r="26" spans="1:8" x14ac:dyDescent="0.25">
      <c r="A26" s="40">
        <f t="shared" si="3"/>
        <v>250</v>
      </c>
      <c r="B26" s="42">
        <v>385.5</v>
      </c>
      <c r="C26" s="20">
        <f t="shared" si="0"/>
        <v>324</v>
      </c>
      <c r="D26" s="18">
        <f t="shared" si="1"/>
        <v>132.54371050077091</v>
      </c>
      <c r="E26" s="18">
        <f t="shared" si="2"/>
        <v>1325.4371050077091</v>
      </c>
    </row>
    <row r="27" spans="1:8" x14ac:dyDescent="0.25">
      <c r="A27" s="40">
        <f t="shared" si="3"/>
        <v>260</v>
      </c>
      <c r="B27" s="43">
        <v>352.7</v>
      </c>
      <c r="C27" s="20">
        <f t="shared" si="0"/>
        <v>291.2</v>
      </c>
      <c r="D27" s="18">
        <f t="shared" si="1"/>
        <v>119.12570524019904</v>
      </c>
      <c r="E27" s="18">
        <f t="shared" si="2"/>
        <v>1191.2570524019904</v>
      </c>
    </row>
    <row r="28" spans="1:8" x14ac:dyDescent="0.25">
      <c r="A28" s="40">
        <f t="shared" si="3"/>
        <v>270</v>
      </c>
      <c r="B28" s="43">
        <v>327.9</v>
      </c>
      <c r="C28" s="20">
        <f t="shared" si="0"/>
        <v>266.39999999999998</v>
      </c>
      <c r="D28" s="18">
        <f t="shared" si="1"/>
        <v>108.98038418952274</v>
      </c>
      <c r="E28" s="18">
        <f t="shared" si="2"/>
        <v>1089.8038418952274</v>
      </c>
    </row>
    <row r="29" spans="1:8" x14ac:dyDescent="0.25">
      <c r="A29" s="40">
        <f t="shared" si="3"/>
        <v>280</v>
      </c>
      <c r="B29" s="43">
        <v>362.8</v>
      </c>
      <c r="C29" s="20">
        <f t="shared" si="0"/>
        <v>301.3</v>
      </c>
      <c r="D29" s="18">
        <f t="shared" si="1"/>
        <v>123.25746905519222</v>
      </c>
      <c r="E29" s="18">
        <f t="shared" si="2"/>
        <v>1232.5746905519222</v>
      </c>
    </row>
    <row r="30" spans="1:8" x14ac:dyDescent="0.25">
      <c r="A30" s="40">
        <f t="shared" si="3"/>
        <v>290</v>
      </c>
      <c r="B30" s="43">
        <v>283.39999999999998</v>
      </c>
      <c r="C30" s="20">
        <f t="shared" si="0"/>
        <v>221.89999999999998</v>
      </c>
      <c r="D30" s="18">
        <f t="shared" si="1"/>
        <v>90.776078271978591</v>
      </c>
      <c r="E30" s="18">
        <f t="shared" si="2"/>
        <v>907.76078271978588</v>
      </c>
    </row>
    <row r="31" spans="1:8" x14ac:dyDescent="0.25">
      <c r="A31" s="40">
        <f t="shared" si="3"/>
        <v>300</v>
      </c>
      <c r="B31" s="43">
        <v>266.10000000000002</v>
      </c>
      <c r="C31" s="20">
        <f t="shared" si="0"/>
        <v>204.60000000000002</v>
      </c>
      <c r="D31" s="18">
        <f t="shared" si="1"/>
        <v>83.698898668079423</v>
      </c>
      <c r="E31" s="18">
        <f t="shared" si="2"/>
        <v>836.98898668079426</v>
      </c>
    </row>
    <row r="32" spans="1:8" x14ac:dyDescent="0.25">
      <c r="A32" s="40">
        <f t="shared" si="3"/>
        <v>310</v>
      </c>
      <c r="B32" s="43">
        <v>250.4</v>
      </c>
      <c r="C32" s="20">
        <f t="shared" si="0"/>
        <v>188.9</v>
      </c>
      <c r="D32" s="18">
        <f t="shared" si="1"/>
        <v>77.276255906159335</v>
      </c>
      <c r="E32" s="18">
        <f t="shared" si="2"/>
        <v>772.76255906159338</v>
      </c>
    </row>
    <row r="33" spans="1:5" x14ac:dyDescent="0.25">
      <c r="A33" s="40">
        <f t="shared" si="3"/>
        <v>320</v>
      </c>
      <c r="B33" s="43">
        <v>221.9</v>
      </c>
      <c r="C33" s="20">
        <f t="shared" si="0"/>
        <v>160.4</v>
      </c>
      <c r="D33" s="18">
        <f t="shared" si="1"/>
        <v>65.617318408406348</v>
      </c>
      <c r="E33" s="18">
        <f t="shared" si="2"/>
        <v>656.17318408406345</v>
      </c>
    </row>
    <row r="34" spans="1:5" x14ac:dyDescent="0.25">
      <c r="A34" s="40">
        <f t="shared" si="3"/>
        <v>330</v>
      </c>
      <c r="B34" s="43">
        <v>208.8</v>
      </c>
      <c r="C34" s="20">
        <f t="shared" si="0"/>
        <v>147.30000000000001</v>
      </c>
      <c r="D34" s="18">
        <f t="shared" si="1"/>
        <v>60.258298014702341</v>
      </c>
      <c r="E34" s="18">
        <f t="shared" si="2"/>
        <v>602.58298014702336</v>
      </c>
    </row>
    <row r="35" spans="1:5" x14ac:dyDescent="0.25">
      <c r="A35" s="40">
        <f t="shared" si="3"/>
        <v>340</v>
      </c>
      <c r="B35" s="43">
        <v>197.3</v>
      </c>
      <c r="C35" s="20">
        <f t="shared" si="0"/>
        <v>135.80000000000001</v>
      </c>
      <c r="D35" s="18">
        <f t="shared" si="1"/>
        <v>55.553814462977442</v>
      </c>
      <c r="E35" s="18">
        <f t="shared" si="2"/>
        <v>555.53814462977448</v>
      </c>
    </row>
    <row r="36" spans="1:5" x14ac:dyDescent="0.25">
      <c r="A36" s="40">
        <f t="shared" si="3"/>
        <v>350</v>
      </c>
      <c r="B36" s="43">
        <v>187.3</v>
      </c>
      <c r="C36" s="20">
        <f t="shared" si="0"/>
        <v>125.80000000000001</v>
      </c>
      <c r="D36" s="18">
        <f t="shared" si="1"/>
        <v>51.462959200607969</v>
      </c>
      <c r="E36" s="18">
        <f t="shared" si="2"/>
        <v>514.62959200607975</v>
      </c>
    </row>
    <row r="37" spans="1:5" x14ac:dyDescent="0.25">
      <c r="A37" s="40">
        <f>A36+10</f>
        <v>360</v>
      </c>
      <c r="B37" s="43">
        <v>178.9</v>
      </c>
      <c r="C37" s="20">
        <f t="shared" si="0"/>
        <v>117.4</v>
      </c>
      <c r="D37" s="18">
        <f t="shared" si="1"/>
        <v>48.026640780217612</v>
      </c>
      <c r="E37" s="18">
        <f t="shared" si="2"/>
        <v>480.2664078021761</v>
      </c>
    </row>
    <row r="38" spans="1:5" x14ac:dyDescent="0.25">
      <c r="A38" s="40">
        <f t="shared" si="3"/>
        <v>370</v>
      </c>
      <c r="B38" s="43">
        <v>170.4</v>
      </c>
      <c r="C38" s="20">
        <f t="shared" si="0"/>
        <v>108.9</v>
      </c>
      <c r="D38" s="18">
        <f t="shared" si="1"/>
        <v>44.549413807203557</v>
      </c>
      <c r="E38" s="18">
        <f t="shared" si="2"/>
        <v>445.49413807203558</v>
      </c>
    </row>
    <row r="39" spans="1:5" x14ac:dyDescent="0.25">
      <c r="A39" s="40">
        <f t="shared" si="3"/>
        <v>380</v>
      </c>
      <c r="B39" s="43">
        <v>163.69999999999999</v>
      </c>
      <c r="C39" s="20">
        <f t="shared" si="0"/>
        <v>102.19999999999999</v>
      </c>
      <c r="D39" s="18">
        <f t="shared" si="1"/>
        <v>41.808540781416006</v>
      </c>
      <c r="E39" s="18">
        <f t="shared" si="2"/>
        <v>418.08540781416008</v>
      </c>
    </row>
    <row r="40" spans="1:5" x14ac:dyDescent="0.25">
      <c r="A40" s="40">
        <f t="shared" si="3"/>
        <v>390</v>
      </c>
      <c r="B40" s="43">
        <v>156.30000000000001</v>
      </c>
      <c r="C40" s="20">
        <f t="shared" si="0"/>
        <v>94.800000000000011</v>
      </c>
      <c r="D40" s="18">
        <f t="shared" si="1"/>
        <v>38.781307887262606</v>
      </c>
      <c r="E40" s="18">
        <f t="shared" si="2"/>
        <v>387.81307887262608</v>
      </c>
    </row>
    <row r="41" spans="1:5" x14ac:dyDescent="0.25">
      <c r="A41" s="40">
        <f t="shared" si="3"/>
        <v>400</v>
      </c>
      <c r="B41" s="43">
        <v>150.1</v>
      </c>
      <c r="C41" s="20">
        <f t="shared" si="0"/>
        <v>88.6</v>
      </c>
      <c r="D41" s="18">
        <f t="shared" si="1"/>
        <v>36.244977624593524</v>
      </c>
      <c r="E41" s="18">
        <f t="shared" si="2"/>
        <v>362.44977624593525</v>
      </c>
    </row>
    <row r="42" spans="1:5" x14ac:dyDescent="0.25">
      <c r="A42" s="40">
        <f t="shared" si="3"/>
        <v>410</v>
      </c>
      <c r="B42" s="43">
        <v>143.9</v>
      </c>
      <c r="C42" s="20">
        <f t="shared" si="0"/>
        <v>82.4</v>
      </c>
      <c r="D42" s="18">
        <f t="shared" si="1"/>
        <v>33.708647361924456</v>
      </c>
      <c r="E42" s="18">
        <f t="shared" si="2"/>
        <v>337.08647361924454</v>
      </c>
    </row>
    <row r="43" spans="1:5" x14ac:dyDescent="0.25">
      <c r="A43" s="40">
        <f t="shared" si="3"/>
        <v>420</v>
      </c>
      <c r="B43" s="43">
        <v>138</v>
      </c>
      <c r="C43" s="20">
        <f t="shared" si="0"/>
        <v>76.5</v>
      </c>
      <c r="D43" s="18">
        <f t="shared" si="1"/>
        <v>31.295042757126467</v>
      </c>
      <c r="E43" s="18">
        <f t="shared" si="2"/>
        <v>312.95042757126464</v>
      </c>
    </row>
    <row r="44" spans="1:5" x14ac:dyDescent="0.25">
      <c r="A44" s="40">
        <f t="shared" si="3"/>
        <v>430</v>
      </c>
      <c r="B44" s="43">
        <v>132.80000000000001</v>
      </c>
      <c r="C44" s="14">
        <f t="shared" si="0"/>
        <v>71.300000000000011</v>
      </c>
      <c r="D44" s="18">
        <f t="shared" si="1"/>
        <v>29.167798020694345</v>
      </c>
      <c r="E44" s="18">
        <f t="shared" si="2"/>
        <v>291.67798020694346</v>
      </c>
    </row>
    <row r="45" spans="1:5" x14ac:dyDescent="0.25">
      <c r="A45" s="40">
        <f t="shared" si="3"/>
        <v>440</v>
      </c>
      <c r="B45" s="43">
        <v>128.5</v>
      </c>
      <c r="C45" s="14">
        <f t="shared" si="0"/>
        <v>67</v>
      </c>
      <c r="D45" s="18">
        <f t="shared" si="1"/>
        <v>27.408730257875469</v>
      </c>
      <c r="E45" s="18">
        <f t="shared" si="2"/>
        <v>274.0873025787547</v>
      </c>
    </row>
    <row r="46" spans="1:5" x14ac:dyDescent="0.25">
      <c r="A46" s="40">
        <f t="shared" si="3"/>
        <v>450</v>
      </c>
      <c r="B46" s="43">
        <v>124.2</v>
      </c>
      <c r="C46" s="14">
        <f t="shared" si="0"/>
        <v>62.7</v>
      </c>
      <c r="D46" s="18">
        <f t="shared" si="1"/>
        <v>25.649662495056596</v>
      </c>
      <c r="E46" s="18">
        <f t="shared" si="2"/>
        <v>256.49662495056594</v>
      </c>
    </row>
    <row r="47" spans="1:5" x14ac:dyDescent="0.25">
      <c r="A47" s="40">
        <f t="shared" si="3"/>
        <v>460</v>
      </c>
      <c r="B47" s="43">
        <v>119.5</v>
      </c>
      <c r="C47" s="14">
        <f t="shared" si="0"/>
        <v>58</v>
      </c>
      <c r="D47" s="18">
        <f t="shared" si="1"/>
        <v>23.726960521742942</v>
      </c>
      <c r="E47" s="18">
        <f t="shared" si="2"/>
        <v>237.26960521742942</v>
      </c>
    </row>
    <row r="48" spans="1:5" x14ac:dyDescent="0.25">
      <c r="A48" s="40">
        <f t="shared" si="3"/>
        <v>470</v>
      </c>
      <c r="B48" s="43">
        <v>116</v>
      </c>
      <c r="C48" s="14">
        <f t="shared" si="0"/>
        <v>54.5</v>
      </c>
      <c r="D48" s="18">
        <f t="shared" si="1"/>
        <v>22.295161179913627</v>
      </c>
      <c r="E48" s="18">
        <f t="shared" si="2"/>
        <v>222.95161179913629</v>
      </c>
    </row>
    <row r="49" spans="1:5" x14ac:dyDescent="0.25">
      <c r="A49" s="40">
        <f t="shared" si="3"/>
        <v>480</v>
      </c>
      <c r="B49" s="43">
        <v>112.4</v>
      </c>
      <c r="C49" s="14">
        <f t="shared" si="0"/>
        <v>50.900000000000006</v>
      </c>
      <c r="D49" s="18">
        <f t="shared" si="1"/>
        <v>20.822453285460618</v>
      </c>
      <c r="E49" s="18">
        <f t="shared" si="2"/>
        <v>208.2245328546062</v>
      </c>
    </row>
    <row r="50" spans="1:5" x14ac:dyDescent="0.25">
      <c r="A50" s="40">
        <f t="shared" si="3"/>
        <v>490</v>
      </c>
      <c r="B50" s="43">
        <v>109.4</v>
      </c>
      <c r="C50" s="14">
        <f t="shared" si="0"/>
        <v>47.900000000000006</v>
      </c>
      <c r="D50" s="18">
        <f t="shared" si="1"/>
        <v>19.595196706749778</v>
      </c>
      <c r="E50" s="18">
        <f t="shared" si="2"/>
        <v>195.95196706749778</v>
      </c>
    </row>
    <row r="51" spans="1:5" x14ac:dyDescent="0.25">
      <c r="A51" s="40">
        <f t="shared" si="3"/>
        <v>500</v>
      </c>
      <c r="B51" s="43">
        <v>106.2</v>
      </c>
      <c r="C51" s="14">
        <f t="shared" si="0"/>
        <v>44.7</v>
      </c>
      <c r="D51" s="18">
        <f t="shared" si="1"/>
        <v>18.286123022791543</v>
      </c>
      <c r="E51" s="18">
        <f t="shared" si="2"/>
        <v>182.86123022791543</v>
      </c>
    </row>
    <row r="52" spans="1:5" x14ac:dyDescent="0.25">
      <c r="A52" s="40">
        <f t="shared" si="3"/>
        <v>510</v>
      </c>
      <c r="B52" s="43">
        <v>103.2</v>
      </c>
      <c r="C52" s="14">
        <f t="shared" si="0"/>
        <v>41.7</v>
      </c>
      <c r="D52" s="18">
        <f t="shared" si="1"/>
        <v>17.058866444080703</v>
      </c>
      <c r="E52" s="18">
        <f t="shared" si="2"/>
        <v>170.58866444080704</v>
      </c>
    </row>
    <row r="53" spans="1:5" x14ac:dyDescent="0.25">
      <c r="A53" s="40">
        <f t="shared" si="3"/>
        <v>520</v>
      </c>
      <c r="B53" s="43">
        <v>100.1</v>
      </c>
      <c r="C53" s="14">
        <f t="shared" si="0"/>
        <v>38.599999999999994</v>
      </c>
      <c r="D53" s="18">
        <f t="shared" si="1"/>
        <v>15.790701312746162</v>
      </c>
      <c r="E53" s="18">
        <f t="shared" si="2"/>
        <v>157.90701312746162</v>
      </c>
    </row>
    <row r="54" spans="1:5" x14ac:dyDescent="0.25">
      <c r="A54" s="40">
        <f t="shared" si="3"/>
        <v>530</v>
      </c>
      <c r="B54" s="43">
        <v>97.5</v>
      </c>
      <c r="C54" s="14">
        <f t="shared" si="0"/>
        <v>36</v>
      </c>
      <c r="D54" s="18">
        <f t="shared" si="1"/>
        <v>14.727078944530103</v>
      </c>
      <c r="E54" s="18">
        <f t="shared" si="2"/>
        <v>147.27078944530103</v>
      </c>
    </row>
    <row r="55" spans="1:5" x14ac:dyDescent="0.25">
      <c r="A55" s="40">
        <f t="shared" si="3"/>
        <v>540</v>
      </c>
      <c r="B55" s="43">
        <v>95.3</v>
      </c>
      <c r="C55" s="14">
        <f t="shared" si="0"/>
        <v>33.799999999999997</v>
      </c>
      <c r="D55" s="18">
        <f t="shared" si="1"/>
        <v>13.827090786808817</v>
      </c>
      <c r="E55" s="18">
        <f t="shared" si="2"/>
        <v>138.27090786808816</v>
      </c>
    </row>
    <row r="56" spans="1:5" x14ac:dyDescent="0.25">
      <c r="A56" s="40">
        <f t="shared" si="3"/>
        <v>550</v>
      </c>
      <c r="B56" s="43">
        <v>93.3</v>
      </c>
      <c r="C56" s="14">
        <f t="shared" si="0"/>
        <v>31.799999999999997</v>
      </c>
      <c r="D56" s="18">
        <f t="shared" si="1"/>
        <v>13.008919734334922</v>
      </c>
      <c r="E56" s="18">
        <f t="shared" si="2"/>
        <v>130.08919734334921</v>
      </c>
    </row>
    <row r="57" spans="1:5" x14ac:dyDescent="0.25">
      <c r="A57" s="40">
        <f t="shared" si="3"/>
        <v>560</v>
      </c>
      <c r="B57" s="43">
        <v>91.3</v>
      </c>
      <c r="C57" s="14">
        <f t="shared" si="0"/>
        <v>29.799999999999997</v>
      </c>
      <c r="D57" s="18">
        <f t="shared" si="1"/>
        <v>12.190748681861027</v>
      </c>
      <c r="E57" s="18">
        <f t="shared" si="2"/>
        <v>121.90748681861027</v>
      </c>
    </row>
    <row r="58" spans="1:5" x14ac:dyDescent="0.25">
      <c r="A58" s="40">
        <f t="shared" si="3"/>
        <v>570</v>
      </c>
      <c r="B58" s="43">
        <v>89.5</v>
      </c>
      <c r="C58" s="14">
        <f t="shared" si="0"/>
        <v>28</v>
      </c>
      <c r="D58" s="18">
        <f t="shared" si="1"/>
        <v>11.454394734634523</v>
      </c>
      <c r="E58" s="18">
        <f t="shared" si="2"/>
        <v>114.54394734634522</v>
      </c>
    </row>
    <row r="59" spans="1:5" x14ac:dyDescent="0.25">
      <c r="A59" s="40">
        <f t="shared" si="3"/>
        <v>580</v>
      </c>
      <c r="B59" s="43">
        <v>87.6</v>
      </c>
      <c r="C59" s="14">
        <f t="shared" si="0"/>
        <v>26.099999999999994</v>
      </c>
      <c r="D59" s="18">
        <f t="shared" si="1"/>
        <v>10.677132234784322</v>
      </c>
      <c r="E59" s="18">
        <f t="shared" si="2"/>
        <v>106.77132234784322</v>
      </c>
    </row>
    <row r="60" spans="1:5" x14ac:dyDescent="0.25">
      <c r="A60" s="40">
        <f t="shared" si="3"/>
        <v>590</v>
      </c>
      <c r="B60" s="43">
        <v>86.3</v>
      </c>
      <c r="C60" s="14">
        <f t="shared" si="0"/>
        <v>24.799999999999997</v>
      </c>
      <c r="D60" s="18">
        <f t="shared" si="1"/>
        <v>10.145321050676291</v>
      </c>
      <c r="E60" s="18">
        <f t="shared" si="2"/>
        <v>101.4532105067629</v>
      </c>
    </row>
    <row r="61" spans="1:5" x14ac:dyDescent="0.25">
      <c r="A61" s="40">
        <f t="shared" si="3"/>
        <v>600</v>
      </c>
      <c r="B61" s="43">
        <v>84.6</v>
      </c>
      <c r="C61" s="14">
        <f t="shared" si="0"/>
        <v>23.099999999999994</v>
      </c>
      <c r="D61" s="18">
        <f t="shared" si="1"/>
        <v>9.4498756560734805</v>
      </c>
      <c r="E61" s="18">
        <f t="shared" si="2"/>
        <v>94.498756560734805</v>
      </c>
    </row>
    <row r="62" spans="1:5" x14ac:dyDescent="0.25">
      <c r="A62" s="40">
        <f t="shared" si="3"/>
        <v>610</v>
      </c>
      <c r="B62" s="43">
        <v>83.5</v>
      </c>
      <c r="C62" s="14">
        <f t="shared" si="0"/>
        <v>22</v>
      </c>
      <c r="D62" s="18">
        <f t="shared" si="1"/>
        <v>8.9998815772128395</v>
      </c>
      <c r="E62" s="18">
        <f t="shared" si="2"/>
        <v>89.998815772128395</v>
      </c>
    </row>
    <row r="63" spans="1:5" x14ac:dyDescent="0.25">
      <c r="A63" s="40">
        <f t="shared" si="3"/>
        <v>620</v>
      </c>
      <c r="B63" s="43">
        <v>82.3</v>
      </c>
      <c r="C63" s="14">
        <f t="shared" si="0"/>
        <v>20.799999999999997</v>
      </c>
      <c r="D63" s="18">
        <f t="shared" si="1"/>
        <v>8.5089789457285026</v>
      </c>
      <c r="E63" s="18">
        <f t="shared" si="2"/>
        <v>85.089789457285022</v>
      </c>
    </row>
    <row r="64" spans="1:5" x14ac:dyDescent="0.25">
      <c r="A64" s="40">
        <f t="shared" si="3"/>
        <v>630</v>
      </c>
      <c r="B64" s="43">
        <v>81.099999999999994</v>
      </c>
      <c r="C64" s="14">
        <f t="shared" si="0"/>
        <v>19.599999999999994</v>
      </c>
      <c r="D64" s="18">
        <f t="shared" si="1"/>
        <v>8.0180763142441638</v>
      </c>
      <c r="E64" s="18">
        <f t="shared" si="2"/>
        <v>80.180763142441634</v>
      </c>
    </row>
    <row r="65" spans="1:5" x14ac:dyDescent="0.25">
      <c r="A65" s="40">
        <f t="shared" si="3"/>
        <v>640</v>
      </c>
      <c r="B65" s="43">
        <v>79.900000000000006</v>
      </c>
      <c r="C65" s="14">
        <f t="shared" si="0"/>
        <v>18.400000000000006</v>
      </c>
      <c r="D65" s="18">
        <f t="shared" si="1"/>
        <v>7.5271736827598321</v>
      </c>
      <c r="E65" s="18">
        <f t="shared" si="2"/>
        <v>75.271736827598318</v>
      </c>
    </row>
    <row r="66" spans="1:5" x14ac:dyDescent="0.25">
      <c r="A66" s="40">
        <f t="shared" si="3"/>
        <v>650</v>
      </c>
      <c r="B66" s="43">
        <v>79</v>
      </c>
      <c r="C66" s="14">
        <f t="shared" si="0"/>
        <v>17.5</v>
      </c>
      <c r="D66" s="18">
        <f t="shared" si="1"/>
        <v>7.1589967091465772</v>
      </c>
      <c r="E66" s="18">
        <f t="shared" si="2"/>
        <v>71.589967091465766</v>
      </c>
    </row>
    <row r="67" spans="1:5" x14ac:dyDescent="0.25">
      <c r="A67" s="40">
        <f t="shared" si="3"/>
        <v>660</v>
      </c>
      <c r="B67" s="43">
        <v>78.099999999999994</v>
      </c>
      <c r="C67" s="14">
        <f t="shared" si="0"/>
        <v>16.599999999999994</v>
      </c>
      <c r="D67" s="18">
        <f t="shared" si="1"/>
        <v>6.7908197355333222</v>
      </c>
      <c r="E67" s="18">
        <f t="shared" si="2"/>
        <v>67.908197355333215</v>
      </c>
    </row>
    <row r="68" spans="1:5" x14ac:dyDescent="0.25">
      <c r="A68" s="40">
        <f t="shared" si="3"/>
        <v>670</v>
      </c>
      <c r="B68" s="43">
        <v>77.3</v>
      </c>
      <c r="C68" s="14">
        <f t="shared" si="0"/>
        <v>15.799999999999997</v>
      </c>
      <c r="D68" s="18">
        <f t="shared" si="1"/>
        <v>6.463551314543766</v>
      </c>
      <c r="E68" s="18">
        <f t="shared" si="2"/>
        <v>64.635513145437656</v>
      </c>
    </row>
    <row r="69" spans="1:5" x14ac:dyDescent="0.25">
      <c r="A69" s="40">
        <f t="shared" si="3"/>
        <v>680</v>
      </c>
      <c r="B69" s="43">
        <v>76.400000000000006</v>
      </c>
      <c r="C69" s="14">
        <f t="shared" si="0"/>
        <v>14.900000000000006</v>
      </c>
      <c r="D69" s="18">
        <f t="shared" si="1"/>
        <v>6.0953743409305163</v>
      </c>
      <c r="E69" s="18">
        <f t="shared" si="2"/>
        <v>60.953743409305162</v>
      </c>
    </row>
    <row r="70" spans="1:5" x14ac:dyDescent="0.25">
      <c r="A70" s="40">
        <f t="shared" si="3"/>
        <v>690</v>
      </c>
      <c r="B70" s="43">
        <v>75.400000000000006</v>
      </c>
      <c r="C70" s="14">
        <f t="shared" si="0"/>
        <v>13.900000000000006</v>
      </c>
      <c r="D70" s="18">
        <f t="shared" si="1"/>
        <v>5.6862888146935697</v>
      </c>
      <c r="E70" s="18">
        <f t="shared" si="2"/>
        <v>56.862888146935695</v>
      </c>
    </row>
    <row r="71" spans="1:5" x14ac:dyDescent="0.25">
      <c r="A71" s="40">
        <f t="shared" si="3"/>
        <v>700</v>
      </c>
      <c r="B71" s="43">
        <v>74.400000000000006</v>
      </c>
      <c r="C71" s="14">
        <f t="shared" si="0"/>
        <v>12.900000000000006</v>
      </c>
      <c r="D71" s="18">
        <f t="shared" si="1"/>
        <v>5.2772032884566222</v>
      </c>
      <c r="E71" s="18">
        <f t="shared" si="2"/>
        <v>52.772032884566222</v>
      </c>
    </row>
    <row r="72" spans="1:5" x14ac:dyDescent="0.25">
      <c r="A72" s="40">
        <f t="shared" ref="A72:A106" si="4">A71+10</f>
        <v>710</v>
      </c>
      <c r="B72" s="43">
        <v>73.5</v>
      </c>
      <c r="C72" s="14">
        <f t="shared" si="0"/>
        <v>12</v>
      </c>
      <c r="D72" s="18">
        <f t="shared" si="1"/>
        <v>4.9090263148433673</v>
      </c>
      <c r="E72" s="18">
        <f t="shared" si="2"/>
        <v>49.090263148433671</v>
      </c>
    </row>
    <row r="73" spans="1:5" x14ac:dyDescent="0.25">
      <c r="A73" s="40">
        <f t="shared" si="4"/>
        <v>720</v>
      </c>
      <c r="B73" s="43">
        <v>72.900000000000006</v>
      </c>
      <c r="C73" s="14">
        <f t="shared" si="0"/>
        <v>11.400000000000006</v>
      </c>
      <c r="D73" s="18">
        <f t="shared" si="1"/>
        <v>4.6635749991012014</v>
      </c>
      <c r="E73" s="18">
        <f t="shared" si="2"/>
        <v>46.635749991012013</v>
      </c>
    </row>
    <row r="74" spans="1:5" x14ac:dyDescent="0.25">
      <c r="A74" s="40">
        <f t="shared" si="4"/>
        <v>730</v>
      </c>
      <c r="B74" s="43">
        <v>72.2</v>
      </c>
      <c r="C74" s="14">
        <f t="shared" si="0"/>
        <v>10.700000000000003</v>
      </c>
      <c r="D74" s="18">
        <f t="shared" si="1"/>
        <v>4.3772151307353369</v>
      </c>
      <c r="E74" s="18">
        <f t="shared" si="2"/>
        <v>43.772151307353369</v>
      </c>
    </row>
    <row r="75" spans="1:5" x14ac:dyDescent="0.25">
      <c r="A75" s="40">
        <f t="shared" si="4"/>
        <v>740</v>
      </c>
      <c r="B75" s="43">
        <v>71.599999999999994</v>
      </c>
      <c r="C75" s="14">
        <f t="shared" si="0"/>
        <v>10.099999999999994</v>
      </c>
      <c r="D75" s="18">
        <f t="shared" si="1"/>
        <v>4.1317638149931648</v>
      </c>
      <c r="E75" s="18">
        <f t="shared" si="2"/>
        <v>41.317638149931646</v>
      </c>
    </row>
    <row r="76" spans="1:5" x14ac:dyDescent="0.25">
      <c r="A76" s="40">
        <f t="shared" si="4"/>
        <v>750</v>
      </c>
      <c r="B76" s="43">
        <v>71.099999999999994</v>
      </c>
      <c r="C76" s="14">
        <f t="shared" si="0"/>
        <v>9.5999999999999943</v>
      </c>
      <c r="D76" s="18">
        <f t="shared" si="1"/>
        <v>3.9272210518746915</v>
      </c>
      <c r="E76" s="18">
        <f t="shared" si="2"/>
        <v>39.272210518746917</v>
      </c>
    </row>
    <row r="77" spans="1:5" x14ac:dyDescent="0.25">
      <c r="A77" s="40">
        <f t="shared" si="4"/>
        <v>760</v>
      </c>
      <c r="B77" s="43">
        <v>70.5</v>
      </c>
      <c r="C77" s="14">
        <f t="shared" si="0"/>
        <v>9</v>
      </c>
      <c r="D77" s="18">
        <f t="shared" si="1"/>
        <v>3.6817697361325257</v>
      </c>
      <c r="E77" s="18">
        <f t="shared" si="2"/>
        <v>36.817697361325258</v>
      </c>
    </row>
    <row r="78" spans="1:5" x14ac:dyDescent="0.25">
      <c r="A78" s="40">
        <f t="shared" si="4"/>
        <v>770</v>
      </c>
      <c r="B78" s="43">
        <v>70.099999999999994</v>
      </c>
      <c r="C78" s="14">
        <f t="shared" si="0"/>
        <v>8.5999999999999943</v>
      </c>
      <c r="D78" s="18">
        <f t="shared" si="1"/>
        <v>3.518135525637744</v>
      </c>
      <c r="E78" s="18">
        <f t="shared" si="2"/>
        <v>35.181355256377444</v>
      </c>
    </row>
    <row r="79" spans="1:5" x14ac:dyDescent="0.25">
      <c r="A79" s="40">
        <f t="shared" si="4"/>
        <v>780</v>
      </c>
      <c r="B79" s="43">
        <v>69.599999999999994</v>
      </c>
      <c r="C79" s="14">
        <f t="shared" si="0"/>
        <v>8.0999999999999943</v>
      </c>
      <c r="D79" s="18">
        <f t="shared" si="1"/>
        <v>3.3135927625192707</v>
      </c>
      <c r="E79" s="18">
        <f t="shared" si="2"/>
        <v>33.135927625192707</v>
      </c>
    </row>
    <row r="80" spans="1:5" x14ac:dyDescent="0.25">
      <c r="A80" s="40">
        <f t="shared" si="4"/>
        <v>790</v>
      </c>
      <c r="B80" s="43">
        <v>69.099999999999994</v>
      </c>
      <c r="C80" s="14">
        <f t="shared" si="0"/>
        <v>7.5999999999999943</v>
      </c>
      <c r="D80" s="18">
        <f t="shared" si="1"/>
        <v>3.109049999400797</v>
      </c>
      <c r="E80" s="18">
        <f t="shared" si="2"/>
        <v>31.09049999400797</v>
      </c>
    </row>
    <row r="81" spans="1:5" x14ac:dyDescent="0.25">
      <c r="A81" s="40">
        <f t="shared" si="4"/>
        <v>800</v>
      </c>
      <c r="B81" s="43">
        <v>68.8</v>
      </c>
      <c r="C81" s="14">
        <f t="shared" si="0"/>
        <v>7.2999999999999972</v>
      </c>
      <c r="D81" s="18">
        <f t="shared" si="1"/>
        <v>2.986324341529714</v>
      </c>
      <c r="E81" s="18">
        <f t="shared" si="2"/>
        <v>29.863243415297141</v>
      </c>
    </row>
    <row r="82" spans="1:5" x14ac:dyDescent="0.25">
      <c r="A82" s="40">
        <f t="shared" si="4"/>
        <v>810</v>
      </c>
      <c r="B82" s="43">
        <v>68.400000000000006</v>
      </c>
      <c r="C82" s="14">
        <f t="shared" si="0"/>
        <v>6.9000000000000057</v>
      </c>
      <c r="D82" s="18">
        <f t="shared" si="1"/>
        <v>2.8226901310349386</v>
      </c>
      <c r="E82" s="18">
        <f t="shared" si="2"/>
        <v>28.226901310349387</v>
      </c>
    </row>
    <row r="83" spans="1:5" x14ac:dyDescent="0.25">
      <c r="A83" s="40">
        <f t="shared" si="4"/>
        <v>820</v>
      </c>
      <c r="B83" s="43">
        <v>68</v>
      </c>
      <c r="C83" s="14">
        <f t="shared" si="0"/>
        <v>6.5</v>
      </c>
      <c r="D83" s="18">
        <f t="shared" si="1"/>
        <v>2.6590559205401574</v>
      </c>
      <c r="E83" s="18">
        <f t="shared" si="2"/>
        <v>26.590559205401576</v>
      </c>
    </row>
    <row r="84" spans="1:5" x14ac:dyDescent="0.25">
      <c r="A84" s="40">
        <f t="shared" si="4"/>
        <v>830</v>
      </c>
      <c r="B84" s="43">
        <v>67.599999999999994</v>
      </c>
      <c r="C84" s="14">
        <f t="shared" si="0"/>
        <v>6.0999999999999943</v>
      </c>
      <c r="D84" s="18">
        <f t="shared" si="1"/>
        <v>2.4954217100453762</v>
      </c>
      <c r="E84" s="18">
        <f t="shared" si="2"/>
        <v>24.954217100453761</v>
      </c>
    </row>
    <row r="85" spans="1:5" x14ac:dyDescent="0.25">
      <c r="A85" s="40">
        <f t="shared" si="4"/>
        <v>840</v>
      </c>
      <c r="B85" s="43">
        <v>67.099999999999994</v>
      </c>
      <c r="C85" s="14">
        <f t="shared" si="0"/>
        <v>5.5999999999999943</v>
      </c>
      <c r="D85" s="18">
        <f t="shared" si="1"/>
        <v>2.2908789469269024</v>
      </c>
      <c r="E85" s="18">
        <f t="shared" si="2"/>
        <v>22.908789469269024</v>
      </c>
    </row>
    <row r="86" spans="1:5" x14ac:dyDescent="0.25">
      <c r="A86" s="40">
        <f t="shared" si="4"/>
        <v>850</v>
      </c>
      <c r="B86" s="43">
        <v>66.7</v>
      </c>
      <c r="C86" s="14">
        <f t="shared" si="0"/>
        <v>5.2000000000000028</v>
      </c>
      <c r="D86" s="18">
        <f t="shared" si="1"/>
        <v>2.127244736432127</v>
      </c>
      <c r="E86" s="18">
        <f t="shared" si="2"/>
        <v>21.27244736432127</v>
      </c>
    </row>
    <row r="87" spans="1:5" x14ac:dyDescent="0.25">
      <c r="A87" s="40">
        <f t="shared" si="4"/>
        <v>860</v>
      </c>
      <c r="B87" s="43">
        <v>66.400000000000006</v>
      </c>
      <c r="C87" s="14">
        <f t="shared" si="0"/>
        <v>4.9000000000000057</v>
      </c>
      <c r="D87" s="18">
        <f t="shared" si="1"/>
        <v>2.0045190785610441</v>
      </c>
      <c r="E87" s="18">
        <f t="shared" si="2"/>
        <v>20.045190785610441</v>
      </c>
    </row>
    <row r="88" spans="1:5" x14ac:dyDescent="0.25">
      <c r="A88" s="40">
        <f t="shared" si="4"/>
        <v>870</v>
      </c>
      <c r="B88" s="43">
        <v>66.3</v>
      </c>
      <c r="C88" s="14">
        <f t="shared" si="0"/>
        <v>4.7999999999999972</v>
      </c>
      <c r="D88" s="18">
        <f t="shared" si="1"/>
        <v>1.9636105259373458</v>
      </c>
      <c r="E88" s="18">
        <f t="shared" si="2"/>
        <v>19.636105259373458</v>
      </c>
    </row>
    <row r="89" spans="1:5" x14ac:dyDescent="0.25">
      <c r="A89" s="40">
        <f t="shared" si="4"/>
        <v>880</v>
      </c>
      <c r="B89" s="43">
        <v>66.099999999999994</v>
      </c>
      <c r="C89" s="14">
        <f t="shared" si="0"/>
        <v>4.5999999999999943</v>
      </c>
      <c r="D89" s="18">
        <f t="shared" si="1"/>
        <v>1.8817934206899551</v>
      </c>
      <c r="E89" s="18">
        <f t="shared" si="2"/>
        <v>18.817934206899551</v>
      </c>
    </row>
    <row r="90" spans="1:5" x14ac:dyDescent="0.25">
      <c r="A90" s="40">
        <f t="shared" si="4"/>
        <v>890</v>
      </c>
      <c r="B90" s="43">
        <v>65.8</v>
      </c>
      <c r="C90" s="14">
        <f t="shared" si="0"/>
        <v>4.2999999999999972</v>
      </c>
      <c r="D90" s="18">
        <f t="shared" si="1"/>
        <v>1.759067762818872</v>
      </c>
      <c r="E90" s="18">
        <f t="shared" si="2"/>
        <v>17.590677628188722</v>
      </c>
    </row>
    <row r="91" spans="1:5" x14ac:dyDescent="0.25">
      <c r="A91" s="40">
        <f t="shared" si="4"/>
        <v>900</v>
      </c>
      <c r="B91" s="43">
        <v>65.5</v>
      </c>
      <c r="C91" s="14">
        <f t="shared" si="0"/>
        <v>4</v>
      </c>
      <c r="D91" s="18">
        <f t="shared" si="1"/>
        <v>1.6363421049477891</v>
      </c>
      <c r="E91" s="18">
        <f t="shared" si="2"/>
        <v>16.363421049477893</v>
      </c>
    </row>
    <row r="92" spans="1:5" x14ac:dyDescent="0.25">
      <c r="A92" s="40">
        <f t="shared" si="4"/>
        <v>910</v>
      </c>
      <c r="B92" s="43">
        <v>65.2</v>
      </c>
      <c r="C92" s="14">
        <f t="shared" si="0"/>
        <v>3.7000000000000028</v>
      </c>
      <c r="D92" s="18">
        <f t="shared" si="1"/>
        <v>1.5136164470767062</v>
      </c>
      <c r="E92" s="18">
        <f t="shared" si="2"/>
        <v>15.136164470767062</v>
      </c>
    </row>
    <row r="93" spans="1:5" x14ac:dyDescent="0.25">
      <c r="A93" s="40">
        <f t="shared" si="4"/>
        <v>920</v>
      </c>
      <c r="B93" s="43">
        <v>65</v>
      </c>
      <c r="C93" s="14">
        <f t="shared" si="0"/>
        <v>3.5</v>
      </c>
      <c r="D93" s="18">
        <f t="shared" si="1"/>
        <v>1.4317993418293153</v>
      </c>
      <c r="E93" s="18">
        <f t="shared" si="2"/>
        <v>14.317993418293153</v>
      </c>
    </row>
    <row r="94" spans="1:5" x14ac:dyDescent="0.25">
      <c r="A94" s="40">
        <f t="shared" si="4"/>
        <v>930</v>
      </c>
      <c r="B94" s="43">
        <v>64.8</v>
      </c>
      <c r="C94" s="14">
        <f t="shared" si="0"/>
        <v>3.2999999999999972</v>
      </c>
      <c r="D94" s="18">
        <f t="shared" si="1"/>
        <v>1.3499822365819247</v>
      </c>
      <c r="E94" s="18">
        <f t="shared" si="2"/>
        <v>13.499822365819247</v>
      </c>
    </row>
    <row r="95" spans="1:5" x14ac:dyDescent="0.25">
      <c r="A95" s="40">
        <f t="shared" si="4"/>
        <v>940</v>
      </c>
      <c r="B95" s="43">
        <v>64.599999999999994</v>
      </c>
      <c r="C95" s="14">
        <f t="shared" si="0"/>
        <v>3.0999999999999943</v>
      </c>
      <c r="D95" s="18">
        <f t="shared" si="1"/>
        <v>1.2681651313345341</v>
      </c>
      <c r="E95" s="18">
        <f t="shared" si="2"/>
        <v>12.681651313345341</v>
      </c>
    </row>
    <row r="96" spans="1:5" x14ac:dyDescent="0.25">
      <c r="A96" s="40">
        <f t="shared" si="4"/>
        <v>950</v>
      </c>
      <c r="B96" s="43">
        <v>64.400000000000006</v>
      </c>
      <c r="C96" s="14">
        <f t="shared" si="0"/>
        <v>2.9000000000000057</v>
      </c>
      <c r="D96" s="18">
        <f t="shared" si="1"/>
        <v>1.1863480260871495</v>
      </c>
      <c r="E96" s="18">
        <f t="shared" si="2"/>
        <v>11.863480260871494</v>
      </c>
    </row>
    <row r="97" spans="1:5" x14ac:dyDescent="0.25">
      <c r="A97" s="40">
        <f t="shared" si="4"/>
        <v>960</v>
      </c>
      <c r="B97" s="43">
        <v>64.099999999999994</v>
      </c>
      <c r="C97" s="14">
        <f t="shared" si="0"/>
        <v>2.5999999999999943</v>
      </c>
      <c r="D97" s="18">
        <f t="shared" si="1"/>
        <v>1.0636223682160606</v>
      </c>
      <c r="E97" s="18">
        <f t="shared" si="2"/>
        <v>10.636223682160606</v>
      </c>
    </row>
    <row r="98" spans="1:5" x14ac:dyDescent="0.25">
      <c r="A98" s="40">
        <f t="shared" si="4"/>
        <v>970</v>
      </c>
      <c r="B98" s="43">
        <v>63.9</v>
      </c>
      <c r="C98" s="14">
        <f t="shared" si="0"/>
        <v>2.3999999999999986</v>
      </c>
      <c r="D98" s="18">
        <f t="shared" si="1"/>
        <v>0.98180526296867288</v>
      </c>
      <c r="E98" s="18">
        <f t="shared" si="2"/>
        <v>9.8180526296867292</v>
      </c>
    </row>
    <row r="99" spans="1:5" x14ac:dyDescent="0.25">
      <c r="A99" s="40">
        <f t="shared" si="4"/>
        <v>980</v>
      </c>
      <c r="B99" s="43">
        <v>63.8</v>
      </c>
      <c r="C99" s="14">
        <f t="shared" si="0"/>
        <v>2.2999999999999972</v>
      </c>
      <c r="D99" s="18">
        <f t="shared" si="1"/>
        <v>0.94089671034497757</v>
      </c>
      <c r="E99" s="18">
        <f t="shared" si="2"/>
        <v>9.4089671034497755</v>
      </c>
    </row>
    <row r="100" spans="1:5" x14ac:dyDescent="0.25">
      <c r="A100" s="40">
        <f t="shared" si="4"/>
        <v>990</v>
      </c>
      <c r="B100" s="43">
        <v>63.6</v>
      </c>
      <c r="C100" s="14">
        <f t="shared" si="0"/>
        <v>2.1000000000000014</v>
      </c>
      <c r="D100" s="18">
        <f t="shared" si="1"/>
        <v>0.85907960509758985</v>
      </c>
      <c r="E100" s="18">
        <f t="shared" si="2"/>
        <v>8.5907960509758983</v>
      </c>
    </row>
    <row r="101" spans="1:5" x14ac:dyDescent="0.25">
      <c r="A101" s="40">
        <f t="shared" si="4"/>
        <v>1000</v>
      </c>
      <c r="B101" s="43">
        <v>63.5</v>
      </c>
      <c r="C101" s="14">
        <f t="shared" si="0"/>
        <v>2</v>
      </c>
      <c r="D101" s="18">
        <f t="shared" si="1"/>
        <v>0.81817105247389454</v>
      </c>
      <c r="E101" s="18">
        <f t="shared" si="2"/>
        <v>8.1817105247389463</v>
      </c>
    </row>
    <row r="102" spans="1:5" x14ac:dyDescent="0.25">
      <c r="A102" s="40">
        <f t="shared" si="4"/>
        <v>1010</v>
      </c>
      <c r="B102" s="43">
        <v>63.3</v>
      </c>
      <c r="C102" s="14">
        <f t="shared" si="0"/>
        <v>1.7999999999999972</v>
      </c>
      <c r="D102" s="18">
        <f t="shared" si="1"/>
        <v>0.73635394722650394</v>
      </c>
      <c r="E102" s="18">
        <f t="shared" si="2"/>
        <v>7.3635394722650389</v>
      </c>
    </row>
    <row r="103" spans="1:5" x14ac:dyDescent="0.25">
      <c r="A103" s="40">
        <f t="shared" si="4"/>
        <v>1020</v>
      </c>
      <c r="B103" s="43">
        <v>63.2</v>
      </c>
      <c r="C103" s="14">
        <f t="shared" si="0"/>
        <v>1.7000000000000028</v>
      </c>
      <c r="D103" s="18">
        <f t="shared" si="1"/>
        <v>0.69544539460281152</v>
      </c>
      <c r="E103" s="18">
        <f t="shared" si="2"/>
        <v>6.9544539460281154</v>
      </c>
    </row>
    <row r="104" spans="1:5" x14ac:dyDescent="0.25">
      <c r="A104" s="40">
        <f t="shared" si="4"/>
        <v>1030</v>
      </c>
      <c r="B104" s="43">
        <v>63.1</v>
      </c>
      <c r="C104" s="14">
        <f t="shared" si="0"/>
        <v>1.6000000000000014</v>
      </c>
      <c r="D104" s="18">
        <f t="shared" si="1"/>
        <v>0.65453684197911621</v>
      </c>
      <c r="E104" s="18">
        <f t="shared" si="2"/>
        <v>6.5453684197911617</v>
      </c>
    </row>
    <row r="105" spans="1:5" x14ac:dyDescent="0.25">
      <c r="A105" s="40">
        <f t="shared" si="4"/>
        <v>1040</v>
      </c>
      <c r="B105" s="43">
        <v>63</v>
      </c>
      <c r="C105" s="14">
        <f t="shared" si="0"/>
        <v>1.5</v>
      </c>
      <c r="D105" s="18">
        <f t="shared" si="1"/>
        <v>0.61362828935542091</v>
      </c>
      <c r="E105" s="18">
        <f t="shared" si="2"/>
        <v>6.1362828935542089</v>
      </c>
    </row>
    <row r="106" spans="1:5" x14ac:dyDescent="0.25">
      <c r="A106" s="40">
        <f t="shared" si="4"/>
        <v>1050</v>
      </c>
      <c r="B106" s="43">
        <v>62.8</v>
      </c>
      <c r="C106" s="14">
        <f t="shared" si="0"/>
        <v>1.2999999999999972</v>
      </c>
      <c r="D106" s="18">
        <f t="shared" si="1"/>
        <v>0.5318111841080303</v>
      </c>
      <c r="E106" s="18">
        <f t="shared" si="2"/>
        <v>5.3181118410803032</v>
      </c>
    </row>
    <row r="107" spans="1:5" x14ac:dyDescent="0.25">
      <c r="A107" s="40"/>
      <c r="B107" s="13"/>
    </row>
    <row r="108" spans="1:5" x14ac:dyDescent="0.25">
      <c r="A108" s="40"/>
      <c r="B108" s="13"/>
    </row>
    <row r="109" spans="1:5" x14ac:dyDescent="0.25">
      <c r="A109" s="40"/>
      <c r="B109" s="13"/>
    </row>
    <row r="110" spans="1:5" x14ac:dyDescent="0.25">
      <c r="A110" s="40"/>
      <c r="B110" s="13"/>
    </row>
    <row r="111" spans="1:5" x14ac:dyDescent="0.25">
      <c r="A111" s="40"/>
      <c r="B111" s="13"/>
    </row>
    <row r="112" spans="1:5" x14ac:dyDescent="0.25">
      <c r="A112" s="40"/>
      <c r="B112" s="13"/>
    </row>
    <row r="113" spans="1:2" x14ac:dyDescent="0.25">
      <c r="A113" s="40"/>
      <c r="B113" s="13"/>
    </row>
    <row r="114" spans="1:2" x14ac:dyDescent="0.25">
      <c r="A114" s="40"/>
      <c r="B114" s="13"/>
    </row>
    <row r="115" spans="1:2" x14ac:dyDescent="0.25">
      <c r="A115" s="40"/>
      <c r="B115" s="13"/>
    </row>
    <row r="116" spans="1:2" x14ac:dyDescent="0.25">
      <c r="A116" s="40"/>
      <c r="B116" s="13"/>
    </row>
    <row r="117" spans="1:2" x14ac:dyDescent="0.25">
      <c r="A117" s="40"/>
      <c r="B117" s="13"/>
    </row>
    <row r="118" spans="1:2" x14ac:dyDescent="0.25">
      <c r="A118" s="40"/>
      <c r="B118" s="13"/>
    </row>
    <row r="119" spans="1:2" x14ac:dyDescent="0.25">
      <c r="A119" s="40"/>
      <c r="B119" s="13"/>
    </row>
    <row r="120" spans="1:2" x14ac:dyDescent="0.25">
      <c r="A120" s="40"/>
      <c r="B120" s="13"/>
    </row>
    <row r="121" spans="1:2" x14ac:dyDescent="0.25">
      <c r="A121" s="40"/>
      <c r="B121" s="13"/>
    </row>
    <row r="122" spans="1:2" x14ac:dyDescent="0.25">
      <c r="A122" s="40"/>
      <c r="B122" s="13"/>
    </row>
    <row r="123" spans="1:2" x14ac:dyDescent="0.25">
      <c r="A123" s="40"/>
      <c r="B123" s="13"/>
    </row>
    <row r="124" spans="1:2" x14ac:dyDescent="0.25">
      <c r="A124" s="40"/>
      <c r="B124" s="13"/>
    </row>
    <row r="125" spans="1:2" x14ac:dyDescent="0.25">
      <c r="A125" s="40"/>
      <c r="B125" s="13"/>
    </row>
    <row r="126" spans="1:2" x14ac:dyDescent="0.25">
      <c r="A126" s="40"/>
      <c r="B126" s="13"/>
    </row>
    <row r="127" spans="1:2" x14ac:dyDescent="0.25">
      <c r="A127" s="40"/>
      <c r="B127" s="13"/>
    </row>
    <row r="128" spans="1:2" x14ac:dyDescent="0.25">
      <c r="A128" s="40"/>
      <c r="B128" s="13"/>
    </row>
    <row r="129" spans="1:2" x14ac:dyDescent="0.25">
      <c r="A129" s="40"/>
      <c r="B129" s="13"/>
    </row>
    <row r="130" spans="1:2" x14ac:dyDescent="0.25">
      <c r="A130" s="40"/>
      <c r="B130" s="13"/>
    </row>
    <row r="131" spans="1:2" x14ac:dyDescent="0.25">
      <c r="A131" s="40"/>
      <c r="B131" s="13"/>
    </row>
    <row r="132" spans="1:2" x14ac:dyDescent="0.25">
      <c r="A132" s="40"/>
      <c r="B132" s="13"/>
    </row>
    <row r="133" spans="1:2" x14ac:dyDescent="0.25">
      <c r="A133" s="40"/>
      <c r="B133" s="13"/>
    </row>
    <row r="134" spans="1:2" x14ac:dyDescent="0.25">
      <c r="A134" s="40"/>
      <c r="B134" s="13"/>
    </row>
    <row r="135" spans="1:2" x14ac:dyDescent="0.25">
      <c r="A135" s="40"/>
      <c r="B135" s="13"/>
    </row>
    <row r="136" spans="1:2" x14ac:dyDescent="0.25">
      <c r="A136" s="40"/>
      <c r="B136" s="13"/>
    </row>
    <row r="137" spans="1:2" x14ac:dyDescent="0.25">
      <c r="A137" s="40"/>
      <c r="B137" s="13"/>
    </row>
    <row r="138" spans="1:2" x14ac:dyDescent="0.25">
      <c r="A138" s="40"/>
      <c r="B138" s="13"/>
    </row>
    <row r="139" spans="1:2" x14ac:dyDescent="0.25">
      <c r="A139" s="40"/>
      <c r="B139" s="13"/>
    </row>
    <row r="140" spans="1:2" x14ac:dyDescent="0.25">
      <c r="A140" s="40"/>
      <c r="B140" s="13"/>
    </row>
    <row r="141" spans="1:2" x14ac:dyDescent="0.25">
      <c r="A141" s="40"/>
      <c r="B141" s="13"/>
    </row>
    <row r="142" spans="1:2" x14ac:dyDescent="0.25">
      <c r="A142" s="40"/>
      <c r="B142" s="13"/>
    </row>
    <row r="143" spans="1:2" x14ac:dyDescent="0.25">
      <c r="A143" s="40"/>
      <c r="B143" s="13"/>
    </row>
    <row r="144" spans="1:2" x14ac:dyDescent="0.25">
      <c r="A144" s="40"/>
      <c r="B144" s="13"/>
    </row>
    <row r="145" spans="1:2" x14ac:dyDescent="0.25">
      <c r="A145" s="40"/>
      <c r="B145" s="13"/>
    </row>
    <row r="146" spans="1:2" x14ac:dyDescent="0.25">
      <c r="A146" s="40"/>
      <c r="B146" s="13"/>
    </row>
    <row r="147" spans="1:2" x14ac:dyDescent="0.25">
      <c r="A147" s="40"/>
      <c r="B147" s="13"/>
    </row>
    <row r="148" spans="1:2" x14ac:dyDescent="0.25">
      <c r="A148" s="40"/>
      <c r="B148" s="13"/>
    </row>
    <row r="149" spans="1:2" x14ac:dyDescent="0.25">
      <c r="A149" s="40"/>
      <c r="B149" s="13"/>
    </row>
    <row r="150" spans="1:2" x14ac:dyDescent="0.25">
      <c r="A150" s="40"/>
      <c r="B150" s="13"/>
    </row>
    <row r="151" spans="1:2" x14ac:dyDescent="0.25">
      <c r="A151" s="40"/>
      <c r="B151" s="13"/>
    </row>
    <row r="152" spans="1:2" x14ac:dyDescent="0.25">
      <c r="A152" s="40"/>
      <c r="B152" s="13"/>
    </row>
    <row r="153" spans="1:2" x14ac:dyDescent="0.25">
      <c r="A153" s="40"/>
      <c r="B153" s="13"/>
    </row>
    <row r="154" spans="1:2" x14ac:dyDescent="0.25">
      <c r="A154" s="40"/>
      <c r="B154" s="13"/>
    </row>
    <row r="155" spans="1:2" x14ac:dyDescent="0.25">
      <c r="A155" s="40"/>
      <c r="B155" s="13"/>
    </row>
    <row r="156" spans="1:2" x14ac:dyDescent="0.25">
      <c r="A156" s="40"/>
      <c r="B156" s="13"/>
    </row>
    <row r="157" spans="1:2" x14ac:dyDescent="0.25">
      <c r="A157" s="40"/>
      <c r="B157" s="13"/>
    </row>
    <row r="158" spans="1:2" x14ac:dyDescent="0.25">
      <c r="A158" s="40"/>
      <c r="B158" s="13"/>
    </row>
    <row r="159" spans="1:2" x14ac:dyDescent="0.25">
      <c r="A159" s="40"/>
      <c r="B159" s="13"/>
    </row>
    <row r="160" spans="1:2" x14ac:dyDescent="0.25">
      <c r="A160" s="40"/>
      <c r="B160" s="13"/>
    </row>
    <row r="161" spans="1:2" x14ac:dyDescent="0.25">
      <c r="A161" s="40"/>
      <c r="B161" s="13"/>
    </row>
    <row r="162" spans="1:2" x14ac:dyDescent="0.25">
      <c r="A162" s="40"/>
      <c r="B162" s="13"/>
    </row>
    <row r="163" spans="1:2" x14ac:dyDescent="0.25">
      <c r="A163" s="40"/>
      <c r="B163" s="13"/>
    </row>
    <row r="164" spans="1:2" x14ac:dyDescent="0.25">
      <c r="A164" s="40"/>
      <c r="B164" s="13"/>
    </row>
    <row r="165" spans="1:2" x14ac:dyDescent="0.25">
      <c r="A165" s="40"/>
      <c r="B165" s="13"/>
    </row>
    <row r="166" spans="1:2" x14ac:dyDescent="0.25">
      <c r="A166" s="40"/>
      <c r="B166" s="13"/>
    </row>
    <row r="167" spans="1:2" x14ac:dyDescent="0.25">
      <c r="A167" s="40"/>
      <c r="B167" s="13"/>
    </row>
    <row r="168" spans="1:2" x14ac:dyDescent="0.25">
      <c r="A168" s="40"/>
      <c r="B168" s="13"/>
    </row>
    <row r="169" spans="1:2" x14ac:dyDescent="0.25">
      <c r="A169" s="40"/>
      <c r="B169" s="13"/>
    </row>
    <row r="170" spans="1:2" x14ac:dyDescent="0.25">
      <c r="A170" s="40"/>
      <c r="B170" s="13"/>
    </row>
    <row r="171" spans="1:2" x14ac:dyDescent="0.25">
      <c r="A171" s="40"/>
      <c r="B171" s="13"/>
    </row>
    <row r="172" spans="1:2" x14ac:dyDescent="0.25">
      <c r="A172" s="40"/>
      <c r="B172" s="13"/>
    </row>
    <row r="173" spans="1:2" x14ac:dyDescent="0.25">
      <c r="A173" s="40"/>
      <c r="B173" s="13"/>
    </row>
    <row r="174" spans="1:2" x14ac:dyDescent="0.25">
      <c r="A174" s="40"/>
      <c r="B174" s="13"/>
    </row>
    <row r="175" spans="1:2" x14ac:dyDescent="0.25">
      <c r="A175" s="40"/>
      <c r="B175" s="13"/>
    </row>
    <row r="176" spans="1:2" x14ac:dyDescent="0.25">
      <c r="A176" s="40"/>
      <c r="B176" s="13"/>
    </row>
    <row r="177" spans="1:2" x14ac:dyDescent="0.25">
      <c r="A177" s="40"/>
      <c r="B177" s="13"/>
    </row>
    <row r="178" spans="1:2" x14ac:dyDescent="0.25">
      <c r="A178" s="40"/>
      <c r="B178" s="13"/>
    </row>
    <row r="179" spans="1:2" x14ac:dyDescent="0.25">
      <c r="A179" s="40"/>
      <c r="B179" s="13"/>
    </row>
    <row r="180" spans="1:2" x14ac:dyDescent="0.25">
      <c r="A180" s="40"/>
      <c r="B180" s="13"/>
    </row>
    <row r="181" spans="1:2" x14ac:dyDescent="0.25">
      <c r="A181" s="40"/>
      <c r="B181" s="13"/>
    </row>
    <row r="182" spans="1:2" x14ac:dyDescent="0.25">
      <c r="A182" s="40"/>
      <c r="B182" s="13"/>
    </row>
    <row r="183" spans="1:2" x14ac:dyDescent="0.25">
      <c r="A183" s="40"/>
      <c r="B183" s="13"/>
    </row>
    <row r="184" spans="1:2" x14ac:dyDescent="0.25">
      <c r="A184" s="40"/>
      <c r="B184" s="13"/>
    </row>
    <row r="185" spans="1:2" x14ac:dyDescent="0.25">
      <c r="A185" s="40"/>
      <c r="B185" s="13"/>
    </row>
    <row r="186" spans="1:2" x14ac:dyDescent="0.25">
      <c r="A186" s="40"/>
      <c r="B186" s="13"/>
    </row>
    <row r="187" spans="1:2" x14ac:dyDescent="0.25">
      <c r="A187" s="40"/>
      <c r="B187" s="13"/>
    </row>
    <row r="188" spans="1:2" x14ac:dyDescent="0.25">
      <c r="A188" s="40"/>
      <c r="B188" s="13"/>
    </row>
    <row r="189" spans="1:2" x14ac:dyDescent="0.25">
      <c r="A189" s="40"/>
      <c r="B189" s="13"/>
    </row>
    <row r="190" spans="1:2" x14ac:dyDescent="0.25">
      <c r="A190" s="40"/>
      <c r="B190" s="13"/>
    </row>
    <row r="191" spans="1:2" x14ac:dyDescent="0.25">
      <c r="A191" s="40"/>
      <c r="B191" s="13"/>
    </row>
    <row r="192" spans="1:2" x14ac:dyDescent="0.25">
      <c r="A192" s="40"/>
      <c r="B192" s="13"/>
    </row>
    <row r="193" spans="1:2" x14ac:dyDescent="0.25">
      <c r="A193" s="40"/>
      <c r="B193" s="13"/>
    </row>
    <row r="194" spans="1:2" x14ac:dyDescent="0.25">
      <c r="A194" s="40"/>
      <c r="B194" s="13"/>
    </row>
    <row r="195" spans="1:2" x14ac:dyDescent="0.25">
      <c r="A195" s="40"/>
      <c r="B195" s="13"/>
    </row>
    <row r="196" spans="1:2" x14ac:dyDescent="0.25">
      <c r="A196" s="40"/>
      <c r="B196" s="13"/>
    </row>
    <row r="197" spans="1:2" x14ac:dyDescent="0.25">
      <c r="A197" s="40"/>
      <c r="B197" s="13"/>
    </row>
    <row r="198" spans="1:2" x14ac:dyDescent="0.25">
      <c r="A198" s="40"/>
      <c r="B198" s="13"/>
    </row>
    <row r="199" spans="1:2" x14ac:dyDescent="0.25">
      <c r="A199" s="40"/>
      <c r="B199" s="13"/>
    </row>
    <row r="200" spans="1:2" x14ac:dyDescent="0.25">
      <c r="A200" s="40"/>
      <c r="B200" s="13"/>
    </row>
    <row r="201" spans="1:2" x14ac:dyDescent="0.25">
      <c r="A201" s="40"/>
      <c r="B201" s="13"/>
    </row>
    <row r="202" spans="1:2" x14ac:dyDescent="0.25">
      <c r="A202" s="40"/>
      <c r="B202" s="13"/>
    </row>
    <row r="203" spans="1:2" x14ac:dyDescent="0.25">
      <c r="A203" s="40"/>
      <c r="B203" s="13"/>
    </row>
    <row r="204" spans="1:2" x14ac:dyDescent="0.25">
      <c r="A204" s="40"/>
      <c r="B204" s="13"/>
    </row>
    <row r="205" spans="1:2" x14ac:dyDescent="0.25">
      <c r="A205" s="40"/>
      <c r="B205" s="13"/>
    </row>
    <row r="206" spans="1:2" x14ac:dyDescent="0.25">
      <c r="A206" s="40"/>
      <c r="B206" s="13"/>
    </row>
    <row r="207" spans="1:2" x14ac:dyDescent="0.25">
      <c r="A207" s="40"/>
      <c r="B207" s="13"/>
    </row>
    <row r="208" spans="1:2" x14ac:dyDescent="0.25">
      <c r="A208" s="40"/>
      <c r="B208" s="13"/>
    </row>
    <row r="209" spans="1:2" x14ac:dyDescent="0.25">
      <c r="A209" s="40"/>
      <c r="B209" s="13"/>
    </row>
    <row r="210" spans="1:2" x14ac:dyDescent="0.25">
      <c r="A210" s="40"/>
      <c r="B210" s="13"/>
    </row>
    <row r="211" spans="1:2" x14ac:dyDescent="0.25">
      <c r="A211" s="40"/>
      <c r="B211" s="13"/>
    </row>
    <row r="212" spans="1:2" x14ac:dyDescent="0.25">
      <c r="A212" s="40"/>
      <c r="B212" s="13"/>
    </row>
    <row r="213" spans="1:2" x14ac:dyDescent="0.25">
      <c r="A213" s="40"/>
      <c r="B213" s="13"/>
    </row>
    <row r="214" spans="1:2" x14ac:dyDescent="0.25">
      <c r="A214" s="40"/>
      <c r="B214" s="13"/>
    </row>
    <row r="215" spans="1:2" x14ac:dyDescent="0.25">
      <c r="A215" s="40"/>
      <c r="B215" s="13"/>
    </row>
    <row r="216" spans="1:2" x14ac:dyDescent="0.25">
      <c r="A216" s="40"/>
      <c r="B216" s="13"/>
    </row>
    <row r="217" spans="1:2" x14ac:dyDescent="0.25">
      <c r="A217" s="40"/>
      <c r="B217" s="13"/>
    </row>
    <row r="218" spans="1:2" x14ac:dyDescent="0.25">
      <c r="A218" s="40"/>
      <c r="B218" s="13"/>
    </row>
    <row r="219" spans="1:2" x14ac:dyDescent="0.25">
      <c r="A219" s="40"/>
      <c r="B219" s="13"/>
    </row>
    <row r="220" spans="1:2" x14ac:dyDescent="0.25">
      <c r="A220" s="40"/>
      <c r="B220" s="13"/>
    </row>
    <row r="221" spans="1:2" x14ac:dyDescent="0.25">
      <c r="A221" s="40"/>
      <c r="B221" s="13"/>
    </row>
    <row r="222" spans="1:2" x14ac:dyDescent="0.25">
      <c r="A222" s="40"/>
      <c r="B222" s="13"/>
    </row>
    <row r="223" spans="1:2" x14ac:dyDescent="0.25">
      <c r="A223" s="40"/>
      <c r="B223" s="13"/>
    </row>
    <row r="224" spans="1:2" x14ac:dyDescent="0.25">
      <c r="A224" s="40"/>
      <c r="B224" s="13"/>
    </row>
    <row r="225" spans="1:2" x14ac:dyDescent="0.25">
      <c r="A225" s="40"/>
      <c r="B225" s="13"/>
    </row>
    <row r="226" spans="1:2" x14ac:dyDescent="0.25">
      <c r="A226" s="40"/>
      <c r="B226" s="13"/>
    </row>
    <row r="227" spans="1:2" x14ac:dyDescent="0.25">
      <c r="A227" s="40"/>
      <c r="B227" s="13"/>
    </row>
    <row r="228" spans="1:2" x14ac:dyDescent="0.25">
      <c r="A228" s="40"/>
      <c r="B228" s="13"/>
    </row>
    <row r="229" spans="1:2" x14ac:dyDescent="0.25">
      <c r="A229" s="40"/>
      <c r="B229" s="13"/>
    </row>
    <row r="230" spans="1:2" x14ac:dyDescent="0.25">
      <c r="A230" s="40"/>
      <c r="B230" s="13"/>
    </row>
    <row r="231" spans="1:2" x14ac:dyDescent="0.25">
      <c r="A231" s="40"/>
      <c r="B231" s="13"/>
    </row>
    <row r="232" spans="1:2" x14ac:dyDescent="0.25">
      <c r="A232" s="40"/>
      <c r="B232" s="13"/>
    </row>
    <row r="233" spans="1:2" x14ac:dyDescent="0.25">
      <c r="A233" s="40"/>
      <c r="B233" s="13"/>
    </row>
    <row r="234" spans="1:2" x14ac:dyDescent="0.25">
      <c r="A234" s="40"/>
      <c r="B234" s="13"/>
    </row>
    <row r="235" spans="1:2" x14ac:dyDescent="0.25">
      <c r="A235" s="40"/>
      <c r="B235" s="13"/>
    </row>
    <row r="236" spans="1:2" x14ac:dyDescent="0.25">
      <c r="A236" s="40"/>
      <c r="B236" s="13"/>
    </row>
    <row r="237" spans="1:2" x14ac:dyDescent="0.25">
      <c r="A237" s="40"/>
      <c r="B237" s="13"/>
    </row>
    <row r="238" spans="1:2" x14ac:dyDescent="0.25">
      <c r="A238" s="40"/>
      <c r="B238" s="13"/>
    </row>
    <row r="239" spans="1:2" x14ac:dyDescent="0.25">
      <c r="A239" s="40"/>
      <c r="B239" s="13"/>
    </row>
    <row r="240" spans="1:2" x14ac:dyDescent="0.25">
      <c r="A240" s="40"/>
      <c r="B240" s="13"/>
    </row>
    <row r="241" spans="1:2" x14ac:dyDescent="0.25">
      <c r="A241" s="40"/>
      <c r="B241" s="13"/>
    </row>
    <row r="242" spans="1:2" x14ac:dyDescent="0.25">
      <c r="A242" s="40"/>
      <c r="B242" s="13"/>
    </row>
    <row r="243" spans="1:2" x14ac:dyDescent="0.25">
      <c r="A243" s="40"/>
      <c r="B243" s="13"/>
    </row>
    <row r="244" spans="1:2" x14ac:dyDescent="0.25">
      <c r="A244" s="40"/>
      <c r="B244" s="13"/>
    </row>
    <row r="245" spans="1:2" x14ac:dyDescent="0.25">
      <c r="A245" s="40"/>
      <c r="B245" s="13"/>
    </row>
    <row r="246" spans="1:2" x14ac:dyDescent="0.25">
      <c r="A246" s="40"/>
      <c r="B246" s="13"/>
    </row>
    <row r="247" spans="1:2" x14ac:dyDescent="0.25">
      <c r="A247" s="40"/>
      <c r="B247" s="13"/>
    </row>
    <row r="248" spans="1:2" x14ac:dyDescent="0.25">
      <c r="A248" s="40"/>
      <c r="B248" s="13"/>
    </row>
    <row r="249" spans="1:2" x14ac:dyDescent="0.25">
      <c r="A249" s="40"/>
      <c r="B249" s="13"/>
    </row>
    <row r="250" spans="1:2" x14ac:dyDescent="0.25">
      <c r="A250" s="40"/>
      <c r="B250" s="13"/>
    </row>
    <row r="251" spans="1:2" x14ac:dyDescent="0.25">
      <c r="A251" s="40"/>
      <c r="B251" s="13"/>
    </row>
    <row r="252" spans="1:2" x14ac:dyDescent="0.25">
      <c r="A252" s="40"/>
      <c r="B252" s="13"/>
    </row>
    <row r="253" spans="1:2" x14ac:dyDescent="0.25">
      <c r="A253" s="40"/>
      <c r="B253" s="13"/>
    </row>
    <row r="254" spans="1:2" x14ac:dyDescent="0.25">
      <c r="A254" s="40"/>
      <c r="B254" s="13"/>
    </row>
    <row r="255" spans="1:2" x14ac:dyDescent="0.25">
      <c r="A255" s="40"/>
      <c r="B255" s="13"/>
    </row>
    <row r="256" spans="1:2" x14ac:dyDescent="0.25">
      <c r="A256" s="40"/>
      <c r="B256" s="13"/>
    </row>
    <row r="257" spans="1:2" x14ac:dyDescent="0.25">
      <c r="A257" s="40"/>
      <c r="B257" s="13"/>
    </row>
    <row r="258" spans="1:2" x14ac:dyDescent="0.25">
      <c r="A258" s="40"/>
      <c r="B258" s="13"/>
    </row>
    <row r="259" spans="1:2" x14ac:dyDescent="0.25">
      <c r="A259" s="40"/>
      <c r="B259" s="13"/>
    </row>
    <row r="260" spans="1:2" x14ac:dyDescent="0.25">
      <c r="A260" s="40"/>
      <c r="B260" s="13"/>
    </row>
    <row r="261" spans="1:2" x14ac:dyDescent="0.25">
      <c r="A261" s="40"/>
      <c r="B261" s="13"/>
    </row>
    <row r="262" spans="1:2" x14ac:dyDescent="0.25">
      <c r="A262" s="40"/>
      <c r="B262" s="13"/>
    </row>
    <row r="263" spans="1:2" x14ac:dyDescent="0.25">
      <c r="A263" s="40"/>
      <c r="B263" s="13"/>
    </row>
    <row r="264" spans="1:2" x14ac:dyDescent="0.25">
      <c r="A264" s="40"/>
      <c r="B264" s="13"/>
    </row>
    <row r="265" spans="1:2" x14ac:dyDescent="0.25">
      <c r="A265" s="40"/>
      <c r="B265" s="13"/>
    </row>
    <row r="266" spans="1:2" x14ac:dyDescent="0.25">
      <c r="A266" s="40"/>
      <c r="B266" s="13"/>
    </row>
    <row r="267" spans="1:2" x14ac:dyDescent="0.25">
      <c r="A267" s="40"/>
      <c r="B267" s="13"/>
    </row>
    <row r="268" spans="1:2" x14ac:dyDescent="0.25">
      <c r="A268" s="40"/>
      <c r="B268" s="13"/>
    </row>
    <row r="269" spans="1:2" x14ac:dyDescent="0.25">
      <c r="A269" s="40"/>
      <c r="B269" s="13"/>
    </row>
    <row r="270" spans="1:2" x14ac:dyDescent="0.25">
      <c r="A270" s="40"/>
      <c r="B270" s="13"/>
    </row>
    <row r="271" spans="1:2" x14ac:dyDescent="0.25">
      <c r="A271" s="40"/>
      <c r="B271" s="13"/>
    </row>
    <row r="272" spans="1:2" x14ac:dyDescent="0.25">
      <c r="A272" s="40"/>
      <c r="B272" s="13"/>
    </row>
    <row r="273" spans="1:2" x14ac:dyDescent="0.25">
      <c r="A273" s="40"/>
      <c r="B273" s="13"/>
    </row>
    <row r="274" spans="1:2" x14ac:dyDescent="0.25">
      <c r="A274" s="40"/>
      <c r="B274" s="13"/>
    </row>
    <row r="275" spans="1:2" x14ac:dyDescent="0.25">
      <c r="A275" s="40"/>
      <c r="B275" s="13"/>
    </row>
    <row r="276" spans="1:2" x14ac:dyDescent="0.25">
      <c r="A276" s="40"/>
      <c r="B276" s="13"/>
    </row>
    <row r="277" spans="1:2" x14ac:dyDescent="0.25">
      <c r="A277" s="40"/>
      <c r="B277" s="13"/>
    </row>
    <row r="278" spans="1:2" x14ac:dyDescent="0.25">
      <c r="A278" s="40"/>
      <c r="B278" s="13"/>
    </row>
    <row r="279" spans="1:2" x14ac:dyDescent="0.25">
      <c r="A279" s="40"/>
      <c r="B279" s="13"/>
    </row>
    <row r="280" spans="1:2" x14ac:dyDescent="0.25">
      <c r="A280" s="40"/>
      <c r="B280" s="13"/>
    </row>
    <row r="281" spans="1:2" x14ac:dyDescent="0.25">
      <c r="A281" s="40"/>
      <c r="B281" s="13"/>
    </row>
    <row r="282" spans="1:2" x14ac:dyDescent="0.25">
      <c r="A282" s="40"/>
      <c r="B282" s="13"/>
    </row>
    <row r="283" spans="1:2" x14ac:dyDescent="0.25">
      <c r="A283" s="40"/>
      <c r="B283" s="13"/>
    </row>
    <row r="284" spans="1:2" x14ac:dyDescent="0.25">
      <c r="A284" s="40"/>
      <c r="B284" s="13"/>
    </row>
    <row r="285" spans="1:2" x14ac:dyDescent="0.25">
      <c r="A285" s="40"/>
      <c r="B285" s="13"/>
    </row>
    <row r="286" spans="1:2" x14ac:dyDescent="0.25">
      <c r="A286" s="40"/>
      <c r="B286" s="13"/>
    </row>
    <row r="287" spans="1:2" x14ac:dyDescent="0.25">
      <c r="A287" s="40"/>
      <c r="B287" s="13"/>
    </row>
    <row r="288" spans="1:2" x14ac:dyDescent="0.25">
      <c r="A288" s="40"/>
      <c r="B288" s="13"/>
    </row>
    <row r="289" spans="1:2" x14ac:dyDescent="0.25">
      <c r="A289" s="40"/>
      <c r="B289" s="13"/>
    </row>
    <row r="290" spans="1:2" x14ac:dyDescent="0.25">
      <c r="A290" s="40"/>
      <c r="B290" s="13"/>
    </row>
    <row r="291" spans="1:2" x14ac:dyDescent="0.25">
      <c r="A291" s="40"/>
      <c r="B291" s="13"/>
    </row>
    <row r="292" spans="1:2" x14ac:dyDescent="0.25">
      <c r="A292" s="40"/>
      <c r="B292" s="13"/>
    </row>
    <row r="293" spans="1:2" x14ac:dyDescent="0.25">
      <c r="A293" s="40"/>
      <c r="B293" s="13"/>
    </row>
    <row r="294" spans="1:2" x14ac:dyDescent="0.25">
      <c r="A294" s="40"/>
      <c r="B294" s="13"/>
    </row>
    <row r="295" spans="1:2" x14ac:dyDescent="0.25">
      <c r="A295" s="40"/>
      <c r="B295" s="13"/>
    </row>
    <row r="296" spans="1:2" x14ac:dyDescent="0.25">
      <c r="A296" s="40"/>
      <c r="B296" s="13"/>
    </row>
    <row r="297" spans="1:2" x14ac:dyDescent="0.25">
      <c r="A297" s="40"/>
      <c r="B297" s="13"/>
    </row>
    <row r="298" spans="1:2" x14ac:dyDescent="0.25">
      <c r="A298" s="40"/>
      <c r="B298" s="13"/>
    </row>
    <row r="299" spans="1:2" x14ac:dyDescent="0.25">
      <c r="A299" s="40"/>
      <c r="B299" s="13"/>
    </row>
    <row r="300" spans="1:2" x14ac:dyDescent="0.25">
      <c r="A300" s="40"/>
      <c r="B300" s="13"/>
    </row>
    <row r="301" spans="1:2" x14ac:dyDescent="0.25">
      <c r="A301" s="40"/>
      <c r="B301" s="13"/>
    </row>
    <row r="302" spans="1:2" x14ac:dyDescent="0.25">
      <c r="A302" s="40"/>
      <c r="B302" s="13"/>
    </row>
    <row r="303" spans="1:2" x14ac:dyDescent="0.25">
      <c r="A303" s="40"/>
      <c r="B303" s="13"/>
    </row>
    <row r="304" spans="1:2" x14ac:dyDescent="0.25">
      <c r="A304" s="40"/>
      <c r="B304" s="13"/>
    </row>
    <row r="305" spans="1:2" x14ac:dyDescent="0.25">
      <c r="A305" s="40"/>
      <c r="B305" s="13"/>
    </row>
    <row r="306" spans="1:2" x14ac:dyDescent="0.25">
      <c r="A306" s="40"/>
      <c r="B306" s="13"/>
    </row>
    <row r="307" spans="1:2" x14ac:dyDescent="0.25">
      <c r="A307" s="40"/>
      <c r="B307" s="13"/>
    </row>
    <row r="308" spans="1:2" x14ac:dyDescent="0.25">
      <c r="A308" s="40"/>
      <c r="B308" s="13"/>
    </row>
    <row r="309" spans="1:2" x14ac:dyDescent="0.25">
      <c r="A309" s="40"/>
      <c r="B309" s="13"/>
    </row>
    <row r="310" spans="1:2" x14ac:dyDescent="0.25">
      <c r="A310" s="40"/>
      <c r="B310" s="13"/>
    </row>
    <row r="311" spans="1:2" x14ac:dyDescent="0.25">
      <c r="A311" s="40"/>
      <c r="B311" s="13"/>
    </row>
    <row r="312" spans="1:2" x14ac:dyDescent="0.25">
      <c r="A312" s="40"/>
      <c r="B312" s="13"/>
    </row>
    <row r="313" spans="1:2" x14ac:dyDescent="0.25">
      <c r="A313" s="40"/>
      <c r="B313" s="13"/>
    </row>
    <row r="314" spans="1:2" x14ac:dyDescent="0.25">
      <c r="A314" s="40"/>
      <c r="B314" s="13"/>
    </row>
    <row r="315" spans="1:2" x14ac:dyDescent="0.25">
      <c r="A315" s="40"/>
      <c r="B315" s="13"/>
    </row>
    <row r="316" spans="1:2" x14ac:dyDescent="0.25">
      <c r="A316" s="40"/>
      <c r="B316" s="13"/>
    </row>
    <row r="317" spans="1:2" x14ac:dyDescent="0.25">
      <c r="A317" s="40"/>
      <c r="B317" s="13"/>
    </row>
    <row r="318" spans="1:2" x14ac:dyDescent="0.25">
      <c r="A318" s="40"/>
      <c r="B318" s="13"/>
    </row>
    <row r="319" spans="1:2" x14ac:dyDescent="0.25">
      <c r="A319" s="40"/>
      <c r="B319" s="13"/>
    </row>
    <row r="320" spans="1:2" x14ac:dyDescent="0.25">
      <c r="A320" s="40"/>
      <c r="B320" s="13"/>
    </row>
    <row r="321" spans="1:2" x14ac:dyDescent="0.25">
      <c r="A321" s="40"/>
      <c r="B321" s="13"/>
    </row>
    <row r="322" spans="1:2" x14ac:dyDescent="0.25">
      <c r="A322" s="40"/>
      <c r="B322" s="13"/>
    </row>
    <row r="323" spans="1:2" x14ac:dyDescent="0.25">
      <c r="A323" s="40"/>
      <c r="B323" s="13"/>
    </row>
    <row r="324" spans="1:2" x14ac:dyDescent="0.25">
      <c r="A324" s="40"/>
      <c r="B324" s="13"/>
    </row>
    <row r="325" spans="1:2" x14ac:dyDescent="0.25">
      <c r="A325" s="40"/>
      <c r="B325" s="13"/>
    </row>
    <row r="326" spans="1:2" x14ac:dyDescent="0.25">
      <c r="A326" s="40"/>
      <c r="B326" s="13"/>
    </row>
    <row r="327" spans="1:2" x14ac:dyDescent="0.25">
      <c r="A327" s="40"/>
      <c r="B327" s="13"/>
    </row>
    <row r="328" spans="1:2" x14ac:dyDescent="0.25">
      <c r="A328" s="40"/>
      <c r="B328" s="13"/>
    </row>
    <row r="329" spans="1:2" x14ac:dyDescent="0.25">
      <c r="A329" s="40"/>
      <c r="B329" s="13"/>
    </row>
    <row r="330" spans="1:2" x14ac:dyDescent="0.25">
      <c r="A330" s="40"/>
      <c r="B330" s="13"/>
    </row>
    <row r="331" spans="1:2" x14ac:dyDescent="0.25">
      <c r="A331" s="40"/>
      <c r="B331" s="13"/>
    </row>
    <row r="332" spans="1:2" x14ac:dyDescent="0.25">
      <c r="A332" s="40"/>
      <c r="B332" s="13"/>
    </row>
    <row r="333" spans="1:2" x14ac:dyDescent="0.25">
      <c r="A333" s="40"/>
      <c r="B333" s="13"/>
    </row>
    <row r="334" spans="1:2" x14ac:dyDescent="0.25">
      <c r="A334" s="40"/>
      <c r="B334" s="13"/>
    </row>
    <row r="335" spans="1:2" x14ac:dyDescent="0.25">
      <c r="A335" s="40"/>
      <c r="B335" s="13"/>
    </row>
    <row r="336" spans="1:2" x14ac:dyDescent="0.25">
      <c r="A336" s="40"/>
      <c r="B336" s="13"/>
    </row>
    <row r="337" spans="1:2" x14ac:dyDescent="0.25">
      <c r="A337" s="40"/>
      <c r="B337" s="13"/>
    </row>
    <row r="338" spans="1:2" x14ac:dyDescent="0.25">
      <c r="A338" s="40"/>
      <c r="B338" s="13"/>
    </row>
    <row r="339" spans="1:2" x14ac:dyDescent="0.25">
      <c r="A339" s="40"/>
      <c r="B339" s="13"/>
    </row>
    <row r="340" spans="1:2" x14ac:dyDescent="0.25">
      <c r="A340" s="40"/>
      <c r="B340" s="13"/>
    </row>
    <row r="341" spans="1:2" x14ac:dyDescent="0.25">
      <c r="A341" s="40"/>
      <c r="B341" s="13"/>
    </row>
    <row r="342" spans="1:2" x14ac:dyDescent="0.25">
      <c r="A342" s="40"/>
      <c r="B342" s="13"/>
    </row>
    <row r="343" spans="1:2" x14ac:dyDescent="0.25">
      <c r="A343" s="40"/>
      <c r="B343" s="13"/>
    </row>
    <row r="344" spans="1:2" x14ac:dyDescent="0.25">
      <c r="A344" s="40"/>
      <c r="B344" s="13"/>
    </row>
    <row r="345" spans="1:2" x14ac:dyDescent="0.25">
      <c r="A345" s="40"/>
      <c r="B345" s="13"/>
    </row>
    <row r="346" spans="1:2" x14ac:dyDescent="0.25">
      <c r="A346" s="40"/>
      <c r="B346" s="13"/>
    </row>
    <row r="347" spans="1:2" x14ac:dyDescent="0.25">
      <c r="A347" s="40"/>
      <c r="B347" s="13"/>
    </row>
    <row r="348" spans="1:2" x14ac:dyDescent="0.25">
      <c r="A348" s="40"/>
      <c r="B348" s="13"/>
    </row>
    <row r="349" spans="1:2" x14ac:dyDescent="0.25">
      <c r="A349" s="40"/>
      <c r="B349" s="13"/>
    </row>
    <row r="350" spans="1:2" x14ac:dyDescent="0.25">
      <c r="A350" s="40"/>
      <c r="B350" s="13"/>
    </row>
    <row r="351" spans="1:2" x14ac:dyDescent="0.25">
      <c r="A351" s="40"/>
      <c r="B351" s="13"/>
    </row>
    <row r="352" spans="1:2" x14ac:dyDescent="0.25">
      <c r="A352" s="40"/>
      <c r="B352" s="13"/>
    </row>
    <row r="353" spans="1:2" x14ac:dyDescent="0.25">
      <c r="A353" s="40"/>
      <c r="B353" s="13"/>
    </row>
    <row r="354" spans="1:2" x14ac:dyDescent="0.25">
      <c r="A354" s="40"/>
      <c r="B354" s="13"/>
    </row>
    <row r="355" spans="1:2" x14ac:dyDescent="0.25">
      <c r="A355" s="40"/>
      <c r="B355" s="13"/>
    </row>
    <row r="356" spans="1:2" x14ac:dyDescent="0.25">
      <c r="A356" s="40"/>
      <c r="B356" s="13"/>
    </row>
    <row r="357" spans="1:2" x14ac:dyDescent="0.25">
      <c r="A357" s="40"/>
      <c r="B357" s="13"/>
    </row>
    <row r="358" spans="1:2" x14ac:dyDescent="0.25">
      <c r="A358" s="40"/>
      <c r="B358" s="13"/>
    </row>
    <row r="359" spans="1:2" x14ac:dyDescent="0.25">
      <c r="A359" s="40"/>
      <c r="B359" s="13"/>
    </row>
    <row r="360" spans="1:2" x14ac:dyDescent="0.25">
      <c r="A360" s="40"/>
      <c r="B360" s="13"/>
    </row>
    <row r="361" spans="1:2" x14ac:dyDescent="0.25">
      <c r="A361" s="40"/>
      <c r="B361" s="13"/>
    </row>
    <row r="362" spans="1:2" x14ac:dyDescent="0.25">
      <c r="A362" s="40"/>
      <c r="B362" s="13"/>
    </row>
    <row r="363" spans="1:2" x14ac:dyDescent="0.25">
      <c r="A363" s="40"/>
      <c r="B363" s="13"/>
    </row>
    <row r="364" spans="1:2" x14ac:dyDescent="0.25">
      <c r="A364" s="40"/>
      <c r="B364" s="13"/>
    </row>
    <row r="365" spans="1:2" x14ac:dyDescent="0.25">
      <c r="A365" s="40"/>
      <c r="B365" s="13"/>
    </row>
    <row r="366" spans="1:2" x14ac:dyDescent="0.25">
      <c r="A366" s="40"/>
      <c r="B366" s="13"/>
    </row>
    <row r="367" spans="1:2" x14ac:dyDescent="0.25">
      <c r="A367" s="40"/>
      <c r="B367" s="13"/>
    </row>
    <row r="368" spans="1:2" x14ac:dyDescent="0.25">
      <c r="A368" s="40"/>
      <c r="B368" s="13"/>
    </row>
    <row r="369" spans="1:2" x14ac:dyDescent="0.25">
      <c r="A369" s="40"/>
      <c r="B369" s="13"/>
    </row>
    <row r="370" spans="1:2" x14ac:dyDescent="0.25">
      <c r="A370" s="40"/>
      <c r="B370" s="13"/>
    </row>
    <row r="371" spans="1:2" x14ac:dyDescent="0.25">
      <c r="A371" s="40"/>
      <c r="B371" s="13"/>
    </row>
    <row r="372" spans="1:2" x14ac:dyDescent="0.25">
      <c r="A372" s="40"/>
      <c r="B372" s="13"/>
    </row>
    <row r="373" spans="1:2" x14ac:dyDescent="0.25">
      <c r="A373" s="40"/>
      <c r="B373" s="13"/>
    </row>
    <row r="374" spans="1:2" x14ac:dyDescent="0.25">
      <c r="A374" s="40"/>
      <c r="B374" s="13"/>
    </row>
    <row r="375" spans="1:2" x14ac:dyDescent="0.25">
      <c r="A375" s="40"/>
      <c r="B375" s="13"/>
    </row>
    <row r="376" spans="1:2" x14ac:dyDescent="0.25">
      <c r="A376" s="40"/>
      <c r="B376" s="13"/>
    </row>
    <row r="377" spans="1:2" x14ac:dyDescent="0.25">
      <c r="A377" s="40"/>
      <c r="B377" s="13"/>
    </row>
    <row r="378" spans="1:2" x14ac:dyDescent="0.25">
      <c r="A378" s="40"/>
      <c r="B378" s="13"/>
    </row>
    <row r="379" spans="1:2" x14ac:dyDescent="0.25">
      <c r="A379" s="40"/>
      <c r="B379" s="13"/>
    </row>
    <row r="380" spans="1:2" x14ac:dyDescent="0.25">
      <c r="A380" s="40"/>
      <c r="B380" s="13"/>
    </row>
    <row r="381" spans="1:2" x14ac:dyDescent="0.25">
      <c r="A381" s="40"/>
      <c r="B381" s="13"/>
    </row>
    <row r="382" spans="1:2" x14ac:dyDescent="0.25">
      <c r="A382" s="40"/>
      <c r="B382" s="13"/>
    </row>
    <row r="383" spans="1:2" x14ac:dyDescent="0.25">
      <c r="A383" s="40"/>
      <c r="B383" s="13"/>
    </row>
    <row r="384" spans="1:2" x14ac:dyDescent="0.25">
      <c r="A384" s="40"/>
      <c r="B384" s="13"/>
    </row>
    <row r="385" spans="1:2" x14ac:dyDescent="0.25">
      <c r="A385" s="40"/>
      <c r="B385" s="13"/>
    </row>
    <row r="386" spans="1:2" x14ac:dyDescent="0.25">
      <c r="A386" s="40"/>
      <c r="B386" s="13"/>
    </row>
    <row r="387" spans="1:2" x14ac:dyDescent="0.25">
      <c r="A387" s="40"/>
      <c r="B387" s="13"/>
    </row>
    <row r="388" spans="1:2" x14ac:dyDescent="0.25">
      <c r="A388" s="40"/>
      <c r="B388" s="13"/>
    </row>
    <row r="389" spans="1:2" x14ac:dyDescent="0.25">
      <c r="A389" s="40"/>
      <c r="B389" s="13"/>
    </row>
    <row r="390" spans="1:2" x14ac:dyDescent="0.25">
      <c r="A390" s="40"/>
      <c r="B390" s="13"/>
    </row>
    <row r="391" spans="1:2" x14ac:dyDescent="0.25">
      <c r="A391" s="40"/>
      <c r="B391" s="13"/>
    </row>
    <row r="392" spans="1:2" x14ac:dyDescent="0.25">
      <c r="A392" s="40"/>
      <c r="B392" s="13"/>
    </row>
    <row r="393" spans="1:2" x14ac:dyDescent="0.25">
      <c r="A393" s="40"/>
      <c r="B393" s="13"/>
    </row>
    <row r="394" spans="1:2" x14ac:dyDescent="0.25">
      <c r="A394" s="40"/>
      <c r="B394" s="13"/>
    </row>
    <row r="395" spans="1:2" x14ac:dyDescent="0.25">
      <c r="A395" s="40"/>
      <c r="B395" s="13"/>
    </row>
    <row r="396" spans="1:2" x14ac:dyDescent="0.25">
      <c r="A396" s="40"/>
      <c r="B396" s="13"/>
    </row>
    <row r="397" spans="1:2" x14ac:dyDescent="0.25">
      <c r="A397" s="40"/>
      <c r="B397" s="13"/>
    </row>
    <row r="398" spans="1:2" x14ac:dyDescent="0.25">
      <c r="A398" s="40"/>
      <c r="B398" s="13"/>
    </row>
    <row r="399" spans="1:2" x14ac:dyDescent="0.25">
      <c r="A399" s="40"/>
      <c r="B399" s="13"/>
    </row>
    <row r="400" spans="1:2" x14ac:dyDescent="0.25">
      <c r="A400" s="40"/>
      <c r="B400" s="13"/>
    </row>
    <row r="401" spans="1:2" x14ac:dyDescent="0.25">
      <c r="A401" s="40"/>
      <c r="B401" s="13"/>
    </row>
    <row r="402" spans="1:2" x14ac:dyDescent="0.25">
      <c r="A402" s="40"/>
      <c r="B402" s="13"/>
    </row>
    <row r="403" spans="1:2" x14ac:dyDescent="0.25">
      <c r="A403" s="40"/>
      <c r="B403" s="13"/>
    </row>
    <row r="404" spans="1:2" x14ac:dyDescent="0.25">
      <c r="A404" s="40"/>
      <c r="B404" s="13"/>
    </row>
    <row r="405" spans="1:2" x14ac:dyDescent="0.25">
      <c r="A405" s="40"/>
      <c r="B405" s="13"/>
    </row>
    <row r="406" spans="1:2" x14ac:dyDescent="0.25">
      <c r="A406" s="40"/>
      <c r="B406" s="13"/>
    </row>
    <row r="407" spans="1:2" x14ac:dyDescent="0.25">
      <c r="A407" s="40"/>
      <c r="B407" s="13"/>
    </row>
    <row r="408" spans="1:2" x14ac:dyDescent="0.25">
      <c r="A408" s="40"/>
      <c r="B408" s="13"/>
    </row>
    <row r="409" spans="1:2" x14ac:dyDescent="0.25">
      <c r="A409" s="40"/>
      <c r="B409" s="13"/>
    </row>
    <row r="410" spans="1:2" x14ac:dyDescent="0.25">
      <c r="A410" s="40"/>
      <c r="B410" s="13"/>
    </row>
    <row r="411" spans="1:2" x14ac:dyDescent="0.25">
      <c r="A411" s="40"/>
      <c r="B411" s="13"/>
    </row>
    <row r="412" spans="1:2" x14ac:dyDescent="0.25">
      <c r="A412" s="40"/>
      <c r="B412" s="13"/>
    </row>
    <row r="413" spans="1:2" x14ac:dyDescent="0.25">
      <c r="A413" s="40"/>
      <c r="B413" s="13"/>
    </row>
    <row r="414" spans="1:2" x14ac:dyDescent="0.25">
      <c r="A414" s="40"/>
      <c r="B414" s="13"/>
    </row>
    <row r="415" spans="1:2" x14ac:dyDescent="0.25">
      <c r="A415" s="40"/>
      <c r="B415" s="13"/>
    </row>
    <row r="416" spans="1:2" x14ac:dyDescent="0.25">
      <c r="A416" s="40"/>
      <c r="B416" s="13"/>
    </row>
    <row r="417" spans="1:2" x14ac:dyDescent="0.25">
      <c r="A417" s="40"/>
      <c r="B417" s="13"/>
    </row>
    <row r="418" spans="1:2" x14ac:dyDescent="0.25">
      <c r="A418" s="40"/>
      <c r="B418" s="13"/>
    </row>
    <row r="419" spans="1:2" x14ac:dyDescent="0.25">
      <c r="A419" s="40"/>
      <c r="B419" s="13"/>
    </row>
    <row r="420" spans="1:2" x14ac:dyDescent="0.25">
      <c r="A420" s="40"/>
      <c r="B420" s="13"/>
    </row>
    <row r="421" spans="1:2" x14ac:dyDescent="0.25">
      <c r="A421" s="40"/>
      <c r="B421" s="13"/>
    </row>
    <row r="422" spans="1:2" x14ac:dyDescent="0.25">
      <c r="A422" s="40"/>
      <c r="B422" s="13"/>
    </row>
    <row r="423" spans="1:2" x14ac:dyDescent="0.25">
      <c r="A423" s="40"/>
      <c r="B423" s="13"/>
    </row>
    <row r="424" spans="1:2" x14ac:dyDescent="0.25">
      <c r="A424" s="40"/>
      <c r="B424" s="13"/>
    </row>
    <row r="425" spans="1:2" x14ac:dyDescent="0.25">
      <c r="A425" s="40"/>
      <c r="B425" s="13"/>
    </row>
    <row r="426" spans="1:2" x14ac:dyDescent="0.25">
      <c r="A426" s="40"/>
      <c r="B426" s="13"/>
    </row>
    <row r="427" spans="1:2" x14ac:dyDescent="0.25">
      <c r="A427" s="40"/>
      <c r="B427" s="13"/>
    </row>
    <row r="428" spans="1:2" x14ac:dyDescent="0.25">
      <c r="A428" s="40"/>
      <c r="B428" s="13"/>
    </row>
    <row r="429" spans="1:2" x14ac:dyDescent="0.25">
      <c r="A429" s="40"/>
      <c r="B429" s="13"/>
    </row>
    <row r="430" spans="1:2" x14ac:dyDescent="0.25">
      <c r="A430" s="40"/>
      <c r="B430" s="13"/>
    </row>
    <row r="431" spans="1:2" x14ac:dyDescent="0.25">
      <c r="A431" s="40"/>
      <c r="B431" s="13"/>
    </row>
    <row r="432" spans="1:2" x14ac:dyDescent="0.25">
      <c r="A432" s="40"/>
      <c r="B432" s="13"/>
    </row>
    <row r="433" spans="1:2" x14ac:dyDescent="0.25">
      <c r="A433" s="40"/>
      <c r="B433" s="13"/>
    </row>
    <row r="434" spans="1:2" x14ac:dyDescent="0.25">
      <c r="A434" s="40"/>
      <c r="B434" s="13"/>
    </row>
    <row r="435" spans="1:2" x14ac:dyDescent="0.25">
      <c r="A435" s="40"/>
      <c r="B435" s="13"/>
    </row>
    <row r="436" spans="1:2" x14ac:dyDescent="0.25">
      <c r="A436" s="40"/>
      <c r="B436" s="13"/>
    </row>
    <row r="437" spans="1:2" x14ac:dyDescent="0.25">
      <c r="A437" s="40"/>
      <c r="B437" s="13"/>
    </row>
    <row r="438" spans="1:2" x14ac:dyDescent="0.25">
      <c r="A438" s="40"/>
      <c r="B438" s="13"/>
    </row>
    <row r="439" spans="1:2" x14ac:dyDescent="0.25">
      <c r="A439" s="40"/>
      <c r="B439" s="13"/>
    </row>
    <row r="440" spans="1:2" x14ac:dyDescent="0.25">
      <c r="A440" s="40"/>
      <c r="B440" s="13"/>
    </row>
    <row r="441" spans="1:2" x14ac:dyDescent="0.25">
      <c r="A441" s="40"/>
      <c r="B441" s="13"/>
    </row>
    <row r="442" spans="1:2" x14ac:dyDescent="0.25">
      <c r="A442" s="40"/>
      <c r="B442" s="13"/>
    </row>
    <row r="443" spans="1:2" x14ac:dyDescent="0.25">
      <c r="A443" s="40"/>
      <c r="B443" s="13"/>
    </row>
    <row r="444" spans="1:2" x14ac:dyDescent="0.25">
      <c r="A444" s="40"/>
      <c r="B444" s="13"/>
    </row>
    <row r="445" spans="1:2" x14ac:dyDescent="0.25">
      <c r="A445" s="40"/>
      <c r="B445" s="13"/>
    </row>
    <row r="446" spans="1:2" x14ac:dyDescent="0.25">
      <c r="A446" s="40"/>
      <c r="B446" s="13"/>
    </row>
    <row r="447" spans="1:2" x14ac:dyDescent="0.25">
      <c r="A447" s="40"/>
      <c r="B447" s="13"/>
    </row>
    <row r="448" spans="1:2" x14ac:dyDescent="0.25">
      <c r="A448" s="40"/>
      <c r="B448" s="13"/>
    </row>
    <row r="449" spans="1:2" x14ac:dyDescent="0.25">
      <c r="A449" s="40"/>
      <c r="B449" s="13"/>
    </row>
    <row r="450" spans="1:2" x14ac:dyDescent="0.25">
      <c r="A450" s="40"/>
      <c r="B450" s="13"/>
    </row>
    <row r="451" spans="1:2" x14ac:dyDescent="0.25">
      <c r="A451" s="40"/>
      <c r="B451" s="13"/>
    </row>
    <row r="452" spans="1:2" x14ac:dyDescent="0.25">
      <c r="A452" s="40"/>
      <c r="B452" s="13"/>
    </row>
    <row r="453" spans="1:2" x14ac:dyDescent="0.25">
      <c r="A453" s="40"/>
      <c r="B453" s="13"/>
    </row>
    <row r="454" spans="1:2" x14ac:dyDescent="0.25">
      <c r="A454" s="40"/>
      <c r="B454" s="13"/>
    </row>
    <row r="455" spans="1:2" x14ac:dyDescent="0.25">
      <c r="A455" s="40"/>
      <c r="B455" s="13"/>
    </row>
    <row r="456" spans="1:2" x14ac:dyDescent="0.25">
      <c r="A456" s="40"/>
      <c r="B456" s="13"/>
    </row>
    <row r="457" spans="1:2" x14ac:dyDescent="0.25">
      <c r="A457" s="40"/>
      <c r="B457" s="13"/>
    </row>
    <row r="458" spans="1:2" x14ac:dyDescent="0.25">
      <c r="A458" s="40"/>
      <c r="B458" s="13"/>
    </row>
    <row r="459" spans="1:2" x14ac:dyDescent="0.25">
      <c r="A459" s="40"/>
      <c r="B459" s="13"/>
    </row>
    <row r="460" spans="1:2" x14ac:dyDescent="0.25">
      <c r="A460" s="40"/>
      <c r="B460" s="13"/>
    </row>
    <row r="461" spans="1:2" x14ac:dyDescent="0.25">
      <c r="A461" s="40"/>
      <c r="B461" s="13"/>
    </row>
    <row r="462" spans="1:2" x14ac:dyDescent="0.25">
      <c r="A462" s="40"/>
      <c r="B462" s="13"/>
    </row>
    <row r="463" spans="1:2" x14ac:dyDescent="0.25">
      <c r="A463" s="40"/>
      <c r="B463" s="13"/>
    </row>
    <row r="464" spans="1:2" x14ac:dyDescent="0.25">
      <c r="A464" s="40"/>
      <c r="B464" s="13"/>
    </row>
    <row r="465" spans="1:2" x14ac:dyDescent="0.25">
      <c r="A465" s="40"/>
      <c r="B465" s="13"/>
    </row>
    <row r="466" spans="1:2" x14ac:dyDescent="0.25">
      <c r="A466" s="40"/>
      <c r="B466" s="13"/>
    </row>
    <row r="467" spans="1:2" x14ac:dyDescent="0.25">
      <c r="A467" s="40"/>
      <c r="B467" s="13"/>
    </row>
    <row r="468" spans="1:2" x14ac:dyDescent="0.25">
      <c r="A468" s="40"/>
      <c r="B468" s="13"/>
    </row>
    <row r="469" spans="1:2" x14ac:dyDescent="0.25">
      <c r="A469" s="40"/>
      <c r="B469" s="13"/>
    </row>
    <row r="470" spans="1:2" x14ac:dyDescent="0.25">
      <c r="A470" s="40"/>
      <c r="B470" s="13"/>
    </row>
    <row r="471" spans="1:2" x14ac:dyDescent="0.25">
      <c r="A471" s="40"/>
      <c r="B471" s="13"/>
    </row>
    <row r="472" spans="1:2" x14ac:dyDescent="0.25">
      <c r="A472" s="40"/>
      <c r="B472" s="13"/>
    </row>
    <row r="473" spans="1:2" x14ac:dyDescent="0.25">
      <c r="A473" s="40"/>
      <c r="B473" s="13"/>
    </row>
    <row r="474" spans="1:2" x14ac:dyDescent="0.25">
      <c r="A474" s="40"/>
      <c r="B474" s="13"/>
    </row>
    <row r="475" spans="1:2" x14ac:dyDescent="0.25">
      <c r="A475" s="40"/>
      <c r="B475" s="13"/>
    </row>
    <row r="476" spans="1:2" x14ac:dyDescent="0.25">
      <c r="A476" s="40"/>
      <c r="B476" s="13"/>
    </row>
    <row r="477" spans="1:2" x14ac:dyDescent="0.25">
      <c r="A477" s="40"/>
      <c r="B477" s="13"/>
    </row>
    <row r="478" spans="1:2" x14ac:dyDescent="0.25">
      <c r="A478" s="40"/>
      <c r="B478" s="13"/>
    </row>
    <row r="479" spans="1:2" x14ac:dyDescent="0.25">
      <c r="A479" s="40"/>
      <c r="B479" s="13"/>
    </row>
    <row r="480" spans="1:2" x14ac:dyDescent="0.25">
      <c r="A480" s="40"/>
      <c r="B480" s="13"/>
    </row>
    <row r="481" spans="1:2" x14ac:dyDescent="0.25">
      <c r="A481" s="40"/>
      <c r="B481" s="13"/>
    </row>
    <row r="482" spans="1:2" x14ac:dyDescent="0.25">
      <c r="A482" s="40"/>
      <c r="B482" s="13"/>
    </row>
    <row r="483" spans="1:2" x14ac:dyDescent="0.25">
      <c r="A483" s="40"/>
      <c r="B483" s="13"/>
    </row>
    <row r="484" spans="1:2" x14ac:dyDescent="0.25">
      <c r="A484" s="40"/>
      <c r="B484" s="13"/>
    </row>
    <row r="485" spans="1:2" x14ac:dyDescent="0.25">
      <c r="A485" s="40"/>
      <c r="B485" s="13"/>
    </row>
    <row r="486" spans="1:2" x14ac:dyDescent="0.25">
      <c r="A486" s="40"/>
      <c r="B486" s="13"/>
    </row>
    <row r="487" spans="1:2" x14ac:dyDescent="0.25">
      <c r="A487" s="40"/>
      <c r="B487" s="13"/>
    </row>
    <row r="488" spans="1:2" x14ac:dyDescent="0.25">
      <c r="A488" s="40"/>
      <c r="B488" s="13"/>
    </row>
    <row r="489" spans="1:2" x14ac:dyDescent="0.25">
      <c r="A489" s="40"/>
      <c r="B489" s="13"/>
    </row>
    <row r="490" spans="1:2" x14ac:dyDescent="0.25">
      <c r="A490" s="40"/>
      <c r="B490" s="13"/>
    </row>
    <row r="491" spans="1:2" x14ac:dyDescent="0.25">
      <c r="A491" s="40"/>
      <c r="B491" s="13"/>
    </row>
    <row r="492" spans="1:2" x14ac:dyDescent="0.25">
      <c r="A492" s="40"/>
      <c r="B492" s="13"/>
    </row>
    <row r="493" spans="1:2" x14ac:dyDescent="0.25">
      <c r="A493" s="40"/>
      <c r="B493" s="13"/>
    </row>
    <row r="494" spans="1:2" x14ac:dyDescent="0.25">
      <c r="A494" s="40"/>
      <c r="B494" s="13"/>
    </row>
    <row r="495" spans="1:2" x14ac:dyDescent="0.25">
      <c r="A495" s="40"/>
      <c r="B495" s="13"/>
    </row>
    <row r="496" spans="1:2" x14ac:dyDescent="0.25">
      <c r="A496" s="40"/>
      <c r="B496" s="13"/>
    </row>
    <row r="497" spans="1:2" x14ac:dyDescent="0.25">
      <c r="A497" s="40"/>
      <c r="B497" s="13"/>
    </row>
    <row r="498" spans="1:2" x14ac:dyDescent="0.25">
      <c r="A498" s="40"/>
      <c r="B498" s="13"/>
    </row>
    <row r="499" spans="1:2" x14ac:dyDescent="0.25">
      <c r="A499" s="40"/>
      <c r="B499" s="13"/>
    </row>
    <row r="500" spans="1:2" x14ac:dyDescent="0.25">
      <c r="A500" s="40"/>
      <c r="B500" s="13"/>
    </row>
    <row r="501" spans="1:2" x14ac:dyDescent="0.25">
      <c r="A501" s="40"/>
      <c r="B501" s="13"/>
    </row>
    <row r="502" spans="1:2" x14ac:dyDescent="0.25">
      <c r="A502" s="40"/>
      <c r="B502" s="13"/>
    </row>
    <row r="503" spans="1:2" x14ac:dyDescent="0.25">
      <c r="A503" s="40"/>
      <c r="B503" s="13"/>
    </row>
    <row r="504" spans="1:2" x14ac:dyDescent="0.25">
      <c r="A504" s="40"/>
      <c r="B504" s="13"/>
    </row>
    <row r="505" spans="1:2" x14ac:dyDescent="0.25">
      <c r="A505" s="40"/>
      <c r="B505" s="13"/>
    </row>
    <row r="506" spans="1:2" x14ac:dyDescent="0.25">
      <c r="A506" s="40"/>
      <c r="B506" s="13"/>
    </row>
    <row r="507" spans="1:2" x14ac:dyDescent="0.25">
      <c r="A507" s="40"/>
      <c r="B507" s="13"/>
    </row>
    <row r="508" spans="1:2" x14ac:dyDescent="0.25">
      <c r="A508" s="40"/>
      <c r="B508" s="13"/>
    </row>
    <row r="509" spans="1:2" x14ac:dyDescent="0.25">
      <c r="A509" s="40"/>
      <c r="B509" s="13"/>
    </row>
    <row r="510" spans="1:2" x14ac:dyDescent="0.25">
      <c r="A510" s="40"/>
      <c r="B510" s="13"/>
    </row>
    <row r="511" spans="1:2" x14ac:dyDescent="0.25">
      <c r="A511" s="40"/>
      <c r="B511" s="13"/>
    </row>
    <row r="512" spans="1:2" x14ac:dyDescent="0.25">
      <c r="A512" s="40"/>
      <c r="B512" s="13"/>
    </row>
    <row r="513" spans="1:2" x14ac:dyDescent="0.25">
      <c r="A513" s="40"/>
      <c r="B513" s="13"/>
    </row>
    <row r="514" spans="1:2" x14ac:dyDescent="0.25">
      <c r="A514" s="40"/>
      <c r="B514" s="13"/>
    </row>
    <row r="515" spans="1:2" x14ac:dyDescent="0.25">
      <c r="A515" s="40"/>
      <c r="B515" s="13"/>
    </row>
    <row r="516" spans="1:2" x14ac:dyDescent="0.25">
      <c r="A516" s="40"/>
      <c r="B516" s="13"/>
    </row>
    <row r="517" spans="1:2" x14ac:dyDescent="0.25">
      <c r="A517" s="40"/>
      <c r="B517" s="13"/>
    </row>
    <row r="518" spans="1:2" x14ac:dyDescent="0.25">
      <c r="A518" s="40"/>
      <c r="B518" s="13"/>
    </row>
    <row r="519" spans="1:2" x14ac:dyDescent="0.25">
      <c r="A519" s="40"/>
      <c r="B519" s="13"/>
    </row>
    <row r="520" spans="1:2" x14ac:dyDescent="0.25">
      <c r="A520" s="40"/>
      <c r="B520" s="13"/>
    </row>
    <row r="521" spans="1:2" x14ac:dyDescent="0.25">
      <c r="A521" s="40"/>
      <c r="B521" s="13"/>
    </row>
    <row r="522" spans="1:2" x14ac:dyDescent="0.25">
      <c r="A522" s="40"/>
      <c r="B522" s="13"/>
    </row>
    <row r="523" spans="1:2" x14ac:dyDescent="0.25">
      <c r="A523" s="40"/>
      <c r="B523" s="13"/>
    </row>
    <row r="524" spans="1:2" x14ac:dyDescent="0.25">
      <c r="A524" s="40"/>
      <c r="B524" s="13"/>
    </row>
    <row r="525" spans="1:2" x14ac:dyDescent="0.25">
      <c r="A525" s="40"/>
      <c r="B525" s="13"/>
    </row>
    <row r="526" spans="1:2" x14ac:dyDescent="0.25">
      <c r="A526" s="40"/>
      <c r="B526" s="13"/>
    </row>
    <row r="527" spans="1:2" x14ac:dyDescent="0.25">
      <c r="A527" s="40"/>
      <c r="B527" s="13"/>
    </row>
    <row r="528" spans="1:2" x14ac:dyDescent="0.25">
      <c r="A528" s="40"/>
      <c r="B528" s="13"/>
    </row>
    <row r="529" spans="1:2" x14ac:dyDescent="0.25">
      <c r="A529" s="40"/>
      <c r="B529" s="13"/>
    </row>
    <row r="530" spans="1:2" x14ac:dyDescent="0.25">
      <c r="A530" s="40"/>
      <c r="B530" s="13"/>
    </row>
    <row r="531" spans="1:2" x14ac:dyDescent="0.25">
      <c r="A531" s="40"/>
      <c r="B531" s="13"/>
    </row>
    <row r="532" spans="1:2" x14ac:dyDescent="0.25">
      <c r="A532" s="40"/>
      <c r="B532" s="13"/>
    </row>
    <row r="533" spans="1:2" x14ac:dyDescent="0.25">
      <c r="A533" s="40"/>
      <c r="B533" s="13"/>
    </row>
    <row r="534" spans="1:2" x14ac:dyDescent="0.25">
      <c r="A534" s="40"/>
      <c r="B534" s="13"/>
    </row>
    <row r="535" spans="1:2" x14ac:dyDescent="0.25">
      <c r="A535" s="40"/>
      <c r="B535" s="13"/>
    </row>
    <row r="536" spans="1:2" x14ac:dyDescent="0.25">
      <c r="A536" s="40"/>
      <c r="B536" s="13"/>
    </row>
    <row r="537" spans="1:2" x14ac:dyDescent="0.25">
      <c r="A537" s="40"/>
      <c r="B537" s="13"/>
    </row>
    <row r="538" spans="1:2" x14ac:dyDescent="0.25">
      <c r="A538" s="40"/>
      <c r="B538" s="13"/>
    </row>
    <row r="539" spans="1:2" x14ac:dyDescent="0.25">
      <c r="A539" s="40"/>
      <c r="B539" s="13"/>
    </row>
    <row r="540" spans="1:2" x14ac:dyDescent="0.25">
      <c r="A540" s="40"/>
      <c r="B540" s="13"/>
    </row>
    <row r="541" spans="1:2" x14ac:dyDescent="0.25">
      <c r="A541" s="40"/>
      <c r="B541" s="13"/>
    </row>
    <row r="542" spans="1:2" x14ac:dyDescent="0.25">
      <c r="A542" s="40"/>
      <c r="B542" s="13"/>
    </row>
    <row r="543" spans="1:2" x14ac:dyDescent="0.25">
      <c r="A543" s="40"/>
      <c r="B543" s="13"/>
    </row>
    <row r="544" spans="1:2" x14ac:dyDescent="0.25">
      <c r="A544" s="40"/>
      <c r="B544" s="13"/>
    </row>
    <row r="545" spans="1:2" x14ac:dyDescent="0.25">
      <c r="A545" s="40"/>
      <c r="B545" s="13"/>
    </row>
    <row r="546" spans="1:2" x14ac:dyDescent="0.25">
      <c r="A546" s="40"/>
      <c r="B546" s="13"/>
    </row>
    <row r="547" spans="1:2" x14ac:dyDescent="0.25">
      <c r="A547" s="40"/>
      <c r="B547" s="13"/>
    </row>
    <row r="548" spans="1:2" x14ac:dyDescent="0.25">
      <c r="A548" s="40"/>
      <c r="B548" s="13"/>
    </row>
    <row r="549" spans="1:2" x14ac:dyDescent="0.25">
      <c r="A549" s="40"/>
      <c r="B549" s="13"/>
    </row>
    <row r="550" spans="1:2" x14ac:dyDescent="0.25">
      <c r="A550" s="40"/>
      <c r="B550" s="13"/>
    </row>
    <row r="551" spans="1:2" x14ac:dyDescent="0.25">
      <c r="A551" s="40"/>
      <c r="B551" s="13"/>
    </row>
    <row r="552" spans="1:2" x14ac:dyDescent="0.25">
      <c r="A552" s="40"/>
      <c r="B552" s="13"/>
    </row>
    <row r="553" spans="1:2" x14ac:dyDescent="0.25">
      <c r="A553" s="40"/>
      <c r="B553" s="13"/>
    </row>
    <row r="554" spans="1:2" x14ac:dyDescent="0.25">
      <c r="A554" s="40"/>
      <c r="B554" s="13"/>
    </row>
    <row r="555" spans="1:2" x14ac:dyDescent="0.25">
      <c r="A555" s="40"/>
      <c r="B555" s="13"/>
    </row>
    <row r="556" spans="1:2" x14ac:dyDescent="0.25">
      <c r="A556" s="40"/>
      <c r="B556" s="13"/>
    </row>
    <row r="557" spans="1:2" x14ac:dyDescent="0.25">
      <c r="A557" s="40"/>
      <c r="B557" s="13"/>
    </row>
    <row r="558" spans="1:2" x14ac:dyDescent="0.25">
      <c r="A558" s="40"/>
      <c r="B558" s="13"/>
    </row>
    <row r="559" spans="1:2" x14ac:dyDescent="0.25">
      <c r="A559" s="40"/>
      <c r="B559" s="13"/>
    </row>
    <row r="560" spans="1:2" x14ac:dyDescent="0.25">
      <c r="A560" s="40"/>
      <c r="B560" s="13"/>
    </row>
    <row r="561" spans="1:2" x14ac:dyDescent="0.25">
      <c r="A561" s="40"/>
      <c r="B561" s="13"/>
    </row>
    <row r="562" spans="1:2" x14ac:dyDescent="0.25">
      <c r="A562" s="40"/>
      <c r="B562" s="13"/>
    </row>
    <row r="563" spans="1:2" x14ac:dyDescent="0.25">
      <c r="A563" s="40"/>
      <c r="B563" s="13"/>
    </row>
    <row r="564" spans="1:2" x14ac:dyDescent="0.25">
      <c r="A564" s="40"/>
      <c r="B564" s="13"/>
    </row>
    <row r="565" spans="1:2" x14ac:dyDescent="0.25">
      <c r="A565" s="40"/>
      <c r="B565" s="13"/>
    </row>
    <row r="566" spans="1:2" x14ac:dyDescent="0.25">
      <c r="A566" s="40"/>
      <c r="B566" s="13"/>
    </row>
    <row r="567" spans="1:2" x14ac:dyDescent="0.25">
      <c r="A567" s="40"/>
      <c r="B567" s="13"/>
    </row>
    <row r="568" spans="1:2" x14ac:dyDescent="0.25">
      <c r="A568" s="40"/>
      <c r="B568" s="13"/>
    </row>
    <row r="569" spans="1:2" x14ac:dyDescent="0.25">
      <c r="A569" s="40"/>
      <c r="B569" s="13"/>
    </row>
    <row r="570" spans="1:2" x14ac:dyDescent="0.25">
      <c r="A570" s="40"/>
      <c r="B570" s="13"/>
    </row>
    <row r="571" spans="1:2" x14ac:dyDescent="0.25">
      <c r="A571" s="40"/>
      <c r="B571" s="13"/>
    </row>
    <row r="572" spans="1:2" x14ac:dyDescent="0.25">
      <c r="A572" s="40"/>
      <c r="B572" s="13"/>
    </row>
    <row r="573" spans="1:2" x14ac:dyDescent="0.25">
      <c r="A573" s="40"/>
      <c r="B573" s="13"/>
    </row>
    <row r="574" spans="1:2" x14ac:dyDescent="0.25">
      <c r="A574" s="40"/>
      <c r="B574" s="13"/>
    </row>
    <row r="575" spans="1:2" x14ac:dyDescent="0.25">
      <c r="A575" s="40"/>
      <c r="B575" s="13"/>
    </row>
    <row r="576" spans="1:2" x14ac:dyDescent="0.25">
      <c r="A576" s="40"/>
      <c r="B576" s="13"/>
    </row>
    <row r="577" spans="1:2" x14ac:dyDescent="0.25">
      <c r="A577" s="40"/>
      <c r="B577" s="13"/>
    </row>
    <row r="578" spans="1:2" x14ac:dyDescent="0.25">
      <c r="A578" s="40"/>
      <c r="B578" s="13"/>
    </row>
    <row r="579" spans="1:2" x14ac:dyDescent="0.25">
      <c r="A579" s="40"/>
      <c r="B579" s="13"/>
    </row>
    <row r="580" spans="1:2" x14ac:dyDescent="0.25">
      <c r="A580" s="40"/>
      <c r="B580" s="13"/>
    </row>
    <row r="581" spans="1:2" x14ac:dyDescent="0.25">
      <c r="A581" s="40"/>
      <c r="B581" s="13"/>
    </row>
    <row r="582" spans="1:2" x14ac:dyDescent="0.25">
      <c r="A582" s="40"/>
      <c r="B582" s="13"/>
    </row>
    <row r="583" spans="1:2" x14ac:dyDescent="0.25">
      <c r="A583" s="40"/>
      <c r="B583" s="13"/>
    </row>
    <row r="584" spans="1:2" x14ac:dyDescent="0.25">
      <c r="A584" s="40"/>
      <c r="B584" s="13"/>
    </row>
    <row r="585" spans="1:2" x14ac:dyDescent="0.25">
      <c r="A585" s="40"/>
      <c r="B585" s="13"/>
    </row>
    <row r="586" spans="1:2" x14ac:dyDescent="0.25">
      <c r="A586" s="40"/>
      <c r="B586" s="13"/>
    </row>
    <row r="587" spans="1:2" x14ac:dyDescent="0.25">
      <c r="A587" s="40"/>
      <c r="B587" s="13"/>
    </row>
    <row r="588" spans="1:2" x14ac:dyDescent="0.25">
      <c r="A588" s="40"/>
      <c r="B588" s="13"/>
    </row>
    <row r="589" spans="1:2" x14ac:dyDescent="0.25">
      <c r="A589" s="40"/>
      <c r="B589" s="13"/>
    </row>
    <row r="590" spans="1:2" x14ac:dyDescent="0.25">
      <c r="A590" s="40"/>
      <c r="B590" s="13"/>
    </row>
    <row r="591" spans="1:2" x14ac:dyDescent="0.25">
      <c r="A591" s="40"/>
      <c r="B591" s="13"/>
    </row>
    <row r="592" spans="1:2" x14ac:dyDescent="0.25">
      <c r="A592" s="40"/>
      <c r="B592" s="13"/>
    </row>
    <row r="593" spans="1:2" x14ac:dyDescent="0.25">
      <c r="A593" s="40"/>
      <c r="B593" s="13"/>
    </row>
    <row r="594" spans="1:2" x14ac:dyDescent="0.25">
      <c r="A594" s="40"/>
      <c r="B594" s="13"/>
    </row>
    <row r="595" spans="1:2" x14ac:dyDescent="0.25">
      <c r="A595" s="40"/>
      <c r="B595" s="13"/>
    </row>
    <row r="596" spans="1:2" x14ac:dyDescent="0.25">
      <c r="A596" s="40"/>
      <c r="B596" s="13"/>
    </row>
    <row r="597" spans="1:2" x14ac:dyDescent="0.25">
      <c r="A597" s="40"/>
      <c r="B597" s="13"/>
    </row>
    <row r="598" spans="1:2" x14ac:dyDescent="0.25">
      <c r="A598" s="40"/>
      <c r="B598" s="13"/>
    </row>
    <row r="599" spans="1:2" x14ac:dyDescent="0.25">
      <c r="A599" s="40"/>
      <c r="B599" s="13"/>
    </row>
    <row r="600" spans="1:2" x14ac:dyDescent="0.25">
      <c r="A600" s="40"/>
      <c r="B600" s="13"/>
    </row>
    <row r="601" spans="1:2" x14ac:dyDescent="0.25">
      <c r="A601" s="40"/>
      <c r="B601" s="13"/>
    </row>
    <row r="602" spans="1:2" x14ac:dyDescent="0.25">
      <c r="A602" s="40"/>
      <c r="B602" s="13"/>
    </row>
    <row r="603" spans="1:2" x14ac:dyDescent="0.25">
      <c r="A603" s="40"/>
      <c r="B603" s="13"/>
    </row>
    <row r="604" spans="1:2" x14ac:dyDescent="0.25">
      <c r="A604" s="40"/>
      <c r="B604" s="13"/>
    </row>
    <row r="605" spans="1:2" x14ac:dyDescent="0.25">
      <c r="A605" s="40"/>
      <c r="B605" s="13"/>
    </row>
    <row r="606" spans="1:2" x14ac:dyDescent="0.25">
      <c r="A606" s="40"/>
      <c r="B606" s="13"/>
    </row>
    <row r="607" spans="1:2" x14ac:dyDescent="0.25">
      <c r="A607" s="40"/>
      <c r="B607" s="13"/>
    </row>
    <row r="608" spans="1:2" x14ac:dyDescent="0.25">
      <c r="A608" s="40"/>
      <c r="B608" s="13"/>
    </row>
    <row r="609" spans="1:2" x14ac:dyDescent="0.25">
      <c r="A609" s="40"/>
      <c r="B609" s="13"/>
    </row>
    <row r="610" spans="1:2" x14ac:dyDescent="0.25">
      <c r="A610" s="40"/>
      <c r="B610" s="13"/>
    </row>
    <row r="611" spans="1:2" x14ac:dyDescent="0.25">
      <c r="A611" s="40"/>
      <c r="B611" s="13"/>
    </row>
    <row r="612" spans="1:2" x14ac:dyDescent="0.25">
      <c r="A612" s="40"/>
      <c r="B612" s="13"/>
    </row>
    <row r="613" spans="1:2" x14ac:dyDescent="0.25">
      <c r="A613" s="40"/>
      <c r="B613" s="13"/>
    </row>
    <row r="614" spans="1:2" x14ac:dyDescent="0.25">
      <c r="A614" s="40"/>
      <c r="B614" s="13"/>
    </row>
    <row r="615" spans="1:2" x14ac:dyDescent="0.25">
      <c r="A615" s="40"/>
      <c r="B615" s="13"/>
    </row>
    <row r="616" spans="1:2" x14ac:dyDescent="0.25">
      <c r="A616" s="40"/>
      <c r="B616" s="13"/>
    </row>
    <row r="617" spans="1:2" x14ac:dyDescent="0.25">
      <c r="A617" s="40"/>
      <c r="B617" s="13"/>
    </row>
    <row r="618" spans="1:2" x14ac:dyDescent="0.25">
      <c r="A618" s="40"/>
      <c r="B618" s="13"/>
    </row>
    <row r="619" spans="1:2" x14ac:dyDescent="0.25">
      <c r="A619" s="40"/>
      <c r="B619" s="13"/>
    </row>
    <row r="620" spans="1:2" x14ac:dyDescent="0.25">
      <c r="A620" s="40"/>
      <c r="B620" s="13"/>
    </row>
    <row r="621" spans="1:2" x14ac:dyDescent="0.25">
      <c r="A621" s="40"/>
      <c r="B621" s="13"/>
    </row>
    <row r="622" spans="1:2" x14ac:dyDescent="0.25">
      <c r="A622" s="40"/>
      <c r="B622" s="13"/>
    </row>
    <row r="623" spans="1:2" x14ac:dyDescent="0.25">
      <c r="A623" s="40"/>
      <c r="B623" s="13"/>
    </row>
    <row r="624" spans="1:2" x14ac:dyDescent="0.25">
      <c r="A624" s="40"/>
      <c r="B624" s="13"/>
    </row>
    <row r="625" spans="1:2" x14ac:dyDescent="0.25">
      <c r="A625" s="40"/>
      <c r="B625" s="13"/>
    </row>
    <row r="626" spans="1:2" x14ac:dyDescent="0.25">
      <c r="A626" s="40"/>
      <c r="B626" s="13"/>
    </row>
    <row r="627" spans="1:2" x14ac:dyDescent="0.25">
      <c r="A627" s="40"/>
      <c r="B627" s="13"/>
    </row>
    <row r="628" spans="1:2" x14ac:dyDescent="0.25">
      <c r="A628" s="40"/>
      <c r="B628" s="13"/>
    </row>
    <row r="629" spans="1:2" x14ac:dyDescent="0.25">
      <c r="A629" s="40"/>
      <c r="B629" s="13"/>
    </row>
    <row r="630" spans="1:2" x14ac:dyDescent="0.25">
      <c r="A630" s="40"/>
      <c r="B630" s="13"/>
    </row>
    <row r="631" spans="1:2" x14ac:dyDescent="0.25">
      <c r="A631" s="40"/>
      <c r="B631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F73C-ED7B-42E2-A37A-21DDEF7C6A77}">
  <dimension ref="A1:H631"/>
  <sheetViews>
    <sheetView workbookViewId="0">
      <selection activeCell="H19" sqref="H19"/>
    </sheetView>
  </sheetViews>
  <sheetFormatPr defaultColWidth="12.5703125" defaultRowHeight="15" x14ac:dyDescent="0.25"/>
  <cols>
    <col min="1" max="1" width="18.5703125" style="41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39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0">
        <v>10</v>
      </c>
      <c r="B2" s="13">
        <v>39.6</v>
      </c>
      <c r="C2" s="20">
        <f t="shared" ref="C2:C64" si="0">B2-$H$6</f>
        <v>7.5000000000002842E-2</v>
      </c>
      <c r="D2" s="18">
        <f>C2*$H$3</f>
        <v>3.0681414467772207E-2</v>
      </c>
      <c r="E2" s="18">
        <f>D2*$H$4</f>
        <v>0.30681414467772206</v>
      </c>
      <c r="G2" s="15" t="s">
        <v>18</v>
      </c>
      <c r="H2" s="27">
        <v>9773887</v>
      </c>
    </row>
    <row r="3" spans="1:8" x14ac:dyDescent="0.25">
      <c r="A3" s="40">
        <v>20</v>
      </c>
      <c r="B3" s="13">
        <v>39.5</v>
      </c>
      <c r="C3" s="20">
        <f t="shared" si="0"/>
        <v>-2.4999999999998579E-2</v>
      </c>
      <c r="D3" s="18">
        <f t="shared" ref="D3:D64" si="1">C3*$H$3</f>
        <v>-1.0227138155923101E-2</v>
      </c>
      <c r="E3" s="18">
        <f t="shared" ref="E3:E64" si="2">D3*$H$4</f>
        <v>-0.10227138155923102</v>
      </c>
      <c r="G3" s="17" t="s">
        <v>14</v>
      </c>
      <c r="H3" s="28">
        <f>'FCR_STD CURVE'!K3</f>
        <v>0.40908552623694727</v>
      </c>
    </row>
    <row r="4" spans="1:8" x14ac:dyDescent="0.25">
      <c r="A4" s="40">
        <v>30</v>
      </c>
      <c r="B4" s="13">
        <v>39.5</v>
      </c>
      <c r="C4" s="20">
        <f t="shared" si="0"/>
        <v>-2.4999999999998579E-2</v>
      </c>
      <c r="D4" s="18">
        <f t="shared" si="1"/>
        <v>-1.0227138155923101E-2</v>
      </c>
      <c r="E4" s="18">
        <f t="shared" si="2"/>
        <v>-0.10227138155923102</v>
      </c>
      <c r="G4" s="17" t="s">
        <v>27</v>
      </c>
      <c r="H4" s="29">
        <v>10</v>
      </c>
    </row>
    <row r="5" spans="1:8" x14ac:dyDescent="0.25">
      <c r="A5" s="40">
        <v>40</v>
      </c>
      <c r="B5" s="13">
        <v>39.5</v>
      </c>
      <c r="C5" s="20">
        <f t="shared" si="0"/>
        <v>-2.4999999999998579E-2</v>
      </c>
      <c r="D5" s="18">
        <f t="shared" si="1"/>
        <v>-1.0227138155923101E-2</v>
      </c>
      <c r="E5" s="18">
        <f t="shared" si="2"/>
        <v>-0.10227138155923102</v>
      </c>
    </row>
    <row r="6" spans="1:8" x14ac:dyDescent="0.25">
      <c r="A6" s="40">
        <v>50</v>
      </c>
      <c r="B6" s="13">
        <v>40.1</v>
      </c>
      <c r="C6" s="20">
        <f t="shared" si="0"/>
        <v>0.57500000000000284</v>
      </c>
      <c r="D6" s="18">
        <f t="shared" si="1"/>
        <v>0.23522417758624584</v>
      </c>
      <c r="E6" s="18">
        <f t="shared" si="2"/>
        <v>2.3522417758624585</v>
      </c>
      <c r="G6" s="17" t="s">
        <v>19</v>
      </c>
      <c r="H6" s="20">
        <f>AVERAGE(B2:B5)</f>
        <v>39.524999999999999</v>
      </c>
    </row>
    <row r="7" spans="1:8" x14ac:dyDescent="0.25">
      <c r="A7" s="40">
        <f>A6+10</f>
        <v>60</v>
      </c>
      <c r="B7" s="13">
        <v>193.7</v>
      </c>
      <c r="C7" s="20">
        <f t="shared" si="0"/>
        <v>154.17499999999998</v>
      </c>
      <c r="D7" s="18">
        <f t="shared" si="1"/>
        <v>63.070761007581339</v>
      </c>
      <c r="E7" s="18">
        <f t="shared" si="2"/>
        <v>630.70761007581336</v>
      </c>
      <c r="G7" s="19"/>
    </row>
    <row r="8" spans="1:8" x14ac:dyDescent="0.25">
      <c r="A8" s="40">
        <f t="shared" ref="A8:A56" si="3">A7+10</f>
        <v>70</v>
      </c>
      <c r="B8" s="13">
        <v>878</v>
      </c>
      <c r="C8" s="20">
        <f t="shared" si="0"/>
        <v>838.47500000000002</v>
      </c>
      <c r="D8" s="18">
        <f t="shared" si="1"/>
        <v>343.00798661152436</v>
      </c>
      <c r="E8" s="18">
        <f t="shared" si="2"/>
        <v>3430.0798661152435</v>
      </c>
      <c r="G8" s="24" t="s">
        <v>20</v>
      </c>
      <c r="H8" s="30">
        <v>0.54583333333333328</v>
      </c>
    </row>
    <row r="9" spans="1:8" x14ac:dyDescent="0.25">
      <c r="A9" s="40">
        <f t="shared" si="3"/>
        <v>80</v>
      </c>
      <c r="B9" s="13">
        <v>1377</v>
      </c>
      <c r="C9" s="20">
        <f t="shared" si="0"/>
        <v>1337.4749999999999</v>
      </c>
      <c r="D9" s="18">
        <f t="shared" si="1"/>
        <v>547.14166420376102</v>
      </c>
      <c r="E9" s="18">
        <f t="shared" si="2"/>
        <v>5471.4166420376105</v>
      </c>
      <c r="G9" s="24" t="s">
        <v>23</v>
      </c>
      <c r="H9" s="30">
        <v>0.54799768518518521</v>
      </c>
    </row>
    <row r="10" spans="1:8" x14ac:dyDescent="0.25">
      <c r="A10" s="40">
        <f t="shared" si="3"/>
        <v>90</v>
      </c>
      <c r="B10" s="13">
        <v>1341</v>
      </c>
      <c r="C10" s="20">
        <f t="shared" si="0"/>
        <v>1301.4749999999999</v>
      </c>
      <c r="D10" s="18">
        <f t="shared" si="1"/>
        <v>532.41458525923088</v>
      </c>
      <c r="E10" s="18">
        <f t="shared" si="2"/>
        <v>5324.145852592309</v>
      </c>
      <c r="G10" s="17" t="s">
        <v>21</v>
      </c>
      <c r="H10" s="31">
        <v>0.55200231481481488</v>
      </c>
    </row>
    <row r="11" spans="1:8" x14ac:dyDescent="0.25">
      <c r="A11" s="40">
        <f t="shared" si="3"/>
        <v>100</v>
      </c>
      <c r="B11" s="13">
        <v>1088</v>
      </c>
      <c r="C11" s="20">
        <f t="shared" si="0"/>
        <v>1048.4749999999999</v>
      </c>
      <c r="D11" s="18">
        <f t="shared" si="1"/>
        <v>428.91594712128324</v>
      </c>
      <c r="E11" s="18">
        <f t="shared" si="2"/>
        <v>4289.1594712128326</v>
      </c>
    </row>
    <row r="12" spans="1:8" x14ac:dyDescent="0.25">
      <c r="A12" s="40">
        <f t="shared" si="3"/>
        <v>110</v>
      </c>
      <c r="B12" s="13">
        <v>846</v>
      </c>
      <c r="C12" s="20">
        <f t="shared" si="0"/>
        <v>806.47500000000002</v>
      </c>
      <c r="D12" s="18">
        <f t="shared" si="1"/>
        <v>329.91724977194207</v>
      </c>
      <c r="E12" s="18">
        <f t="shared" si="2"/>
        <v>3299.1724977194208</v>
      </c>
      <c r="G12" s="17" t="s">
        <v>22</v>
      </c>
      <c r="H12" s="21">
        <f>H10-H9</f>
        <v>4.0046296296296635E-3</v>
      </c>
    </row>
    <row r="13" spans="1:8" x14ac:dyDescent="0.25">
      <c r="A13" s="40">
        <f t="shared" si="3"/>
        <v>120</v>
      </c>
      <c r="B13" s="13">
        <v>642</v>
      </c>
      <c r="C13" s="20">
        <f t="shared" si="0"/>
        <v>602.47500000000002</v>
      </c>
      <c r="D13" s="18">
        <f t="shared" si="1"/>
        <v>246.4638024196048</v>
      </c>
      <c r="E13" s="18">
        <f t="shared" si="2"/>
        <v>2464.6380241960478</v>
      </c>
      <c r="G13" s="24" t="s">
        <v>24</v>
      </c>
      <c r="H13" s="26">
        <f>H9-H8</f>
        <v>2.1643518518519311E-3</v>
      </c>
    </row>
    <row r="14" spans="1:8" x14ac:dyDescent="0.25">
      <c r="A14" s="40">
        <f t="shared" si="3"/>
        <v>130</v>
      </c>
      <c r="B14" s="13">
        <v>512</v>
      </c>
      <c r="C14" s="20">
        <f t="shared" si="0"/>
        <v>472.47500000000002</v>
      </c>
      <c r="D14" s="18">
        <f t="shared" si="1"/>
        <v>193.28268400880168</v>
      </c>
      <c r="E14" s="18">
        <f t="shared" si="2"/>
        <v>1932.8268400880168</v>
      </c>
    </row>
    <row r="15" spans="1:8" x14ac:dyDescent="0.25">
      <c r="A15" s="40">
        <f t="shared" si="3"/>
        <v>140</v>
      </c>
      <c r="B15" s="13">
        <v>410</v>
      </c>
      <c r="C15" s="20">
        <f t="shared" si="0"/>
        <v>370.47500000000002</v>
      </c>
      <c r="D15" s="18">
        <f t="shared" si="1"/>
        <v>151.55596033263305</v>
      </c>
      <c r="E15" s="18">
        <f t="shared" si="2"/>
        <v>1515.5596033263305</v>
      </c>
      <c r="G15" s="17" t="s">
        <v>10</v>
      </c>
      <c r="H15" s="29">
        <v>60</v>
      </c>
    </row>
    <row r="16" spans="1:8" x14ac:dyDescent="0.25">
      <c r="A16" s="40">
        <f t="shared" si="3"/>
        <v>150</v>
      </c>
      <c r="B16" s="13">
        <v>340</v>
      </c>
      <c r="C16" s="20">
        <f t="shared" si="0"/>
        <v>300.47500000000002</v>
      </c>
      <c r="D16" s="18">
        <f t="shared" si="1"/>
        <v>122.91997349604674</v>
      </c>
      <c r="E16" s="18">
        <f t="shared" si="2"/>
        <v>1229.1997349604674</v>
      </c>
      <c r="G16" s="17" t="s">
        <v>7</v>
      </c>
      <c r="H16" s="14">
        <f>H15*0.59*1000</f>
        <v>35400</v>
      </c>
    </row>
    <row r="17" spans="1:8" x14ac:dyDescent="0.25">
      <c r="A17" s="40">
        <f t="shared" si="3"/>
        <v>160</v>
      </c>
      <c r="B17" s="13">
        <v>287</v>
      </c>
      <c r="C17" s="20">
        <f t="shared" si="0"/>
        <v>247.47499999999999</v>
      </c>
      <c r="D17" s="18">
        <f t="shared" si="1"/>
        <v>101.23844060548852</v>
      </c>
      <c r="E17" s="18">
        <f t="shared" si="2"/>
        <v>1012.3844060548852</v>
      </c>
      <c r="G17" s="17" t="s">
        <v>8</v>
      </c>
      <c r="H17" s="18">
        <f>SUM(E2:E937)</f>
        <v>37865.467665399658</v>
      </c>
    </row>
    <row r="18" spans="1:8" x14ac:dyDescent="0.25">
      <c r="A18" s="40">
        <f t="shared" si="3"/>
        <v>170</v>
      </c>
      <c r="B18" s="13">
        <v>243.4</v>
      </c>
      <c r="C18" s="20">
        <f t="shared" si="0"/>
        <v>203.875</v>
      </c>
      <c r="D18" s="18">
        <f t="shared" si="1"/>
        <v>83.402311661557619</v>
      </c>
      <c r="E18" s="18">
        <f t="shared" si="2"/>
        <v>834.02311661557621</v>
      </c>
      <c r="G18" s="16"/>
    </row>
    <row r="19" spans="1:8" ht="17.25" x14ac:dyDescent="0.25">
      <c r="A19" s="40">
        <f t="shared" si="3"/>
        <v>180</v>
      </c>
      <c r="B19" s="13">
        <v>207.2</v>
      </c>
      <c r="C19" s="20">
        <f t="shared" si="0"/>
        <v>167.67499999999998</v>
      </c>
      <c r="D19" s="18">
        <f t="shared" si="1"/>
        <v>68.593415611780131</v>
      </c>
      <c r="E19" s="18">
        <f t="shared" si="2"/>
        <v>685.93415611780131</v>
      </c>
      <c r="G19" s="17" t="s">
        <v>25</v>
      </c>
      <c r="H19" s="22">
        <f>H16/H17</f>
        <v>0.93488875702827967</v>
      </c>
    </row>
    <row r="20" spans="1:8" ht="17.25" x14ac:dyDescent="0.25">
      <c r="A20" s="40">
        <f t="shared" si="3"/>
        <v>190</v>
      </c>
      <c r="B20" s="13">
        <v>179.5</v>
      </c>
      <c r="C20" s="20">
        <f t="shared" si="0"/>
        <v>139.97499999999999</v>
      </c>
      <c r="D20" s="18">
        <f t="shared" si="1"/>
        <v>57.261746535016691</v>
      </c>
      <c r="E20" s="18">
        <f t="shared" si="2"/>
        <v>572.61746535016687</v>
      </c>
      <c r="G20" s="17" t="s">
        <v>26</v>
      </c>
      <c r="H20" s="44">
        <f>H19/1000</f>
        <v>9.3488875702827962E-4</v>
      </c>
    </row>
    <row r="21" spans="1:8" x14ac:dyDescent="0.25">
      <c r="A21" s="40">
        <f t="shared" si="3"/>
        <v>200</v>
      </c>
      <c r="B21" s="13">
        <v>159.30000000000001</v>
      </c>
      <c r="C21" s="20">
        <f t="shared" si="0"/>
        <v>119.77500000000001</v>
      </c>
      <c r="D21" s="18">
        <f t="shared" si="1"/>
        <v>48.998218905030363</v>
      </c>
      <c r="E21" s="18">
        <f t="shared" si="2"/>
        <v>489.98218905030365</v>
      </c>
    </row>
    <row r="22" spans="1:8" x14ac:dyDescent="0.25">
      <c r="A22" s="40">
        <f t="shared" si="3"/>
        <v>210</v>
      </c>
      <c r="B22" s="13">
        <v>142.69999999999999</v>
      </c>
      <c r="C22" s="20">
        <f t="shared" si="0"/>
        <v>103.17499999999998</v>
      </c>
      <c r="D22" s="18">
        <f t="shared" si="1"/>
        <v>42.20739916949703</v>
      </c>
      <c r="E22" s="18">
        <f t="shared" si="2"/>
        <v>422.07399169497029</v>
      </c>
    </row>
    <row r="23" spans="1:8" x14ac:dyDescent="0.25">
      <c r="A23" s="40">
        <f t="shared" si="3"/>
        <v>220</v>
      </c>
      <c r="B23" s="42">
        <v>128.6</v>
      </c>
      <c r="C23" s="20">
        <f t="shared" si="0"/>
        <v>89.074999999999989</v>
      </c>
      <c r="D23" s="18">
        <f t="shared" si="1"/>
        <v>36.439293249556073</v>
      </c>
      <c r="E23" s="18">
        <f t="shared" si="2"/>
        <v>364.39293249556073</v>
      </c>
    </row>
    <row r="24" spans="1:8" x14ac:dyDescent="0.25">
      <c r="A24" s="40">
        <f t="shared" si="3"/>
        <v>230</v>
      </c>
      <c r="B24" s="42">
        <v>118.3</v>
      </c>
      <c r="C24" s="20">
        <f t="shared" si="0"/>
        <v>78.775000000000006</v>
      </c>
      <c r="D24" s="18">
        <f t="shared" si="1"/>
        <v>32.22571232931552</v>
      </c>
      <c r="E24" s="18">
        <f t="shared" si="2"/>
        <v>322.25712329315519</v>
      </c>
    </row>
    <row r="25" spans="1:8" x14ac:dyDescent="0.25">
      <c r="A25" s="40">
        <f t="shared" si="3"/>
        <v>240</v>
      </c>
      <c r="B25" s="42">
        <v>108.6</v>
      </c>
      <c r="C25" s="20">
        <f t="shared" si="0"/>
        <v>69.074999999999989</v>
      </c>
      <c r="D25" s="18">
        <f t="shared" si="1"/>
        <v>28.257582724817127</v>
      </c>
      <c r="E25" s="18">
        <f t="shared" si="2"/>
        <v>282.57582724817127</v>
      </c>
    </row>
    <row r="26" spans="1:8" x14ac:dyDescent="0.25">
      <c r="A26" s="40">
        <f t="shared" si="3"/>
        <v>250</v>
      </c>
      <c r="B26" s="42">
        <v>101.4</v>
      </c>
      <c r="C26" s="20">
        <f t="shared" si="0"/>
        <v>61.875000000000007</v>
      </c>
      <c r="D26" s="18">
        <f t="shared" si="1"/>
        <v>25.312166935911115</v>
      </c>
      <c r="E26" s="18">
        <f t="shared" si="2"/>
        <v>253.12166935911114</v>
      </c>
    </row>
    <row r="27" spans="1:8" x14ac:dyDescent="0.25">
      <c r="A27" s="40">
        <f t="shared" si="3"/>
        <v>260</v>
      </c>
      <c r="B27" s="43">
        <v>94.8</v>
      </c>
      <c r="C27" s="20">
        <f t="shared" si="0"/>
        <v>55.274999999999999</v>
      </c>
      <c r="D27" s="18">
        <f t="shared" si="1"/>
        <v>22.612202462747259</v>
      </c>
      <c r="E27" s="18">
        <f t="shared" si="2"/>
        <v>226.1220246274726</v>
      </c>
    </row>
    <row r="28" spans="1:8" x14ac:dyDescent="0.25">
      <c r="A28" s="40">
        <f t="shared" si="3"/>
        <v>270</v>
      </c>
      <c r="B28" s="43">
        <v>89.8</v>
      </c>
      <c r="C28" s="20">
        <f t="shared" si="0"/>
        <v>50.274999999999999</v>
      </c>
      <c r="D28" s="18">
        <f t="shared" si="1"/>
        <v>20.566774831562523</v>
      </c>
      <c r="E28" s="18">
        <f t="shared" si="2"/>
        <v>205.66774831562523</v>
      </c>
    </row>
    <row r="29" spans="1:8" x14ac:dyDescent="0.25">
      <c r="A29" s="40">
        <f t="shared" si="3"/>
        <v>280</v>
      </c>
      <c r="B29" s="43">
        <v>85.3</v>
      </c>
      <c r="C29" s="20">
        <f t="shared" si="0"/>
        <v>45.774999999999999</v>
      </c>
      <c r="D29" s="18">
        <f t="shared" si="1"/>
        <v>18.725889963496261</v>
      </c>
      <c r="E29" s="18">
        <f t="shared" si="2"/>
        <v>187.2588996349626</v>
      </c>
    </row>
    <row r="30" spans="1:8" x14ac:dyDescent="0.25">
      <c r="A30" s="40">
        <f t="shared" si="3"/>
        <v>290</v>
      </c>
      <c r="B30" s="43">
        <v>81.099999999999994</v>
      </c>
      <c r="C30" s="20">
        <f t="shared" si="0"/>
        <v>41.574999999999996</v>
      </c>
      <c r="D30" s="18">
        <f t="shared" si="1"/>
        <v>17.007730753301082</v>
      </c>
      <c r="E30" s="18">
        <f t="shared" si="2"/>
        <v>170.07730753301081</v>
      </c>
    </row>
    <row r="31" spans="1:8" x14ac:dyDescent="0.25">
      <c r="A31" s="40">
        <f t="shared" si="3"/>
        <v>300</v>
      </c>
      <c r="B31" s="43">
        <v>78.599999999999994</v>
      </c>
      <c r="C31" s="20">
        <f t="shared" si="0"/>
        <v>39.074999999999996</v>
      </c>
      <c r="D31" s="18">
        <f t="shared" si="1"/>
        <v>15.985016937708712</v>
      </c>
      <c r="E31" s="18">
        <f t="shared" si="2"/>
        <v>159.85016937708713</v>
      </c>
    </row>
    <row r="32" spans="1:8" x14ac:dyDescent="0.25">
      <c r="A32" s="40">
        <f t="shared" si="3"/>
        <v>310</v>
      </c>
      <c r="B32" s="43">
        <v>75.599999999999994</v>
      </c>
      <c r="C32" s="20">
        <f t="shared" si="0"/>
        <v>36.074999999999996</v>
      </c>
      <c r="D32" s="18">
        <f t="shared" si="1"/>
        <v>14.757760358997871</v>
      </c>
      <c r="E32" s="18">
        <f t="shared" si="2"/>
        <v>147.57760358997871</v>
      </c>
    </row>
    <row r="33" spans="1:5" x14ac:dyDescent="0.25">
      <c r="A33" s="40">
        <f t="shared" si="3"/>
        <v>320</v>
      </c>
      <c r="B33" s="43">
        <v>72.5</v>
      </c>
      <c r="C33" s="20">
        <f t="shared" si="0"/>
        <v>32.975000000000001</v>
      </c>
      <c r="D33" s="18">
        <f t="shared" si="1"/>
        <v>13.489595227663337</v>
      </c>
      <c r="E33" s="18">
        <f t="shared" si="2"/>
        <v>134.89595227663335</v>
      </c>
    </row>
    <row r="34" spans="1:5" x14ac:dyDescent="0.25">
      <c r="A34" s="40">
        <f t="shared" si="3"/>
        <v>330</v>
      </c>
      <c r="B34" s="43">
        <v>70.2</v>
      </c>
      <c r="C34" s="20">
        <f t="shared" si="0"/>
        <v>30.675000000000004</v>
      </c>
      <c r="D34" s="18">
        <f t="shared" si="1"/>
        <v>12.548698517318359</v>
      </c>
      <c r="E34" s="18">
        <f t="shared" si="2"/>
        <v>125.48698517318358</v>
      </c>
    </row>
    <row r="35" spans="1:5" x14ac:dyDescent="0.25">
      <c r="A35" s="40">
        <f t="shared" si="3"/>
        <v>340</v>
      </c>
      <c r="B35" s="43">
        <v>68.2</v>
      </c>
      <c r="C35" s="20">
        <f t="shared" si="0"/>
        <v>28.675000000000004</v>
      </c>
      <c r="D35" s="18">
        <f t="shared" si="1"/>
        <v>11.730527464844466</v>
      </c>
      <c r="E35" s="18">
        <f t="shared" si="2"/>
        <v>117.30527464844465</v>
      </c>
    </row>
    <row r="36" spans="1:5" x14ac:dyDescent="0.25">
      <c r="A36" s="40">
        <f t="shared" si="3"/>
        <v>350</v>
      </c>
      <c r="B36" s="43">
        <v>66.099999999999994</v>
      </c>
      <c r="C36" s="20">
        <f t="shared" si="0"/>
        <v>26.574999999999996</v>
      </c>
      <c r="D36" s="18">
        <f t="shared" si="1"/>
        <v>10.871447859746873</v>
      </c>
      <c r="E36" s="18">
        <f t="shared" si="2"/>
        <v>108.71447859746873</v>
      </c>
    </row>
    <row r="37" spans="1:5" x14ac:dyDescent="0.25">
      <c r="A37" s="40">
        <f>A36+10</f>
        <v>360</v>
      </c>
      <c r="B37" s="43">
        <v>64.599999999999994</v>
      </c>
      <c r="C37" s="20">
        <f t="shared" si="0"/>
        <v>25.074999999999996</v>
      </c>
      <c r="D37" s="18">
        <f t="shared" si="1"/>
        <v>10.257819570391451</v>
      </c>
      <c r="E37" s="18">
        <f t="shared" si="2"/>
        <v>102.5781957039145</v>
      </c>
    </row>
    <row r="38" spans="1:5" x14ac:dyDescent="0.25">
      <c r="A38" s="40">
        <f t="shared" si="3"/>
        <v>370</v>
      </c>
      <c r="B38" s="43">
        <v>63.3</v>
      </c>
      <c r="C38" s="20">
        <f t="shared" si="0"/>
        <v>23.774999999999999</v>
      </c>
      <c r="D38" s="18">
        <f t="shared" si="1"/>
        <v>9.7260083862834215</v>
      </c>
      <c r="E38" s="18">
        <f t="shared" si="2"/>
        <v>97.260083862834222</v>
      </c>
    </row>
    <row r="39" spans="1:5" x14ac:dyDescent="0.25">
      <c r="A39" s="40">
        <f t="shared" si="3"/>
        <v>380</v>
      </c>
      <c r="B39" s="43">
        <v>62.6</v>
      </c>
      <c r="C39" s="20">
        <f t="shared" si="0"/>
        <v>23.075000000000003</v>
      </c>
      <c r="D39" s="18">
        <f t="shared" si="1"/>
        <v>9.4396485179175595</v>
      </c>
      <c r="E39" s="18">
        <f t="shared" si="2"/>
        <v>94.396485179175599</v>
      </c>
    </row>
    <row r="40" spans="1:5" x14ac:dyDescent="0.25">
      <c r="A40" s="40">
        <f t="shared" si="3"/>
        <v>390</v>
      </c>
      <c r="B40" s="43">
        <v>61.8</v>
      </c>
      <c r="C40" s="20">
        <f t="shared" si="0"/>
        <v>22.274999999999999</v>
      </c>
      <c r="D40" s="18">
        <f t="shared" si="1"/>
        <v>9.1123800969279998</v>
      </c>
      <c r="E40" s="18">
        <f t="shared" si="2"/>
        <v>91.123800969279998</v>
      </c>
    </row>
    <row r="41" spans="1:5" x14ac:dyDescent="0.25">
      <c r="A41" s="40">
        <f t="shared" si="3"/>
        <v>400</v>
      </c>
      <c r="B41" s="43">
        <v>60.5</v>
      </c>
      <c r="C41" s="20">
        <f t="shared" si="0"/>
        <v>20.975000000000001</v>
      </c>
      <c r="D41" s="18">
        <f t="shared" si="1"/>
        <v>8.5805689128199703</v>
      </c>
      <c r="E41" s="18">
        <f t="shared" si="2"/>
        <v>85.805689128199703</v>
      </c>
    </row>
    <row r="42" spans="1:5" x14ac:dyDescent="0.25">
      <c r="A42" s="40">
        <f t="shared" si="3"/>
        <v>410</v>
      </c>
      <c r="B42" s="43">
        <v>50.4</v>
      </c>
      <c r="C42" s="20">
        <f t="shared" si="0"/>
        <v>10.875</v>
      </c>
      <c r="D42" s="18">
        <f t="shared" si="1"/>
        <v>4.4488050978268019</v>
      </c>
      <c r="E42" s="18">
        <f t="shared" si="2"/>
        <v>44.488050978268021</v>
      </c>
    </row>
    <row r="43" spans="1:5" x14ac:dyDescent="0.25">
      <c r="A43" s="40">
        <f t="shared" si="3"/>
        <v>420</v>
      </c>
      <c r="B43" s="43">
        <v>58.4</v>
      </c>
      <c r="C43" s="20">
        <f t="shared" si="0"/>
        <v>18.875</v>
      </c>
      <c r="D43" s="18">
        <f t="shared" si="1"/>
        <v>7.7214893077223801</v>
      </c>
      <c r="E43" s="18">
        <f t="shared" si="2"/>
        <v>77.214893077223806</v>
      </c>
    </row>
    <row r="44" spans="1:5" x14ac:dyDescent="0.25">
      <c r="A44" s="40">
        <f t="shared" si="3"/>
        <v>430</v>
      </c>
      <c r="B44" s="43">
        <v>57</v>
      </c>
      <c r="C44" s="14">
        <f t="shared" si="0"/>
        <v>17.475000000000001</v>
      </c>
      <c r="D44" s="18">
        <f t="shared" si="1"/>
        <v>7.1487695709906545</v>
      </c>
      <c r="E44" s="18">
        <f t="shared" si="2"/>
        <v>71.487695709906546</v>
      </c>
    </row>
    <row r="45" spans="1:5" x14ac:dyDescent="0.25">
      <c r="A45" s="40">
        <f t="shared" si="3"/>
        <v>440</v>
      </c>
      <c r="B45" s="43">
        <v>55.8</v>
      </c>
      <c r="C45" s="14">
        <f t="shared" si="0"/>
        <v>16.274999999999999</v>
      </c>
      <c r="D45" s="18">
        <f t="shared" si="1"/>
        <v>6.6578669395063166</v>
      </c>
      <c r="E45" s="18">
        <f t="shared" si="2"/>
        <v>66.578669395063173</v>
      </c>
    </row>
    <row r="46" spans="1:5" x14ac:dyDescent="0.25">
      <c r="A46" s="40">
        <f t="shared" si="3"/>
        <v>450</v>
      </c>
      <c r="B46" s="43">
        <v>55.1</v>
      </c>
      <c r="C46" s="14">
        <f t="shared" si="0"/>
        <v>15.575000000000003</v>
      </c>
      <c r="D46" s="18">
        <f t="shared" si="1"/>
        <v>6.3715070711404547</v>
      </c>
      <c r="E46" s="18">
        <f t="shared" si="2"/>
        <v>63.71507071140455</v>
      </c>
    </row>
    <row r="47" spans="1:5" x14ac:dyDescent="0.25">
      <c r="A47" s="40">
        <f t="shared" si="3"/>
        <v>460</v>
      </c>
      <c r="B47" s="43">
        <v>54</v>
      </c>
      <c r="C47" s="14">
        <f t="shared" si="0"/>
        <v>14.475000000000001</v>
      </c>
      <c r="D47" s="18">
        <f t="shared" si="1"/>
        <v>5.921512992279812</v>
      </c>
      <c r="E47" s="18">
        <f t="shared" si="2"/>
        <v>59.21512992279812</v>
      </c>
    </row>
    <row r="48" spans="1:5" x14ac:dyDescent="0.25">
      <c r="A48" s="40">
        <f t="shared" si="3"/>
        <v>470</v>
      </c>
      <c r="B48" s="43">
        <v>53.5</v>
      </c>
      <c r="C48" s="14">
        <f t="shared" si="0"/>
        <v>13.975000000000001</v>
      </c>
      <c r="D48" s="18">
        <f t="shared" si="1"/>
        <v>5.7169702291613387</v>
      </c>
      <c r="E48" s="18">
        <f t="shared" si="2"/>
        <v>57.16970229161339</v>
      </c>
    </row>
    <row r="49" spans="1:5" x14ac:dyDescent="0.25">
      <c r="A49" s="40">
        <f t="shared" si="3"/>
        <v>480</v>
      </c>
      <c r="B49" s="43">
        <v>53.1</v>
      </c>
      <c r="C49" s="14">
        <f t="shared" si="0"/>
        <v>13.575000000000003</v>
      </c>
      <c r="D49" s="18">
        <f t="shared" si="1"/>
        <v>5.5533360186665606</v>
      </c>
      <c r="E49" s="18">
        <f t="shared" si="2"/>
        <v>55.533360186665604</v>
      </c>
    </row>
    <row r="50" spans="1:5" x14ac:dyDescent="0.25">
      <c r="A50" s="40">
        <f t="shared" si="3"/>
        <v>490</v>
      </c>
      <c r="B50" s="43">
        <v>53</v>
      </c>
      <c r="C50" s="14">
        <f t="shared" si="0"/>
        <v>13.475000000000001</v>
      </c>
      <c r="D50" s="18">
        <f t="shared" si="1"/>
        <v>5.5124274660428654</v>
      </c>
      <c r="E50" s="18">
        <f t="shared" si="2"/>
        <v>55.124274660428654</v>
      </c>
    </row>
    <row r="51" spans="1:5" x14ac:dyDescent="0.25">
      <c r="A51" s="40">
        <f t="shared" si="3"/>
        <v>500</v>
      </c>
      <c r="B51" s="43">
        <v>52.7</v>
      </c>
      <c r="C51" s="14">
        <f t="shared" si="0"/>
        <v>13.175000000000004</v>
      </c>
      <c r="D51" s="18">
        <f t="shared" si="1"/>
        <v>5.3897018081717825</v>
      </c>
      <c r="E51" s="18">
        <f t="shared" si="2"/>
        <v>53.897018081717825</v>
      </c>
    </row>
    <row r="52" spans="1:5" x14ac:dyDescent="0.25">
      <c r="A52" s="40">
        <f t="shared" si="3"/>
        <v>510</v>
      </c>
      <c r="B52" s="43">
        <v>51.6</v>
      </c>
      <c r="C52" s="14">
        <f t="shared" si="0"/>
        <v>12.075000000000003</v>
      </c>
      <c r="D52" s="18">
        <f t="shared" si="1"/>
        <v>4.9397077293111398</v>
      </c>
      <c r="E52" s="18">
        <f t="shared" si="2"/>
        <v>49.397077293111394</v>
      </c>
    </row>
    <row r="53" spans="1:5" x14ac:dyDescent="0.25">
      <c r="A53" s="40">
        <f t="shared" si="3"/>
        <v>520</v>
      </c>
      <c r="B53" s="43">
        <v>51.2</v>
      </c>
      <c r="C53" s="14">
        <f t="shared" si="0"/>
        <v>11.675000000000004</v>
      </c>
      <c r="D53" s="18">
        <f t="shared" si="1"/>
        <v>4.7760735188163608</v>
      </c>
      <c r="E53" s="18">
        <f t="shared" si="2"/>
        <v>47.760735188163608</v>
      </c>
    </row>
    <row r="54" spans="1:5" x14ac:dyDescent="0.25">
      <c r="A54" s="40">
        <f t="shared" si="3"/>
        <v>530</v>
      </c>
      <c r="B54" s="43">
        <v>50.5</v>
      </c>
      <c r="C54" s="14">
        <f t="shared" si="0"/>
        <v>10.975000000000001</v>
      </c>
      <c r="D54" s="18">
        <f t="shared" si="1"/>
        <v>4.4897136504504971</v>
      </c>
      <c r="E54" s="18">
        <f t="shared" si="2"/>
        <v>44.897136504504971</v>
      </c>
    </row>
    <row r="55" spans="1:5" x14ac:dyDescent="0.25">
      <c r="A55" s="40">
        <f t="shared" si="3"/>
        <v>540</v>
      </c>
      <c r="B55" s="43">
        <v>50</v>
      </c>
      <c r="C55" s="14">
        <f t="shared" si="0"/>
        <v>10.475000000000001</v>
      </c>
      <c r="D55" s="18">
        <f t="shared" si="1"/>
        <v>4.2851708873320229</v>
      </c>
      <c r="E55" s="18">
        <f t="shared" si="2"/>
        <v>42.851708873320227</v>
      </c>
    </row>
    <row r="56" spans="1:5" x14ac:dyDescent="0.25">
      <c r="A56" s="40">
        <f t="shared" si="3"/>
        <v>550</v>
      </c>
      <c r="B56" s="43">
        <v>49.7</v>
      </c>
      <c r="C56" s="14">
        <f t="shared" si="0"/>
        <v>10.175000000000004</v>
      </c>
      <c r="D56" s="18">
        <f t="shared" si="1"/>
        <v>4.16244522946094</v>
      </c>
      <c r="E56" s="18">
        <f t="shared" si="2"/>
        <v>41.624452294609398</v>
      </c>
    </row>
    <row r="57" spans="1:5" x14ac:dyDescent="0.25">
      <c r="A57" s="40">
        <f>A56+60</f>
        <v>610</v>
      </c>
      <c r="B57" s="43">
        <v>47.6</v>
      </c>
      <c r="C57" s="14">
        <f t="shared" si="0"/>
        <v>8.0750000000000028</v>
      </c>
      <c r="D57" s="18">
        <f t="shared" si="1"/>
        <v>3.3033656243633502</v>
      </c>
      <c r="E57" s="18">
        <f t="shared" si="2"/>
        <v>33.033656243633502</v>
      </c>
    </row>
    <row r="58" spans="1:5" x14ac:dyDescent="0.25">
      <c r="A58" s="40">
        <f t="shared" ref="A58:A64" si="4">A57+60</f>
        <v>670</v>
      </c>
      <c r="B58" s="43">
        <v>46.3</v>
      </c>
      <c r="C58" s="14">
        <f t="shared" si="0"/>
        <v>6.7749999999999986</v>
      </c>
      <c r="D58" s="18">
        <f t="shared" si="1"/>
        <v>2.7715544402553172</v>
      </c>
      <c r="E58" s="18">
        <f t="shared" si="2"/>
        <v>27.715544402553171</v>
      </c>
    </row>
    <row r="59" spans="1:5" x14ac:dyDescent="0.25">
      <c r="A59" s="40">
        <f t="shared" si="4"/>
        <v>730</v>
      </c>
      <c r="B59" s="43">
        <v>45.2</v>
      </c>
      <c r="C59" s="14">
        <f t="shared" si="0"/>
        <v>5.6750000000000043</v>
      </c>
      <c r="D59" s="18">
        <f t="shared" si="1"/>
        <v>2.3215603613946776</v>
      </c>
      <c r="E59" s="18">
        <f t="shared" si="2"/>
        <v>23.215603613946776</v>
      </c>
    </row>
    <row r="60" spans="1:5" x14ac:dyDescent="0.25">
      <c r="A60" s="40">
        <f t="shared" si="4"/>
        <v>790</v>
      </c>
      <c r="B60" s="43">
        <v>44</v>
      </c>
      <c r="C60" s="14">
        <f t="shared" si="0"/>
        <v>4.4750000000000014</v>
      </c>
      <c r="D60" s="18">
        <f t="shared" si="1"/>
        <v>1.8306577299103397</v>
      </c>
      <c r="E60" s="18">
        <f t="shared" si="2"/>
        <v>18.306577299103395</v>
      </c>
    </row>
    <row r="61" spans="1:5" x14ac:dyDescent="0.25">
      <c r="A61" s="40">
        <f t="shared" si="4"/>
        <v>850</v>
      </c>
      <c r="B61" s="43">
        <v>43.4</v>
      </c>
      <c r="C61" s="14">
        <f t="shared" si="0"/>
        <v>3.875</v>
      </c>
      <c r="D61" s="18">
        <f t="shared" si="1"/>
        <v>1.5852064141681708</v>
      </c>
      <c r="E61" s="18">
        <f t="shared" si="2"/>
        <v>15.852064141681709</v>
      </c>
    </row>
    <row r="62" spans="1:5" x14ac:dyDescent="0.25">
      <c r="A62" s="40">
        <f t="shared" si="4"/>
        <v>910</v>
      </c>
      <c r="B62" s="43">
        <v>42.9</v>
      </c>
      <c r="C62" s="14">
        <f t="shared" si="0"/>
        <v>3.375</v>
      </c>
      <c r="D62" s="18">
        <f t="shared" si="1"/>
        <v>1.380663651049697</v>
      </c>
      <c r="E62" s="18">
        <f t="shared" si="2"/>
        <v>13.80663651049697</v>
      </c>
    </row>
    <row r="63" spans="1:5" x14ac:dyDescent="0.25">
      <c r="A63" s="40">
        <f t="shared" si="4"/>
        <v>970</v>
      </c>
      <c r="B63" s="43">
        <v>42</v>
      </c>
      <c r="C63" s="14">
        <f t="shared" si="0"/>
        <v>2.4750000000000014</v>
      </c>
      <c r="D63" s="18">
        <f t="shared" si="1"/>
        <v>1.0124866774364452</v>
      </c>
      <c r="E63" s="18">
        <f t="shared" si="2"/>
        <v>10.124866774364452</v>
      </c>
    </row>
    <row r="64" spans="1:5" x14ac:dyDescent="0.25">
      <c r="A64" s="40">
        <f t="shared" si="4"/>
        <v>1030</v>
      </c>
      <c r="B64" s="43">
        <v>41.9</v>
      </c>
      <c r="C64" s="14">
        <f t="shared" si="0"/>
        <v>2.375</v>
      </c>
      <c r="D64" s="18">
        <f t="shared" si="1"/>
        <v>0.97157812481274974</v>
      </c>
      <c r="E64" s="18">
        <f t="shared" si="2"/>
        <v>9.715781248127497</v>
      </c>
    </row>
    <row r="65" spans="1:2" x14ac:dyDescent="0.25">
      <c r="A65" s="40"/>
      <c r="B65" s="43"/>
    </row>
    <row r="66" spans="1:2" x14ac:dyDescent="0.25">
      <c r="A66" s="40"/>
      <c r="B66" s="43"/>
    </row>
    <row r="67" spans="1:2" x14ac:dyDescent="0.25">
      <c r="A67" s="40"/>
      <c r="B67" s="43"/>
    </row>
    <row r="68" spans="1:2" x14ac:dyDescent="0.25">
      <c r="A68" s="40"/>
      <c r="B68" s="43"/>
    </row>
    <row r="69" spans="1:2" x14ac:dyDescent="0.25">
      <c r="A69" s="40"/>
      <c r="B69" s="43"/>
    </row>
    <row r="70" spans="1:2" x14ac:dyDescent="0.25">
      <c r="A70" s="40"/>
      <c r="B70" s="43"/>
    </row>
    <row r="71" spans="1:2" x14ac:dyDescent="0.25">
      <c r="A71" s="40"/>
      <c r="B71" s="43"/>
    </row>
    <row r="72" spans="1:2" x14ac:dyDescent="0.25">
      <c r="A72" s="40"/>
      <c r="B72" s="43"/>
    </row>
    <row r="73" spans="1:2" x14ac:dyDescent="0.25">
      <c r="A73" s="40"/>
      <c r="B73" s="43"/>
    </row>
    <row r="74" spans="1:2" x14ac:dyDescent="0.25">
      <c r="A74" s="40"/>
      <c r="B74" s="43"/>
    </row>
    <row r="75" spans="1:2" x14ac:dyDescent="0.25">
      <c r="A75" s="40"/>
      <c r="B75" s="43"/>
    </row>
    <row r="76" spans="1:2" x14ac:dyDescent="0.25">
      <c r="A76" s="40"/>
      <c r="B76" s="43"/>
    </row>
    <row r="77" spans="1:2" x14ac:dyDescent="0.25">
      <c r="A77" s="40"/>
      <c r="B77" s="43"/>
    </row>
    <row r="78" spans="1:2" x14ac:dyDescent="0.25">
      <c r="A78" s="40"/>
      <c r="B78" s="43"/>
    </row>
    <row r="79" spans="1:2" x14ac:dyDescent="0.25">
      <c r="A79" s="40"/>
      <c r="B79" s="43"/>
    </row>
    <row r="80" spans="1:2" x14ac:dyDescent="0.25">
      <c r="A80" s="40"/>
      <c r="B80" s="43"/>
    </row>
    <row r="81" spans="1:2" x14ac:dyDescent="0.25">
      <c r="A81" s="40"/>
      <c r="B81" s="43"/>
    </row>
    <row r="82" spans="1:2" x14ac:dyDescent="0.25">
      <c r="A82" s="40"/>
      <c r="B82" s="43"/>
    </row>
    <row r="83" spans="1:2" x14ac:dyDescent="0.25">
      <c r="A83" s="40"/>
      <c r="B83" s="43"/>
    </row>
    <row r="84" spans="1:2" x14ac:dyDescent="0.25">
      <c r="A84" s="40"/>
      <c r="B84" s="43"/>
    </row>
    <row r="85" spans="1:2" x14ac:dyDescent="0.25">
      <c r="A85" s="40"/>
      <c r="B85" s="43"/>
    </row>
    <row r="86" spans="1:2" x14ac:dyDescent="0.25">
      <c r="A86" s="40"/>
      <c r="B86" s="43"/>
    </row>
    <row r="87" spans="1:2" x14ac:dyDescent="0.25">
      <c r="A87" s="40"/>
      <c r="B87" s="43"/>
    </row>
    <row r="88" spans="1:2" x14ac:dyDescent="0.25">
      <c r="A88" s="40"/>
      <c r="B88" s="43"/>
    </row>
    <row r="89" spans="1:2" x14ac:dyDescent="0.25">
      <c r="A89" s="40"/>
      <c r="B89" s="43"/>
    </row>
    <row r="90" spans="1:2" x14ac:dyDescent="0.25">
      <c r="A90" s="40"/>
      <c r="B90" s="43"/>
    </row>
    <row r="91" spans="1:2" x14ac:dyDescent="0.25">
      <c r="A91" s="40"/>
      <c r="B91" s="43"/>
    </row>
    <row r="92" spans="1:2" x14ac:dyDescent="0.25">
      <c r="A92" s="40"/>
      <c r="B92" s="43"/>
    </row>
    <row r="93" spans="1:2" x14ac:dyDescent="0.25">
      <c r="A93" s="40"/>
      <c r="B93" s="43"/>
    </row>
    <row r="94" spans="1:2" x14ac:dyDescent="0.25">
      <c r="A94" s="40"/>
      <c r="B94" s="43"/>
    </row>
    <row r="95" spans="1:2" x14ac:dyDescent="0.25">
      <c r="A95" s="40"/>
      <c r="B95" s="43"/>
    </row>
    <row r="96" spans="1:2" x14ac:dyDescent="0.25">
      <c r="A96" s="40"/>
      <c r="B96" s="43"/>
    </row>
    <row r="97" spans="1:2" x14ac:dyDescent="0.25">
      <c r="A97" s="40"/>
      <c r="B97" s="43"/>
    </row>
    <row r="98" spans="1:2" x14ac:dyDescent="0.25">
      <c r="A98" s="40"/>
      <c r="B98" s="43"/>
    </row>
    <row r="99" spans="1:2" x14ac:dyDescent="0.25">
      <c r="A99" s="40"/>
      <c r="B99" s="43"/>
    </row>
    <row r="100" spans="1:2" x14ac:dyDescent="0.25">
      <c r="A100" s="40"/>
      <c r="B100" s="43"/>
    </row>
    <row r="101" spans="1:2" x14ac:dyDescent="0.25">
      <c r="A101" s="40"/>
      <c r="B101" s="43"/>
    </row>
    <row r="102" spans="1:2" x14ac:dyDescent="0.25">
      <c r="A102" s="40"/>
      <c r="B102" s="43"/>
    </row>
    <row r="103" spans="1:2" x14ac:dyDescent="0.25">
      <c r="A103" s="40"/>
      <c r="B103" s="43"/>
    </row>
    <row r="104" spans="1:2" x14ac:dyDescent="0.25">
      <c r="A104" s="40"/>
      <c r="B104" s="43"/>
    </row>
    <row r="105" spans="1:2" x14ac:dyDescent="0.25">
      <c r="A105" s="40"/>
      <c r="B105" s="43"/>
    </row>
    <row r="106" spans="1:2" x14ac:dyDescent="0.25">
      <c r="A106" s="40"/>
      <c r="B106" s="43"/>
    </row>
    <row r="107" spans="1:2" x14ac:dyDescent="0.25">
      <c r="A107" s="40"/>
      <c r="B107" s="13"/>
    </row>
    <row r="108" spans="1:2" x14ac:dyDescent="0.25">
      <c r="A108" s="40"/>
      <c r="B108" s="13"/>
    </row>
    <row r="109" spans="1:2" x14ac:dyDescent="0.25">
      <c r="A109" s="40"/>
      <c r="B109" s="13"/>
    </row>
    <row r="110" spans="1:2" x14ac:dyDescent="0.25">
      <c r="A110" s="40"/>
      <c r="B110" s="13"/>
    </row>
    <row r="111" spans="1:2" x14ac:dyDescent="0.25">
      <c r="A111" s="40"/>
      <c r="B111" s="13"/>
    </row>
    <row r="112" spans="1:2" x14ac:dyDescent="0.25">
      <c r="A112" s="40"/>
      <c r="B112" s="13"/>
    </row>
    <row r="113" spans="1:2" x14ac:dyDescent="0.25">
      <c r="A113" s="40"/>
      <c r="B113" s="13"/>
    </row>
    <row r="114" spans="1:2" x14ac:dyDescent="0.25">
      <c r="A114" s="40"/>
      <c r="B114" s="13"/>
    </row>
    <row r="115" spans="1:2" x14ac:dyDescent="0.25">
      <c r="A115" s="40"/>
      <c r="B115" s="13"/>
    </row>
    <row r="116" spans="1:2" x14ac:dyDescent="0.25">
      <c r="A116" s="40"/>
      <c r="B116" s="13"/>
    </row>
    <row r="117" spans="1:2" x14ac:dyDescent="0.25">
      <c r="A117" s="40"/>
      <c r="B117" s="13"/>
    </row>
    <row r="118" spans="1:2" x14ac:dyDescent="0.25">
      <c r="A118" s="40"/>
      <c r="B118" s="13"/>
    </row>
    <row r="119" spans="1:2" x14ac:dyDescent="0.25">
      <c r="A119" s="40"/>
      <c r="B119" s="13"/>
    </row>
    <row r="120" spans="1:2" x14ac:dyDescent="0.25">
      <c r="A120" s="40"/>
      <c r="B120" s="13"/>
    </row>
    <row r="121" spans="1:2" x14ac:dyDescent="0.25">
      <c r="A121" s="40"/>
      <c r="B121" s="13"/>
    </row>
    <row r="122" spans="1:2" x14ac:dyDescent="0.25">
      <c r="A122" s="40"/>
      <c r="B122" s="13"/>
    </row>
    <row r="123" spans="1:2" x14ac:dyDescent="0.25">
      <c r="A123" s="40"/>
      <c r="B123" s="13"/>
    </row>
    <row r="124" spans="1:2" x14ac:dyDescent="0.25">
      <c r="A124" s="40"/>
      <c r="B124" s="13"/>
    </row>
    <row r="125" spans="1:2" x14ac:dyDescent="0.25">
      <c r="A125" s="40"/>
      <c r="B125" s="13"/>
    </row>
    <row r="126" spans="1:2" x14ac:dyDescent="0.25">
      <c r="A126" s="40"/>
      <c r="B126" s="13"/>
    </row>
    <row r="127" spans="1:2" x14ac:dyDescent="0.25">
      <c r="A127" s="40"/>
      <c r="B127" s="13"/>
    </row>
    <row r="128" spans="1:2" x14ac:dyDescent="0.25">
      <c r="A128" s="40"/>
      <c r="B128" s="13"/>
    </row>
    <row r="129" spans="1:2" x14ac:dyDescent="0.25">
      <c r="A129" s="40"/>
      <c r="B129" s="13"/>
    </row>
    <row r="130" spans="1:2" x14ac:dyDescent="0.25">
      <c r="A130" s="40"/>
      <c r="B130" s="13"/>
    </row>
    <row r="131" spans="1:2" x14ac:dyDescent="0.25">
      <c r="A131" s="40"/>
      <c r="B131" s="13"/>
    </row>
    <row r="132" spans="1:2" x14ac:dyDescent="0.25">
      <c r="A132" s="40"/>
      <c r="B132" s="13"/>
    </row>
    <row r="133" spans="1:2" x14ac:dyDescent="0.25">
      <c r="A133" s="40"/>
      <c r="B133" s="13"/>
    </row>
    <row r="134" spans="1:2" x14ac:dyDescent="0.25">
      <c r="A134" s="40"/>
      <c r="B134" s="13"/>
    </row>
    <row r="135" spans="1:2" x14ac:dyDescent="0.25">
      <c r="A135" s="40"/>
      <c r="B135" s="13"/>
    </row>
    <row r="136" spans="1:2" x14ac:dyDescent="0.25">
      <c r="A136" s="40"/>
      <c r="B136" s="13"/>
    </row>
    <row r="137" spans="1:2" x14ac:dyDescent="0.25">
      <c r="A137" s="40"/>
      <c r="B137" s="13"/>
    </row>
    <row r="138" spans="1:2" x14ac:dyDescent="0.25">
      <c r="A138" s="40"/>
      <c r="B138" s="13"/>
    </row>
    <row r="139" spans="1:2" x14ac:dyDescent="0.25">
      <c r="A139" s="40"/>
      <c r="B139" s="13"/>
    </row>
    <row r="140" spans="1:2" x14ac:dyDescent="0.25">
      <c r="A140" s="40"/>
      <c r="B140" s="13"/>
    </row>
    <row r="141" spans="1:2" x14ac:dyDescent="0.25">
      <c r="A141" s="40"/>
      <c r="B141" s="13"/>
    </row>
    <row r="142" spans="1:2" x14ac:dyDescent="0.25">
      <c r="A142" s="40"/>
      <c r="B142" s="13"/>
    </row>
    <row r="143" spans="1:2" x14ac:dyDescent="0.25">
      <c r="A143" s="40"/>
      <c r="B143" s="13"/>
    </row>
    <row r="144" spans="1:2" x14ac:dyDescent="0.25">
      <c r="A144" s="40"/>
      <c r="B144" s="13"/>
    </row>
    <row r="145" spans="1:2" x14ac:dyDescent="0.25">
      <c r="A145" s="40"/>
      <c r="B145" s="13"/>
    </row>
    <row r="146" spans="1:2" x14ac:dyDescent="0.25">
      <c r="A146" s="40"/>
      <c r="B146" s="13"/>
    </row>
    <row r="147" spans="1:2" x14ac:dyDescent="0.25">
      <c r="A147" s="40"/>
      <c r="B147" s="13"/>
    </row>
    <row r="148" spans="1:2" x14ac:dyDescent="0.25">
      <c r="A148" s="40"/>
      <c r="B148" s="13"/>
    </row>
    <row r="149" spans="1:2" x14ac:dyDescent="0.25">
      <c r="A149" s="40"/>
      <c r="B149" s="13"/>
    </row>
    <row r="150" spans="1:2" x14ac:dyDescent="0.25">
      <c r="A150" s="40"/>
      <c r="B150" s="13"/>
    </row>
    <row r="151" spans="1:2" x14ac:dyDescent="0.25">
      <c r="A151" s="40"/>
      <c r="B151" s="13"/>
    </row>
    <row r="152" spans="1:2" x14ac:dyDescent="0.25">
      <c r="A152" s="40"/>
      <c r="B152" s="13"/>
    </row>
    <row r="153" spans="1:2" x14ac:dyDescent="0.25">
      <c r="A153" s="40"/>
      <c r="B153" s="13"/>
    </row>
    <row r="154" spans="1:2" x14ac:dyDescent="0.25">
      <c r="A154" s="40"/>
      <c r="B154" s="13"/>
    </row>
    <row r="155" spans="1:2" x14ac:dyDescent="0.25">
      <c r="A155" s="40"/>
      <c r="B155" s="13"/>
    </row>
    <row r="156" spans="1:2" x14ac:dyDescent="0.25">
      <c r="A156" s="40"/>
      <c r="B156" s="13"/>
    </row>
    <row r="157" spans="1:2" x14ac:dyDescent="0.25">
      <c r="A157" s="40"/>
      <c r="B157" s="13"/>
    </row>
    <row r="158" spans="1:2" x14ac:dyDescent="0.25">
      <c r="A158" s="40"/>
      <c r="B158" s="13"/>
    </row>
    <row r="159" spans="1:2" x14ac:dyDescent="0.25">
      <c r="A159" s="40"/>
      <c r="B159" s="13"/>
    </row>
    <row r="160" spans="1:2" x14ac:dyDescent="0.25">
      <c r="A160" s="40"/>
      <c r="B160" s="13"/>
    </row>
    <row r="161" spans="1:2" x14ac:dyDescent="0.25">
      <c r="A161" s="40"/>
      <c r="B161" s="13"/>
    </row>
    <row r="162" spans="1:2" x14ac:dyDescent="0.25">
      <c r="A162" s="40"/>
      <c r="B162" s="13"/>
    </row>
    <row r="163" spans="1:2" x14ac:dyDescent="0.25">
      <c r="A163" s="40"/>
      <c r="B163" s="13"/>
    </row>
    <row r="164" spans="1:2" x14ac:dyDescent="0.25">
      <c r="A164" s="40"/>
      <c r="B164" s="13"/>
    </row>
    <row r="165" spans="1:2" x14ac:dyDescent="0.25">
      <c r="A165" s="40"/>
      <c r="B165" s="13"/>
    </row>
    <row r="166" spans="1:2" x14ac:dyDescent="0.25">
      <c r="A166" s="40"/>
      <c r="B166" s="13"/>
    </row>
    <row r="167" spans="1:2" x14ac:dyDescent="0.25">
      <c r="A167" s="40"/>
      <c r="B167" s="13"/>
    </row>
    <row r="168" spans="1:2" x14ac:dyDescent="0.25">
      <c r="A168" s="40"/>
      <c r="B168" s="13"/>
    </row>
    <row r="169" spans="1:2" x14ac:dyDescent="0.25">
      <c r="A169" s="40"/>
      <c r="B169" s="13"/>
    </row>
    <row r="170" spans="1:2" x14ac:dyDescent="0.25">
      <c r="A170" s="40"/>
      <c r="B170" s="13"/>
    </row>
    <row r="171" spans="1:2" x14ac:dyDescent="0.25">
      <c r="A171" s="40"/>
      <c r="B171" s="13"/>
    </row>
    <row r="172" spans="1:2" x14ac:dyDescent="0.25">
      <c r="A172" s="40"/>
      <c r="B172" s="13"/>
    </row>
    <row r="173" spans="1:2" x14ac:dyDescent="0.25">
      <c r="A173" s="40"/>
      <c r="B173" s="13"/>
    </row>
    <row r="174" spans="1:2" x14ac:dyDescent="0.25">
      <c r="A174" s="40"/>
      <c r="B174" s="13"/>
    </row>
    <row r="175" spans="1:2" x14ac:dyDescent="0.25">
      <c r="A175" s="40"/>
      <c r="B175" s="13"/>
    </row>
    <row r="176" spans="1:2" x14ac:dyDescent="0.25">
      <c r="A176" s="40"/>
      <c r="B176" s="13"/>
    </row>
    <row r="177" spans="1:2" x14ac:dyDescent="0.25">
      <c r="A177" s="40"/>
      <c r="B177" s="13"/>
    </row>
    <row r="178" spans="1:2" x14ac:dyDescent="0.25">
      <c r="A178" s="40"/>
      <c r="B178" s="13"/>
    </row>
    <row r="179" spans="1:2" x14ac:dyDescent="0.25">
      <c r="A179" s="40"/>
      <c r="B179" s="13"/>
    </row>
    <row r="180" spans="1:2" x14ac:dyDescent="0.25">
      <c r="A180" s="40"/>
      <c r="B180" s="13"/>
    </row>
    <row r="181" spans="1:2" x14ac:dyDescent="0.25">
      <c r="A181" s="40"/>
      <c r="B181" s="13"/>
    </row>
    <row r="182" spans="1:2" x14ac:dyDescent="0.25">
      <c r="A182" s="40"/>
      <c r="B182" s="13"/>
    </row>
    <row r="183" spans="1:2" x14ac:dyDescent="0.25">
      <c r="A183" s="40"/>
      <c r="B183" s="13"/>
    </row>
    <row r="184" spans="1:2" x14ac:dyDescent="0.25">
      <c r="A184" s="40"/>
      <c r="B184" s="13"/>
    </row>
    <row r="185" spans="1:2" x14ac:dyDescent="0.25">
      <c r="A185" s="40"/>
      <c r="B185" s="13"/>
    </row>
    <row r="186" spans="1:2" x14ac:dyDescent="0.25">
      <c r="A186" s="40"/>
      <c r="B186" s="13"/>
    </row>
    <row r="187" spans="1:2" x14ac:dyDescent="0.25">
      <c r="A187" s="40"/>
      <c r="B187" s="13"/>
    </row>
    <row r="188" spans="1:2" x14ac:dyDescent="0.25">
      <c r="A188" s="40"/>
      <c r="B188" s="13"/>
    </row>
    <row r="189" spans="1:2" x14ac:dyDescent="0.25">
      <c r="A189" s="40"/>
      <c r="B189" s="13"/>
    </row>
    <row r="190" spans="1:2" x14ac:dyDescent="0.25">
      <c r="A190" s="40"/>
      <c r="B190" s="13"/>
    </row>
    <row r="191" spans="1:2" x14ac:dyDescent="0.25">
      <c r="A191" s="40"/>
      <c r="B191" s="13"/>
    </row>
    <row r="192" spans="1:2" x14ac:dyDescent="0.25">
      <c r="A192" s="40"/>
      <c r="B192" s="13"/>
    </row>
    <row r="193" spans="1:2" x14ac:dyDescent="0.25">
      <c r="A193" s="40"/>
      <c r="B193" s="13"/>
    </row>
    <row r="194" spans="1:2" x14ac:dyDescent="0.25">
      <c r="A194" s="40"/>
      <c r="B194" s="13"/>
    </row>
    <row r="195" spans="1:2" x14ac:dyDescent="0.25">
      <c r="A195" s="40"/>
      <c r="B195" s="13"/>
    </row>
    <row r="196" spans="1:2" x14ac:dyDescent="0.25">
      <c r="A196" s="40"/>
      <c r="B196" s="13"/>
    </row>
    <row r="197" spans="1:2" x14ac:dyDescent="0.25">
      <c r="A197" s="40"/>
      <c r="B197" s="13"/>
    </row>
    <row r="198" spans="1:2" x14ac:dyDescent="0.25">
      <c r="A198" s="40"/>
      <c r="B198" s="13"/>
    </row>
    <row r="199" spans="1:2" x14ac:dyDescent="0.25">
      <c r="A199" s="40"/>
      <c r="B199" s="13"/>
    </row>
    <row r="200" spans="1:2" x14ac:dyDescent="0.25">
      <c r="A200" s="40"/>
      <c r="B200" s="13"/>
    </row>
    <row r="201" spans="1:2" x14ac:dyDescent="0.25">
      <c r="A201" s="40"/>
      <c r="B201" s="13"/>
    </row>
    <row r="202" spans="1:2" x14ac:dyDescent="0.25">
      <c r="A202" s="40"/>
      <c r="B202" s="13"/>
    </row>
    <row r="203" spans="1:2" x14ac:dyDescent="0.25">
      <c r="A203" s="40"/>
      <c r="B203" s="13"/>
    </row>
    <row r="204" spans="1:2" x14ac:dyDescent="0.25">
      <c r="A204" s="40"/>
      <c r="B204" s="13"/>
    </row>
    <row r="205" spans="1:2" x14ac:dyDescent="0.25">
      <c r="A205" s="40"/>
      <c r="B205" s="13"/>
    </row>
    <row r="206" spans="1:2" x14ac:dyDescent="0.25">
      <c r="A206" s="40"/>
      <c r="B206" s="13"/>
    </row>
    <row r="207" spans="1:2" x14ac:dyDescent="0.25">
      <c r="A207" s="40"/>
      <c r="B207" s="13"/>
    </row>
    <row r="208" spans="1:2" x14ac:dyDescent="0.25">
      <c r="A208" s="40"/>
      <c r="B208" s="13"/>
    </row>
    <row r="209" spans="1:2" x14ac:dyDescent="0.25">
      <c r="A209" s="40"/>
      <c r="B209" s="13"/>
    </row>
    <row r="210" spans="1:2" x14ac:dyDescent="0.25">
      <c r="A210" s="40"/>
      <c r="B210" s="13"/>
    </row>
    <row r="211" spans="1:2" x14ac:dyDescent="0.25">
      <c r="A211" s="40"/>
      <c r="B211" s="13"/>
    </row>
    <row r="212" spans="1:2" x14ac:dyDescent="0.25">
      <c r="A212" s="40"/>
      <c r="B212" s="13"/>
    </row>
    <row r="213" spans="1:2" x14ac:dyDescent="0.25">
      <c r="A213" s="40"/>
      <c r="B213" s="13"/>
    </row>
    <row r="214" spans="1:2" x14ac:dyDescent="0.25">
      <c r="A214" s="40"/>
      <c r="B214" s="13"/>
    </row>
    <row r="215" spans="1:2" x14ac:dyDescent="0.25">
      <c r="A215" s="40"/>
      <c r="B215" s="13"/>
    </row>
    <row r="216" spans="1:2" x14ac:dyDescent="0.25">
      <c r="A216" s="40"/>
      <c r="B216" s="13"/>
    </row>
    <row r="217" spans="1:2" x14ac:dyDescent="0.25">
      <c r="A217" s="40"/>
      <c r="B217" s="13"/>
    </row>
    <row r="218" spans="1:2" x14ac:dyDescent="0.25">
      <c r="A218" s="40"/>
      <c r="B218" s="13"/>
    </row>
    <row r="219" spans="1:2" x14ac:dyDescent="0.25">
      <c r="A219" s="40"/>
      <c r="B219" s="13"/>
    </row>
    <row r="220" spans="1:2" x14ac:dyDescent="0.25">
      <c r="A220" s="40"/>
      <c r="B220" s="13"/>
    </row>
    <row r="221" spans="1:2" x14ac:dyDescent="0.25">
      <c r="A221" s="40"/>
      <c r="B221" s="13"/>
    </row>
    <row r="222" spans="1:2" x14ac:dyDescent="0.25">
      <c r="A222" s="40"/>
      <c r="B222" s="13"/>
    </row>
    <row r="223" spans="1:2" x14ac:dyDescent="0.25">
      <c r="A223" s="40"/>
      <c r="B223" s="13"/>
    </row>
    <row r="224" spans="1:2" x14ac:dyDescent="0.25">
      <c r="A224" s="40"/>
      <c r="B224" s="13"/>
    </row>
    <row r="225" spans="1:2" x14ac:dyDescent="0.25">
      <c r="A225" s="40"/>
      <c r="B225" s="13"/>
    </row>
    <row r="226" spans="1:2" x14ac:dyDescent="0.25">
      <c r="A226" s="40"/>
      <c r="B226" s="13"/>
    </row>
    <row r="227" spans="1:2" x14ac:dyDescent="0.25">
      <c r="A227" s="40"/>
      <c r="B227" s="13"/>
    </row>
    <row r="228" spans="1:2" x14ac:dyDescent="0.25">
      <c r="A228" s="40"/>
      <c r="B228" s="13"/>
    </row>
    <row r="229" spans="1:2" x14ac:dyDescent="0.25">
      <c r="A229" s="40"/>
      <c r="B229" s="13"/>
    </row>
    <row r="230" spans="1:2" x14ac:dyDescent="0.25">
      <c r="A230" s="40"/>
      <c r="B230" s="13"/>
    </row>
    <row r="231" spans="1:2" x14ac:dyDescent="0.25">
      <c r="A231" s="40"/>
      <c r="B231" s="13"/>
    </row>
    <row r="232" spans="1:2" x14ac:dyDescent="0.25">
      <c r="A232" s="40"/>
      <c r="B232" s="13"/>
    </row>
    <row r="233" spans="1:2" x14ac:dyDescent="0.25">
      <c r="A233" s="40"/>
      <c r="B233" s="13"/>
    </row>
    <row r="234" spans="1:2" x14ac:dyDescent="0.25">
      <c r="A234" s="40"/>
      <c r="B234" s="13"/>
    </row>
    <row r="235" spans="1:2" x14ac:dyDescent="0.25">
      <c r="A235" s="40"/>
      <c r="B235" s="13"/>
    </row>
    <row r="236" spans="1:2" x14ac:dyDescent="0.25">
      <c r="A236" s="40"/>
      <c r="B236" s="13"/>
    </row>
    <row r="237" spans="1:2" x14ac:dyDescent="0.25">
      <c r="A237" s="40"/>
      <c r="B237" s="13"/>
    </row>
    <row r="238" spans="1:2" x14ac:dyDescent="0.25">
      <c r="A238" s="40"/>
      <c r="B238" s="13"/>
    </row>
    <row r="239" spans="1:2" x14ac:dyDescent="0.25">
      <c r="A239" s="40"/>
      <c r="B239" s="13"/>
    </row>
    <row r="240" spans="1:2" x14ac:dyDescent="0.25">
      <c r="A240" s="40"/>
      <c r="B240" s="13"/>
    </row>
    <row r="241" spans="1:2" x14ac:dyDescent="0.25">
      <c r="A241" s="40"/>
      <c r="B241" s="13"/>
    </row>
    <row r="242" spans="1:2" x14ac:dyDescent="0.25">
      <c r="A242" s="40"/>
      <c r="B242" s="13"/>
    </row>
    <row r="243" spans="1:2" x14ac:dyDescent="0.25">
      <c r="A243" s="40"/>
      <c r="B243" s="13"/>
    </row>
    <row r="244" spans="1:2" x14ac:dyDescent="0.25">
      <c r="A244" s="40"/>
      <c r="B244" s="13"/>
    </row>
    <row r="245" spans="1:2" x14ac:dyDescent="0.25">
      <c r="A245" s="40"/>
      <c r="B245" s="13"/>
    </row>
    <row r="246" spans="1:2" x14ac:dyDescent="0.25">
      <c r="A246" s="40"/>
      <c r="B246" s="13"/>
    </row>
    <row r="247" spans="1:2" x14ac:dyDescent="0.25">
      <c r="A247" s="40"/>
      <c r="B247" s="13"/>
    </row>
    <row r="248" spans="1:2" x14ac:dyDescent="0.25">
      <c r="A248" s="40"/>
      <c r="B248" s="13"/>
    </row>
    <row r="249" spans="1:2" x14ac:dyDescent="0.25">
      <c r="A249" s="40"/>
      <c r="B249" s="13"/>
    </row>
    <row r="250" spans="1:2" x14ac:dyDescent="0.25">
      <c r="A250" s="40"/>
      <c r="B250" s="13"/>
    </row>
    <row r="251" spans="1:2" x14ac:dyDescent="0.25">
      <c r="A251" s="40"/>
      <c r="B251" s="13"/>
    </row>
    <row r="252" spans="1:2" x14ac:dyDescent="0.25">
      <c r="A252" s="40"/>
      <c r="B252" s="13"/>
    </row>
    <row r="253" spans="1:2" x14ac:dyDescent="0.25">
      <c r="A253" s="40"/>
      <c r="B253" s="13"/>
    </row>
    <row r="254" spans="1:2" x14ac:dyDescent="0.25">
      <c r="A254" s="40"/>
      <c r="B254" s="13"/>
    </row>
    <row r="255" spans="1:2" x14ac:dyDescent="0.25">
      <c r="A255" s="40"/>
      <c r="B255" s="13"/>
    </row>
    <row r="256" spans="1:2" x14ac:dyDescent="0.25">
      <c r="A256" s="40"/>
      <c r="B256" s="13"/>
    </row>
    <row r="257" spans="1:2" x14ac:dyDescent="0.25">
      <c r="A257" s="40"/>
      <c r="B257" s="13"/>
    </row>
    <row r="258" spans="1:2" x14ac:dyDescent="0.25">
      <c r="A258" s="40"/>
      <c r="B258" s="13"/>
    </row>
    <row r="259" spans="1:2" x14ac:dyDescent="0.25">
      <c r="A259" s="40"/>
      <c r="B259" s="13"/>
    </row>
    <row r="260" spans="1:2" x14ac:dyDescent="0.25">
      <c r="A260" s="40"/>
      <c r="B260" s="13"/>
    </row>
    <row r="261" spans="1:2" x14ac:dyDescent="0.25">
      <c r="A261" s="40"/>
      <c r="B261" s="13"/>
    </row>
    <row r="262" spans="1:2" x14ac:dyDescent="0.25">
      <c r="A262" s="40"/>
      <c r="B262" s="13"/>
    </row>
    <row r="263" spans="1:2" x14ac:dyDescent="0.25">
      <c r="A263" s="40"/>
      <c r="B263" s="13"/>
    </row>
    <row r="264" spans="1:2" x14ac:dyDescent="0.25">
      <c r="A264" s="40"/>
      <c r="B264" s="13"/>
    </row>
    <row r="265" spans="1:2" x14ac:dyDescent="0.25">
      <c r="A265" s="40"/>
      <c r="B265" s="13"/>
    </row>
    <row r="266" spans="1:2" x14ac:dyDescent="0.25">
      <c r="A266" s="40"/>
      <c r="B266" s="13"/>
    </row>
    <row r="267" spans="1:2" x14ac:dyDescent="0.25">
      <c r="A267" s="40"/>
      <c r="B267" s="13"/>
    </row>
    <row r="268" spans="1:2" x14ac:dyDescent="0.25">
      <c r="A268" s="40"/>
      <c r="B268" s="13"/>
    </row>
    <row r="269" spans="1:2" x14ac:dyDescent="0.25">
      <c r="A269" s="40"/>
      <c r="B269" s="13"/>
    </row>
    <row r="270" spans="1:2" x14ac:dyDescent="0.25">
      <c r="A270" s="40"/>
      <c r="B270" s="13"/>
    </row>
    <row r="271" spans="1:2" x14ac:dyDescent="0.25">
      <c r="A271" s="40"/>
      <c r="B271" s="13"/>
    </row>
    <row r="272" spans="1:2" x14ac:dyDescent="0.25">
      <c r="A272" s="40"/>
      <c r="B272" s="13"/>
    </row>
    <row r="273" spans="1:2" x14ac:dyDescent="0.25">
      <c r="A273" s="40"/>
      <c r="B273" s="13"/>
    </row>
    <row r="274" spans="1:2" x14ac:dyDescent="0.25">
      <c r="A274" s="40"/>
      <c r="B274" s="13"/>
    </row>
    <row r="275" spans="1:2" x14ac:dyDescent="0.25">
      <c r="A275" s="40"/>
      <c r="B275" s="13"/>
    </row>
    <row r="276" spans="1:2" x14ac:dyDescent="0.25">
      <c r="A276" s="40"/>
      <c r="B276" s="13"/>
    </row>
    <row r="277" spans="1:2" x14ac:dyDescent="0.25">
      <c r="A277" s="40"/>
      <c r="B277" s="13"/>
    </row>
    <row r="278" spans="1:2" x14ac:dyDescent="0.25">
      <c r="A278" s="40"/>
      <c r="B278" s="13"/>
    </row>
    <row r="279" spans="1:2" x14ac:dyDescent="0.25">
      <c r="A279" s="40"/>
      <c r="B279" s="13"/>
    </row>
    <row r="280" spans="1:2" x14ac:dyDescent="0.25">
      <c r="A280" s="40"/>
      <c r="B280" s="13"/>
    </row>
    <row r="281" spans="1:2" x14ac:dyDescent="0.25">
      <c r="A281" s="40"/>
      <c r="B281" s="13"/>
    </row>
    <row r="282" spans="1:2" x14ac:dyDescent="0.25">
      <c r="A282" s="40"/>
      <c r="B282" s="13"/>
    </row>
    <row r="283" spans="1:2" x14ac:dyDescent="0.25">
      <c r="A283" s="40"/>
      <c r="B283" s="13"/>
    </row>
    <row r="284" spans="1:2" x14ac:dyDescent="0.25">
      <c r="A284" s="40"/>
      <c r="B284" s="13"/>
    </row>
    <row r="285" spans="1:2" x14ac:dyDescent="0.25">
      <c r="A285" s="40"/>
      <c r="B285" s="13"/>
    </row>
    <row r="286" spans="1:2" x14ac:dyDescent="0.25">
      <c r="A286" s="40"/>
      <c r="B286" s="13"/>
    </row>
    <row r="287" spans="1:2" x14ac:dyDescent="0.25">
      <c r="A287" s="40"/>
      <c r="B287" s="13"/>
    </row>
    <row r="288" spans="1:2" x14ac:dyDescent="0.25">
      <c r="A288" s="40"/>
      <c r="B288" s="13"/>
    </row>
    <row r="289" spans="1:2" x14ac:dyDescent="0.25">
      <c r="A289" s="40"/>
      <c r="B289" s="13"/>
    </row>
    <row r="290" spans="1:2" x14ac:dyDescent="0.25">
      <c r="A290" s="40"/>
      <c r="B290" s="13"/>
    </row>
    <row r="291" spans="1:2" x14ac:dyDescent="0.25">
      <c r="A291" s="40"/>
      <c r="B291" s="13"/>
    </row>
    <row r="292" spans="1:2" x14ac:dyDescent="0.25">
      <c r="A292" s="40"/>
      <c r="B292" s="13"/>
    </row>
    <row r="293" spans="1:2" x14ac:dyDescent="0.25">
      <c r="A293" s="40"/>
      <c r="B293" s="13"/>
    </row>
    <row r="294" spans="1:2" x14ac:dyDescent="0.25">
      <c r="A294" s="40"/>
      <c r="B294" s="13"/>
    </row>
    <row r="295" spans="1:2" x14ac:dyDescent="0.25">
      <c r="A295" s="40"/>
      <c r="B295" s="13"/>
    </row>
    <row r="296" spans="1:2" x14ac:dyDescent="0.25">
      <c r="A296" s="40"/>
      <c r="B296" s="13"/>
    </row>
    <row r="297" spans="1:2" x14ac:dyDescent="0.25">
      <c r="A297" s="40"/>
      <c r="B297" s="13"/>
    </row>
    <row r="298" spans="1:2" x14ac:dyDescent="0.25">
      <c r="A298" s="40"/>
      <c r="B298" s="13"/>
    </row>
    <row r="299" spans="1:2" x14ac:dyDescent="0.25">
      <c r="A299" s="40"/>
      <c r="B299" s="13"/>
    </row>
    <row r="300" spans="1:2" x14ac:dyDescent="0.25">
      <c r="A300" s="40"/>
      <c r="B300" s="13"/>
    </row>
    <row r="301" spans="1:2" x14ac:dyDescent="0.25">
      <c r="A301" s="40"/>
      <c r="B301" s="13"/>
    </row>
    <row r="302" spans="1:2" x14ac:dyDescent="0.25">
      <c r="A302" s="40"/>
      <c r="B302" s="13"/>
    </row>
    <row r="303" spans="1:2" x14ac:dyDescent="0.25">
      <c r="A303" s="40"/>
      <c r="B303" s="13"/>
    </row>
    <row r="304" spans="1:2" x14ac:dyDescent="0.25">
      <c r="A304" s="40"/>
      <c r="B304" s="13"/>
    </row>
    <row r="305" spans="1:2" x14ac:dyDescent="0.25">
      <c r="A305" s="40"/>
      <c r="B305" s="13"/>
    </row>
    <row r="306" spans="1:2" x14ac:dyDescent="0.25">
      <c r="A306" s="40"/>
      <c r="B306" s="13"/>
    </row>
    <row r="307" spans="1:2" x14ac:dyDescent="0.25">
      <c r="A307" s="40"/>
      <c r="B307" s="13"/>
    </row>
    <row r="308" spans="1:2" x14ac:dyDescent="0.25">
      <c r="A308" s="40"/>
      <c r="B308" s="13"/>
    </row>
    <row r="309" spans="1:2" x14ac:dyDescent="0.25">
      <c r="A309" s="40"/>
      <c r="B309" s="13"/>
    </row>
    <row r="310" spans="1:2" x14ac:dyDescent="0.25">
      <c r="A310" s="40"/>
      <c r="B310" s="13"/>
    </row>
    <row r="311" spans="1:2" x14ac:dyDescent="0.25">
      <c r="A311" s="40"/>
      <c r="B311" s="13"/>
    </row>
    <row r="312" spans="1:2" x14ac:dyDescent="0.25">
      <c r="A312" s="40"/>
      <c r="B312" s="13"/>
    </row>
    <row r="313" spans="1:2" x14ac:dyDescent="0.25">
      <c r="A313" s="40"/>
      <c r="B313" s="13"/>
    </row>
    <row r="314" spans="1:2" x14ac:dyDescent="0.25">
      <c r="A314" s="40"/>
      <c r="B314" s="13"/>
    </row>
    <row r="315" spans="1:2" x14ac:dyDescent="0.25">
      <c r="A315" s="40"/>
      <c r="B315" s="13"/>
    </row>
    <row r="316" spans="1:2" x14ac:dyDescent="0.25">
      <c r="A316" s="40"/>
      <c r="B316" s="13"/>
    </row>
    <row r="317" spans="1:2" x14ac:dyDescent="0.25">
      <c r="A317" s="40"/>
      <c r="B317" s="13"/>
    </row>
    <row r="318" spans="1:2" x14ac:dyDescent="0.25">
      <c r="A318" s="40"/>
      <c r="B318" s="13"/>
    </row>
    <row r="319" spans="1:2" x14ac:dyDescent="0.25">
      <c r="A319" s="40"/>
      <c r="B319" s="13"/>
    </row>
    <row r="320" spans="1:2" x14ac:dyDescent="0.25">
      <c r="A320" s="40"/>
      <c r="B320" s="13"/>
    </row>
    <row r="321" spans="1:2" x14ac:dyDescent="0.25">
      <c r="A321" s="40"/>
      <c r="B321" s="13"/>
    </row>
    <row r="322" spans="1:2" x14ac:dyDescent="0.25">
      <c r="A322" s="40"/>
      <c r="B322" s="13"/>
    </row>
    <row r="323" spans="1:2" x14ac:dyDescent="0.25">
      <c r="A323" s="40"/>
      <c r="B323" s="13"/>
    </row>
    <row r="324" spans="1:2" x14ac:dyDescent="0.25">
      <c r="A324" s="40"/>
      <c r="B324" s="13"/>
    </row>
    <row r="325" spans="1:2" x14ac:dyDescent="0.25">
      <c r="A325" s="40"/>
      <c r="B325" s="13"/>
    </row>
    <row r="326" spans="1:2" x14ac:dyDescent="0.25">
      <c r="A326" s="40"/>
      <c r="B326" s="13"/>
    </row>
    <row r="327" spans="1:2" x14ac:dyDescent="0.25">
      <c r="A327" s="40"/>
      <c r="B327" s="13"/>
    </row>
    <row r="328" spans="1:2" x14ac:dyDescent="0.25">
      <c r="A328" s="40"/>
      <c r="B328" s="13"/>
    </row>
    <row r="329" spans="1:2" x14ac:dyDescent="0.25">
      <c r="A329" s="40"/>
      <c r="B329" s="13"/>
    </row>
    <row r="330" spans="1:2" x14ac:dyDescent="0.25">
      <c r="A330" s="40"/>
      <c r="B330" s="13"/>
    </row>
    <row r="331" spans="1:2" x14ac:dyDescent="0.25">
      <c r="A331" s="40"/>
      <c r="B331" s="13"/>
    </row>
    <row r="332" spans="1:2" x14ac:dyDescent="0.25">
      <c r="A332" s="40"/>
      <c r="B332" s="13"/>
    </row>
    <row r="333" spans="1:2" x14ac:dyDescent="0.25">
      <c r="A333" s="40"/>
      <c r="B333" s="13"/>
    </row>
    <row r="334" spans="1:2" x14ac:dyDescent="0.25">
      <c r="A334" s="40"/>
      <c r="B334" s="13"/>
    </row>
    <row r="335" spans="1:2" x14ac:dyDescent="0.25">
      <c r="A335" s="40"/>
      <c r="B335" s="13"/>
    </row>
    <row r="336" spans="1:2" x14ac:dyDescent="0.25">
      <c r="A336" s="40"/>
      <c r="B336" s="13"/>
    </row>
    <row r="337" spans="1:2" x14ac:dyDescent="0.25">
      <c r="A337" s="40"/>
      <c r="B337" s="13"/>
    </row>
    <row r="338" spans="1:2" x14ac:dyDescent="0.25">
      <c r="A338" s="40"/>
      <c r="B338" s="13"/>
    </row>
    <row r="339" spans="1:2" x14ac:dyDescent="0.25">
      <c r="A339" s="40"/>
      <c r="B339" s="13"/>
    </row>
    <row r="340" spans="1:2" x14ac:dyDescent="0.25">
      <c r="A340" s="40"/>
      <c r="B340" s="13"/>
    </row>
    <row r="341" spans="1:2" x14ac:dyDescent="0.25">
      <c r="A341" s="40"/>
      <c r="B341" s="13"/>
    </row>
    <row r="342" spans="1:2" x14ac:dyDescent="0.25">
      <c r="A342" s="40"/>
      <c r="B342" s="13"/>
    </row>
    <row r="343" spans="1:2" x14ac:dyDescent="0.25">
      <c r="A343" s="40"/>
      <c r="B343" s="13"/>
    </row>
    <row r="344" spans="1:2" x14ac:dyDescent="0.25">
      <c r="A344" s="40"/>
      <c r="B344" s="13"/>
    </row>
    <row r="345" spans="1:2" x14ac:dyDescent="0.25">
      <c r="A345" s="40"/>
      <c r="B345" s="13"/>
    </row>
    <row r="346" spans="1:2" x14ac:dyDescent="0.25">
      <c r="A346" s="40"/>
      <c r="B346" s="13"/>
    </row>
    <row r="347" spans="1:2" x14ac:dyDescent="0.25">
      <c r="A347" s="40"/>
      <c r="B347" s="13"/>
    </row>
    <row r="348" spans="1:2" x14ac:dyDescent="0.25">
      <c r="A348" s="40"/>
      <c r="B348" s="13"/>
    </row>
    <row r="349" spans="1:2" x14ac:dyDescent="0.25">
      <c r="A349" s="40"/>
      <c r="B349" s="13"/>
    </row>
    <row r="350" spans="1:2" x14ac:dyDescent="0.25">
      <c r="A350" s="40"/>
      <c r="B350" s="13"/>
    </row>
    <row r="351" spans="1:2" x14ac:dyDescent="0.25">
      <c r="A351" s="40"/>
      <c r="B351" s="13"/>
    </row>
    <row r="352" spans="1:2" x14ac:dyDescent="0.25">
      <c r="A352" s="40"/>
      <c r="B352" s="13"/>
    </row>
    <row r="353" spans="1:2" x14ac:dyDescent="0.25">
      <c r="A353" s="40"/>
      <c r="B353" s="13"/>
    </row>
    <row r="354" spans="1:2" x14ac:dyDescent="0.25">
      <c r="A354" s="40"/>
      <c r="B354" s="13"/>
    </row>
    <row r="355" spans="1:2" x14ac:dyDescent="0.25">
      <c r="A355" s="40"/>
      <c r="B355" s="13"/>
    </row>
    <row r="356" spans="1:2" x14ac:dyDescent="0.25">
      <c r="A356" s="40"/>
      <c r="B356" s="13"/>
    </row>
    <row r="357" spans="1:2" x14ac:dyDescent="0.25">
      <c r="A357" s="40"/>
      <c r="B357" s="13"/>
    </row>
    <row r="358" spans="1:2" x14ac:dyDescent="0.25">
      <c r="A358" s="40"/>
      <c r="B358" s="13"/>
    </row>
    <row r="359" spans="1:2" x14ac:dyDescent="0.25">
      <c r="A359" s="40"/>
      <c r="B359" s="13"/>
    </row>
    <row r="360" spans="1:2" x14ac:dyDescent="0.25">
      <c r="A360" s="40"/>
      <c r="B360" s="13"/>
    </row>
    <row r="361" spans="1:2" x14ac:dyDescent="0.25">
      <c r="A361" s="40"/>
      <c r="B361" s="13"/>
    </row>
    <row r="362" spans="1:2" x14ac:dyDescent="0.25">
      <c r="A362" s="40"/>
      <c r="B362" s="13"/>
    </row>
    <row r="363" spans="1:2" x14ac:dyDescent="0.25">
      <c r="A363" s="40"/>
      <c r="B363" s="13"/>
    </row>
    <row r="364" spans="1:2" x14ac:dyDescent="0.25">
      <c r="A364" s="40"/>
      <c r="B364" s="13"/>
    </row>
    <row r="365" spans="1:2" x14ac:dyDescent="0.25">
      <c r="A365" s="40"/>
      <c r="B365" s="13"/>
    </row>
    <row r="366" spans="1:2" x14ac:dyDescent="0.25">
      <c r="A366" s="40"/>
      <c r="B366" s="13"/>
    </row>
    <row r="367" spans="1:2" x14ac:dyDescent="0.25">
      <c r="A367" s="40"/>
      <c r="B367" s="13"/>
    </row>
    <row r="368" spans="1:2" x14ac:dyDescent="0.25">
      <c r="A368" s="40"/>
      <c r="B368" s="13"/>
    </row>
    <row r="369" spans="1:2" x14ac:dyDescent="0.25">
      <c r="A369" s="40"/>
      <c r="B369" s="13"/>
    </row>
    <row r="370" spans="1:2" x14ac:dyDescent="0.25">
      <c r="A370" s="40"/>
      <c r="B370" s="13"/>
    </row>
    <row r="371" spans="1:2" x14ac:dyDescent="0.25">
      <c r="A371" s="40"/>
      <c r="B371" s="13"/>
    </row>
    <row r="372" spans="1:2" x14ac:dyDescent="0.25">
      <c r="A372" s="40"/>
      <c r="B372" s="13"/>
    </row>
    <row r="373" spans="1:2" x14ac:dyDescent="0.25">
      <c r="A373" s="40"/>
      <c r="B373" s="13"/>
    </row>
    <row r="374" spans="1:2" x14ac:dyDescent="0.25">
      <c r="A374" s="40"/>
      <c r="B374" s="13"/>
    </row>
    <row r="375" spans="1:2" x14ac:dyDescent="0.25">
      <c r="A375" s="40"/>
      <c r="B375" s="13"/>
    </row>
    <row r="376" spans="1:2" x14ac:dyDescent="0.25">
      <c r="A376" s="40"/>
      <c r="B376" s="13"/>
    </row>
    <row r="377" spans="1:2" x14ac:dyDescent="0.25">
      <c r="A377" s="40"/>
      <c r="B377" s="13"/>
    </row>
    <row r="378" spans="1:2" x14ac:dyDescent="0.25">
      <c r="A378" s="40"/>
      <c r="B378" s="13"/>
    </row>
    <row r="379" spans="1:2" x14ac:dyDescent="0.25">
      <c r="A379" s="40"/>
      <c r="B379" s="13"/>
    </row>
    <row r="380" spans="1:2" x14ac:dyDescent="0.25">
      <c r="A380" s="40"/>
      <c r="B380" s="13"/>
    </row>
    <row r="381" spans="1:2" x14ac:dyDescent="0.25">
      <c r="A381" s="40"/>
      <c r="B381" s="13"/>
    </row>
    <row r="382" spans="1:2" x14ac:dyDescent="0.25">
      <c r="A382" s="40"/>
      <c r="B382" s="13"/>
    </row>
    <row r="383" spans="1:2" x14ac:dyDescent="0.25">
      <c r="A383" s="40"/>
      <c r="B383" s="13"/>
    </row>
    <row r="384" spans="1:2" x14ac:dyDescent="0.25">
      <c r="A384" s="40"/>
      <c r="B384" s="13"/>
    </row>
    <row r="385" spans="1:2" x14ac:dyDescent="0.25">
      <c r="A385" s="40"/>
      <c r="B385" s="13"/>
    </row>
    <row r="386" spans="1:2" x14ac:dyDescent="0.25">
      <c r="A386" s="40"/>
      <c r="B386" s="13"/>
    </row>
    <row r="387" spans="1:2" x14ac:dyDescent="0.25">
      <c r="A387" s="40"/>
      <c r="B387" s="13"/>
    </row>
    <row r="388" spans="1:2" x14ac:dyDescent="0.25">
      <c r="A388" s="40"/>
      <c r="B388" s="13"/>
    </row>
    <row r="389" spans="1:2" x14ac:dyDescent="0.25">
      <c r="A389" s="40"/>
      <c r="B389" s="13"/>
    </row>
    <row r="390" spans="1:2" x14ac:dyDescent="0.25">
      <c r="A390" s="40"/>
      <c r="B390" s="13"/>
    </row>
    <row r="391" spans="1:2" x14ac:dyDescent="0.25">
      <c r="A391" s="40"/>
      <c r="B391" s="13"/>
    </row>
    <row r="392" spans="1:2" x14ac:dyDescent="0.25">
      <c r="A392" s="40"/>
      <c r="B392" s="13"/>
    </row>
    <row r="393" spans="1:2" x14ac:dyDescent="0.25">
      <c r="A393" s="40"/>
      <c r="B393" s="13"/>
    </row>
    <row r="394" spans="1:2" x14ac:dyDescent="0.25">
      <c r="A394" s="40"/>
      <c r="B394" s="13"/>
    </row>
    <row r="395" spans="1:2" x14ac:dyDescent="0.25">
      <c r="A395" s="40"/>
      <c r="B395" s="13"/>
    </row>
    <row r="396" spans="1:2" x14ac:dyDescent="0.25">
      <c r="A396" s="40"/>
      <c r="B396" s="13"/>
    </row>
    <row r="397" spans="1:2" x14ac:dyDescent="0.25">
      <c r="A397" s="40"/>
      <c r="B397" s="13"/>
    </row>
    <row r="398" spans="1:2" x14ac:dyDescent="0.25">
      <c r="A398" s="40"/>
      <c r="B398" s="13"/>
    </row>
    <row r="399" spans="1:2" x14ac:dyDescent="0.25">
      <c r="A399" s="40"/>
      <c r="B399" s="13"/>
    </row>
    <row r="400" spans="1:2" x14ac:dyDescent="0.25">
      <c r="A400" s="40"/>
      <c r="B400" s="13"/>
    </row>
    <row r="401" spans="1:2" x14ac:dyDescent="0.25">
      <c r="A401" s="40"/>
      <c r="B401" s="13"/>
    </row>
    <row r="402" spans="1:2" x14ac:dyDescent="0.25">
      <c r="A402" s="40"/>
      <c r="B402" s="13"/>
    </row>
    <row r="403" spans="1:2" x14ac:dyDescent="0.25">
      <c r="A403" s="40"/>
      <c r="B403" s="13"/>
    </row>
    <row r="404" spans="1:2" x14ac:dyDescent="0.25">
      <c r="A404" s="40"/>
      <c r="B404" s="13"/>
    </row>
    <row r="405" spans="1:2" x14ac:dyDescent="0.25">
      <c r="A405" s="40"/>
      <c r="B405" s="13"/>
    </row>
    <row r="406" spans="1:2" x14ac:dyDescent="0.25">
      <c r="A406" s="40"/>
      <c r="B406" s="13"/>
    </row>
    <row r="407" spans="1:2" x14ac:dyDescent="0.25">
      <c r="A407" s="40"/>
      <c r="B407" s="13"/>
    </row>
    <row r="408" spans="1:2" x14ac:dyDescent="0.25">
      <c r="A408" s="40"/>
      <c r="B408" s="13"/>
    </row>
    <row r="409" spans="1:2" x14ac:dyDescent="0.25">
      <c r="A409" s="40"/>
      <c r="B409" s="13"/>
    </row>
    <row r="410" spans="1:2" x14ac:dyDescent="0.25">
      <c r="A410" s="40"/>
      <c r="B410" s="13"/>
    </row>
    <row r="411" spans="1:2" x14ac:dyDescent="0.25">
      <c r="A411" s="40"/>
      <c r="B411" s="13"/>
    </row>
    <row r="412" spans="1:2" x14ac:dyDescent="0.25">
      <c r="A412" s="40"/>
      <c r="B412" s="13"/>
    </row>
    <row r="413" spans="1:2" x14ac:dyDescent="0.25">
      <c r="A413" s="40"/>
      <c r="B413" s="13"/>
    </row>
    <row r="414" spans="1:2" x14ac:dyDescent="0.25">
      <c r="A414" s="40"/>
      <c r="B414" s="13"/>
    </row>
    <row r="415" spans="1:2" x14ac:dyDescent="0.25">
      <c r="A415" s="40"/>
      <c r="B415" s="13"/>
    </row>
    <row r="416" spans="1:2" x14ac:dyDescent="0.25">
      <c r="A416" s="40"/>
      <c r="B416" s="13"/>
    </row>
    <row r="417" spans="1:2" x14ac:dyDescent="0.25">
      <c r="A417" s="40"/>
      <c r="B417" s="13"/>
    </row>
    <row r="418" spans="1:2" x14ac:dyDescent="0.25">
      <c r="A418" s="40"/>
      <c r="B418" s="13"/>
    </row>
    <row r="419" spans="1:2" x14ac:dyDescent="0.25">
      <c r="A419" s="40"/>
      <c r="B419" s="13"/>
    </row>
    <row r="420" spans="1:2" x14ac:dyDescent="0.25">
      <c r="A420" s="40"/>
      <c r="B420" s="13"/>
    </row>
    <row r="421" spans="1:2" x14ac:dyDescent="0.25">
      <c r="A421" s="40"/>
      <c r="B421" s="13"/>
    </row>
    <row r="422" spans="1:2" x14ac:dyDescent="0.25">
      <c r="A422" s="40"/>
      <c r="B422" s="13"/>
    </row>
    <row r="423" spans="1:2" x14ac:dyDescent="0.25">
      <c r="A423" s="40"/>
      <c r="B423" s="13"/>
    </row>
    <row r="424" spans="1:2" x14ac:dyDescent="0.25">
      <c r="A424" s="40"/>
      <c r="B424" s="13"/>
    </row>
    <row r="425" spans="1:2" x14ac:dyDescent="0.25">
      <c r="A425" s="40"/>
      <c r="B425" s="13"/>
    </row>
    <row r="426" spans="1:2" x14ac:dyDescent="0.25">
      <c r="A426" s="40"/>
      <c r="B426" s="13"/>
    </row>
    <row r="427" spans="1:2" x14ac:dyDescent="0.25">
      <c r="A427" s="40"/>
      <c r="B427" s="13"/>
    </row>
    <row r="428" spans="1:2" x14ac:dyDescent="0.25">
      <c r="A428" s="40"/>
      <c r="B428" s="13"/>
    </row>
    <row r="429" spans="1:2" x14ac:dyDescent="0.25">
      <c r="A429" s="40"/>
      <c r="B429" s="13"/>
    </row>
    <row r="430" spans="1:2" x14ac:dyDescent="0.25">
      <c r="A430" s="40"/>
      <c r="B430" s="13"/>
    </row>
    <row r="431" spans="1:2" x14ac:dyDescent="0.25">
      <c r="A431" s="40"/>
      <c r="B431" s="13"/>
    </row>
    <row r="432" spans="1:2" x14ac:dyDescent="0.25">
      <c r="A432" s="40"/>
      <c r="B432" s="13"/>
    </row>
    <row r="433" spans="1:2" x14ac:dyDescent="0.25">
      <c r="A433" s="40"/>
      <c r="B433" s="13"/>
    </row>
    <row r="434" spans="1:2" x14ac:dyDescent="0.25">
      <c r="A434" s="40"/>
      <c r="B434" s="13"/>
    </row>
    <row r="435" spans="1:2" x14ac:dyDescent="0.25">
      <c r="A435" s="40"/>
      <c r="B435" s="13"/>
    </row>
    <row r="436" spans="1:2" x14ac:dyDescent="0.25">
      <c r="A436" s="40"/>
      <c r="B436" s="13"/>
    </row>
    <row r="437" spans="1:2" x14ac:dyDescent="0.25">
      <c r="A437" s="40"/>
      <c r="B437" s="13"/>
    </row>
    <row r="438" spans="1:2" x14ac:dyDescent="0.25">
      <c r="A438" s="40"/>
      <c r="B438" s="13"/>
    </row>
    <row r="439" spans="1:2" x14ac:dyDescent="0.25">
      <c r="A439" s="40"/>
      <c r="B439" s="13"/>
    </row>
    <row r="440" spans="1:2" x14ac:dyDescent="0.25">
      <c r="A440" s="40"/>
      <c r="B440" s="13"/>
    </row>
    <row r="441" spans="1:2" x14ac:dyDescent="0.25">
      <c r="A441" s="40"/>
      <c r="B441" s="13"/>
    </row>
    <row r="442" spans="1:2" x14ac:dyDescent="0.25">
      <c r="A442" s="40"/>
      <c r="B442" s="13"/>
    </row>
    <row r="443" spans="1:2" x14ac:dyDescent="0.25">
      <c r="A443" s="40"/>
      <c r="B443" s="13"/>
    </row>
    <row r="444" spans="1:2" x14ac:dyDescent="0.25">
      <c r="A444" s="40"/>
      <c r="B444" s="13"/>
    </row>
    <row r="445" spans="1:2" x14ac:dyDescent="0.25">
      <c r="A445" s="40"/>
      <c r="B445" s="13"/>
    </row>
    <row r="446" spans="1:2" x14ac:dyDescent="0.25">
      <c r="A446" s="40"/>
      <c r="B446" s="13"/>
    </row>
    <row r="447" spans="1:2" x14ac:dyDescent="0.25">
      <c r="A447" s="40"/>
      <c r="B447" s="13"/>
    </row>
    <row r="448" spans="1:2" x14ac:dyDescent="0.25">
      <c r="A448" s="40"/>
      <c r="B448" s="13"/>
    </row>
    <row r="449" spans="1:2" x14ac:dyDescent="0.25">
      <c r="A449" s="40"/>
      <c r="B449" s="13"/>
    </row>
    <row r="450" spans="1:2" x14ac:dyDescent="0.25">
      <c r="A450" s="40"/>
      <c r="B450" s="13"/>
    </row>
    <row r="451" spans="1:2" x14ac:dyDescent="0.25">
      <c r="A451" s="40"/>
      <c r="B451" s="13"/>
    </row>
    <row r="452" spans="1:2" x14ac:dyDescent="0.25">
      <c r="A452" s="40"/>
      <c r="B452" s="13"/>
    </row>
    <row r="453" spans="1:2" x14ac:dyDescent="0.25">
      <c r="A453" s="40"/>
      <c r="B453" s="13"/>
    </row>
    <row r="454" spans="1:2" x14ac:dyDescent="0.25">
      <c r="A454" s="40"/>
      <c r="B454" s="13"/>
    </row>
    <row r="455" spans="1:2" x14ac:dyDescent="0.25">
      <c r="A455" s="40"/>
      <c r="B455" s="13"/>
    </row>
    <row r="456" spans="1:2" x14ac:dyDescent="0.25">
      <c r="A456" s="40"/>
      <c r="B456" s="13"/>
    </row>
    <row r="457" spans="1:2" x14ac:dyDescent="0.25">
      <c r="A457" s="40"/>
      <c r="B457" s="13"/>
    </row>
    <row r="458" spans="1:2" x14ac:dyDescent="0.25">
      <c r="A458" s="40"/>
      <c r="B458" s="13"/>
    </row>
    <row r="459" spans="1:2" x14ac:dyDescent="0.25">
      <c r="A459" s="40"/>
      <c r="B459" s="13"/>
    </row>
    <row r="460" spans="1:2" x14ac:dyDescent="0.25">
      <c r="A460" s="40"/>
      <c r="B460" s="13"/>
    </row>
    <row r="461" spans="1:2" x14ac:dyDescent="0.25">
      <c r="A461" s="40"/>
      <c r="B461" s="13"/>
    </row>
    <row r="462" spans="1:2" x14ac:dyDescent="0.25">
      <c r="A462" s="40"/>
      <c r="B462" s="13"/>
    </row>
    <row r="463" spans="1:2" x14ac:dyDescent="0.25">
      <c r="A463" s="40"/>
      <c r="B463" s="13"/>
    </row>
    <row r="464" spans="1:2" x14ac:dyDescent="0.25">
      <c r="A464" s="40"/>
      <c r="B464" s="13"/>
    </row>
    <row r="465" spans="1:2" x14ac:dyDescent="0.25">
      <c r="A465" s="40"/>
      <c r="B465" s="13"/>
    </row>
    <row r="466" spans="1:2" x14ac:dyDescent="0.25">
      <c r="A466" s="40"/>
      <c r="B466" s="13"/>
    </row>
    <row r="467" spans="1:2" x14ac:dyDescent="0.25">
      <c r="A467" s="40"/>
      <c r="B467" s="13"/>
    </row>
    <row r="468" spans="1:2" x14ac:dyDescent="0.25">
      <c r="A468" s="40"/>
      <c r="B468" s="13"/>
    </row>
    <row r="469" spans="1:2" x14ac:dyDescent="0.25">
      <c r="A469" s="40"/>
      <c r="B469" s="13"/>
    </row>
    <row r="470" spans="1:2" x14ac:dyDescent="0.25">
      <c r="A470" s="40"/>
      <c r="B470" s="13"/>
    </row>
    <row r="471" spans="1:2" x14ac:dyDescent="0.25">
      <c r="A471" s="40"/>
      <c r="B471" s="13"/>
    </row>
    <row r="472" spans="1:2" x14ac:dyDescent="0.25">
      <c r="A472" s="40"/>
      <c r="B472" s="13"/>
    </row>
    <row r="473" spans="1:2" x14ac:dyDescent="0.25">
      <c r="A473" s="40"/>
      <c r="B473" s="13"/>
    </row>
    <row r="474" spans="1:2" x14ac:dyDescent="0.25">
      <c r="A474" s="40"/>
      <c r="B474" s="13"/>
    </row>
    <row r="475" spans="1:2" x14ac:dyDescent="0.25">
      <c r="A475" s="40"/>
      <c r="B475" s="13"/>
    </row>
    <row r="476" spans="1:2" x14ac:dyDescent="0.25">
      <c r="A476" s="40"/>
      <c r="B476" s="13"/>
    </row>
    <row r="477" spans="1:2" x14ac:dyDescent="0.25">
      <c r="A477" s="40"/>
      <c r="B477" s="13"/>
    </row>
    <row r="478" spans="1:2" x14ac:dyDescent="0.25">
      <c r="A478" s="40"/>
      <c r="B478" s="13"/>
    </row>
    <row r="479" spans="1:2" x14ac:dyDescent="0.25">
      <c r="A479" s="40"/>
      <c r="B479" s="13"/>
    </row>
    <row r="480" spans="1:2" x14ac:dyDescent="0.25">
      <c r="A480" s="40"/>
      <c r="B480" s="13"/>
    </row>
    <row r="481" spans="1:2" x14ac:dyDescent="0.25">
      <c r="A481" s="40"/>
      <c r="B481" s="13"/>
    </row>
    <row r="482" spans="1:2" x14ac:dyDescent="0.25">
      <c r="A482" s="40"/>
      <c r="B482" s="13"/>
    </row>
    <row r="483" spans="1:2" x14ac:dyDescent="0.25">
      <c r="A483" s="40"/>
      <c r="B483" s="13"/>
    </row>
    <row r="484" spans="1:2" x14ac:dyDescent="0.25">
      <c r="A484" s="40"/>
      <c r="B484" s="13"/>
    </row>
    <row r="485" spans="1:2" x14ac:dyDescent="0.25">
      <c r="A485" s="40"/>
      <c r="B485" s="13"/>
    </row>
    <row r="486" spans="1:2" x14ac:dyDescent="0.25">
      <c r="A486" s="40"/>
      <c r="B486" s="13"/>
    </row>
    <row r="487" spans="1:2" x14ac:dyDescent="0.25">
      <c r="A487" s="40"/>
      <c r="B487" s="13"/>
    </row>
    <row r="488" spans="1:2" x14ac:dyDescent="0.25">
      <c r="A488" s="40"/>
      <c r="B488" s="13"/>
    </row>
    <row r="489" spans="1:2" x14ac:dyDescent="0.25">
      <c r="A489" s="40"/>
      <c r="B489" s="13"/>
    </row>
    <row r="490" spans="1:2" x14ac:dyDescent="0.25">
      <c r="A490" s="40"/>
      <c r="B490" s="13"/>
    </row>
    <row r="491" spans="1:2" x14ac:dyDescent="0.25">
      <c r="A491" s="40"/>
      <c r="B491" s="13"/>
    </row>
    <row r="492" spans="1:2" x14ac:dyDescent="0.25">
      <c r="A492" s="40"/>
      <c r="B492" s="13"/>
    </row>
    <row r="493" spans="1:2" x14ac:dyDescent="0.25">
      <c r="A493" s="40"/>
      <c r="B493" s="13"/>
    </row>
    <row r="494" spans="1:2" x14ac:dyDescent="0.25">
      <c r="A494" s="40"/>
      <c r="B494" s="13"/>
    </row>
    <row r="495" spans="1:2" x14ac:dyDescent="0.25">
      <c r="A495" s="40"/>
      <c r="B495" s="13"/>
    </row>
    <row r="496" spans="1:2" x14ac:dyDescent="0.25">
      <c r="A496" s="40"/>
      <c r="B496" s="13"/>
    </row>
    <row r="497" spans="1:2" x14ac:dyDescent="0.25">
      <c r="A497" s="40"/>
      <c r="B497" s="13"/>
    </row>
    <row r="498" spans="1:2" x14ac:dyDescent="0.25">
      <c r="A498" s="40"/>
      <c r="B498" s="13"/>
    </row>
    <row r="499" spans="1:2" x14ac:dyDescent="0.25">
      <c r="A499" s="40"/>
      <c r="B499" s="13"/>
    </row>
    <row r="500" spans="1:2" x14ac:dyDescent="0.25">
      <c r="A500" s="40"/>
      <c r="B500" s="13"/>
    </row>
    <row r="501" spans="1:2" x14ac:dyDescent="0.25">
      <c r="A501" s="40"/>
      <c r="B501" s="13"/>
    </row>
    <row r="502" spans="1:2" x14ac:dyDescent="0.25">
      <c r="A502" s="40"/>
      <c r="B502" s="13"/>
    </row>
    <row r="503" spans="1:2" x14ac:dyDescent="0.25">
      <c r="A503" s="40"/>
      <c r="B503" s="13"/>
    </row>
    <row r="504" spans="1:2" x14ac:dyDescent="0.25">
      <c r="A504" s="40"/>
      <c r="B504" s="13"/>
    </row>
    <row r="505" spans="1:2" x14ac:dyDescent="0.25">
      <c r="A505" s="40"/>
      <c r="B505" s="13"/>
    </row>
    <row r="506" spans="1:2" x14ac:dyDescent="0.25">
      <c r="A506" s="40"/>
      <c r="B506" s="13"/>
    </row>
    <row r="507" spans="1:2" x14ac:dyDescent="0.25">
      <c r="A507" s="40"/>
      <c r="B507" s="13"/>
    </row>
    <row r="508" spans="1:2" x14ac:dyDescent="0.25">
      <c r="A508" s="40"/>
      <c r="B508" s="13"/>
    </row>
    <row r="509" spans="1:2" x14ac:dyDescent="0.25">
      <c r="A509" s="40"/>
      <c r="B509" s="13"/>
    </row>
    <row r="510" spans="1:2" x14ac:dyDescent="0.25">
      <c r="A510" s="40"/>
      <c r="B510" s="13"/>
    </row>
    <row r="511" spans="1:2" x14ac:dyDescent="0.25">
      <c r="A511" s="40"/>
      <c r="B511" s="13"/>
    </row>
    <row r="512" spans="1:2" x14ac:dyDescent="0.25">
      <c r="A512" s="40"/>
      <c r="B512" s="13"/>
    </row>
    <row r="513" spans="1:2" x14ac:dyDescent="0.25">
      <c r="A513" s="40"/>
      <c r="B513" s="13"/>
    </row>
    <row r="514" spans="1:2" x14ac:dyDescent="0.25">
      <c r="A514" s="40"/>
      <c r="B514" s="13"/>
    </row>
    <row r="515" spans="1:2" x14ac:dyDescent="0.25">
      <c r="A515" s="40"/>
      <c r="B515" s="13"/>
    </row>
    <row r="516" spans="1:2" x14ac:dyDescent="0.25">
      <c r="A516" s="40"/>
      <c r="B516" s="13"/>
    </row>
    <row r="517" spans="1:2" x14ac:dyDescent="0.25">
      <c r="A517" s="40"/>
      <c r="B517" s="13"/>
    </row>
    <row r="518" spans="1:2" x14ac:dyDescent="0.25">
      <c r="A518" s="40"/>
      <c r="B518" s="13"/>
    </row>
    <row r="519" spans="1:2" x14ac:dyDescent="0.25">
      <c r="A519" s="40"/>
      <c r="B519" s="13"/>
    </row>
    <row r="520" spans="1:2" x14ac:dyDescent="0.25">
      <c r="A520" s="40"/>
      <c r="B520" s="13"/>
    </row>
    <row r="521" spans="1:2" x14ac:dyDescent="0.25">
      <c r="A521" s="40"/>
      <c r="B521" s="13"/>
    </row>
    <row r="522" spans="1:2" x14ac:dyDescent="0.25">
      <c r="A522" s="40"/>
      <c r="B522" s="13"/>
    </row>
    <row r="523" spans="1:2" x14ac:dyDescent="0.25">
      <c r="A523" s="40"/>
      <c r="B523" s="13"/>
    </row>
    <row r="524" spans="1:2" x14ac:dyDescent="0.25">
      <c r="A524" s="40"/>
      <c r="B524" s="13"/>
    </row>
    <row r="525" spans="1:2" x14ac:dyDescent="0.25">
      <c r="A525" s="40"/>
      <c r="B525" s="13"/>
    </row>
    <row r="526" spans="1:2" x14ac:dyDescent="0.25">
      <c r="A526" s="40"/>
      <c r="B526" s="13"/>
    </row>
    <row r="527" spans="1:2" x14ac:dyDescent="0.25">
      <c r="A527" s="40"/>
      <c r="B527" s="13"/>
    </row>
    <row r="528" spans="1:2" x14ac:dyDescent="0.25">
      <c r="A528" s="40"/>
      <c r="B528" s="13"/>
    </row>
    <row r="529" spans="1:2" x14ac:dyDescent="0.25">
      <c r="A529" s="40"/>
      <c r="B529" s="13"/>
    </row>
    <row r="530" spans="1:2" x14ac:dyDescent="0.25">
      <c r="A530" s="40"/>
      <c r="B530" s="13"/>
    </row>
    <row r="531" spans="1:2" x14ac:dyDescent="0.25">
      <c r="A531" s="40"/>
      <c r="B531" s="13"/>
    </row>
    <row r="532" spans="1:2" x14ac:dyDescent="0.25">
      <c r="A532" s="40"/>
      <c r="B532" s="13"/>
    </row>
    <row r="533" spans="1:2" x14ac:dyDescent="0.25">
      <c r="A533" s="40"/>
      <c r="B533" s="13"/>
    </row>
    <row r="534" spans="1:2" x14ac:dyDescent="0.25">
      <c r="A534" s="40"/>
      <c r="B534" s="13"/>
    </row>
    <row r="535" spans="1:2" x14ac:dyDescent="0.25">
      <c r="A535" s="40"/>
      <c r="B535" s="13"/>
    </row>
    <row r="536" spans="1:2" x14ac:dyDescent="0.25">
      <c r="A536" s="40"/>
      <c r="B536" s="13"/>
    </row>
    <row r="537" spans="1:2" x14ac:dyDescent="0.25">
      <c r="A537" s="40"/>
      <c r="B537" s="13"/>
    </row>
    <row r="538" spans="1:2" x14ac:dyDescent="0.25">
      <c r="A538" s="40"/>
      <c r="B538" s="13"/>
    </row>
    <row r="539" spans="1:2" x14ac:dyDescent="0.25">
      <c r="A539" s="40"/>
      <c r="B539" s="13"/>
    </row>
    <row r="540" spans="1:2" x14ac:dyDescent="0.25">
      <c r="A540" s="40"/>
      <c r="B540" s="13"/>
    </row>
    <row r="541" spans="1:2" x14ac:dyDescent="0.25">
      <c r="A541" s="40"/>
      <c r="B541" s="13"/>
    </row>
    <row r="542" spans="1:2" x14ac:dyDescent="0.25">
      <c r="A542" s="40"/>
      <c r="B542" s="13"/>
    </row>
    <row r="543" spans="1:2" x14ac:dyDescent="0.25">
      <c r="A543" s="40"/>
      <c r="B543" s="13"/>
    </row>
    <row r="544" spans="1:2" x14ac:dyDescent="0.25">
      <c r="A544" s="40"/>
      <c r="B544" s="13"/>
    </row>
    <row r="545" spans="1:2" x14ac:dyDescent="0.25">
      <c r="A545" s="40"/>
      <c r="B545" s="13"/>
    </row>
    <row r="546" spans="1:2" x14ac:dyDescent="0.25">
      <c r="A546" s="40"/>
      <c r="B546" s="13"/>
    </row>
    <row r="547" spans="1:2" x14ac:dyDescent="0.25">
      <c r="A547" s="40"/>
      <c r="B547" s="13"/>
    </row>
    <row r="548" spans="1:2" x14ac:dyDescent="0.25">
      <c r="A548" s="40"/>
      <c r="B548" s="13"/>
    </row>
    <row r="549" spans="1:2" x14ac:dyDescent="0.25">
      <c r="A549" s="40"/>
      <c r="B549" s="13"/>
    </row>
    <row r="550" spans="1:2" x14ac:dyDescent="0.25">
      <c r="A550" s="40"/>
      <c r="B550" s="13"/>
    </row>
    <row r="551" spans="1:2" x14ac:dyDescent="0.25">
      <c r="A551" s="40"/>
      <c r="B551" s="13"/>
    </row>
    <row r="552" spans="1:2" x14ac:dyDescent="0.25">
      <c r="A552" s="40"/>
      <c r="B552" s="13"/>
    </row>
    <row r="553" spans="1:2" x14ac:dyDescent="0.25">
      <c r="A553" s="40"/>
      <c r="B553" s="13"/>
    </row>
    <row r="554" spans="1:2" x14ac:dyDescent="0.25">
      <c r="A554" s="40"/>
      <c r="B554" s="13"/>
    </row>
    <row r="555" spans="1:2" x14ac:dyDescent="0.25">
      <c r="A555" s="40"/>
      <c r="B555" s="13"/>
    </row>
    <row r="556" spans="1:2" x14ac:dyDescent="0.25">
      <c r="A556" s="40"/>
      <c r="B556" s="13"/>
    </row>
    <row r="557" spans="1:2" x14ac:dyDescent="0.25">
      <c r="A557" s="40"/>
      <c r="B557" s="13"/>
    </row>
    <row r="558" spans="1:2" x14ac:dyDescent="0.25">
      <c r="A558" s="40"/>
      <c r="B558" s="13"/>
    </row>
    <row r="559" spans="1:2" x14ac:dyDescent="0.25">
      <c r="A559" s="40"/>
      <c r="B559" s="13"/>
    </row>
    <row r="560" spans="1:2" x14ac:dyDescent="0.25">
      <c r="A560" s="40"/>
      <c r="B560" s="13"/>
    </row>
    <row r="561" spans="1:2" x14ac:dyDescent="0.25">
      <c r="A561" s="40"/>
      <c r="B561" s="13"/>
    </row>
    <row r="562" spans="1:2" x14ac:dyDescent="0.25">
      <c r="A562" s="40"/>
      <c r="B562" s="13"/>
    </row>
    <row r="563" spans="1:2" x14ac:dyDescent="0.25">
      <c r="A563" s="40"/>
      <c r="B563" s="13"/>
    </row>
    <row r="564" spans="1:2" x14ac:dyDescent="0.25">
      <c r="A564" s="40"/>
      <c r="B564" s="13"/>
    </row>
    <row r="565" spans="1:2" x14ac:dyDescent="0.25">
      <c r="A565" s="40"/>
      <c r="B565" s="13"/>
    </row>
    <row r="566" spans="1:2" x14ac:dyDescent="0.25">
      <c r="A566" s="40"/>
      <c r="B566" s="13"/>
    </row>
    <row r="567" spans="1:2" x14ac:dyDescent="0.25">
      <c r="A567" s="40"/>
      <c r="B567" s="13"/>
    </row>
    <row r="568" spans="1:2" x14ac:dyDescent="0.25">
      <c r="A568" s="40"/>
      <c r="B568" s="13"/>
    </row>
    <row r="569" spans="1:2" x14ac:dyDescent="0.25">
      <c r="A569" s="40"/>
      <c r="B569" s="13"/>
    </row>
    <row r="570" spans="1:2" x14ac:dyDescent="0.25">
      <c r="A570" s="40"/>
      <c r="B570" s="13"/>
    </row>
    <row r="571" spans="1:2" x14ac:dyDescent="0.25">
      <c r="A571" s="40"/>
      <c r="B571" s="13"/>
    </row>
    <row r="572" spans="1:2" x14ac:dyDescent="0.25">
      <c r="A572" s="40"/>
      <c r="B572" s="13"/>
    </row>
    <row r="573" spans="1:2" x14ac:dyDescent="0.25">
      <c r="A573" s="40"/>
      <c r="B573" s="13"/>
    </row>
    <row r="574" spans="1:2" x14ac:dyDescent="0.25">
      <c r="A574" s="40"/>
      <c r="B574" s="13"/>
    </row>
    <row r="575" spans="1:2" x14ac:dyDescent="0.25">
      <c r="A575" s="40"/>
      <c r="B575" s="13"/>
    </row>
    <row r="576" spans="1:2" x14ac:dyDescent="0.25">
      <c r="A576" s="40"/>
      <c r="B576" s="13"/>
    </row>
    <row r="577" spans="1:2" x14ac:dyDescent="0.25">
      <c r="A577" s="40"/>
      <c r="B577" s="13"/>
    </row>
    <row r="578" spans="1:2" x14ac:dyDescent="0.25">
      <c r="A578" s="40"/>
      <c r="B578" s="13"/>
    </row>
    <row r="579" spans="1:2" x14ac:dyDescent="0.25">
      <c r="A579" s="40"/>
      <c r="B579" s="13"/>
    </row>
    <row r="580" spans="1:2" x14ac:dyDescent="0.25">
      <c r="A580" s="40"/>
      <c r="B580" s="13"/>
    </row>
    <row r="581" spans="1:2" x14ac:dyDescent="0.25">
      <c r="A581" s="40"/>
      <c r="B581" s="13"/>
    </row>
    <row r="582" spans="1:2" x14ac:dyDescent="0.25">
      <c r="A582" s="40"/>
      <c r="B582" s="13"/>
    </row>
    <row r="583" spans="1:2" x14ac:dyDescent="0.25">
      <c r="A583" s="40"/>
      <c r="B583" s="13"/>
    </row>
    <row r="584" spans="1:2" x14ac:dyDescent="0.25">
      <c r="A584" s="40"/>
      <c r="B584" s="13"/>
    </row>
    <row r="585" spans="1:2" x14ac:dyDescent="0.25">
      <c r="A585" s="40"/>
      <c r="B585" s="13"/>
    </row>
    <row r="586" spans="1:2" x14ac:dyDescent="0.25">
      <c r="A586" s="40"/>
      <c r="B586" s="13"/>
    </row>
    <row r="587" spans="1:2" x14ac:dyDescent="0.25">
      <c r="A587" s="40"/>
      <c r="B587" s="13"/>
    </row>
    <row r="588" spans="1:2" x14ac:dyDescent="0.25">
      <c r="A588" s="40"/>
      <c r="B588" s="13"/>
    </row>
    <row r="589" spans="1:2" x14ac:dyDescent="0.25">
      <c r="B589" s="13"/>
    </row>
    <row r="590" spans="1:2" x14ac:dyDescent="0.25">
      <c r="B590" s="13"/>
    </row>
    <row r="591" spans="1:2" x14ac:dyDescent="0.25">
      <c r="B591" s="13"/>
    </row>
    <row r="592" spans="1:2" x14ac:dyDescent="0.25">
      <c r="B592" s="13"/>
    </row>
    <row r="593" spans="2:2" x14ac:dyDescent="0.25">
      <c r="B593" s="13"/>
    </row>
    <row r="594" spans="2:2" x14ac:dyDescent="0.25">
      <c r="B594" s="13"/>
    </row>
    <row r="595" spans="2:2" x14ac:dyDescent="0.25">
      <c r="B595" s="13"/>
    </row>
    <row r="596" spans="2:2" x14ac:dyDescent="0.25">
      <c r="B596" s="13"/>
    </row>
    <row r="597" spans="2:2" x14ac:dyDescent="0.25">
      <c r="B597" s="13"/>
    </row>
    <row r="598" spans="2:2" x14ac:dyDescent="0.25">
      <c r="B598" s="13"/>
    </row>
    <row r="599" spans="2:2" x14ac:dyDescent="0.25">
      <c r="B599" s="13"/>
    </row>
    <row r="600" spans="2:2" x14ac:dyDescent="0.25">
      <c r="B600" s="13"/>
    </row>
    <row r="601" spans="2:2" x14ac:dyDescent="0.25">
      <c r="B601" s="13"/>
    </row>
    <row r="602" spans="2:2" x14ac:dyDescent="0.25">
      <c r="B602" s="13"/>
    </row>
    <row r="603" spans="2:2" x14ac:dyDescent="0.25">
      <c r="B603" s="13"/>
    </row>
    <row r="604" spans="2:2" x14ac:dyDescent="0.25">
      <c r="B604" s="13"/>
    </row>
    <row r="605" spans="2:2" x14ac:dyDescent="0.25">
      <c r="B605" s="13"/>
    </row>
    <row r="606" spans="2:2" x14ac:dyDescent="0.25">
      <c r="B606" s="13"/>
    </row>
    <row r="607" spans="2:2" x14ac:dyDescent="0.25">
      <c r="B607" s="13"/>
    </row>
    <row r="608" spans="2:2" x14ac:dyDescent="0.25">
      <c r="B608" s="13"/>
    </row>
    <row r="609" spans="2:2" x14ac:dyDescent="0.25">
      <c r="B609" s="13"/>
    </row>
    <row r="610" spans="2:2" x14ac:dyDescent="0.25">
      <c r="B610" s="13"/>
    </row>
    <row r="611" spans="2:2" x14ac:dyDescent="0.25">
      <c r="B611" s="13"/>
    </row>
    <row r="612" spans="2:2" x14ac:dyDescent="0.25">
      <c r="B612" s="13"/>
    </row>
    <row r="613" spans="2:2" x14ac:dyDescent="0.25">
      <c r="B613" s="13"/>
    </row>
    <row r="614" spans="2:2" x14ac:dyDescent="0.25">
      <c r="B614" s="13"/>
    </row>
    <row r="615" spans="2:2" x14ac:dyDescent="0.25">
      <c r="B615" s="13"/>
    </row>
    <row r="616" spans="2:2" x14ac:dyDescent="0.25">
      <c r="B616" s="13"/>
    </row>
    <row r="617" spans="2:2" x14ac:dyDescent="0.25">
      <c r="B617" s="13"/>
    </row>
    <row r="618" spans="2:2" x14ac:dyDescent="0.25">
      <c r="B618" s="13"/>
    </row>
    <row r="619" spans="2:2" x14ac:dyDescent="0.25">
      <c r="B619" s="13"/>
    </row>
    <row r="620" spans="2:2" x14ac:dyDescent="0.25">
      <c r="B620" s="13"/>
    </row>
    <row r="621" spans="2:2" x14ac:dyDescent="0.25">
      <c r="B621" s="13"/>
    </row>
    <row r="622" spans="2:2" x14ac:dyDescent="0.25">
      <c r="B622" s="13"/>
    </row>
    <row r="623" spans="2:2" x14ac:dyDescent="0.25">
      <c r="B623" s="13"/>
    </row>
    <row r="624" spans="2:2" x14ac:dyDescent="0.25">
      <c r="B624" s="13"/>
    </row>
    <row r="625" spans="2:2" x14ac:dyDescent="0.25">
      <c r="B625" s="13"/>
    </row>
    <row r="626" spans="2:2" x14ac:dyDescent="0.25">
      <c r="B626" s="13"/>
    </row>
    <row r="627" spans="2:2" x14ac:dyDescent="0.25">
      <c r="B627" s="13"/>
    </row>
    <row r="628" spans="2:2" x14ac:dyDescent="0.25">
      <c r="B628" s="13"/>
    </row>
    <row r="629" spans="2:2" x14ac:dyDescent="0.25">
      <c r="B629" s="13"/>
    </row>
    <row r="630" spans="2:2" x14ac:dyDescent="0.25">
      <c r="B630" s="13"/>
    </row>
    <row r="631" spans="2:2" x14ac:dyDescent="0.25">
      <c r="B631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CD7E-4037-4D26-866A-097F59AFA93F}">
  <dimension ref="A1"/>
  <sheetViews>
    <sheetView workbookViewId="0">
      <selection activeCell="G14" sqref="G14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9548-F8E7-455E-9F25-0DF1E68A42BE}">
  <dimension ref="A1:H631"/>
  <sheetViews>
    <sheetView workbookViewId="0">
      <selection activeCell="D16" sqref="D16"/>
    </sheetView>
  </sheetViews>
  <sheetFormatPr defaultColWidth="12.5703125" defaultRowHeight="15" x14ac:dyDescent="0.25"/>
  <cols>
    <col min="1" max="1" width="18.5703125" style="47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45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6">
        <v>10</v>
      </c>
      <c r="B2" s="13">
        <v>27.8</v>
      </c>
      <c r="C2" s="20">
        <f t="shared" ref="C2:C42" si="0">B2-$H$6</f>
        <v>0</v>
      </c>
      <c r="D2" s="18">
        <f>C2*$H$3</f>
        <v>0</v>
      </c>
      <c r="E2" s="18">
        <f>D2*$H$4</f>
        <v>0</v>
      </c>
      <c r="G2" s="15" t="s">
        <v>18</v>
      </c>
      <c r="H2" s="27">
        <v>9773887</v>
      </c>
    </row>
    <row r="3" spans="1:8" x14ac:dyDescent="0.25">
      <c r="A3" s="46">
        <v>20</v>
      </c>
      <c r="B3" s="13">
        <v>27.8</v>
      </c>
      <c r="C3" s="20">
        <f t="shared" si="0"/>
        <v>0</v>
      </c>
      <c r="D3" s="18">
        <f t="shared" ref="D3:D42" si="1">C3*$H$3</f>
        <v>0</v>
      </c>
      <c r="E3" s="18">
        <f t="shared" ref="E3:E42" si="2">D3*$H$4</f>
        <v>0</v>
      </c>
      <c r="G3" s="17" t="s">
        <v>14</v>
      </c>
      <c r="H3" s="28">
        <f>'FCR_STD CURVE'!K3</f>
        <v>0.40908552623694727</v>
      </c>
    </row>
    <row r="4" spans="1:8" x14ac:dyDescent="0.25">
      <c r="A4" s="46">
        <v>30</v>
      </c>
      <c r="B4" s="13">
        <v>27.8</v>
      </c>
      <c r="C4" s="20">
        <f t="shared" si="0"/>
        <v>0</v>
      </c>
      <c r="D4" s="18">
        <f t="shared" si="1"/>
        <v>0</v>
      </c>
      <c r="E4" s="18">
        <f t="shared" si="2"/>
        <v>0</v>
      </c>
      <c r="G4" s="17" t="s">
        <v>27</v>
      </c>
      <c r="H4" s="29">
        <v>10</v>
      </c>
    </row>
    <row r="5" spans="1:8" x14ac:dyDescent="0.25">
      <c r="A5" s="46">
        <v>40</v>
      </c>
      <c r="B5" s="13">
        <v>174.7</v>
      </c>
      <c r="C5" s="20">
        <f t="shared" si="0"/>
        <v>146.89999999999998</v>
      </c>
      <c r="D5" s="18">
        <f t="shared" si="1"/>
        <v>60.094663804207542</v>
      </c>
      <c r="E5" s="18">
        <f t="shared" si="2"/>
        <v>600.94663804207539</v>
      </c>
    </row>
    <row r="6" spans="1:8" x14ac:dyDescent="0.25">
      <c r="A6" s="46">
        <v>50</v>
      </c>
      <c r="B6" s="13">
        <v>669</v>
      </c>
      <c r="C6" s="20">
        <f t="shared" si="0"/>
        <v>641.20000000000005</v>
      </c>
      <c r="D6" s="18">
        <f t="shared" si="1"/>
        <v>262.30563942313063</v>
      </c>
      <c r="E6" s="18">
        <f t="shared" si="2"/>
        <v>2623.0563942313065</v>
      </c>
      <c r="G6" s="17" t="s">
        <v>19</v>
      </c>
      <c r="H6" s="20">
        <f>AVERAGE(B2:B4)</f>
        <v>27.8</v>
      </c>
    </row>
    <row r="7" spans="1:8" x14ac:dyDescent="0.25">
      <c r="A7" s="46">
        <f>A6+10</f>
        <v>60</v>
      </c>
      <c r="B7" s="42">
        <v>686</v>
      </c>
      <c r="C7" s="20">
        <f t="shared" si="0"/>
        <v>658.2</v>
      </c>
      <c r="D7" s="18">
        <f t="shared" si="1"/>
        <v>269.26009336915871</v>
      </c>
      <c r="E7" s="18">
        <f t="shared" si="2"/>
        <v>2692.6009336915872</v>
      </c>
      <c r="G7" s="19"/>
    </row>
    <row r="8" spans="1:8" x14ac:dyDescent="0.25">
      <c r="A8" s="46">
        <f t="shared" ref="A8:A42" si="3">A7+10</f>
        <v>70</v>
      </c>
      <c r="B8" s="42">
        <v>434</v>
      </c>
      <c r="C8" s="20">
        <f t="shared" si="0"/>
        <v>406.2</v>
      </c>
      <c r="D8" s="18">
        <f t="shared" si="1"/>
        <v>166.17054075744798</v>
      </c>
      <c r="E8" s="18">
        <f t="shared" si="2"/>
        <v>1661.7054075744798</v>
      </c>
      <c r="G8" s="24" t="s">
        <v>20</v>
      </c>
      <c r="H8" s="30">
        <v>0.54583333333333328</v>
      </c>
    </row>
    <row r="9" spans="1:8" x14ac:dyDescent="0.25">
      <c r="A9" s="46">
        <f t="shared" si="3"/>
        <v>80</v>
      </c>
      <c r="B9" s="42">
        <v>289</v>
      </c>
      <c r="C9" s="20">
        <f t="shared" si="0"/>
        <v>261.2</v>
      </c>
      <c r="D9" s="18">
        <f t="shared" si="1"/>
        <v>106.85313945309062</v>
      </c>
      <c r="E9" s="18">
        <f t="shared" si="2"/>
        <v>1068.5313945309063</v>
      </c>
      <c r="G9" s="24" t="s">
        <v>23</v>
      </c>
      <c r="H9" s="30">
        <v>0.54799768518518521</v>
      </c>
    </row>
    <row r="10" spans="1:8" x14ac:dyDescent="0.25">
      <c r="A10" s="46">
        <f t="shared" si="3"/>
        <v>90</v>
      </c>
      <c r="B10" s="42">
        <v>211</v>
      </c>
      <c r="C10" s="20">
        <f t="shared" si="0"/>
        <v>183.2</v>
      </c>
      <c r="D10" s="18">
        <f t="shared" si="1"/>
        <v>74.944468406608735</v>
      </c>
      <c r="E10" s="18">
        <f t="shared" si="2"/>
        <v>749.44468406608735</v>
      </c>
      <c r="G10" s="17" t="s">
        <v>21</v>
      </c>
      <c r="H10" s="31">
        <v>0.55200231481481488</v>
      </c>
    </row>
    <row r="11" spans="1:8" x14ac:dyDescent="0.25">
      <c r="A11" s="46">
        <f t="shared" si="3"/>
        <v>100</v>
      </c>
      <c r="B11" s="42">
        <v>159</v>
      </c>
      <c r="C11" s="20">
        <f t="shared" si="0"/>
        <v>131.19999999999999</v>
      </c>
      <c r="D11" s="18">
        <f t="shared" si="1"/>
        <v>53.672021042287476</v>
      </c>
      <c r="E11" s="18">
        <f t="shared" si="2"/>
        <v>536.72021042287474</v>
      </c>
    </row>
    <row r="12" spans="1:8" x14ac:dyDescent="0.25">
      <c r="A12" s="46">
        <f t="shared" si="3"/>
        <v>110</v>
      </c>
      <c r="B12" s="42">
        <v>139.1</v>
      </c>
      <c r="C12" s="20">
        <f t="shared" si="0"/>
        <v>111.3</v>
      </c>
      <c r="D12" s="18">
        <f t="shared" si="1"/>
        <v>45.531219070172227</v>
      </c>
      <c r="E12" s="18">
        <f t="shared" si="2"/>
        <v>455.31219070172227</v>
      </c>
      <c r="G12" s="17" t="s">
        <v>22</v>
      </c>
      <c r="H12" s="21">
        <f>H10-H9</f>
        <v>4.0046296296296635E-3</v>
      </c>
    </row>
    <row r="13" spans="1:8" x14ac:dyDescent="0.25">
      <c r="A13" s="46">
        <f t="shared" si="3"/>
        <v>120</v>
      </c>
      <c r="B13" s="42">
        <v>108.2</v>
      </c>
      <c r="C13" s="20">
        <f t="shared" si="0"/>
        <v>80.400000000000006</v>
      </c>
      <c r="D13" s="18">
        <f t="shared" si="1"/>
        <v>32.890476309450563</v>
      </c>
      <c r="E13" s="18">
        <f t="shared" si="2"/>
        <v>328.9047630945056</v>
      </c>
      <c r="G13" s="24" t="s">
        <v>24</v>
      </c>
      <c r="H13" s="26">
        <f>H9-H8</f>
        <v>2.1643518518519311E-3</v>
      </c>
    </row>
    <row r="14" spans="1:8" x14ac:dyDescent="0.25">
      <c r="A14" s="46">
        <f t="shared" si="3"/>
        <v>130</v>
      </c>
      <c r="B14" s="42">
        <v>81</v>
      </c>
      <c r="C14" s="20">
        <f t="shared" si="0"/>
        <v>53.2</v>
      </c>
      <c r="D14" s="18">
        <f t="shared" si="1"/>
        <v>21.763349995805598</v>
      </c>
      <c r="E14" s="18">
        <f t="shared" si="2"/>
        <v>217.63349995805598</v>
      </c>
    </row>
    <row r="15" spans="1:8" x14ac:dyDescent="0.25">
      <c r="A15" s="46">
        <f t="shared" si="3"/>
        <v>140</v>
      </c>
      <c r="B15" s="42">
        <v>72.7</v>
      </c>
      <c r="C15" s="20">
        <f t="shared" si="0"/>
        <v>44.900000000000006</v>
      </c>
      <c r="D15" s="18">
        <f t="shared" si="1"/>
        <v>18.367940128038935</v>
      </c>
      <c r="E15" s="18">
        <f t="shared" si="2"/>
        <v>183.67940128038936</v>
      </c>
      <c r="G15" s="17" t="s">
        <v>10</v>
      </c>
      <c r="H15" s="29">
        <v>60</v>
      </c>
    </row>
    <row r="16" spans="1:8" x14ac:dyDescent="0.25">
      <c r="A16" s="46">
        <f t="shared" si="3"/>
        <v>150</v>
      </c>
      <c r="B16" s="42">
        <v>61.4</v>
      </c>
      <c r="C16" s="20">
        <f t="shared" si="0"/>
        <v>33.599999999999994</v>
      </c>
      <c r="D16" s="18">
        <f t="shared" si="1"/>
        <v>13.745273681561425</v>
      </c>
      <c r="E16" s="18">
        <f t="shared" si="2"/>
        <v>137.45273681561426</v>
      </c>
      <c r="G16" s="17" t="s">
        <v>7</v>
      </c>
      <c r="H16" s="14">
        <f>H15*0.59*1000</f>
        <v>35400</v>
      </c>
    </row>
    <row r="17" spans="1:8" x14ac:dyDescent="0.25">
      <c r="A17" s="46">
        <f t="shared" si="3"/>
        <v>160</v>
      </c>
      <c r="B17" s="42">
        <v>51.6</v>
      </c>
      <c r="C17" s="20">
        <f t="shared" si="0"/>
        <v>23.8</v>
      </c>
      <c r="D17" s="18">
        <f t="shared" si="1"/>
        <v>9.7362355244393459</v>
      </c>
      <c r="E17" s="18">
        <f t="shared" si="2"/>
        <v>97.362355244393456</v>
      </c>
      <c r="G17" s="17" t="s">
        <v>8</v>
      </c>
      <c r="H17" s="18">
        <f>SUM(E2:E937)</f>
        <v>11795.162977989903</v>
      </c>
    </row>
    <row r="18" spans="1:8" x14ac:dyDescent="0.25">
      <c r="A18" s="46">
        <f t="shared" si="3"/>
        <v>170</v>
      </c>
      <c r="B18" s="42">
        <v>45.6</v>
      </c>
      <c r="C18" s="20">
        <f t="shared" si="0"/>
        <v>17.8</v>
      </c>
      <c r="D18" s="18">
        <f t="shared" si="1"/>
        <v>7.2817223670176618</v>
      </c>
      <c r="E18" s="18">
        <f t="shared" si="2"/>
        <v>72.817223670176617</v>
      </c>
      <c r="G18" s="16"/>
    </row>
    <row r="19" spans="1:8" ht="17.25" x14ac:dyDescent="0.25">
      <c r="A19" s="46">
        <f t="shared" si="3"/>
        <v>180</v>
      </c>
      <c r="B19" s="42">
        <v>43.5</v>
      </c>
      <c r="C19" s="20">
        <f t="shared" si="0"/>
        <v>15.7</v>
      </c>
      <c r="D19" s="18">
        <f t="shared" si="1"/>
        <v>6.4226427619200717</v>
      </c>
      <c r="E19" s="18">
        <f t="shared" si="2"/>
        <v>64.22642761920072</v>
      </c>
      <c r="G19" s="17" t="s">
        <v>25</v>
      </c>
      <c r="H19" s="22">
        <f>H16/H17</f>
        <v>3.0012302556613561</v>
      </c>
    </row>
    <row r="20" spans="1:8" ht="17.25" x14ac:dyDescent="0.25">
      <c r="A20" s="46">
        <f t="shared" si="3"/>
        <v>190</v>
      </c>
      <c r="B20" s="42">
        <v>40.9</v>
      </c>
      <c r="C20" s="20">
        <f t="shared" si="0"/>
        <v>13.099999999999998</v>
      </c>
      <c r="D20" s="18">
        <f t="shared" si="1"/>
        <v>5.3590203937040082</v>
      </c>
      <c r="E20" s="18">
        <f t="shared" si="2"/>
        <v>53.59020393704008</v>
      </c>
      <c r="G20" s="17" t="s">
        <v>26</v>
      </c>
      <c r="H20" s="44">
        <f>H19/1000</f>
        <v>3.0012302556613564E-3</v>
      </c>
    </row>
    <row r="21" spans="1:8" x14ac:dyDescent="0.25">
      <c r="A21" s="46">
        <f t="shared" si="3"/>
        <v>200</v>
      </c>
      <c r="B21" s="42">
        <v>39.4</v>
      </c>
      <c r="C21" s="20">
        <f t="shared" si="0"/>
        <v>11.599999999999998</v>
      </c>
      <c r="D21" s="18">
        <f t="shared" si="1"/>
        <v>4.7453921043485874</v>
      </c>
      <c r="E21" s="18">
        <f t="shared" si="2"/>
        <v>47.453921043485877</v>
      </c>
    </row>
    <row r="22" spans="1:8" x14ac:dyDescent="0.25">
      <c r="A22" s="46">
        <f t="shared" si="3"/>
        <v>210</v>
      </c>
      <c r="B22" s="42">
        <v>34.799999999999997</v>
      </c>
      <c r="C22" s="20">
        <f t="shared" si="0"/>
        <v>6.9999999999999964</v>
      </c>
      <c r="D22" s="18">
        <f t="shared" si="1"/>
        <v>2.8635986836586294</v>
      </c>
      <c r="E22" s="18">
        <f t="shared" si="2"/>
        <v>28.635986836586294</v>
      </c>
    </row>
    <row r="23" spans="1:8" x14ac:dyDescent="0.25">
      <c r="A23" s="46">
        <f t="shared" si="3"/>
        <v>220</v>
      </c>
      <c r="B23" s="42">
        <v>33.299999999999997</v>
      </c>
      <c r="C23" s="20">
        <f t="shared" si="0"/>
        <v>5.4999999999999964</v>
      </c>
      <c r="D23" s="18">
        <f t="shared" si="1"/>
        <v>2.2499703943032086</v>
      </c>
      <c r="E23" s="18">
        <f t="shared" si="2"/>
        <v>22.499703943032085</v>
      </c>
    </row>
    <row r="24" spans="1:8" x14ac:dyDescent="0.25">
      <c r="A24" s="46">
        <f t="shared" si="3"/>
        <v>230</v>
      </c>
      <c r="B24" s="42">
        <v>32.200000000000003</v>
      </c>
      <c r="C24" s="20">
        <f t="shared" si="0"/>
        <v>4.4000000000000021</v>
      </c>
      <c r="D24" s="18">
        <f t="shared" si="1"/>
        <v>1.799976315442569</v>
      </c>
      <c r="E24" s="18">
        <f t="shared" si="2"/>
        <v>17.99976315442569</v>
      </c>
    </row>
    <row r="25" spans="1:8" x14ac:dyDescent="0.25">
      <c r="A25" s="46">
        <f t="shared" si="3"/>
        <v>240</v>
      </c>
      <c r="B25" s="42">
        <v>31.7</v>
      </c>
      <c r="C25" s="20">
        <f t="shared" si="0"/>
        <v>3.8999999999999986</v>
      </c>
      <c r="D25" s="18">
        <f t="shared" si="1"/>
        <v>1.5954335523240937</v>
      </c>
      <c r="E25" s="18">
        <f t="shared" si="2"/>
        <v>15.954335523240937</v>
      </c>
    </row>
    <row r="26" spans="1:8" x14ac:dyDescent="0.25">
      <c r="A26" s="46">
        <f t="shared" si="3"/>
        <v>250</v>
      </c>
      <c r="B26" s="42">
        <v>31.8</v>
      </c>
      <c r="C26" s="20">
        <f t="shared" si="0"/>
        <v>4</v>
      </c>
      <c r="D26" s="18">
        <f t="shared" si="1"/>
        <v>1.6363421049477891</v>
      </c>
      <c r="E26" s="18">
        <f t="shared" si="2"/>
        <v>16.363421049477893</v>
      </c>
    </row>
    <row r="27" spans="1:8" x14ac:dyDescent="0.25">
      <c r="A27" s="46">
        <f t="shared" si="3"/>
        <v>260</v>
      </c>
      <c r="B27" s="43">
        <v>30.9</v>
      </c>
      <c r="C27" s="20">
        <f t="shared" si="0"/>
        <v>3.0999999999999979</v>
      </c>
      <c r="D27" s="18">
        <f t="shared" si="1"/>
        <v>1.2681651313345357</v>
      </c>
      <c r="E27" s="18">
        <f t="shared" si="2"/>
        <v>12.681651313345357</v>
      </c>
    </row>
    <row r="28" spans="1:8" x14ac:dyDescent="0.25">
      <c r="A28" s="46">
        <f t="shared" si="3"/>
        <v>270</v>
      </c>
      <c r="B28" s="43">
        <v>30.4</v>
      </c>
      <c r="C28" s="20">
        <f t="shared" si="0"/>
        <v>2.5999999999999979</v>
      </c>
      <c r="D28" s="18">
        <f t="shared" si="1"/>
        <v>1.0636223682160619</v>
      </c>
      <c r="E28" s="18">
        <f t="shared" si="2"/>
        <v>10.636223682160619</v>
      </c>
    </row>
    <row r="29" spans="1:8" x14ac:dyDescent="0.25">
      <c r="A29" s="46">
        <f t="shared" si="3"/>
        <v>280</v>
      </c>
      <c r="B29" s="43">
        <v>30.1</v>
      </c>
      <c r="C29" s="20">
        <f t="shared" si="0"/>
        <v>2.3000000000000007</v>
      </c>
      <c r="D29" s="18">
        <f t="shared" si="1"/>
        <v>0.94089671034497901</v>
      </c>
      <c r="E29" s="18">
        <f t="shared" si="2"/>
        <v>9.4089671034497897</v>
      </c>
    </row>
    <row r="30" spans="1:8" x14ac:dyDescent="0.25">
      <c r="A30" s="46">
        <f t="shared" si="3"/>
        <v>290</v>
      </c>
      <c r="B30" s="43">
        <v>30.1</v>
      </c>
      <c r="C30" s="20">
        <f t="shared" si="0"/>
        <v>2.3000000000000007</v>
      </c>
      <c r="D30" s="18">
        <f t="shared" si="1"/>
        <v>0.94089671034497901</v>
      </c>
      <c r="E30" s="18">
        <f t="shared" si="2"/>
        <v>9.4089671034497897</v>
      </c>
    </row>
    <row r="31" spans="1:8" x14ac:dyDescent="0.25">
      <c r="A31" s="46">
        <f t="shared" si="3"/>
        <v>300</v>
      </c>
      <c r="B31" s="43">
        <v>29.7</v>
      </c>
      <c r="C31" s="20">
        <f t="shared" si="0"/>
        <v>1.8999999999999986</v>
      </c>
      <c r="D31" s="18">
        <f t="shared" si="1"/>
        <v>0.77726249985019924</v>
      </c>
      <c r="E31" s="18">
        <f t="shared" si="2"/>
        <v>7.7726249985019926</v>
      </c>
    </row>
    <row r="32" spans="1:8" x14ac:dyDescent="0.25">
      <c r="A32" s="46">
        <f t="shared" si="3"/>
        <v>310</v>
      </c>
      <c r="B32" s="43">
        <v>29.5</v>
      </c>
      <c r="C32" s="20">
        <f t="shared" si="0"/>
        <v>1.6999999999999993</v>
      </c>
      <c r="D32" s="18">
        <f t="shared" si="1"/>
        <v>0.69544539460281007</v>
      </c>
      <c r="E32" s="18">
        <f t="shared" si="2"/>
        <v>6.9544539460281012</v>
      </c>
    </row>
    <row r="33" spans="1:5" x14ac:dyDescent="0.25">
      <c r="A33" s="46">
        <f t="shared" si="3"/>
        <v>320</v>
      </c>
      <c r="B33" s="43">
        <v>29.2</v>
      </c>
      <c r="C33" s="20">
        <f t="shared" si="0"/>
        <v>1.3999999999999986</v>
      </c>
      <c r="D33" s="18">
        <f t="shared" si="1"/>
        <v>0.5727197367317256</v>
      </c>
      <c r="E33" s="18">
        <f t="shared" si="2"/>
        <v>5.727197367317256</v>
      </c>
    </row>
    <row r="34" spans="1:5" x14ac:dyDescent="0.25">
      <c r="A34" s="46">
        <f t="shared" si="3"/>
        <v>330</v>
      </c>
      <c r="B34" s="43">
        <v>29.2</v>
      </c>
      <c r="C34" s="20">
        <f t="shared" si="0"/>
        <v>1.3999999999999986</v>
      </c>
      <c r="D34" s="18">
        <f t="shared" si="1"/>
        <v>0.5727197367317256</v>
      </c>
      <c r="E34" s="18">
        <f t="shared" si="2"/>
        <v>5.727197367317256</v>
      </c>
    </row>
    <row r="35" spans="1:5" x14ac:dyDescent="0.25">
      <c r="A35" s="46">
        <f t="shared" si="3"/>
        <v>340</v>
      </c>
      <c r="B35" s="43">
        <v>29.1</v>
      </c>
      <c r="C35" s="20">
        <f t="shared" si="0"/>
        <v>1.3000000000000007</v>
      </c>
      <c r="D35" s="18">
        <f t="shared" si="1"/>
        <v>0.53181118410803174</v>
      </c>
      <c r="E35" s="18">
        <f t="shared" si="2"/>
        <v>5.3181118410803174</v>
      </c>
    </row>
    <row r="36" spans="1:5" x14ac:dyDescent="0.25">
      <c r="A36" s="46">
        <f t="shared" si="3"/>
        <v>350</v>
      </c>
      <c r="B36" s="43">
        <v>29</v>
      </c>
      <c r="C36" s="20">
        <f t="shared" si="0"/>
        <v>1.1999999999999993</v>
      </c>
      <c r="D36" s="18">
        <f t="shared" si="1"/>
        <v>0.49090263148433644</v>
      </c>
      <c r="E36" s="18">
        <f t="shared" si="2"/>
        <v>4.9090263148433646</v>
      </c>
    </row>
    <row r="37" spans="1:5" x14ac:dyDescent="0.25">
      <c r="A37" s="46">
        <f>A36+10</f>
        <v>360</v>
      </c>
      <c r="B37" s="43">
        <v>28.9</v>
      </c>
      <c r="C37" s="20">
        <f t="shared" si="0"/>
        <v>1.0999999999999979</v>
      </c>
      <c r="D37" s="18">
        <f t="shared" si="1"/>
        <v>0.44999407886064113</v>
      </c>
      <c r="E37" s="18">
        <f t="shared" si="2"/>
        <v>4.4999407886064109</v>
      </c>
    </row>
    <row r="38" spans="1:5" x14ac:dyDescent="0.25">
      <c r="A38" s="46">
        <f t="shared" si="3"/>
        <v>370</v>
      </c>
      <c r="B38" s="43">
        <v>28.8</v>
      </c>
      <c r="C38" s="20">
        <f t="shared" si="0"/>
        <v>1</v>
      </c>
      <c r="D38" s="18">
        <f t="shared" si="1"/>
        <v>0.40908552623694727</v>
      </c>
      <c r="E38" s="18">
        <f t="shared" si="2"/>
        <v>4.0908552623694732</v>
      </c>
    </row>
    <row r="39" spans="1:5" x14ac:dyDescent="0.25">
      <c r="A39" s="46">
        <f t="shared" si="3"/>
        <v>380</v>
      </c>
      <c r="B39" s="43">
        <v>28.8</v>
      </c>
      <c r="C39" s="20">
        <f t="shared" si="0"/>
        <v>1</v>
      </c>
      <c r="D39" s="18">
        <f t="shared" si="1"/>
        <v>0.40908552623694727</v>
      </c>
      <c r="E39" s="18">
        <f t="shared" si="2"/>
        <v>4.0908552623694732</v>
      </c>
    </row>
    <row r="40" spans="1:5" x14ac:dyDescent="0.25">
      <c r="A40" s="46">
        <f t="shared" si="3"/>
        <v>390</v>
      </c>
      <c r="B40" s="43">
        <v>28.7</v>
      </c>
      <c r="C40" s="20">
        <f t="shared" si="0"/>
        <v>0.89999999999999858</v>
      </c>
      <c r="D40" s="18">
        <f t="shared" si="1"/>
        <v>0.36817697361325197</v>
      </c>
      <c r="E40" s="18">
        <f t="shared" si="2"/>
        <v>3.6817697361325195</v>
      </c>
    </row>
    <row r="41" spans="1:5" x14ac:dyDescent="0.25">
      <c r="A41" s="46">
        <f t="shared" si="3"/>
        <v>400</v>
      </c>
      <c r="B41" s="43">
        <v>28.7</v>
      </c>
      <c r="C41" s="20">
        <f t="shared" si="0"/>
        <v>0.89999999999999858</v>
      </c>
      <c r="D41" s="18">
        <f t="shared" si="1"/>
        <v>0.36817697361325197</v>
      </c>
      <c r="E41" s="18">
        <f t="shared" si="2"/>
        <v>3.6817697361325195</v>
      </c>
    </row>
    <row r="42" spans="1:5" x14ac:dyDescent="0.25">
      <c r="A42" s="46">
        <f t="shared" si="3"/>
        <v>410</v>
      </c>
      <c r="B42" s="43">
        <v>28.7</v>
      </c>
      <c r="C42" s="20">
        <f t="shared" si="0"/>
        <v>0.89999999999999858</v>
      </c>
      <c r="D42" s="18">
        <f t="shared" si="1"/>
        <v>0.36817697361325197</v>
      </c>
      <c r="E42" s="18">
        <f t="shared" si="2"/>
        <v>3.6817697361325195</v>
      </c>
    </row>
    <row r="43" spans="1:5" x14ac:dyDescent="0.25">
      <c r="A43" s="46"/>
      <c r="B43" s="43"/>
      <c r="C43" s="20"/>
    </row>
    <row r="44" spans="1:5" x14ac:dyDescent="0.25">
      <c r="A44" s="46"/>
      <c r="B44" s="43"/>
    </row>
    <row r="45" spans="1:5" x14ac:dyDescent="0.25">
      <c r="A45" s="46"/>
      <c r="B45" s="43"/>
    </row>
    <row r="46" spans="1:5" x14ac:dyDescent="0.25">
      <c r="A46" s="46"/>
      <c r="B46" s="43"/>
    </row>
    <row r="47" spans="1:5" x14ac:dyDescent="0.25">
      <c r="A47" s="46"/>
      <c r="B47" s="43"/>
    </row>
    <row r="48" spans="1:5" x14ac:dyDescent="0.25">
      <c r="A48" s="46"/>
      <c r="B48" s="43"/>
    </row>
    <row r="49" spans="1:2" x14ac:dyDescent="0.25">
      <c r="A49" s="46"/>
      <c r="B49" s="43"/>
    </row>
    <row r="50" spans="1:2" x14ac:dyDescent="0.25">
      <c r="A50" s="46"/>
      <c r="B50" s="43"/>
    </row>
    <row r="51" spans="1:2" x14ac:dyDescent="0.25">
      <c r="A51" s="46"/>
      <c r="B51" s="43"/>
    </row>
    <row r="52" spans="1:2" x14ac:dyDescent="0.25">
      <c r="A52" s="46"/>
      <c r="B52" s="43"/>
    </row>
    <row r="53" spans="1:2" x14ac:dyDescent="0.25">
      <c r="A53" s="46"/>
      <c r="B53" s="43"/>
    </row>
    <row r="54" spans="1:2" x14ac:dyDescent="0.25">
      <c r="A54" s="46"/>
      <c r="B54" s="43"/>
    </row>
    <row r="55" spans="1:2" x14ac:dyDescent="0.25">
      <c r="A55" s="46"/>
      <c r="B55" s="43"/>
    </row>
    <row r="56" spans="1:2" x14ac:dyDescent="0.25">
      <c r="A56" s="46"/>
      <c r="B56" s="43"/>
    </row>
    <row r="57" spans="1:2" x14ac:dyDescent="0.25">
      <c r="A57" s="46"/>
      <c r="B57" s="43"/>
    </row>
    <row r="58" spans="1:2" x14ac:dyDescent="0.25">
      <c r="A58" s="46"/>
      <c r="B58" s="43"/>
    </row>
    <row r="59" spans="1:2" x14ac:dyDescent="0.25">
      <c r="A59" s="46"/>
      <c r="B59" s="43"/>
    </row>
    <row r="60" spans="1:2" x14ac:dyDescent="0.25">
      <c r="A60" s="46"/>
      <c r="B60" s="43"/>
    </row>
    <row r="61" spans="1:2" x14ac:dyDescent="0.25">
      <c r="A61" s="46"/>
      <c r="B61" s="43"/>
    </row>
    <row r="62" spans="1:2" x14ac:dyDescent="0.25">
      <c r="A62" s="46"/>
      <c r="B62" s="43"/>
    </row>
    <row r="63" spans="1:2" x14ac:dyDescent="0.25">
      <c r="A63" s="46"/>
      <c r="B63" s="43"/>
    </row>
    <row r="64" spans="1:2" x14ac:dyDescent="0.25">
      <c r="A64" s="46"/>
      <c r="B64" s="43"/>
    </row>
    <row r="65" spans="1:2" x14ac:dyDescent="0.25">
      <c r="A65" s="46"/>
      <c r="B65" s="43"/>
    </row>
    <row r="66" spans="1:2" x14ac:dyDescent="0.25">
      <c r="A66" s="46"/>
      <c r="B66" s="43"/>
    </row>
    <row r="67" spans="1:2" x14ac:dyDescent="0.25">
      <c r="A67" s="46"/>
      <c r="B67" s="43"/>
    </row>
    <row r="68" spans="1:2" x14ac:dyDescent="0.25">
      <c r="A68" s="46"/>
      <c r="B68" s="43"/>
    </row>
    <row r="69" spans="1:2" x14ac:dyDescent="0.25">
      <c r="A69" s="46"/>
      <c r="B69" s="43"/>
    </row>
    <row r="70" spans="1:2" x14ac:dyDescent="0.25">
      <c r="A70" s="46"/>
      <c r="B70" s="43"/>
    </row>
    <row r="71" spans="1:2" x14ac:dyDescent="0.25">
      <c r="A71" s="46"/>
      <c r="B71" s="43"/>
    </row>
    <row r="72" spans="1:2" x14ac:dyDescent="0.25">
      <c r="A72" s="46"/>
      <c r="B72" s="43"/>
    </row>
    <row r="73" spans="1:2" x14ac:dyDescent="0.25">
      <c r="A73" s="46"/>
      <c r="B73" s="43"/>
    </row>
    <row r="74" spans="1:2" x14ac:dyDescent="0.25">
      <c r="A74" s="46"/>
      <c r="B74" s="43"/>
    </row>
    <row r="75" spans="1:2" x14ac:dyDescent="0.25">
      <c r="A75" s="46"/>
      <c r="B75" s="43"/>
    </row>
    <row r="76" spans="1:2" x14ac:dyDescent="0.25">
      <c r="A76" s="46"/>
      <c r="B76" s="43"/>
    </row>
    <row r="77" spans="1:2" x14ac:dyDescent="0.25">
      <c r="A77" s="46"/>
      <c r="B77" s="43"/>
    </row>
    <row r="78" spans="1:2" x14ac:dyDescent="0.25">
      <c r="A78" s="46"/>
      <c r="B78" s="43"/>
    </row>
    <row r="79" spans="1:2" x14ac:dyDescent="0.25">
      <c r="A79" s="46"/>
      <c r="B79" s="43"/>
    </row>
    <row r="80" spans="1:2" x14ac:dyDescent="0.25">
      <c r="A80" s="46"/>
      <c r="B80" s="43"/>
    </row>
    <row r="81" spans="1:2" x14ac:dyDescent="0.25">
      <c r="A81" s="46"/>
      <c r="B81" s="43"/>
    </row>
    <row r="82" spans="1:2" x14ac:dyDescent="0.25">
      <c r="A82" s="46"/>
      <c r="B82" s="43"/>
    </row>
    <row r="83" spans="1:2" x14ac:dyDescent="0.25">
      <c r="A83" s="46"/>
      <c r="B83" s="43"/>
    </row>
    <row r="84" spans="1:2" x14ac:dyDescent="0.25">
      <c r="A84" s="46"/>
      <c r="B84" s="43"/>
    </row>
    <row r="85" spans="1:2" x14ac:dyDescent="0.25">
      <c r="A85" s="46"/>
      <c r="B85" s="43"/>
    </row>
    <row r="86" spans="1:2" x14ac:dyDescent="0.25">
      <c r="A86" s="46"/>
      <c r="B86" s="43"/>
    </row>
    <row r="87" spans="1:2" x14ac:dyDescent="0.25">
      <c r="A87" s="46"/>
      <c r="B87" s="43"/>
    </row>
    <row r="88" spans="1:2" x14ac:dyDescent="0.25">
      <c r="A88" s="46"/>
      <c r="B88" s="43"/>
    </row>
    <row r="89" spans="1:2" x14ac:dyDescent="0.25">
      <c r="A89" s="46"/>
      <c r="B89" s="43"/>
    </row>
    <row r="90" spans="1:2" x14ac:dyDescent="0.25">
      <c r="A90" s="46"/>
      <c r="B90" s="43"/>
    </row>
    <row r="91" spans="1:2" x14ac:dyDescent="0.25">
      <c r="A91" s="46"/>
      <c r="B91" s="43"/>
    </row>
    <row r="92" spans="1:2" x14ac:dyDescent="0.25">
      <c r="A92" s="46"/>
      <c r="B92" s="43"/>
    </row>
    <row r="93" spans="1:2" x14ac:dyDescent="0.25">
      <c r="A93" s="46"/>
      <c r="B93" s="43"/>
    </row>
    <row r="94" spans="1:2" x14ac:dyDescent="0.25">
      <c r="A94" s="46"/>
      <c r="B94" s="43"/>
    </row>
    <row r="95" spans="1:2" x14ac:dyDescent="0.25">
      <c r="A95" s="46"/>
      <c r="B95" s="43"/>
    </row>
    <row r="96" spans="1:2" x14ac:dyDescent="0.25">
      <c r="A96" s="46"/>
      <c r="B96" s="43"/>
    </row>
    <row r="97" spans="1:2" x14ac:dyDescent="0.25">
      <c r="A97" s="46"/>
      <c r="B97" s="43"/>
    </row>
    <row r="98" spans="1:2" x14ac:dyDescent="0.25">
      <c r="A98" s="46"/>
      <c r="B98" s="43"/>
    </row>
    <row r="99" spans="1:2" x14ac:dyDescent="0.25">
      <c r="A99" s="46"/>
      <c r="B99" s="43"/>
    </row>
    <row r="100" spans="1:2" x14ac:dyDescent="0.25">
      <c r="A100" s="46"/>
      <c r="B100" s="43"/>
    </row>
    <row r="101" spans="1:2" x14ac:dyDescent="0.25">
      <c r="A101" s="46"/>
      <c r="B101" s="43"/>
    </row>
    <row r="102" spans="1:2" x14ac:dyDescent="0.25">
      <c r="A102" s="46"/>
      <c r="B102" s="43"/>
    </row>
    <row r="103" spans="1:2" x14ac:dyDescent="0.25">
      <c r="A103" s="46"/>
      <c r="B103" s="43"/>
    </row>
    <row r="104" spans="1:2" x14ac:dyDescent="0.25">
      <c r="A104" s="46"/>
      <c r="B104" s="43"/>
    </row>
    <row r="105" spans="1:2" x14ac:dyDescent="0.25">
      <c r="A105" s="46"/>
      <c r="B105" s="43"/>
    </row>
    <row r="106" spans="1:2" x14ac:dyDescent="0.25">
      <c r="A106" s="46"/>
      <c r="B106" s="43"/>
    </row>
    <row r="107" spans="1:2" x14ac:dyDescent="0.25">
      <c r="A107" s="46"/>
      <c r="B107" s="13"/>
    </row>
    <row r="108" spans="1:2" x14ac:dyDescent="0.25">
      <c r="A108" s="46"/>
      <c r="B108" s="13"/>
    </row>
    <row r="109" spans="1:2" x14ac:dyDescent="0.25">
      <c r="A109" s="46"/>
      <c r="B109" s="13"/>
    </row>
    <row r="110" spans="1:2" x14ac:dyDescent="0.25">
      <c r="A110" s="46"/>
      <c r="B110" s="13"/>
    </row>
    <row r="111" spans="1:2" x14ac:dyDescent="0.25">
      <c r="A111" s="46"/>
      <c r="B111" s="13"/>
    </row>
    <row r="112" spans="1:2" x14ac:dyDescent="0.25">
      <c r="A112" s="46"/>
      <c r="B112" s="13"/>
    </row>
    <row r="113" spans="1:2" x14ac:dyDescent="0.25">
      <c r="A113" s="46"/>
      <c r="B113" s="13"/>
    </row>
    <row r="114" spans="1:2" x14ac:dyDescent="0.25">
      <c r="A114" s="46"/>
      <c r="B114" s="13"/>
    </row>
    <row r="115" spans="1:2" x14ac:dyDescent="0.25">
      <c r="A115" s="46"/>
      <c r="B115" s="13"/>
    </row>
    <row r="116" spans="1:2" x14ac:dyDescent="0.25">
      <c r="A116" s="46"/>
      <c r="B116" s="13"/>
    </row>
    <row r="117" spans="1:2" x14ac:dyDescent="0.25">
      <c r="A117" s="46"/>
      <c r="B117" s="13"/>
    </row>
    <row r="118" spans="1:2" x14ac:dyDescent="0.25">
      <c r="A118" s="46"/>
      <c r="B118" s="13"/>
    </row>
    <row r="119" spans="1:2" x14ac:dyDescent="0.25">
      <c r="A119" s="46"/>
      <c r="B119" s="13"/>
    </row>
    <row r="120" spans="1:2" x14ac:dyDescent="0.25">
      <c r="A120" s="46"/>
      <c r="B120" s="13"/>
    </row>
    <row r="121" spans="1:2" x14ac:dyDescent="0.25">
      <c r="A121" s="46"/>
      <c r="B121" s="13"/>
    </row>
    <row r="122" spans="1:2" x14ac:dyDescent="0.25">
      <c r="A122" s="46"/>
      <c r="B122" s="13"/>
    </row>
    <row r="123" spans="1:2" x14ac:dyDescent="0.25">
      <c r="A123" s="46"/>
      <c r="B123" s="13"/>
    </row>
    <row r="124" spans="1:2" x14ac:dyDescent="0.25">
      <c r="A124" s="46"/>
      <c r="B124" s="13"/>
    </row>
    <row r="125" spans="1:2" x14ac:dyDescent="0.25">
      <c r="A125" s="46"/>
      <c r="B125" s="13"/>
    </row>
    <row r="126" spans="1:2" x14ac:dyDescent="0.25">
      <c r="A126" s="46"/>
      <c r="B126" s="13"/>
    </row>
    <row r="127" spans="1:2" x14ac:dyDescent="0.25">
      <c r="A127" s="46"/>
      <c r="B127" s="13"/>
    </row>
    <row r="128" spans="1:2" x14ac:dyDescent="0.25">
      <c r="A128" s="46"/>
      <c r="B128" s="13"/>
    </row>
    <row r="129" spans="1:2" x14ac:dyDescent="0.25">
      <c r="A129" s="46"/>
      <c r="B129" s="13"/>
    </row>
    <row r="130" spans="1:2" x14ac:dyDescent="0.25">
      <c r="A130" s="46"/>
      <c r="B130" s="13"/>
    </row>
    <row r="131" spans="1:2" x14ac:dyDescent="0.25">
      <c r="A131" s="46"/>
      <c r="B131" s="13"/>
    </row>
    <row r="132" spans="1:2" x14ac:dyDescent="0.25">
      <c r="A132" s="46"/>
      <c r="B132" s="13"/>
    </row>
    <row r="133" spans="1:2" x14ac:dyDescent="0.25">
      <c r="A133" s="46"/>
      <c r="B133" s="13"/>
    </row>
    <row r="134" spans="1:2" x14ac:dyDescent="0.25">
      <c r="A134" s="46"/>
      <c r="B134" s="13"/>
    </row>
    <row r="135" spans="1:2" x14ac:dyDescent="0.25">
      <c r="A135" s="46"/>
      <c r="B135" s="13"/>
    </row>
    <row r="136" spans="1:2" x14ac:dyDescent="0.25">
      <c r="A136" s="46"/>
      <c r="B136" s="13"/>
    </row>
    <row r="137" spans="1:2" x14ac:dyDescent="0.25">
      <c r="A137" s="46"/>
      <c r="B137" s="13"/>
    </row>
    <row r="138" spans="1:2" x14ac:dyDescent="0.25">
      <c r="A138" s="46"/>
      <c r="B138" s="13"/>
    </row>
    <row r="139" spans="1:2" x14ac:dyDescent="0.25">
      <c r="A139" s="46"/>
      <c r="B139" s="13"/>
    </row>
    <row r="140" spans="1:2" x14ac:dyDescent="0.25">
      <c r="A140" s="46"/>
      <c r="B140" s="13"/>
    </row>
    <row r="141" spans="1:2" x14ac:dyDescent="0.25">
      <c r="A141" s="46"/>
      <c r="B141" s="13"/>
    </row>
    <row r="142" spans="1:2" x14ac:dyDescent="0.25">
      <c r="A142" s="46"/>
      <c r="B142" s="13"/>
    </row>
    <row r="143" spans="1:2" x14ac:dyDescent="0.25">
      <c r="A143" s="46"/>
      <c r="B143" s="13"/>
    </row>
    <row r="144" spans="1:2" x14ac:dyDescent="0.25">
      <c r="A144" s="46"/>
      <c r="B144" s="13"/>
    </row>
    <row r="145" spans="1:2" x14ac:dyDescent="0.25">
      <c r="A145" s="46"/>
      <c r="B145" s="13"/>
    </row>
    <row r="146" spans="1:2" x14ac:dyDescent="0.25">
      <c r="A146" s="46"/>
      <c r="B146" s="13"/>
    </row>
    <row r="147" spans="1:2" x14ac:dyDescent="0.25">
      <c r="A147" s="46"/>
      <c r="B147" s="13"/>
    </row>
    <row r="148" spans="1:2" x14ac:dyDescent="0.25">
      <c r="A148" s="46"/>
      <c r="B148" s="13"/>
    </row>
    <row r="149" spans="1:2" x14ac:dyDescent="0.25">
      <c r="A149" s="46"/>
      <c r="B149" s="13"/>
    </row>
    <row r="150" spans="1:2" x14ac:dyDescent="0.25">
      <c r="A150" s="46"/>
      <c r="B150" s="13"/>
    </row>
    <row r="151" spans="1:2" x14ac:dyDescent="0.25">
      <c r="A151" s="46"/>
      <c r="B151" s="13"/>
    </row>
    <row r="152" spans="1:2" x14ac:dyDescent="0.25">
      <c r="A152" s="46"/>
      <c r="B152" s="13"/>
    </row>
    <row r="153" spans="1:2" x14ac:dyDescent="0.25">
      <c r="A153" s="46"/>
      <c r="B153" s="13"/>
    </row>
    <row r="154" spans="1:2" x14ac:dyDescent="0.25">
      <c r="A154" s="46"/>
      <c r="B154" s="13"/>
    </row>
    <row r="155" spans="1:2" x14ac:dyDescent="0.25">
      <c r="A155" s="46"/>
      <c r="B155" s="13"/>
    </row>
    <row r="156" spans="1:2" x14ac:dyDescent="0.25">
      <c r="A156" s="46"/>
      <c r="B156" s="13"/>
    </row>
    <row r="157" spans="1:2" x14ac:dyDescent="0.25">
      <c r="A157" s="46"/>
      <c r="B157" s="13"/>
    </row>
    <row r="158" spans="1:2" x14ac:dyDescent="0.25">
      <c r="A158" s="46"/>
      <c r="B158" s="13"/>
    </row>
    <row r="159" spans="1:2" x14ac:dyDescent="0.25">
      <c r="A159" s="46"/>
      <c r="B159" s="13"/>
    </row>
    <row r="160" spans="1:2" x14ac:dyDescent="0.25">
      <c r="A160" s="46"/>
      <c r="B160" s="13"/>
    </row>
    <row r="161" spans="1:2" x14ac:dyDescent="0.25">
      <c r="A161" s="46"/>
      <c r="B161" s="13"/>
    </row>
    <row r="162" spans="1:2" x14ac:dyDescent="0.25">
      <c r="A162" s="46"/>
      <c r="B162" s="13"/>
    </row>
    <row r="163" spans="1:2" x14ac:dyDescent="0.25">
      <c r="A163" s="46"/>
      <c r="B163" s="13"/>
    </row>
    <row r="164" spans="1:2" x14ac:dyDescent="0.25">
      <c r="A164" s="46"/>
      <c r="B164" s="13"/>
    </row>
    <row r="165" spans="1:2" x14ac:dyDescent="0.25">
      <c r="A165" s="46"/>
      <c r="B165" s="13"/>
    </row>
    <row r="166" spans="1:2" x14ac:dyDescent="0.25">
      <c r="A166" s="46"/>
      <c r="B166" s="13"/>
    </row>
    <row r="167" spans="1:2" x14ac:dyDescent="0.25">
      <c r="A167" s="46"/>
      <c r="B167" s="13"/>
    </row>
    <row r="168" spans="1:2" x14ac:dyDescent="0.25">
      <c r="A168" s="46"/>
      <c r="B168" s="13"/>
    </row>
    <row r="169" spans="1:2" x14ac:dyDescent="0.25">
      <c r="A169" s="46"/>
      <c r="B169" s="13"/>
    </row>
    <row r="170" spans="1:2" x14ac:dyDescent="0.25">
      <c r="A170" s="46"/>
      <c r="B170" s="13"/>
    </row>
    <row r="171" spans="1:2" x14ac:dyDescent="0.25">
      <c r="A171" s="46"/>
      <c r="B171" s="13"/>
    </row>
    <row r="172" spans="1:2" x14ac:dyDescent="0.25">
      <c r="A172" s="46"/>
      <c r="B172" s="13"/>
    </row>
    <row r="173" spans="1:2" x14ac:dyDescent="0.25">
      <c r="A173" s="46"/>
      <c r="B173" s="13"/>
    </row>
    <row r="174" spans="1:2" x14ac:dyDescent="0.25">
      <c r="A174" s="46"/>
      <c r="B174" s="13"/>
    </row>
    <row r="175" spans="1:2" x14ac:dyDescent="0.25">
      <c r="A175" s="46"/>
      <c r="B175" s="13"/>
    </row>
    <row r="176" spans="1:2" x14ac:dyDescent="0.25">
      <c r="A176" s="46"/>
      <c r="B176" s="13"/>
    </row>
    <row r="177" spans="1:2" x14ac:dyDescent="0.25">
      <c r="A177" s="46"/>
      <c r="B177" s="13"/>
    </row>
    <row r="178" spans="1:2" x14ac:dyDescent="0.25">
      <c r="A178" s="46"/>
      <c r="B178" s="13"/>
    </row>
    <row r="179" spans="1:2" x14ac:dyDescent="0.25">
      <c r="A179" s="46"/>
      <c r="B179" s="13"/>
    </row>
    <row r="180" spans="1:2" x14ac:dyDescent="0.25">
      <c r="A180" s="46"/>
      <c r="B180" s="13"/>
    </row>
    <row r="181" spans="1:2" x14ac:dyDescent="0.25">
      <c r="A181" s="46"/>
      <c r="B181" s="13"/>
    </row>
    <row r="182" spans="1:2" x14ac:dyDescent="0.25">
      <c r="A182" s="46"/>
      <c r="B182" s="13"/>
    </row>
    <row r="183" spans="1:2" x14ac:dyDescent="0.25">
      <c r="A183" s="46"/>
      <c r="B183" s="13"/>
    </row>
    <row r="184" spans="1:2" x14ac:dyDescent="0.25">
      <c r="A184" s="46"/>
      <c r="B184" s="13"/>
    </row>
    <row r="185" spans="1:2" x14ac:dyDescent="0.25">
      <c r="A185" s="46"/>
      <c r="B185" s="13"/>
    </row>
    <row r="186" spans="1:2" x14ac:dyDescent="0.25">
      <c r="A186" s="46"/>
      <c r="B186" s="13"/>
    </row>
    <row r="187" spans="1:2" x14ac:dyDescent="0.25">
      <c r="A187" s="46"/>
      <c r="B187" s="13"/>
    </row>
    <row r="188" spans="1:2" x14ac:dyDescent="0.25">
      <c r="A188" s="46"/>
      <c r="B188" s="13"/>
    </row>
    <row r="189" spans="1:2" x14ac:dyDescent="0.25">
      <c r="A189" s="46"/>
      <c r="B189" s="13"/>
    </row>
    <row r="190" spans="1:2" x14ac:dyDescent="0.25">
      <c r="A190" s="46"/>
      <c r="B190" s="13"/>
    </row>
    <row r="191" spans="1:2" x14ac:dyDescent="0.25">
      <c r="A191" s="46"/>
      <c r="B191" s="13"/>
    </row>
    <row r="192" spans="1:2" x14ac:dyDescent="0.25">
      <c r="A192" s="46"/>
      <c r="B192" s="13"/>
    </row>
    <row r="193" spans="1:2" x14ac:dyDescent="0.25">
      <c r="A193" s="46"/>
      <c r="B193" s="13"/>
    </row>
    <row r="194" spans="1:2" x14ac:dyDescent="0.25">
      <c r="A194" s="46"/>
      <c r="B194" s="13"/>
    </row>
    <row r="195" spans="1:2" x14ac:dyDescent="0.25">
      <c r="A195" s="46"/>
      <c r="B195" s="13"/>
    </row>
    <row r="196" spans="1:2" x14ac:dyDescent="0.25">
      <c r="A196" s="46"/>
      <c r="B196" s="13"/>
    </row>
    <row r="197" spans="1:2" x14ac:dyDescent="0.25">
      <c r="A197" s="46"/>
      <c r="B197" s="13"/>
    </row>
    <row r="198" spans="1:2" x14ac:dyDescent="0.25">
      <c r="A198" s="46"/>
      <c r="B198" s="13"/>
    </row>
    <row r="199" spans="1:2" x14ac:dyDescent="0.25">
      <c r="A199" s="46"/>
      <c r="B199" s="13"/>
    </row>
    <row r="200" spans="1:2" x14ac:dyDescent="0.25">
      <c r="A200" s="46"/>
      <c r="B200" s="13"/>
    </row>
    <row r="201" spans="1:2" x14ac:dyDescent="0.25">
      <c r="A201" s="46"/>
      <c r="B201" s="13"/>
    </row>
    <row r="202" spans="1:2" x14ac:dyDescent="0.25">
      <c r="A202" s="46"/>
      <c r="B202" s="13"/>
    </row>
    <row r="203" spans="1:2" x14ac:dyDescent="0.25">
      <c r="A203" s="46"/>
      <c r="B203" s="13"/>
    </row>
    <row r="204" spans="1:2" x14ac:dyDescent="0.25">
      <c r="A204" s="46"/>
      <c r="B204" s="13"/>
    </row>
    <row r="205" spans="1:2" x14ac:dyDescent="0.25">
      <c r="A205" s="46"/>
      <c r="B205" s="13"/>
    </row>
    <row r="206" spans="1:2" x14ac:dyDescent="0.25">
      <c r="A206" s="46"/>
      <c r="B206" s="13"/>
    </row>
    <row r="207" spans="1:2" x14ac:dyDescent="0.25">
      <c r="A207" s="46"/>
      <c r="B207" s="13"/>
    </row>
    <row r="208" spans="1:2" x14ac:dyDescent="0.25">
      <c r="A208" s="46"/>
      <c r="B208" s="13"/>
    </row>
    <row r="209" spans="1:2" x14ac:dyDescent="0.25">
      <c r="A209" s="46"/>
      <c r="B209" s="13"/>
    </row>
    <row r="210" spans="1:2" x14ac:dyDescent="0.25">
      <c r="A210" s="46"/>
      <c r="B210" s="13"/>
    </row>
    <row r="211" spans="1:2" x14ac:dyDescent="0.25">
      <c r="A211" s="46"/>
      <c r="B211" s="13"/>
    </row>
    <row r="212" spans="1:2" x14ac:dyDescent="0.25">
      <c r="A212" s="46"/>
      <c r="B212" s="13"/>
    </row>
    <row r="213" spans="1:2" x14ac:dyDescent="0.25">
      <c r="A213" s="46"/>
      <c r="B213" s="13"/>
    </row>
    <row r="214" spans="1:2" x14ac:dyDescent="0.25">
      <c r="A214" s="46"/>
      <c r="B214" s="13"/>
    </row>
    <row r="215" spans="1:2" x14ac:dyDescent="0.25">
      <c r="A215" s="46"/>
      <c r="B215" s="13"/>
    </row>
    <row r="216" spans="1:2" x14ac:dyDescent="0.25">
      <c r="A216" s="46"/>
      <c r="B216" s="13"/>
    </row>
    <row r="217" spans="1:2" x14ac:dyDescent="0.25">
      <c r="A217" s="46"/>
      <c r="B217" s="13"/>
    </row>
    <row r="218" spans="1:2" x14ac:dyDescent="0.25">
      <c r="A218" s="46"/>
      <c r="B218" s="13"/>
    </row>
    <row r="219" spans="1:2" x14ac:dyDescent="0.25">
      <c r="A219" s="46"/>
      <c r="B219" s="13"/>
    </row>
    <row r="220" spans="1:2" x14ac:dyDescent="0.25">
      <c r="A220" s="46"/>
      <c r="B220" s="13"/>
    </row>
    <row r="221" spans="1:2" x14ac:dyDescent="0.25">
      <c r="A221" s="46"/>
      <c r="B221" s="13"/>
    </row>
    <row r="222" spans="1:2" x14ac:dyDescent="0.25">
      <c r="A222" s="46"/>
      <c r="B222" s="13"/>
    </row>
    <row r="223" spans="1:2" x14ac:dyDescent="0.25">
      <c r="A223" s="46"/>
      <c r="B223" s="13"/>
    </row>
    <row r="224" spans="1:2" x14ac:dyDescent="0.25">
      <c r="A224" s="46"/>
      <c r="B224" s="13"/>
    </row>
    <row r="225" spans="1:2" x14ac:dyDescent="0.25">
      <c r="A225" s="46"/>
      <c r="B225" s="13"/>
    </row>
    <row r="226" spans="1:2" x14ac:dyDescent="0.25">
      <c r="A226" s="46"/>
      <c r="B226" s="13"/>
    </row>
    <row r="227" spans="1:2" x14ac:dyDescent="0.25">
      <c r="A227" s="46"/>
      <c r="B227" s="13"/>
    </row>
    <row r="228" spans="1:2" x14ac:dyDescent="0.25">
      <c r="A228" s="46"/>
      <c r="B228" s="13"/>
    </row>
    <row r="229" spans="1:2" x14ac:dyDescent="0.25">
      <c r="A229" s="46"/>
      <c r="B229" s="13"/>
    </row>
    <row r="230" spans="1:2" x14ac:dyDescent="0.25">
      <c r="A230" s="46"/>
      <c r="B230" s="13"/>
    </row>
    <row r="231" spans="1:2" x14ac:dyDescent="0.25">
      <c r="A231" s="46"/>
      <c r="B231" s="13"/>
    </row>
    <row r="232" spans="1:2" x14ac:dyDescent="0.25">
      <c r="A232" s="46"/>
      <c r="B232" s="13"/>
    </row>
    <row r="233" spans="1:2" x14ac:dyDescent="0.25">
      <c r="A233" s="46"/>
      <c r="B233" s="13"/>
    </row>
    <row r="234" spans="1:2" x14ac:dyDescent="0.25">
      <c r="A234" s="46"/>
      <c r="B234" s="13"/>
    </row>
    <row r="235" spans="1:2" x14ac:dyDescent="0.25">
      <c r="A235" s="46"/>
      <c r="B235" s="13"/>
    </row>
    <row r="236" spans="1:2" x14ac:dyDescent="0.25">
      <c r="A236" s="46"/>
      <c r="B236" s="13"/>
    </row>
    <row r="237" spans="1:2" x14ac:dyDescent="0.25">
      <c r="A237" s="46"/>
      <c r="B237" s="13"/>
    </row>
    <row r="238" spans="1:2" x14ac:dyDescent="0.25">
      <c r="A238" s="46"/>
      <c r="B238" s="13"/>
    </row>
    <row r="239" spans="1:2" x14ac:dyDescent="0.25">
      <c r="A239" s="46"/>
      <c r="B239" s="13"/>
    </row>
    <row r="240" spans="1:2" x14ac:dyDescent="0.25">
      <c r="A240" s="46"/>
      <c r="B240" s="13"/>
    </row>
    <row r="241" spans="1:2" x14ac:dyDescent="0.25">
      <c r="A241" s="46"/>
      <c r="B241" s="13"/>
    </row>
    <row r="242" spans="1:2" x14ac:dyDescent="0.25">
      <c r="A242" s="46"/>
      <c r="B242" s="13"/>
    </row>
    <row r="243" spans="1:2" x14ac:dyDescent="0.25">
      <c r="A243" s="46"/>
      <c r="B243" s="13"/>
    </row>
    <row r="244" spans="1:2" x14ac:dyDescent="0.25">
      <c r="A244" s="46"/>
      <c r="B244" s="13"/>
    </row>
    <row r="245" spans="1:2" x14ac:dyDescent="0.25">
      <c r="A245" s="46"/>
      <c r="B245" s="13"/>
    </row>
    <row r="246" spans="1:2" x14ac:dyDescent="0.25">
      <c r="A246" s="46"/>
      <c r="B246" s="13"/>
    </row>
    <row r="247" spans="1:2" x14ac:dyDescent="0.25">
      <c r="A247" s="46"/>
      <c r="B247" s="13"/>
    </row>
    <row r="248" spans="1:2" x14ac:dyDescent="0.25">
      <c r="A248" s="46"/>
      <c r="B248" s="13"/>
    </row>
    <row r="249" spans="1:2" x14ac:dyDescent="0.25">
      <c r="A249" s="46"/>
      <c r="B249" s="13"/>
    </row>
    <row r="250" spans="1:2" x14ac:dyDescent="0.25">
      <c r="A250" s="46"/>
      <c r="B250" s="13"/>
    </row>
    <row r="251" spans="1:2" x14ac:dyDescent="0.25">
      <c r="A251" s="46"/>
      <c r="B251" s="13"/>
    </row>
    <row r="252" spans="1:2" x14ac:dyDescent="0.25">
      <c r="A252" s="46"/>
      <c r="B252" s="13"/>
    </row>
    <row r="253" spans="1:2" x14ac:dyDescent="0.25">
      <c r="A253" s="46"/>
      <c r="B253" s="13"/>
    </row>
    <row r="254" spans="1:2" x14ac:dyDescent="0.25">
      <c r="A254" s="46"/>
      <c r="B254" s="13"/>
    </row>
    <row r="255" spans="1:2" x14ac:dyDescent="0.25">
      <c r="A255" s="46"/>
      <c r="B255" s="13"/>
    </row>
    <row r="256" spans="1:2" x14ac:dyDescent="0.25">
      <c r="A256" s="46"/>
      <c r="B256" s="13"/>
    </row>
    <row r="257" spans="1:2" x14ac:dyDescent="0.25">
      <c r="A257" s="46"/>
      <c r="B257" s="13"/>
    </row>
    <row r="258" spans="1:2" x14ac:dyDescent="0.25">
      <c r="A258" s="46"/>
      <c r="B258" s="13"/>
    </row>
    <row r="259" spans="1:2" x14ac:dyDescent="0.25">
      <c r="A259" s="46"/>
      <c r="B259" s="13"/>
    </row>
    <row r="260" spans="1:2" x14ac:dyDescent="0.25">
      <c r="A260" s="46"/>
      <c r="B260" s="13"/>
    </row>
    <row r="261" spans="1:2" x14ac:dyDescent="0.25">
      <c r="A261" s="46"/>
      <c r="B261" s="13"/>
    </row>
    <row r="262" spans="1:2" x14ac:dyDescent="0.25">
      <c r="A262" s="46"/>
      <c r="B262" s="13"/>
    </row>
    <row r="263" spans="1:2" x14ac:dyDescent="0.25">
      <c r="A263" s="46"/>
      <c r="B263" s="13"/>
    </row>
    <row r="264" spans="1:2" x14ac:dyDescent="0.25">
      <c r="A264" s="46"/>
      <c r="B264" s="13"/>
    </row>
    <row r="265" spans="1:2" x14ac:dyDescent="0.25">
      <c r="A265" s="46"/>
      <c r="B265" s="13"/>
    </row>
    <row r="266" spans="1:2" x14ac:dyDescent="0.25">
      <c r="A266" s="46"/>
      <c r="B266" s="13"/>
    </row>
    <row r="267" spans="1:2" x14ac:dyDescent="0.25">
      <c r="A267" s="46"/>
      <c r="B267" s="13"/>
    </row>
    <row r="268" spans="1:2" x14ac:dyDescent="0.25">
      <c r="A268" s="46"/>
      <c r="B268" s="13"/>
    </row>
    <row r="269" spans="1:2" x14ac:dyDescent="0.25">
      <c r="A269" s="46"/>
      <c r="B269" s="13"/>
    </row>
    <row r="270" spans="1:2" x14ac:dyDescent="0.25">
      <c r="A270" s="46"/>
      <c r="B270" s="13"/>
    </row>
    <row r="271" spans="1:2" x14ac:dyDescent="0.25">
      <c r="A271" s="46"/>
      <c r="B271" s="13"/>
    </row>
    <row r="272" spans="1:2" x14ac:dyDescent="0.25">
      <c r="A272" s="46"/>
      <c r="B272" s="13"/>
    </row>
    <row r="273" spans="1:2" x14ac:dyDescent="0.25">
      <c r="A273" s="46"/>
      <c r="B273" s="13"/>
    </row>
    <row r="274" spans="1:2" x14ac:dyDescent="0.25">
      <c r="A274" s="46"/>
      <c r="B274" s="13"/>
    </row>
    <row r="275" spans="1:2" x14ac:dyDescent="0.25">
      <c r="A275" s="46"/>
      <c r="B275" s="13"/>
    </row>
    <row r="276" spans="1:2" x14ac:dyDescent="0.25">
      <c r="A276" s="46"/>
      <c r="B276" s="13"/>
    </row>
    <row r="277" spans="1:2" x14ac:dyDescent="0.25">
      <c r="A277" s="46"/>
      <c r="B277" s="13"/>
    </row>
    <row r="278" spans="1:2" x14ac:dyDescent="0.25">
      <c r="A278" s="46"/>
      <c r="B278" s="13"/>
    </row>
    <row r="279" spans="1:2" x14ac:dyDescent="0.25">
      <c r="A279" s="46"/>
      <c r="B279" s="13"/>
    </row>
    <row r="280" spans="1:2" x14ac:dyDescent="0.25">
      <c r="A280" s="46"/>
      <c r="B280" s="13"/>
    </row>
    <row r="281" spans="1:2" x14ac:dyDescent="0.25">
      <c r="A281" s="46"/>
      <c r="B281" s="13"/>
    </row>
    <row r="282" spans="1:2" x14ac:dyDescent="0.25">
      <c r="A282" s="46"/>
      <c r="B282" s="13"/>
    </row>
    <row r="283" spans="1:2" x14ac:dyDescent="0.25">
      <c r="A283" s="46"/>
      <c r="B283" s="13"/>
    </row>
    <row r="284" spans="1:2" x14ac:dyDescent="0.25">
      <c r="A284" s="46"/>
      <c r="B284" s="13"/>
    </row>
    <row r="285" spans="1:2" x14ac:dyDescent="0.25">
      <c r="A285" s="46"/>
      <c r="B285" s="13"/>
    </row>
    <row r="286" spans="1:2" x14ac:dyDescent="0.25">
      <c r="A286" s="46"/>
      <c r="B286" s="13"/>
    </row>
    <row r="287" spans="1:2" x14ac:dyDescent="0.25">
      <c r="A287" s="46"/>
      <c r="B287" s="13"/>
    </row>
    <row r="288" spans="1:2" x14ac:dyDescent="0.25">
      <c r="A288" s="46"/>
      <c r="B288" s="13"/>
    </row>
    <row r="289" spans="1:2" x14ac:dyDescent="0.25">
      <c r="A289" s="46"/>
      <c r="B289" s="13"/>
    </row>
    <row r="290" spans="1:2" x14ac:dyDescent="0.25">
      <c r="A290" s="46"/>
      <c r="B290" s="13"/>
    </row>
    <row r="291" spans="1:2" x14ac:dyDescent="0.25">
      <c r="A291" s="46"/>
      <c r="B291" s="13"/>
    </row>
    <row r="292" spans="1:2" x14ac:dyDescent="0.25">
      <c r="A292" s="46"/>
      <c r="B292" s="13"/>
    </row>
    <row r="293" spans="1:2" x14ac:dyDescent="0.25">
      <c r="A293" s="46"/>
      <c r="B293" s="13"/>
    </row>
    <row r="294" spans="1:2" x14ac:dyDescent="0.25">
      <c r="A294" s="46"/>
      <c r="B294" s="13"/>
    </row>
    <row r="295" spans="1:2" x14ac:dyDescent="0.25">
      <c r="A295" s="46"/>
      <c r="B295" s="13"/>
    </row>
    <row r="296" spans="1:2" x14ac:dyDescent="0.25">
      <c r="A296" s="46"/>
      <c r="B296" s="13"/>
    </row>
    <row r="297" spans="1:2" x14ac:dyDescent="0.25">
      <c r="A297" s="46"/>
      <c r="B297" s="13"/>
    </row>
    <row r="298" spans="1:2" x14ac:dyDescent="0.25">
      <c r="A298" s="46"/>
      <c r="B298" s="13"/>
    </row>
    <row r="299" spans="1:2" x14ac:dyDescent="0.25">
      <c r="A299" s="46"/>
      <c r="B299" s="13"/>
    </row>
    <row r="300" spans="1:2" x14ac:dyDescent="0.25">
      <c r="A300" s="46"/>
      <c r="B300" s="13"/>
    </row>
    <row r="301" spans="1:2" x14ac:dyDescent="0.25">
      <c r="A301" s="46"/>
      <c r="B301" s="13"/>
    </row>
    <row r="302" spans="1:2" x14ac:dyDescent="0.25">
      <c r="A302" s="46"/>
      <c r="B302" s="13"/>
    </row>
    <row r="303" spans="1:2" x14ac:dyDescent="0.25">
      <c r="A303" s="46"/>
      <c r="B303" s="13"/>
    </row>
    <row r="304" spans="1:2" x14ac:dyDescent="0.25">
      <c r="A304" s="46"/>
      <c r="B304" s="13"/>
    </row>
    <row r="305" spans="1:2" x14ac:dyDescent="0.25">
      <c r="A305" s="46"/>
      <c r="B305" s="13"/>
    </row>
    <row r="306" spans="1:2" x14ac:dyDescent="0.25">
      <c r="A306" s="46"/>
      <c r="B306" s="13"/>
    </row>
    <row r="307" spans="1:2" x14ac:dyDescent="0.25">
      <c r="A307" s="46"/>
      <c r="B307" s="13"/>
    </row>
    <row r="308" spans="1:2" x14ac:dyDescent="0.25">
      <c r="A308" s="46"/>
      <c r="B308" s="13"/>
    </row>
    <row r="309" spans="1:2" x14ac:dyDescent="0.25">
      <c r="A309" s="46"/>
      <c r="B309" s="13"/>
    </row>
    <row r="310" spans="1:2" x14ac:dyDescent="0.25">
      <c r="A310" s="46"/>
      <c r="B310" s="13"/>
    </row>
    <row r="311" spans="1:2" x14ac:dyDescent="0.25">
      <c r="A311" s="46"/>
      <c r="B311" s="13"/>
    </row>
    <row r="312" spans="1:2" x14ac:dyDescent="0.25">
      <c r="A312" s="46"/>
      <c r="B312" s="13"/>
    </row>
    <row r="313" spans="1:2" x14ac:dyDescent="0.25">
      <c r="A313" s="46"/>
      <c r="B313" s="13"/>
    </row>
    <row r="314" spans="1:2" x14ac:dyDescent="0.25">
      <c r="A314" s="46"/>
      <c r="B314" s="13"/>
    </row>
    <row r="315" spans="1:2" x14ac:dyDescent="0.25">
      <c r="A315" s="46"/>
      <c r="B315" s="13"/>
    </row>
    <row r="316" spans="1:2" x14ac:dyDescent="0.25">
      <c r="A316" s="46"/>
      <c r="B316" s="13"/>
    </row>
    <row r="317" spans="1:2" x14ac:dyDescent="0.25">
      <c r="A317" s="46"/>
      <c r="B317" s="13"/>
    </row>
    <row r="318" spans="1:2" x14ac:dyDescent="0.25">
      <c r="A318" s="46"/>
      <c r="B318" s="13"/>
    </row>
    <row r="319" spans="1:2" x14ac:dyDescent="0.25">
      <c r="A319" s="46"/>
      <c r="B319" s="13"/>
    </row>
    <row r="320" spans="1:2" x14ac:dyDescent="0.25">
      <c r="A320" s="46"/>
      <c r="B320" s="13"/>
    </row>
    <row r="321" spans="1:2" x14ac:dyDescent="0.25">
      <c r="A321" s="46"/>
      <c r="B321" s="13"/>
    </row>
    <row r="322" spans="1:2" x14ac:dyDescent="0.25">
      <c r="A322" s="46"/>
      <c r="B322" s="13"/>
    </row>
    <row r="323" spans="1:2" x14ac:dyDescent="0.25">
      <c r="A323" s="46"/>
      <c r="B323" s="13"/>
    </row>
    <row r="324" spans="1:2" x14ac:dyDescent="0.25">
      <c r="A324" s="46"/>
      <c r="B324" s="13"/>
    </row>
    <row r="325" spans="1:2" x14ac:dyDescent="0.25">
      <c r="A325" s="46"/>
      <c r="B325" s="13"/>
    </row>
    <row r="326" spans="1:2" x14ac:dyDescent="0.25">
      <c r="A326" s="46"/>
      <c r="B326" s="13"/>
    </row>
    <row r="327" spans="1:2" x14ac:dyDescent="0.25">
      <c r="A327" s="46"/>
      <c r="B327" s="13"/>
    </row>
    <row r="328" spans="1:2" x14ac:dyDescent="0.25">
      <c r="A328" s="46"/>
      <c r="B328" s="13"/>
    </row>
    <row r="329" spans="1:2" x14ac:dyDescent="0.25">
      <c r="A329" s="46"/>
      <c r="B329" s="13"/>
    </row>
    <row r="330" spans="1:2" x14ac:dyDescent="0.25">
      <c r="A330" s="46"/>
      <c r="B330" s="13"/>
    </row>
    <row r="331" spans="1:2" x14ac:dyDescent="0.25">
      <c r="A331" s="46"/>
      <c r="B331" s="13"/>
    </row>
    <row r="332" spans="1:2" x14ac:dyDescent="0.25">
      <c r="A332" s="46"/>
      <c r="B332" s="13"/>
    </row>
    <row r="333" spans="1:2" x14ac:dyDescent="0.25">
      <c r="A333" s="46"/>
      <c r="B333" s="13"/>
    </row>
    <row r="334" spans="1:2" x14ac:dyDescent="0.25">
      <c r="A334" s="46"/>
      <c r="B334" s="13"/>
    </row>
    <row r="335" spans="1:2" x14ac:dyDescent="0.25">
      <c r="A335" s="46"/>
      <c r="B335" s="13"/>
    </row>
    <row r="336" spans="1:2" x14ac:dyDescent="0.25">
      <c r="A336" s="46"/>
      <c r="B336" s="13"/>
    </row>
    <row r="337" spans="1:2" x14ac:dyDescent="0.25">
      <c r="A337" s="46"/>
      <c r="B337" s="13"/>
    </row>
    <row r="338" spans="1:2" x14ac:dyDescent="0.25">
      <c r="A338" s="46"/>
      <c r="B338" s="13"/>
    </row>
    <row r="339" spans="1:2" x14ac:dyDescent="0.25">
      <c r="A339" s="46"/>
      <c r="B339" s="13"/>
    </row>
    <row r="340" spans="1:2" x14ac:dyDescent="0.25">
      <c r="A340" s="46"/>
      <c r="B340" s="13"/>
    </row>
    <row r="341" spans="1:2" x14ac:dyDescent="0.25">
      <c r="A341" s="46"/>
      <c r="B341" s="13"/>
    </row>
    <row r="342" spans="1:2" x14ac:dyDescent="0.25">
      <c r="A342" s="46"/>
      <c r="B342" s="13"/>
    </row>
    <row r="343" spans="1:2" x14ac:dyDescent="0.25">
      <c r="A343" s="46"/>
      <c r="B343" s="13"/>
    </row>
    <row r="344" spans="1:2" x14ac:dyDescent="0.25">
      <c r="A344" s="46"/>
      <c r="B344" s="13"/>
    </row>
    <row r="345" spans="1:2" x14ac:dyDescent="0.25">
      <c r="A345" s="46"/>
      <c r="B345" s="13"/>
    </row>
    <row r="346" spans="1:2" x14ac:dyDescent="0.25">
      <c r="A346" s="46"/>
      <c r="B346" s="13"/>
    </row>
    <row r="347" spans="1:2" x14ac:dyDescent="0.25">
      <c r="A347" s="46"/>
      <c r="B347" s="13"/>
    </row>
    <row r="348" spans="1:2" x14ac:dyDescent="0.25">
      <c r="A348" s="46"/>
      <c r="B348" s="13"/>
    </row>
    <row r="349" spans="1:2" x14ac:dyDescent="0.25">
      <c r="A349" s="46"/>
      <c r="B349" s="13"/>
    </row>
    <row r="350" spans="1:2" x14ac:dyDescent="0.25">
      <c r="A350" s="46"/>
      <c r="B350" s="13"/>
    </row>
    <row r="351" spans="1:2" x14ac:dyDescent="0.25">
      <c r="A351" s="46"/>
      <c r="B351" s="13"/>
    </row>
    <row r="352" spans="1:2" x14ac:dyDescent="0.25">
      <c r="A352" s="46"/>
      <c r="B352" s="13"/>
    </row>
    <row r="353" spans="1:2" x14ac:dyDescent="0.25">
      <c r="A353" s="46"/>
      <c r="B353" s="13"/>
    </row>
    <row r="354" spans="1:2" x14ac:dyDescent="0.25">
      <c r="A354" s="46"/>
      <c r="B354" s="13"/>
    </row>
    <row r="355" spans="1:2" x14ac:dyDescent="0.25">
      <c r="A355" s="46"/>
      <c r="B355" s="13"/>
    </row>
    <row r="356" spans="1:2" x14ac:dyDescent="0.25">
      <c r="A356" s="46"/>
      <c r="B356" s="13"/>
    </row>
    <row r="357" spans="1:2" x14ac:dyDescent="0.25">
      <c r="A357" s="46"/>
      <c r="B357" s="13"/>
    </row>
    <row r="358" spans="1:2" x14ac:dyDescent="0.25">
      <c r="A358" s="46"/>
      <c r="B358" s="13"/>
    </row>
    <row r="359" spans="1:2" x14ac:dyDescent="0.25">
      <c r="A359" s="46"/>
      <c r="B359" s="13"/>
    </row>
    <row r="360" spans="1:2" x14ac:dyDescent="0.25">
      <c r="A360" s="46"/>
      <c r="B360" s="13"/>
    </row>
    <row r="361" spans="1:2" x14ac:dyDescent="0.25">
      <c r="A361" s="46"/>
      <c r="B361" s="13"/>
    </row>
    <row r="362" spans="1:2" x14ac:dyDescent="0.25">
      <c r="A362" s="46"/>
      <c r="B362" s="13"/>
    </row>
    <row r="363" spans="1:2" x14ac:dyDescent="0.25">
      <c r="A363" s="46"/>
      <c r="B363" s="13"/>
    </row>
    <row r="364" spans="1:2" x14ac:dyDescent="0.25">
      <c r="A364" s="46"/>
      <c r="B364" s="13"/>
    </row>
    <row r="365" spans="1:2" x14ac:dyDescent="0.25">
      <c r="A365" s="46"/>
      <c r="B365" s="13"/>
    </row>
    <row r="366" spans="1:2" x14ac:dyDescent="0.25">
      <c r="A366" s="46"/>
      <c r="B366" s="13"/>
    </row>
    <row r="367" spans="1:2" x14ac:dyDescent="0.25">
      <c r="A367" s="46"/>
      <c r="B367" s="13"/>
    </row>
    <row r="368" spans="1:2" x14ac:dyDescent="0.25">
      <c r="A368" s="46"/>
      <c r="B368" s="13"/>
    </row>
    <row r="369" spans="1:2" x14ac:dyDescent="0.25">
      <c r="A369" s="46"/>
      <c r="B369" s="13"/>
    </row>
    <row r="370" spans="1:2" x14ac:dyDescent="0.25">
      <c r="A370" s="46"/>
      <c r="B370" s="13"/>
    </row>
    <row r="371" spans="1:2" x14ac:dyDescent="0.25">
      <c r="A371" s="46"/>
      <c r="B371" s="13"/>
    </row>
    <row r="372" spans="1:2" x14ac:dyDescent="0.25">
      <c r="A372" s="46"/>
      <c r="B372" s="13"/>
    </row>
    <row r="373" spans="1:2" x14ac:dyDescent="0.25">
      <c r="A373" s="46"/>
      <c r="B373" s="13"/>
    </row>
    <row r="374" spans="1:2" x14ac:dyDescent="0.25">
      <c r="A374" s="46"/>
      <c r="B374" s="13"/>
    </row>
    <row r="375" spans="1:2" x14ac:dyDescent="0.25">
      <c r="A375" s="46"/>
      <c r="B375" s="13"/>
    </row>
    <row r="376" spans="1:2" x14ac:dyDescent="0.25">
      <c r="A376" s="46"/>
      <c r="B376" s="13"/>
    </row>
    <row r="377" spans="1:2" x14ac:dyDescent="0.25">
      <c r="A377" s="46"/>
      <c r="B377" s="13"/>
    </row>
    <row r="378" spans="1:2" x14ac:dyDescent="0.25">
      <c r="A378" s="46"/>
      <c r="B378" s="13"/>
    </row>
    <row r="379" spans="1:2" x14ac:dyDescent="0.25">
      <c r="A379" s="46"/>
      <c r="B379" s="13"/>
    </row>
    <row r="380" spans="1:2" x14ac:dyDescent="0.25">
      <c r="A380" s="46"/>
      <c r="B380" s="13"/>
    </row>
    <row r="381" spans="1:2" x14ac:dyDescent="0.25">
      <c r="A381" s="46"/>
      <c r="B381" s="13"/>
    </row>
    <row r="382" spans="1:2" x14ac:dyDescent="0.25">
      <c r="A382" s="46"/>
      <c r="B382" s="13"/>
    </row>
    <row r="383" spans="1:2" x14ac:dyDescent="0.25">
      <c r="A383" s="46"/>
      <c r="B383" s="13"/>
    </row>
    <row r="384" spans="1:2" x14ac:dyDescent="0.25">
      <c r="A384" s="46"/>
      <c r="B384" s="13"/>
    </row>
    <row r="385" spans="1:2" x14ac:dyDescent="0.25">
      <c r="A385" s="46"/>
      <c r="B385" s="13"/>
    </row>
    <row r="386" spans="1:2" x14ac:dyDescent="0.25">
      <c r="A386" s="46"/>
      <c r="B386" s="13"/>
    </row>
    <row r="387" spans="1:2" x14ac:dyDescent="0.25">
      <c r="A387" s="46"/>
      <c r="B387" s="13"/>
    </row>
    <row r="388" spans="1:2" x14ac:dyDescent="0.25">
      <c r="A388" s="46"/>
      <c r="B388" s="13"/>
    </row>
    <row r="389" spans="1:2" x14ac:dyDescent="0.25">
      <c r="A389" s="46"/>
      <c r="B389" s="13"/>
    </row>
    <row r="390" spans="1:2" x14ac:dyDescent="0.25">
      <c r="A390" s="46"/>
      <c r="B390" s="13"/>
    </row>
    <row r="391" spans="1:2" x14ac:dyDescent="0.25">
      <c r="A391" s="46"/>
      <c r="B391" s="13"/>
    </row>
    <row r="392" spans="1:2" x14ac:dyDescent="0.25">
      <c r="A392" s="46"/>
      <c r="B392" s="13"/>
    </row>
    <row r="393" spans="1:2" x14ac:dyDescent="0.25">
      <c r="A393" s="46"/>
      <c r="B393" s="13"/>
    </row>
    <row r="394" spans="1:2" x14ac:dyDescent="0.25">
      <c r="A394" s="46"/>
      <c r="B394" s="13"/>
    </row>
    <row r="395" spans="1:2" x14ac:dyDescent="0.25">
      <c r="A395" s="46"/>
      <c r="B395" s="13"/>
    </row>
    <row r="396" spans="1:2" x14ac:dyDescent="0.25">
      <c r="A396" s="46"/>
      <c r="B396" s="13"/>
    </row>
    <row r="397" spans="1:2" x14ac:dyDescent="0.25">
      <c r="A397" s="46"/>
      <c r="B397" s="13"/>
    </row>
    <row r="398" spans="1:2" x14ac:dyDescent="0.25">
      <c r="A398" s="46"/>
      <c r="B398" s="13"/>
    </row>
    <row r="399" spans="1:2" x14ac:dyDescent="0.25">
      <c r="A399" s="46"/>
      <c r="B399" s="13"/>
    </row>
    <row r="400" spans="1:2" x14ac:dyDescent="0.25">
      <c r="A400" s="46"/>
      <c r="B400" s="13"/>
    </row>
    <row r="401" spans="1:2" x14ac:dyDescent="0.25">
      <c r="A401" s="46"/>
      <c r="B401" s="13"/>
    </row>
    <row r="402" spans="1:2" x14ac:dyDescent="0.25">
      <c r="A402" s="46"/>
      <c r="B402" s="13"/>
    </row>
    <row r="403" spans="1:2" x14ac:dyDescent="0.25">
      <c r="A403" s="46"/>
      <c r="B403" s="13"/>
    </row>
    <row r="404" spans="1:2" x14ac:dyDescent="0.25">
      <c r="A404" s="46"/>
      <c r="B404" s="13"/>
    </row>
    <row r="405" spans="1:2" x14ac:dyDescent="0.25">
      <c r="A405" s="46"/>
      <c r="B405" s="13"/>
    </row>
    <row r="406" spans="1:2" x14ac:dyDescent="0.25">
      <c r="A406" s="46"/>
      <c r="B406" s="13"/>
    </row>
    <row r="407" spans="1:2" x14ac:dyDescent="0.25">
      <c r="A407" s="46"/>
      <c r="B407" s="13"/>
    </row>
    <row r="408" spans="1:2" x14ac:dyDescent="0.25">
      <c r="A408" s="46"/>
      <c r="B408" s="13"/>
    </row>
    <row r="409" spans="1:2" x14ac:dyDescent="0.25">
      <c r="A409" s="46"/>
      <c r="B409" s="13"/>
    </row>
    <row r="410" spans="1:2" x14ac:dyDescent="0.25">
      <c r="A410" s="46"/>
      <c r="B410" s="13"/>
    </row>
    <row r="411" spans="1:2" x14ac:dyDescent="0.25">
      <c r="A411" s="46"/>
      <c r="B411" s="13"/>
    </row>
    <row r="412" spans="1:2" x14ac:dyDescent="0.25">
      <c r="A412" s="46"/>
      <c r="B412" s="13"/>
    </row>
    <row r="413" spans="1:2" x14ac:dyDescent="0.25">
      <c r="A413" s="46"/>
      <c r="B413" s="13"/>
    </row>
    <row r="414" spans="1:2" x14ac:dyDescent="0.25">
      <c r="A414" s="46"/>
      <c r="B414" s="13"/>
    </row>
    <row r="415" spans="1:2" x14ac:dyDescent="0.25">
      <c r="A415" s="46"/>
      <c r="B415" s="13"/>
    </row>
    <row r="416" spans="1:2" x14ac:dyDescent="0.25">
      <c r="A416" s="46"/>
      <c r="B416" s="13"/>
    </row>
    <row r="417" spans="1:2" x14ac:dyDescent="0.25">
      <c r="A417" s="46"/>
      <c r="B417" s="13"/>
    </row>
    <row r="418" spans="1:2" x14ac:dyDescent="0.25">
      <c r="A418" s="46"/>
      <c r="B418" s="13"/>
    </row>
    <row r="419" spans="1:2" x14ac:dyDescent="0.25">
      <c r="A419" s="46"/>
      <c r="B419" s="13"/>
    </row>
    <row r="420" spans="1:2" x14ac:dyDescent="0.25">
      <c r="A420" s="46"/>
      <c r="B420" s="13"/>
    </row>
    <row r="421" spans="1:2" x14ac:dyDescent="0.25">
      <c r="A421" s="46"/>
      <c r="B421" s="13"/>
    </row>
    <row r="422" spans="1:2" x14ac:dyDescent="0.25">
      <c r="A422" s="46"/>
      <c r="B422" s="13"/>
    </row>
    <row r="423" spans="1:2" x14ac:dyDescent="0.25">
      <c r="A423" s="46"/>
      <c r="B423" s="13"/>
    </row>
    <row r="424" spans="1:2" x14ac:dyDescent="0.25">
      <c r="A424" s="46"/>
      <c r="B424" s="13"/>
    </row>
    <row r="425" spans="1:2" x14ac:dyDescent="0.25">
      <c r="A425" s="46"/>
      <c r="B425" s="13"/>
    </row>
    <row r="426" spans="1:2" x14ac:dyDescent="0.25">
      <c r="A426" s="46"/>
      <c r="B426" s="13"/>
    </row>
    <row r="427" spans="1:2" x14ac:dyDescent="0.25">
      <c r="A427" s="46"/>
      <c r="B427" s="13"/>
    </row>
    <row r="428" spans="1:2" x14ac:dyDescent="0.25">
      <c r="A428" s="46"/>
      <c r="B428" s="13"/>
    </row>
    <row r="429" spans="1:2" x14ac:dyDescent="0.25">
      <c r="A429" s="46"/>
      <c r="B429" s="13"/>
    </row>
    <row r="430" spans="1:2" x14ac:dyDescent="0.25">
      <c r="A430" s="46"/>
      <c r="B430" s="13"/>
    </row>
    <row r="431" spans="1:2" x14ac:dyDescent="0.25">
      <c r="A431" s="46"/>
      <c r="B431" s="13"/>
    </row>
    <row r="432" spans="1:2" x14ac:dyDescent="0.25">
      <c r="A432" s="46"/>
      <c r="B432" s="13"/>
    </row>
    <row r="433" spans="1:2" x14ac:dyDescent="0.25">
      <c r="A433" s="46"/>
      <c r="B433" s="13"/>
    </row>
    <row r="434" spans="1:2" x14ac:dyDescent="0.25">
      <c r="A434" s="46"/>
      <c r="B434" s="13"/>
    </row>
    <row r="435" spans="1:2" x14ac:dyDescent="0.25">
      <c r="A435" s="46"/>
      <c r="B435" s="13"/>
    </row>
    <row r="436" spans="1:2" x14ac:dyDescent="0.25">
      <c r="A436" s="46"/>
      <c r="B436" s="13"/>
    </row>
    <row r="437" spans="1:2" x14ac:dyDescent="0.25">
      <c r="A437" s="46"/>
      <c r="B437" s="13"/>
    </row>
    <row r="438" spans="1:2" x14ac:dyDescent="0.25">
      <c r="A438" s="46"/>
      <c r="B438" s="13"/>
    </row>
    <row r="439" spans="1:2" x14ac:dyDescent="0.25">
      <c r="A439" s="46"/>
      <c r="B439" s="13"/>
    </row>
    <row r="440" spans="1:2" x14ac:dyDescent="0.25">
      <c r="A440" s="46"/>
      <c r="B440" s="13"/>
    </row>
    <row r="441" spans="1:2" x14ac:dyDescent="0.25">
      <c r="A441" s="46"/>
      <c r="B441" s="13"/>
    </row>
    <row r="442" spans="1:2" x14ac:dyDescent="0.25">
      <c r="A442" s="46"/>
      <c r="B442" s="13"/>
    </row>
    <row r="443" spans="1:2" x14ac:dyDescent="0.25">
      <c r="A443" s="46"/>
      <c r="B443" s="13"/>
    </row>
    <row r="444" spans="1:2" x14ac:dyDescent="0.25">
      <c r="A444" s="46"/>
      <c r="B444" s="13"/>
    </row>
    <row r="445" spans="1:2" x14ac:dyDescent="0.25">
      <c r="A445" s="46"/>
      <c r="B445" s="13"/>
    </row>
    <row r="446" spans="1:2" x14ac:dyDescent="0.25">
      <c r="A446" s="46"/>
      <c r="B446" s="13"/>
    </row>
    <row r="447" spans="1:2" x14ac:dyDescent="0.25">
      <c r="A447" s="46"/>
      <c r="B447" s="13"/>
    </row>
    <row r="448" spans="1:2" x14ac:dyDescent="0.25">
      <c r="A448" s="46"/>
      <c r="B448" s="13"/>
    </row>
    <row r="449" spans="1:2" x14ac:dyDescent="0.25">
      <c r="A449" s="46"/>
      <c r="B449" s="13"/>
    </row>
    <row r="450" spans="1:2" x14ac:dyDescent="0.25">
      <c r="A450" s="46"/>
      <c r="B450" s="13"/>
    </row>
    <row r="451" spans="1:2" x14ac:dyDescent="0.25">
      <c r="A451" s="46"/>
      <c r="B451" s="13"/>
    </row>
    <row r="452" spans="1:2" x14ac:dyDescent="0.25">
      <c r="A452" s="46"/>
      <c r="B452" s="13"/>
    </row>
    <row r="453" spans="1:2" x14ac:dyDescent="0.25">
      <c r="A453" s="46"/>
      <c r="B453" s="13"/>
    </row>
    <row r="454" spans="1:2" x14ac:dyDescent="0.25">
      <c r="A454" s="46"/>
      <c r="B454" s="13"/>
    </row>
    <row r="455" spans="1:2" x14ac:dyDescent="0.25">
      <c r="A455" s="46"/>
      <c r="B455" s="13"/>
    </row>
    <row r="456" spans="1:2" x14ac:dyDescent="0.25">
      <c r="A456" s="46"/>
      <c r="B456" s="13"/>
    </row>
    <row r="457" spans="1:2" x14ac:dyDescent="0.25">
      <c r="A457" s="46"/>
      <c r="B457" s="13"/>
    </row>
    <row r="458" spans="1:2" x14ac:dyDescent="0.25">
      <c r="A458" s="46"/>
      <c r="B458" s="13"/>
    </row>
    <row r="459" spans="1:2" x14ac:dyDescent="0.25">
      <c r="A459" s="46"/>
      <c r="B459" s="13"/>
    </row>
    <row r="460" spans="1:2" x14ac:dyDescent="0.25">
      <c r="A460" s="46"/>
      <c r="B460" s="13"/>
    </row>
    <row r="461" spans="1:2" x14ac:dyDescent="0.25">
      <c r="A461" s="46"/>
      <c r="B461" s="13"/>
    </row>
    <row r="462" spans="1:2" x14ac:dyDescent="0.25">
      <c r="A462" s="46"/>
      <c r="B462" s="13"/>
    </row>
    <row r="463" spans="1:2" x14ac:dyDescent="0.25">
      <c r="A463" s="46"/>
      <c r="B463" s="13"/>
    </row>
    <row r="464" spans="1:2" x14ac:dyDescent="0.25">
      <c r="A464" s="46"/>
      <c r="B464" s="13"/>
    </row>
    <row r="465" spans="1:2" x14ac:dyDescent="0.25">
      <c r="A465" s="46"/>
      <c r="B465" s="13"/>
    </row>
    <row r="466" spans="1:2" x14ac:dyDescent="0.25">
      <c r="A466" s="46"/>
      <c r="B466" s="13"/>
    </row>
    <row r="467" spans="1:2" x14ac:dyDescent="0.25">
      <c r="A467" s="46"/>
      <c r="B467" s="13"/>
    </row>
    <row r="468" spans="1:2" x14ac:dyDescent="0.25">
      <c r="A468" s="46"/>
      <c r="B468" s="13"/>
    </row>
    <row r="469" spans="1:2" x14ac:dyDescent="0.25">
      <c r="A469" s="46"/>
      <c r="B469" s="13"/>
    </row>
    <row r="470" spans="1:2" x14ac:dyDescent="0.25">
      <c r="A470" s="46"/>
      <c r="B470" s="13"/>
    </row>
    <row r="471" spans="1:2" x14ac:dyDescent="0.25">
      <c r="A471" s="46"/>
      <c r="B471" s="13"/>
    </row>
    <row r="472" spans="1:2" x14ac:dyDescent="0.25">
      <c r="A472" s="46"/>
      <c r="B472" s="13"/>
    </row>
    <row r="473" spans="1:2" x14ac:dyDescent="0.25">
      <c r="A473" s="46"/>
      <c r="B473" s="13"/>
    </row>
    <row r="474" spans="1:2" x14ac:dyDescent="0.25">
      <c r="A474" s="46"/>
      <c r="B474" s="13"/>
    </row>
    <row r="475" spans="1:2" x14ac:dyDescent="0.25">
      <c r="A475" s="46"/>
      <c r="B475" s="13"/>
    </row>
    <row r="476" spans="1:2" x14ac:dyDescent="0.25">
      <c r="A476" s="46"/>
      <c r="B476" s="13"/>
    </row>
    <row r="477" spans="1:2" x14ac:dyDescent="0.25">
      <c r="A477" s="46"/>
      <c r="B477" s="13"/>
    </row>
    <row r="478" spans="1:2" x14ac:dyDescent="0.25">
      <c r="A478" s="46"/>
      <c r="B478" s="13"/>
    </row>
    <row r="479" spans="1:2" x14ac:dyDescent="0.25">
      <c r="A479" s="46"/>
      <c r="B479" s="13"/>
    </row>
    <row r="480" spans="1:2" x14ac:dyDescent="0.25">
      <c r="A480" s="46"/>
      <c r="B480" s="13"/>
    </row>
    <row r="481" spans="1:2" x14ac:dyDescent="0.25">
      <c r="A481" s="46"/>
      <c r="B481" s="13"/>
    </row>
    <row r="482" spans="1:2" x14ac:dyDescent="0.25">
      <c r="A482" s="46"/>
      <c r="B482" s="13"/>
    </row>
    <row r="483" spans="1:2" x14ac:dyDescent="0.25">
      <c r="A483" s="46"/>
      <c r="B483" s="13"/>
    </row>
    <row r="484" spans="1:2" x14ac:dyDescent="0.25">
      <c r="A484" s="46"/>
      <c r="B484" s="13"/>
    </row>
    <row r="485" spans="1:2" x14ac:dyDescent="0.25">
      <c r="A485" s="46"/>
      <c r="B485" s="13"/>
    </row>
    <row r="486" spans="1:2" x14ac:dyDescent="0.25">
      <c r="A486" s="46"/>
      <c r="B486" s="13"/>
    </row>
    <row r="487" spans="1:2" x14ac:dyDescent="0.25">
      <c r="A487" s="46"/>
      <c r="B487" s="13"/>
    </row>
    <row r="488" spans="1:2" x14ac:dyDescent="0.25">
      <c r="A488" s="46"/>
      <c r="B488" s="13"/>
    </row>
    <row r="489" spans="1:2" x14ac:dyDescent="0.25">
      <c r="A489" s="46"/>
      <c r="B489" s="13"/>
    </row>
    <row r="490" spans="1:2" x14ac:dyDescent="0.25">
      <c r="A490" s="46"/>
      <c r="B490" s="13"/>
    </row>
    <row r="491" spans="1:2" x14ac:dyDescent="0.25">
      <c r="A491" s="46"/>
      <c r="B491" s="13"/>
    </row>
    <row r="492" spans="1:2" x14ac:dyDescent="0.25">
      <c r="A492" s="46"/>
      <c r="B492" s="13"/>
    </row>
    <row r="493" spans="1:2" x14ac:dyDescent="0.25">
      <c r="A493" s="46"/>
      <c r="B493" s="13"/>
    </row>
    <row r="494" spans="1:2" x14ac:dyDescent="0.25">
      <c r="A494" s="46"/>
      <c r="B494" s="13"/>
    </row>
    <row r="495" spans="1:2" x14ac:dyDescent="0.25">
      <c r="A495" s="46"/>
      <c r="B495" s="13"/>
    </row>
    <row r="496" spans="1:2" x14ac:dyDescent="0.25">
      <c r="A496" s="46"/>
      <c r="B496" s="13"/>
    </row>
    <row r="497" spans="1:2" x14ac:dyDescent="0.25">
      <c r="A497" s="46"/>
      <c r="B497" s="13"/>
    </row>
    <row r="498" spans="1:2" x14ac:dyDescent="0.25">
      <c r="A498" s="46"/>
      <c r="B498" s="13"/>
    </row>
    <row r="499" spans="1:2" x14ac:dyDescent="0.25">
      <c r="A499" s="46"/>
      <c r="B499" s="13"/>
    </row>
    <row r="500" spans="1:2" x14ac:dyDescent="0.25">
      <c r="A500" s="46"/>
      <c r="B500" s="13"/>
    </row>
    <row r="501" spans="1:2" x14ac:dyDescent="0.25">
      <c r="A501" s="46"/>
      <c r="B501" s="13"/>
    </row>
    <row r="502" spans="1:2" x14ac:dyDescent="0.25">
      <c r="A502" s="46"/>
      <c r="B502" s="13"/>
    </row>
    <row r="503" spans="1:2" x14ac:dyDescent="0.25">
      <c r="A503" s="46"/>
      <c r="B503" s="13"/>
    </row>
    <row r="504" spans="1:2" x14ac:dyDescent="0.25">
      <c r="A504" s="46"/>
      <c r="B504" s="13"/>
    </row>
    <row r="505" spans="1:2" x14ac:dyDescent="0.25">
      <c r="A505" s="46"/>
      <c r="B505" s="13"/>
    </row>
    <row r="506" spans="1:2" x14ac:dyDescent="0.25">
      <c r="A506" s="46"/>
      <c r="B506" s="13"/>
    </row>
    <row r="507" spans="1:2" x14ac:dyDescent="0.25">
      <c r="A507" s="46"/>
      <c r="B507" s="13"/>
    </row>
    <row r="508" spans="1:2" x14ac:dyDescent="0.25">
      <c r="A508" s="46"/>
      <c r="B508" s="13"/>
    </row>
    <row r="509" spans="1:2" x14ac:dyDescent="0.25">
      <c r="A509" s="46"/>
      <c r="B509" s="13"/>
    </row>
    <row r="510" spans="1:2" x14ac:dyDescent="0.25">
      <c r="A510" s="46"/>
      <c r="B510" s="13"/>
    </row>
    <row r="511" spans="1:2" x14ac:dyDescent="0.25">
      <c r="A511" s="46"/>
      <c r="B511" s="13"/>
    </row>
    <row r="512" spans="1:2" x14ac:dyDescent="0.25">
      <c r="A512" s="46"/>
      <c r="B512" s="13"/>
    </row>
    <row r="513" spans="1:2" x14ac:dyDescent="0.25">
      <c r="A513" s="46"/>
      <c r="B513" s="13"/>
    </row>
    <row r="514" spans="1:2" x14ac:dyDescent="0.25">
      <c r="A514" s="46"/>
      <c r="B514" s="13"/>
    </row>
    <row r="515" spans="1:2" x14ac:dyDescent="0.25">
      <c r="A515" s="46"/>
      <c r="B515" s="13"/>
    </row>
    <row r="516" spans="1:2" x14ac:dyDescent="0.25">
      <c r="A516" s="46"/>
      <c r="B516" s="13"/>
    </row>
    <row r="517" spans="1:2" x14ac:dyDescent="0.25">
      <c r="A517" s="46"/>
      <c r="B517" s="13"/>
    </row>
    <row r="518" spans="1:2" x14ac:dyDescent="0.25">
      <c r="A518" s="46"/>
      <c r="B518" s="13"/>
    </row>
    <row r="519" spans="1:2" x14ac:dyDescent="0.25">
      <c r="A519" s="46"/>
      <c r="B519" s="13"/>
    </row>
    <row r="520" spans="1:2" x14ac:dyDescent="0.25">
      <c r="A520" s="46"/>
      <c r="B520" s="13"/>
    </row>
    <row r="521" spans="1:2" x14ac:dyDescent="0.25">
      <c r="A521" s="46"/>
      <c r="B521" s="13"/>
    </row>
    <row r="522" spans="1:2" x14ac:dyDescent="0.25">
      <c r="A522" s="46"/>
      <c r="B522" s="13"/>
    </row>
    <row r="523" spans="1:2" x14ac:dyDescent="0.25">
      <c r="A523" s="46"/>
      <c r="B523" s="13"/>
    </row>
    <row r="524" spans="1:2" x14ac:dyDescent="0.25">
      <c r="A524" s="46"/>
      <c r="B524" s="13"/>
    </row>
    <row r="525" spans="1:2" x14ac:dyDescent="0.25">
      <c r="A525" s="46"/>
      <c r="B525" s="13"/>
    </row>
    <row r="526" spans="1:2" x14ac:dyDescent="0.25">
      <c r="A526" s="46"/>
      <c r="B526" s="13"/>
    </row>
    <row r="527" spans="1:2" x14ac:dyDescent="0.25">
      <c r="A527" s="46"/>
      <c r="B527" s="13"/>
    </row>
    <row r="528" spans="1:2" x14ac:dyDescent="0.25">
      <c r="A528" s="46"/>
      <c r="B528" s="13"/>
    </row>
    <row r="529" spans="1:2" x14ac:dyDescent="0.25">
      <c r="A529" s="46"/>
      <c r="B529" s="13"/>
    </row>
    <row r="530" spans="1:2" x14ac:dyDescent="0.25">
      <c r="A530" s="46"/>
      <c r="B530" s="13"/>
    </row>
    <row r="531" spans="1:2" x14ac:dyDescent="0.25">
      <c r="A531" s="46"/>
      <c r="B531" s="13"/>
    </row>
    <row r="532" spans="1:2" x14ac:dyDescent="0.25">
      <c r="A532" s="46"/>
      <c r="B532" s="13"/>
    </row>
    <row r="533" spans="1:2" x14ac:dyDescent="0.25">
      <c r="A533" s="46"/>
      <c r="B533" s="13"/>
    </row>
    <row r="534" spans="1:2" x14ac:dyDescent="0.25">
      <c r="A534" s="46"/>
      <c r="B534" s="13"/>
    </row>
    <row r="535" spans="1:2" x14ac:dyDescent="0.25">
      <c r="A535" s="46"/>
      <c r="B535" s="13"/>
    </row>
    <row r="536" spans="1:2" x14ac:dyDescent="0.25">
      <c r="A536" s="46"/>
      <c r="B536" s="13"/>
    </row>
    <row r="537" spans="1:2" x14ac:dyDescent="0.25">
      <c r="A537" s="46"/>
      <c r="B537" s="13"/>
    </row>
    <row r="538" spans="1:2" x14ac:dyDescent="0.25">
      <c r="A538" s="46"/>
      <c r="B538" s="13"/>
    </row>
    <row r="539" spans="1:2" x14ac:dyDescent="0.25">
      <c r="A539" s="46"/>
      <c r="B539" s="13"/>
    </row>
    <row r="540" spans="1:2" x14ac:dyDescent="0.25">
      <c r="A540" s="46"/>
      <c r="B540" s="13"/>
    </row>
    <row r="541" spans="1:2" x14ac:dyDescent="0.25">
      <c r="A541" s="46"/>
      <c r="B541" s="13"/>
    </row>
    <row r="542" spans="1:2" x14ac:dyDescent="0.25">
      <c r="A542" s="46"/>
      <c r="B542" s="13"/>
    </row>
    <row r="543" spans="1:2" x14ac:dyDescent="0.25">
      <c r="A543" s="46"/>
      <c r="B543" s="13"/>
    </row>
    <row r="544" spans="1:2" x14ac:dyDescent="0.25">
      <c r="A544" s="46"/>
      <c r="B544" s="13"/>
    </row>
    <row r="545" spans="1:2" x14ac:dyDescent="0.25">
      <c r="A545" s="46"/>
      <c r="B545" s="13"/>
    </row>
    <row r="546" spans="1:2" x14ac:dyDescent="0.25">
      <c r="A546" s="46"/>
      <c r="B546" s="13"/>
    </row>
    <row r="547" spans="1:2" x14ac:dyDescent="0.25">
      <c r="A547" s="46"/>
      <c r="B547" s="13"/>
    </row>
    <row r="548" spans="1:2" x14ac:dyDescent="0.25">
      <c r="A548" s="46"/>
      <c r="B548" s="13"/>
    </row>
    <row r="549" spans="1:2" x14ac:dyDescent="0.25">
      <c r="A549" s="46"/>
      <c r="B549" s="13"/>
    </row>
    <row r="550" spans="1:2" x14ac:dyDescent="0.25">
      <c r="A550" s="46"/>
      <c r="B550" s="13"/>
    </row>
    <row r="551" spans="1:2" x14ac:dyDescent="0.25">
      <c r="A551" s="46"/>
      <c r="B551" s="13"/>
    </row>
    <row r="552" spans="1:2" x14ac:dyDescent="0.25">
      <c r="A552" s="46"/>
      <c r="B552" s="13"/>
    </row>
    <row r="553" spans="1:2" x14ac:dyDescent="0.25">
      <c r="A553" s="46"/>
      <c r="B553" s="13"/>
    </row>
    <row r="554" spans="1:2" x14ac:dyDescent="0.25">
      <c r="A554" s="46"/>
      <c r="B554" s="13"/>
    </row>
    <row r="555" spans="1:2" x14ac:dyDescent="0.25">
      <c r="A555" s="46"/>
      <c r="B555" s="13"/>
    </row>
    <row r="556" spans="1:2" x14ac:dyDescent="0.25">
      <c r="A556" s="46"/>
      <c r="B556" s="13"/>
    </row>
    <row r="557" spans="1:2" x14ac:dyDescent="0.25">
      <c r="A557" s="46"/>
      <c r="B557" s="13"/>
    </row>
    <row r="558" spans="1:2" x14ac:dyDescent="0.25">
      <c r="A558" s="46"/>
      <c r="B558" s="13"/>
    </row>
    <row r="559" spans="1:2" x14ac:dyDescent="0.25">
      <c r="A559" s="46"/>
      <c r="B559" s="13"/>
    </row>
    <row r="560" spans="1:2" x14ac:dyDescent="0.25">
      <c r="A560" s="46"/>
      <c r="B560" s="13"/>
    </row>
    <row r="561" spans="1:2" x14ac:dyDescent="0.25">
      <c r="A561" s="46"/>
      <c r="B561" s="13"/>
    </row>
    <row r="562" spans="1:2" x14ac:dyDescent="0.25">
      <c r="A562" s="46"/>
      <c r="B562" s="13"/>
    </row>
    <row r="563" spans="1:2" x14ac:dyDescent="0.25">
      <c r="A563" s="46"/>
      <c r="B563" s="13"/>
    </row>
    <row r="564" spans="1:2" x14ac:dyDescent="0.25">
      <c r="A564" s="46"/>
      <c r="B564" s="13"/>
    </row>
    <row r="565" spans="1:2" x14ac:dyDescent="0.25">
      <c r="A565" s="46"/>
      <c r="B565" s="13"/>
    </row>
    <row r="566" spans="1:2" x14ac:dyDescent="0.25">
      <c r="A566" s="46"/>
      <c r="B566" s="13"/>
    </row>
    <row r="567" spans="1:2" x14ac:dyDescent="0.25">
      <c r="A567" s="46"/>
      <c r="B567" s="13"/>
    </row>
    <row r="568" spans="1:2" x14ac:dyDescent="0.25">
      <c r="A568" s="46"/>
      <c r="B568" s="13"/>
    </row>
    <row r="569" spans="1:2" x14ac:dyDescent="0.25">
      <c r="A569" s="46"/>
      <c r="B569" s="13"/>
    </row>
    <row r="570" spans="1:2" x14ac:dyDescent="0.25">
      <c r="A570" s="46"/>
      <c r="B570" s="13"/>
    </row>
    <row r="571" spans="1:2" x14ac:dyDescent="0.25">
      <c r="A571" s="46"/>
      <c r="B571" s="13"/>
    </row>
    <row r="572" spans="1:2" x14ac:dyDescent="0.25">
      <c r="A572" s="46"/>
      <c r="B572" s="13"/>
    </row>
    <row r="573" spans="1:2" x14ac:dyDescent="0.25">
      <c r="A573" s="46"/>
      <c r="B573" s="13"/>
    </row>
    <row r="574" spans="1:2" x14ac:dyDescent="0.25">
      <c r="A574" s="46"/>
      <c r="B574" s="13"/>
    </row>
    <row r="575" spans="1:2" x14ac:dyDescent="0.25">
      <c r="A575" s="46"/>
      <c r="B575" s="13"/>
    </row>
    <row r="576" spans="1:2" x14ac:dyDescent="0.25">
      <c r="A576" s="46"/>
      <c r="B576" s="13"/>
    </row>
    <row r="577" spans="1:2" x14ac:dyDescent="0.25">
      <c r="A577" s="46"/>
      <c r="B577" s="13"/>
    </row>
    <row r="578" spans="1:2" x14ac:dyDescent="0.25">
      <c r="A578" s="46"/>
      <c r="B578" s="13"/>
    </row>
    <row r="579" spans="1:2" x14ac:dyDescent="0.25">
      <c r="A579" s="46"/>
      <c r="B579" s="13"/>
    </row>
    <row r="580" spans="1:2" x14ac:dyDescent="0.25">
      <c r="A580" s="46"/>
      <c r="B580" s="13"/>
    </row>
    <row r="581" spans="1:2" x14ac:dyDescent="0.25">
      <c r="A581" s="46"/>
      <c r="B581" s="13"/>
    </row>
    <row r="582" spans="1:2" x14ac:dyDescent="0.25">
      <c r="A582" s="46"/>
      <c r="B582" s="13"/>
    </row>
    <row r="583" spans="1:2" x14ac:dyDescent="0.25">
      <c r="A583" s="46"/>
      <c r="B583" s="13"/>
    </row>
    <row r="584" spans="1:2" x14ac:dyDescent="0.25">
      <c r="A584" s="46"/>
      <c r="B584" s="13"/>
    </row>
    <row r="585" spans="1:2" x14ac:dyDescent="0.25">
      <c r="A585" s="46"/>
      <c r="B585" s="13"/>
    </row>
    <row r="586" spans="1:2" x14ac:dyDescent="0.25">
      <c r="A586" s="46"/>
      <c r="B586" s="13"/>
    </row>
    <row r="587" spans="1:2" x14ac:dyDescent="0.25">
      <c r="A587" s="46"/>
      <c r="B587" s="13"/>
    </row>
    <row r="588" spans="1:2" x14ac:dyDescent="0.25">
      <c r="A588" s="46"/>
      <c r="B588" s="13"/>
    </row>
    <row r="589" spans="1:2" x14ac:dyDescent="0.25">
      <c r="B589" s="13"/>
    </row>
    <row r="590" spans="1:2" x14ac:dyDescent="0.25">
      <c r="B590" s="13"/>
    </row>
    <row r="591" spans="1:2" x14ac:dyDescent="0.25">
      <c r="B591" s="13"/>
    </row>
    <row r="592" spans="1:2" x14ac:dyDescent="0.25">
      <c r="B592" s="13"/>
    </row>
    <row r="593" spans="2:2" x14ac:dyDescent="0.25">
      <c r="B593" s="13"/>
    </row>
    <row r="594" spans="2:2" x14ac:dyDescent="0.25">
      <c r="B594" s="13"/>
    </row>
    <row r="595" spans="2:2" x14ac:dyDescent="0.25">
      <c r="B595" s="13"/>
    </row>
    <row r="596" spans="2:2" x14ac:dyDescent="0.25">
      <c r="B596" s="13"/>
    </row>
    <row r="597" spans="2:2" x14ac:dyDescent="0.25">
      <c r="B597" s="13"/>
    </row>
    <row r="598" spans="2:2" x14ac:dyDescent="0.25">
      <c r="B598" s="13"/>
    </row>
    <row r="599" spans="2:2" x14ac:dyDescent="0.25">
      <c r="B599" s="13"/>
    </row>
    <row r="600" spans="2:2" x14ac:dyDescent="0.25">
      <c r="B600" s="13"/>
    </row>
    <row r="601" spans="2:2" x14ac:dyDescent="0.25">
      <c r="B601" s="13"/>
    </row>
    <row r="602" spans="2:2" x14ac:dyDescent="0.25">
      <c r="B602" s="13"/>
    </row>
    <row r="603" spans="2:2" x14ac:dyDescent="0.25">
      <c r="B603" s="13"/>
    </row>
    <row r="604" spans="2:2" x14ac:dyDescent="0.25">
      <c r="B604" s="13"/>
    </row>
    <row r="605" spans="2:2" x14ac:dyDescent="0.25">
      <c r="B605" s="13"/>
    </row>
    <row r="606" spans="2:2" x14ac:dyDescent="0.25">
      <c r="B606" s="13"/>
    </row>
    <row r="607" spans="2:2" x14ac:dyDescent="0.25">
      <c r="B607" s="13"/>
    </row>
    <row r="608" spans="2:2" x14ac:dyDescent="0.25">
      <c r="B608" s="13"/>
    </row>
    <row r="609" spans="2:2" x14ac:dyDescent="0.25">
      <c r="B609" s="13"/>
    </row>
    <row r="610" spans="2:2" x14ac:dyDescent="0.25">
      <c r="B610" s="13"/>
    </row>
    <row r="611" spans="2:2" x14ac:dyDescent="0.25">
      <c r="B611" s="13"/>
    </row>
    <row r="612" spans="2:2" x14ac:dyDescent="0.25">
      <c r="B612" s="13"/>
    </row>
    <row r="613" spans="2:2" x14ac:dyDescent="0.25">
      <c r="B613" s="13"/>
    </row>
    <row r="614" spans="2:2" x14ac:dyDescent="0.25">
      <c r="B614" s="13"/>
    </row>
    <row r="615" spans="2:2" x14ac:dyDescent="0.25">
      <c r="B615" s="13"/>
    </row>
    <row r="616" spans="2:2" x14ac:dyDescent="0.25">
      <c r="B616" s="13"/>
    </row>
    <row r="617" spans="2:2" x14ac:dyDescent="0.25">
      <c r="B617" s="13"/>
    </row>
    <row r="618" spans="2:2" x14ac:dyDescent="0.25">
      <c r="B618" s="13"/>
    </row>
    <row r="619" spans="2:2" x14ac:dyDescent="0.25">
      <c r="B619" s="13"/>
    </row>
    <row r="620" spans="2:2" x14ac:dyDescent="0.25">
      <c r="B620" s="13"/>
    </row>
    <row r="621" spans="2:2" x14ac:dyDescent="0.25">
      <c r="B621" s="13"/>
    </row>
    <row r="622" spans="2:2" x14ac:dyDescent="0.25">
      <c r="B622" s="13"/>
    </row>
    <row r="623" spans="2:2" x14ac:dyDescent="0.25">
      <c r="B623" s="13"/>
    </row>
    <row r="624" spans="2:2" x14ac:dyDescent="0.25">
      <c r="B624" s="13"/>
    </row>
    <row r="625" spans="2:2" x14ac:dyDescent="0.25">
      <c r="B625" s="13"/>
    </row>
    <row r="626" spans="2:2" x14ac:dyDescent="0.25">
      <c r="B626" s="13"/>
    </row>
    <row r="627" spans="2:2" x14ac:dyDescent="0.25">
      <c r="B627" s="13"/>
    </row>
    <row r="628" spans="2:2" x14ac:dyDescent="0.25">
      <c r="B628" s="13"/>
    </row>
    <row r="629" spans="2:2" x14ac:dyDescent="0.25">
      <c r="B629" s="13"/>
    </row>
    <row r="630" spans="2:2" x14ac:dyDescent="0.25">
      <c r="B630" s="13"/>
    </row>
    <row r="631" spans="2:2" x14ac:dyDescent="0.25">
      <c r="B631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047F-BD6F-4741-B795-3CD3B7B8B149}">
  <dimension ref="A1:H628"/>
  <sheetViews>
    <sheetView workbookViewId="0">
      <selection activeCell="A8" sqref="A8"/>
    </sheetView>
  </sheetViews>
  <sheetFormatPr defaultColWidth="12.5703125" defaultRowHeight="15" x14ac:dyDescent="0.25"/>
  <cols>
    <col min="1" max="1" width="18.5703125" style="41" bestFit="1" customWidth="1"/>
    <col min="2" max="2" width="9.5703125" style="14" bestFit="1" customWidth="1"/>
    <col min="3" max="3" width="14.85546875" style="14" bestFit="1" customWidth="1"/>
    <col min="4" max="5" width="12.5703125" style="18"/>
    <col min="6" max="6" width="5.7109375" style="14" customWidth="1"/>
    <col min="7" max="7" width="26.140625" style="14" bestFit="1" customWidth="1"/>
    <col min="8" max="8" width="17.5703125" style="14" customWidth="1"/>
    <col min="9" max="16384" width="12.5703125" style="14"/>
  </cols>
  <sheetData>
    <row r="1" spans="1:8" s="12" customFormat="1" ht="30" x14ac:dyDescent="0.25">
      <c r="A1" s="39" t="s">
        <v>16</v>
      </c>
      <c r="B1" s="11" t="s">
        <v>9</v>
      </c>
      <c r="C1" s="11" t="s">
        <v>17</v>
      </c>
      <c r="D1" s="25" t="s">
        <v>5</v>
      </c>
      <c r="E1" s="25" t="s">
        <v>6</v>
      </c>
    </row>
    <row r="2" spans="1:8" x14ac:dyDescent="0.25">
      <c r="A2" s="40">
        <v>10</v>
      </c>
      <c r="B2" s="13">
        <v>98.2</v>
      </c>
      <c r="C2" s="20">
        <f t="shared" ref="C2:C39" si="0">B2-$H$6</f>
        <v>-1.9999999999996021E-2</v>
      </c>
      <c r="D2" s="18">
        <f>C2*$H$3</f>
        <v>-8.1817105247373179E-3</v>
      </c>
      <c r="E2" s="18">
        <f>D2*$H$4</f>
        <v>-4.0908552623686589E-2</v>
      </c>
      <c r="G2" s="15" t="s">
        <v>18</v>
      </c>
      <c r="H2" s="27">
        <v>9773887</v>
      </c>
    </row>
    <row r="3" spans="1:8" x14ac:dyDescent="0.25">
      <c r="A3" s="40">
        <f>A2+5</f>
        <v>15</v>
      </c>
      <c r="B3" s="13">
        <v>98.2</v>
      </c>
      <c r="C3" s="20">
        <f t="shared" si="0"/>
        <v>-1.9999999999996021E-2</v>
      </c>
      <c r="D3" s="18">
        <f t="shared" ref="D3:D39" si="1">C3*$H$3</f>
        <v>-8.1817105247373179E-3</v>
      </c>
      <c r="E3" s="18">
        <f t="shared" ref="E3:E39" si="2">D3*$H$4</f>
        <v>-4.0908552623686589E-2</v>
      </c>
      <c r="G3" s="17" t="s">
        <v>14</v>
      </c>
      <c r="H3" s="28">
        <f>'FCR_STD CURVE'!K3</f>
        <v>0.40908552623694727</v>
      </c>
    </row>
    <row r="4" spans="1:8" x14ac:dyDescent="0.25">
      <c r="A4" s="40">
        <f t="shared" ref="A4:A39" si="3">A3+5</f>
        <v>20</v>
      </c>
      <c r="B4" s="13">
        <v>98.2</v>
      </c>
      <c r="C4" s="20">
        <f t="shared" si="0"/>
        <v>-1.9999999999996021E-2</v>
      </c>
      <c r="D4" s="18">
        <f t="shared" si="1"/>
        <v>-8.1817105247373179E-3</v>
      </c>
      <c r="E4" s="18">
        <f t="shared" si="2"/>
        <v>-4.0908552623686589E-2</v>
      </c>
      <c r="G4" s="17" t="s">
        <v>27</v>
      </c>
      <c r="H4" s="29">
        <v>5</v>
      </c>
    </row>
    <row r="5" spans="1:8" x14ac:dyDescent="0.25">
      <c r="A5" s="40">
        <f t="shared" si="3"/>
        <v>25</v>
      </c>
      <c r="B5" s="13">
        <v>98.2</v>
      </c>
      <c r="C5" s="20">
        <f t="shared" si="0"/>
        <v>-1.9999999999996021E-2</v>
      </c>
      <c r="D5" s="18">
        <f t="shared" si="1"/>
        <v>-8.1817105247373179E-3</v>
      </c>
      <c r="E5" s="18">
        <f t="shared" si="2"/>
        <v>-4.0908552623686589E-2</v>
      </c>
    </row>
    <row r="6" spans="1:8" x14ac:dyDescent="0.25">
      <c r="A6" s="40">
        <f t="shared" si="3"/>
        <v>30</v>
      </c>
      <c r="B6" s="13">
        <v>98.3</v>
      </c>
      <c r="C6" s="20">
        <f t="shared" si="0"/>
        <v>7.9999999999998295E-2</v>
      </c>
      <c r="D6" s="18">
        <f t="shared" si="1"/>
        <v>3.2726842098955086E-2</v>
      </c>
      <c r="E6" s="18">
        <f t="shared" si="2"/>
        <v>0.16363421049477544</v>
      </c>
      <c r="G6" s="17" t="s">
        <v>19</v>
      </c>
      <c r="H6" s="20">
        <f>AVERAGE(B2:B6)</f>
        <v>98.22</v>
      </c>
    </row>
    <row r="7" spans="1:8" x14ac:dyDescent="0.25">
      <c r="A7" s="40">
        <f t="shared" si="3"/>
        <v>35</v>
      </c>
      <c r="B7" s="42">
        <v>98.7</v>
      </c>
      <c r="C7" s="20">
        <f t="shared" si="0"/>
        <v>0.48000000000000398</v>
      </c>
      <c r="D7" s="18">
        <f t="shared" si="1"/>
        <v>0.19636105259373632</v>
      </c>
      <c r="E7" s="18">
        <f t="shared" si="2"/>
        <v>0.98180526296868154</v>
      </c>
      <c r="G7" s="19"/>
    </row>
    <row r="8" spans="1:8" x14ac:dyDescent="0.25">
      <c r="A8" s="40">
        <f t="shared" si="3"/>
        <v>40</v>
      </c>
      <c r="B8" s="42">
        <v>158</v>
      </c>
      <c r="C8" s="20">
        <f t="shared" si="0"/>
        <v>59.78</v>
      </c>
      <c r="D8" s="18">
        <f t="shared" si="1"/>
        <v>24.455132758444709</v>
      </c>
      <c r="E8" s="18">
        <f t="shared" si="2"/>
        <v>122.27566379222354</v>
      </c>
      <c r="G8" s="24" t="s">
        <v>20</v>
      </c>
      <c r="H8" s="30">
        <v>0.54583333333333328</v>
      </c>
    </row>
    <row r="9" spans="1:8" x14ac:dyDescent="0.25">
      <c r="A9" s="40">
        <f t="shared" si="3"/>
        <v>45</v>
      </c>
      <c r="B9" s="42">
        <v>745</v>
      </c>
      <c r="C9" s="20">
        <f t="shared" si="0"/>
        <v>646.78</v>
      </c>
      <c r="D9" s="18">
        <f t="shared" si="1"/>
        <v>264.58833665953273</v>
      </c>
      <c r="E9" s="18">
        <f t="shared" si="2"/>
        <v>1322.9416832976635</v>
      </c>
      <c r="G9" s="24" t="s">
        <v>23</v>
      </c>
      <c r="H9" s="30">
        <v>0.54799768518518521</v>
      </c>
    </row>
    <row r="10" spans="1:8" x14ac:dyDescent="0.25">
      <c r="A10" s="40">
        <f t="shared" si="3"/>
        <v>50</v>
      </c>
      <c r="B10" s="42">
        <v>753</v>
      </c>
      <c r="C10" s="20">
        <f t="shared" si="0"/>
        <v>654.78</v>
      </c>
      <c r="D10" s="18">
        <f t="shared" si="1"/>
        <v>267.86102086942833</v>
      </c>
      <c r="E10" s="18">
        <f t="shared" si="2"/>
        <v>1339.3051043471417</v>
      </c>
      <c r="G10" s="17" t="s">
        <v>21</v>
      </c>
      <c r="H10" s="31">
        <v>0.55200231481481488</v>
      </c>
    </row>
    <row r="11" spans="1:8" x14ac:dyDescent="0.25">
      <c r="A11" s="40">
        <f t="shared" si="3"/>
        <v>55</v>
      </c>
      <c r="B11" s="42">
        <v>621</v>
      </c>
      <c r="C11" s="20">
        <f t="shared" si="0"/>
        <v>522.78</v>
      </c>
      <c r="D11" s="18">
        <f t="shared" si="1"/>
        <v>213.86173140615128</v>
      </c>
      <c r="E11" s="18">
        <f t="shared" si="2"/>
        <v>1069.3086570307564</v>
      </c>
    </row>
    <row r="12" spans="1:8" x14ac:dyDescent="0.25">
      <c r="A12" s="40">
        <f t="shared" si="3"/>
        <v>60</v>
      </c>
      <c r="B12" s="42">
        <v>493</v>
      </c>
      <c r="C12" s="20">
        <f t="shared" si="0"/>
        <v>394.78</v>
      </c>
      <c r="D12" s="18">
        <f t="shared" si="1"/>
        <v>161.49878404782203</v>
      </c>
      <c r="E12" s="18">
        <f t="shared" si="2"/>
        <v>807.49392023911014</v>
      </c>
      <c r="G12" s="17" t="s">
        <v>22</v>
      </c>
      <c r="H12" s="21">
        <f>H10-H9</f>
        <v>4.0046296296296635E-3</v>
      </c>
    </row>
    <row r="13" spans="1:8" x14ac:dyDescent="0.25">
      <c r="A13" s="40">
        <f t="shared" si="3"/>
        <v>65</v>
      </c>
      <c r="B13" s="42">
        <v>384</v>
      </c>
      <c r="C13" s="20">
        <f t="shared" si="0"/>
        <v>285.77999999999997</v>
      </c>
      <c r="D13" s="18">
        <f t="shared" si="1"/>
        <v>116.90846168799479</v>
      </c>
      <c r="E13" s="18">
        <f t="shared" si="2"/>
        <v>584.54230843997391</v>
      </c>
      <c r="G13" s="24" t="s">
        <v>24</v>
      </c>
      <c r="H13" s="26">
        <f>H9-H8</f>
        <v>2.1643518518519311E-3</v>
      </c>
    </row>
    <row r="14" spans="1:8" x14ac:dyDescent="0.25">
      <c r="A14" s="40">
        <f t="shared" si="3"/>
        <v>70</v>
      </c>
      <c r="B14" s="42">
        <v>331</v>
      </c>
      <c r="C14" s="20">
        <f t="shared" si="0"/>
        <v>232.78</v>
      </c>
      <c r="D14" s="18">
        <f t="shared" si="1"/>
        <v>95.226928797436585</v>
      </c>
      <c r="E14" s="18">
        <f t="shared" si="2"/>
        <v>476.13464398718293</v>
      </c>
    </row>
    <row r="15" spans="1:8" x14ac:dyDescent="0.25">
      <c r="A15" s="40">
        <f t="shared" si="3"/>
        <v>75</v>
      </c>
      <c r="B15" s="42">
        <v>281</v>
      </c>
      <c r="C15" s="20">
        <f t="shared" si="0"/>
        <v>182.78</v>
      </c>
      <c r="D15" s="18">
        <f t="shared" si="1"/>
        <v>74.772652485589219</v>
      </c>
      <c r="E15" s="18">
        <f t="shared" si="2"/>
        <v>373.8632624279461</v>
      </c>
      <c r="G15" s="17" t="s">
        <v>10</v>
      </c>
      <c r="H15" s="29">
        <v>65</v>
      </c>
    </row>
    <row r="16" spans="1:8" x14ac:dyDescent="0.25">
      <c r="A16" s="40">
        <f t="shared" si="3"/>
        <v>80</v>
      </c>
      <c r="B16" s="42">
        <v>241.6</v>
      </c>
      <c r="C16" s="20">
        <f t="shared" si="0"/>
        <v>143.38</v>
      </c>
      <c r="D16" s="18">
        <f t="shared" si="1"/>
        <v>58.6546827518535</v>
      </c>
      <c r="E16" s="18">
        <f t="shared" si="2"/>
        <v>293.2734137592675</v>
      </c>
      <c r="G16" s="17" t="s">
        <v>7</v>
      </c>
      <c r="H16" s="14">
        <f>H15*0.59*1000</f>
        <v>38350</v>
      </c>
    </row>
    <row r="17" spans="1:8" x14ac:dyDescent="0.25">
      <c r="A17" s="40">
        <f t="shared" si="3"/>
        <v>85</v>
      </c>
      <c r="B17" s="42">
        <v>214.8</v>
      </c>
      <c r="C17" s="20">
        <f t="shared" si="0"/>
        <v>116.58000000000001</v>
      </c>
      <c r="D17" s="18">
        <f t="shared" si="1"/>
        <v>47.691190648703319</v>
      </c>
      <c r="E17" s="18">
        <f t="shared" si="2"/>
        <v>238.4559532435166</v>
      </c>
      <c r="G17" s="17" t="s">
        <v>8</v>
      </c>
      <c r="H17" s="18">
        <f>SUM(E2:E934)</f>
        <v>8067.4529372609659</v>
      </c>
    </row>
    <row r="18" spans="1:8" x14ac:dyDescent="0.25">
      <c r="A18" s="40">
        <f t="shared" si="3"/>
        <v>90</v>
      </c>
      <c r="B18" s="42">
        <v>191.5</v>
      </c>
      <c r="C18" s="20">
        <f t="shared" si="0"/>
        <v>93.28</v>
      </c>
      <c r="D18" s="18">
        <f t="shared" si="1"/>
        <v>38.159497887382443</v>
      </c>
      <c r="E18" s="18">
        <f t="shared" si="2"/>
        <v>190.7974894369122</v>
      </c>
      <c r="G18" s="16"/>
    </row>
    <row r="19" spans="1:8" ht="17.25" x14ac:dyDescent="0.25">
      <c r="A19" s="40">
        <f t="shared" si="3"/>
        <v>95</v>
      </c>
      <c r="B19" s="42">
        <v>176.8</v>
      </c>
      <c r="C19" s="20">
        <f t="shared" si="0"/>
        <v>78.580000000000013</v>
      </c>
      <c r="D19" s="18">
        <f t="shared" si="1"/>
        <v>32.14594065169932</v>
      </c>
      <c r="E19" s="18">
        <f t="shared" si="2"/>
        <v>160.72970325849661</v>
      </c>
      <c r="G19" s="17" t="s">
        <v>25</v>
      </c>
      <c r="H19" s="22">
        <f>H16/H17</f>
        <v>4.7536688838770544</v>
      </c>
    </row>
    <row r="20" spans="1:8" ht="17.25" x14ac:dyDescent="0.25">
      <c r="A20" s="40">
        <f t="shared" si="3"/>
        <v>100</v>
      </c>
      <c r="B20" s="42">
        <v>166.7</v>
      </c>
      <c r="C20" s="20">
        <f t="shared" si="0"/>
        <v>68.47999999999999</v>
      </c>
      <c r="D20" s="18">
        <f t="shared" si="1"/>
        <v>28.014176836706145</v>
      </c>
      <c r="E20" s="18">
        <f t="shared" si="2"/>
        <v>140.07088418353072</v>
      </c>
      <c r="G20" s="17" t="s">
        <v>26</v>
      </c>
      <c r="H20" s="44">
        <f>H19/1000</f>
        <v>4.7536688838770548E-3</v>
      </c>
    </row>
    <row r="21" spans="1:8" x14ac:dyDescent="0.25">
      <c r="A21" s="40">
        <f t="shared" si="3"/>
        <v>105</v>
      </c>
      <c r="B21" s="42">
        <v>156.19999999999999</v>
      </c>
      <c r="C21" s="20">
        <f t="shared" si="0"/>
        <v>57.97999999999999</v>
      </c>
      <c r="D21" s="18">
        <f t="shared" si="1"/>
        <v>23.718778811218197</v>
      </c>
      <c r="E21" s="18">
        <f t="shared" si="2"/>
        <v>118.59389405609099</v>
      </c>
    </row>
    <row r="22" spans="1:8" x14ac:dyDescent="0.25">
      <c r="A22" s="40">
        <f t="shared" si="3"/>
        <v>110</v>
      </c>
      <c r="B22" s="42">
        <v>149.6</v>
      </c>
      <c r="C22" s="20">
        <f t="shared" si="0"/>
        <v>51.379999999999995</v>
      </c>
      <c r="D22" s="18">
        <f t="shared" si="1"/>
        <v>21.018814338054348</v>
      </c>
      <c r="E22" s="18">
        <f t="shared" si="2"/>
        <v>105.09407169027173</v>
      </c>
    </row>
    <row r="23" spans="1:8" x14ac:dyDescent="0.25">
      <c r="A23" s="40">
        <f t="shared" si="3"/>
        <v>115</v>
      </c>
      <c r="B23" s="42">
        <v>143.9</v>
      </c>
      <c r="C23" s="20">
        <f t="shared" si="0"/>
        <v>45.680000000000007</v>
      </c>
      <c r="D23" s="18">
        <f t="shared" si="1"/>
        <v>18.687026838503755</v>
      </c>
      <c r="E23" s="18">
        <f t="shared" si="2"/>
        <v>93.435134192518774</v>
      </c>
    </row>
    <row r="24" spans="1:8" x14ac:dyDescent="0.25">
      <c r="A24" s="40">
        <f t="shared" si="3"/>
        <v>120</v>
      </c>
      <c r="B24" s="42">
        <v>139.6</v>
      </c>
      <c r="C24" s="20">
        <f t="shared" si="0"/>
        <v>41.379999999999995</v>
      </c>
      <c r="D24" s="18">
        <f t="shared" si="1"/>
        <v>16.927959075684875</v>
      </c>
      <c r="E24" s="18">
        <f t="shared" si="2"/>
        <v>84.639795378424367</v>
      </c>
    </row>
    <row r="25" spans="1:8" x14ac:dyDescent="0.25">
      <c r="A25" s="40">
        <f t="shared" si="3"/>
        <v>125</v>
      </c>
      <c r="B25" s="42">
        <v>135.4</v>
      </c>
      <c r="C25" s="20">
        <f t="shared" si="0"/>
        <v>37.180000000000007</v>
      </c>
      <c r="D25" s="18">
        <f t="shared" si="1"/>
        <v>15.209799865489702</v>
      </c>
      <c r="E25" s="18">
        <f t="shared" si="2"/>
        <v>76.048999327448513</v>
      </c>
    </row>
    <row r="26" spans="1:8" x14ac:dyDescent="0.25">
      <c r="A26" s="40">
        <f>A25+5</f>
        <v>130</v>
      </c>
      <c r="B26" s="42">
        <v>130.30000000000001</v>
      </c>
      <c r="C26" s="20">
        <f t="shared" si="0"/>
        <v>32.080000000000013</v>
      </c>
      <c r="D26" s="18">
        <f t="shared" si="1"/>
        <v>13.123463681681274</v>
      </c>
      <c r="E26" s="18">
        <f t="shared" si="2"/>
        <v>65.617318408406376</v>
      </c>
    </row>
    <row r="27" spans="1:8" x14ac:dyDescent="0.25">
      <c r="A27" s="40">
        <f t="shared" si="3"/>
        <v>135</v>
      </c>
      <c r="B27" s="43">
        <v>126.6</v>
      </c>
      <c r="C27" s="20">
        <f t="shared" si="0"/>
        <v>28.379999999999995</v>
      </c>
      <c r="D27" s="18">
        <f t="shared" si="1"/>
        <v>11.609847234604562</v>
      </c>
      <c r="E27" s="18">
        <f t="shared" si="2"/>
        <v>58.049236173022805</v>
      </c>
    </row>
    <row r="28" spans="1:8" x14ac:dyDescent="0.25">
      <c r="A28" s="40">
        <f t="shared" si="3"/>
        <v>140</v>
      </c>
      <c r="B28" s="43">
        <v>123.2</v>
      </c>
      <c r="C28" s="20">
        <f t="shared" si="0"/>
        <v>24.980000000000004</v>
      </c>
      <c r="D28" s="18">
        <f t="shared" si="1"/>
        <v>10.218956445398945</v>
      </c>
      <c r="E28" s="18">
        <f t="shared" si="2"/>
        <v>51.094782226994724</v>
      </c>
    </row>
    <row r="29" spans="1:8" x14ac:dyDescent="0.25">
      <c r="A29" s="40">
        <f t="shared" si="3"/>
        <v>145</v>
      </c>
      <c r="B29" s="43">
        <v>120.9</v>
      </c>
      <c r="C29" s="20">
        <f t="shared" si="0"/>
        <v>22.680000000000007</v>
      </c>
      <c r="D29" s="18">
        <f t="shared" si="1"/>
        <v>9.2780597350539669</v>
      </c>
      <c r="E29" s="18">
        <f t="shared" si="2"/>
        <v>46.390298675269833</v>
      </c>
    </row>
    <row r="30" spans="1:8" x14ac:dyDescent="0.25">
      <c r="A30" s="40">
        <f t="shared" si="3"/>
        <v>150</v>
      </c>
      <c r="B30" s="43">
        <v>116.9</v>
      </c>
      <c r="C30" s="20">
        <f t="shared" si="0"/>
        <v>18.680000000000007</v>
      </c>
      <c r="D30" s="18">
        <f t="shared" si="1"/>
        <v>7.6417176301061778</v>
      </c>
      <c r="E30" s="18">
        <f t="shared" si="2"/>
        <v>38.208588150530886</v>
      </c>
    </row>
    <row r="31" spans="1:8" x14ac:dyDescent="0.25">
      <c r="A31" s="40">
        <f t="shared" si="3"/>
        <v>155</v>
      </c>
      <c r="B31" s="43">
        <v>115.3</v>
      </c>
      <c r="C31" s="20">
        <f t="shared" si="0"/>
        <v>17.079999999999998</v>
      </c>
      <c r="D31" s="18">
        <f t="shared" si="1"/>
        <v>6.9871807881270591</v>
      </c>
      <c r="E31" s="18">
        <f t="shared" si="2"/>
        <v>34.935903940635299</v>
      </c>
    </row>
    <row r="32" spans="1:8" x14ac:dyDescent="0.25">
      <c r="A32" s="40">
        <f t="shared" si="3"/>
        <v>160</v>
      </c>
      <c r="B32" s="43">
        <v>113.5</v>
      </c>
      <c r="C32" s="20">
        <f t="shared" si="0"/>
        <v>15.280000000000001</v>
      </c>
      <c r="D32" s="18">
        <f t="shared" si="1"/>
        <v>6.2508268409005545</v>
      </c>
      <c r="E32" s="18">
        <f t="shared" si="2"/>
        <v>31.254134204502773</v>
      </c>
    </row>
    <row r="33" spans="1:5" x14ac:dyDescent="0.25">
      <c r="A33" s="40">
        <f t="shared" si="3"/>
        <v>165</v>
      </c>
      <c r="B33" s="43">
        <v>111.6</v>
      </c>
      <c r="C33" s="20">
        <f t="shared" si="0"/>
        <v>13.379999999999995</v>
      </c>
      <c r="D33" s="18">
        <f t="shared" si="1"/>
        <v>5.4735643410503529</v>
      </c>
      <c r="E33" s="18">
        <f t="shared" si="2"/>
        <v>27.367821705251764</v>
      </c>
    </row>
    <row r="34" spans="1:5" x14ac:dyDescent="0.25">
      <c r="A34" s="40">
        <f t="shared" si="3"/>
        <v>170</v>
      </c>
      <c r="B34" s="43">
        <v>110</v>
      </c>
      <c r="C34" s="20">
        <f t="shared" si="0"/>
        <v>11.780000000000001</v>
      </c>
      <c r="D34" s="18">
        <f t="shared" si="1"/>
        <v>4.8190274990712396</v>
      </c>
      <c r="E34" s="18">
        <f t="shared" si="2"/>
        <v>24.095137495356198</v>
      </c>
    </row>
    <row r="35" spans="1:5" x14ac:dyDescent="0.25">
      <c r="A35" s="40">
        <f t="shared" si="3"/>
        <v>175</v>
      </c>
      <c r="B35" s="43">
        <v>109.2</v>
      </c>
      <c r="C35" s="20">
        <f t="shared" si="0"/>
        <v>10.980000000000004</v>
      </c>
      <c r="D35" s="18">
        <f t="shared" si="1"/>
        <v>4.4917590780816825</v>
      </c>
      <c r="E35" s="18">
        <f t="shared" si="2"/>
        <v>22.458795390408412</v>
      </c>
    </row>
    <row r="36" spans="1:5" x14ac:dyDescent="0.25">
      <c r="A36" s="40">
        <f t="shared" si="3"/>
        <v>180</v>
      </c>
      <c r="B36" s="43">
        <v>107.8</v>
      </c>
      <c r="C36" s="20">
        <f t="shared" si="0"/>
        <v>9.5799999999999983</v>
      </c>
      <c r="D36" s="18">
        <f t="shared" si="1"/>
        <v>3.9190393413499542</v>
      </c>
      <c r="E36" s="18">
        <f t="shared" si="2"/>
        <v>19.595196706749771</v>
      </c>
    </row>
    <row r="37" spans="1:5" x14ac:dyDescent="0.25">
      <c r="A37" s="40">
        <f t="shared" si="3"/>
        <v>185</v>
      </c>
      <c r="B37" s="43">
        <v>107.6</v>
      </c>
      <c r="C37" s="20">
        <f t="shared" si="0"/>
        <v>9.3799999999999955</v>
      </c>
      <c r="D37" s="18">
        <f t="shared" si="1"/>
        <v>3.8372222361025634</v>
      </c>
      <c r="E37" s="18">
        <f t="shared" si="2"/>
        <v>19.186111180512817</v>
      </c>
    </row>
    <row r="38" spans="1:5" x14ac:dyDescent="0.25">
      <c r="A38" s="40">
        <f t="shared" si="3"/>
        <v>190</v>
      </c>
      <c r="B38" s="43">
        <v>106.4</v>
      </c>
      <c r="C38" s="20">
        <f t="shared" si="0"/>
        <v>8.1800000000000068</v>
      </c>
      <c r="D38" s="18">
        <f t="shared" si="1"/>
        <v>3.3463196046182313</v>
      </c>
      <c r="E38" s="18">
        <f t="shared" si="2"/>
        <v>16.731598023091156</v>
      </c>
    </row>
    <row r="39" spans="1:5" x14ac:dyDescent="0.25">
      <c r="A39" s="40">
        <f t="shared" si="3"/>
        <v>195</v>
      </c>
      <c r="B39" s="43">
        <v>105.3</v>
      </c>
      <c r="C39" s="20">
        <f t="shared" si="0"/>
        <v>7.0799999999999983</v>
      </c>
      <c r="D39" s="18">
        <f t="shared" si="1"/>
        <v>2.896325525757586</v>
      </c>
      <c r="E39" s="18">
        <f t="shared" si="2"/>
        <v>14.48162762878793</v>
      </c>
    </row>
    <row r="40" spans="1:5" x14ac:dyDescent="0.25">
      <c r="A40" s="40"/>
      <c r="B40" s="43"/>
      <c r="C40" s="20"/>
    </row>
    <row r="41" spans="1:5" x14ac:dyDescent="0.25">
      <c r="A41" s="40"/>
      <c r="B41" s="43"/>
    </row>
    <row r="42" spans="1:5" x14ac:dyDescent="0.25">
      <c r="A42" s="40"/>
      <c r="B42" s="43"/>
    </row>
    <row r="43" spans="1:5" x14ac:dyDescent="0.25">
      <c r="A43" s="40"/>
      <c r="B43" s="43"/>
    </row>
    <row r="44" spans="1:5" x14ac:dyDescent="0.25">
      <c r="A44" s="40"/>
      <c r="B44" s="43"/>
    </row>
    <row r="45" spans="1:5" x14ac:dyDescent="0.25">
      <c r="A45" s="40"/>
      <c r="B45" s="43"/>
    </row>
    <row r="46" spans="1:5" x14ac:dyDescent="0.25">
      <c r="A46" s="40"/>
      <c r="B46" s="43"/>
    </row>
    <row r="47" spans="1:5" x14ac:dyDescent="0.25">
      <c r="A47" s="40"/>
      <c r="B47" s="43"/>
    </row>
    <row r="48" spans="1:5" x14ac:dyDescent="0.25">
      <c r="A48" s="40"/>
      <c r="B48" s="43"/>
    </row>
    <row r="49" spans="1:2" x14ac:dyDescent="0.25">
      <c r="A49" s="40"/>
      <c r="B49" s="43"/>
    </row>
    <row r="50" spans="1:2" x14ac:dyDescent="0.25">
      <c r="A50" s="40"/>
      <c r="B50" s="43"/>
    </row>
    <row r="51" spans="1:2" x14ac:dyDescent="0.25">
      <c r="A51" s="40"/>
      <c r="B51" s="43"/>
    </row>
    <row r="52" spans="1:2" x14ac:dyDescent="0.25">
      <c r="A52" s="40"/>
      <c r="B52" s="43"/>
    </row>
    <row r="53" spans="1:2" x14ac:dyDescent="0.25">
      <c r="A53" s="40"/>
      <c r="B53" s="43"/>
    </row>
    <row r="54" spans="1:2" x14ac:dyDescent="0.25">
      <c r="A54" s="40"/>
      <c r="B54" s="43"/>
    </row>
    <row r="55" spans="1:2" x14ac:dyDescent="0.25">
      <c r="A55" s="40"/>
      <c r="B55" s="43"/>
    </row>
    <row r="56" spans="1:2" x14ac:dyDescent="0.25">
      <c r="A56" s="40"/>
      <c r="B56" s="43"/>
    </row>
    <row r="57" spans="1:2" x14ac:dyDescent="0.25">
      <c r="A57" s="40"/>
      <c r="B57" s="43"/>
    </row>
    <row r="58" spans="1:2" x14ac:dyDescent="0.25">
      <c r="A58" s="40"/>
      <c r="B58" s="43"/>
    </row>
    <row r="59" spans="1:2" x14ac:dyDescent="0.25">
      <c r="A59" s="40"/>
      <c r="B59" s="43"/>
    </row>
    <row r="60" spans="1:2" x14ac:dyDescent="0.25">
      <c r="A60" s="40"/>
      <c r="B60" s="43"/>
    </row>
    <row r="61" spans="1:2" x14ac:dyDescent="0.25">
      <c r="A61" s="40"/>
      <c r="B61" s="43"/>
    </row>
    <row r="62" spans="1:2" x14ac:dyDescent="0.25">
      <c r="A62" s="40"/>
      <c r="B62" s="43"/>
    </row>
    <row r="63" spans="1:2" x14ac:dyDescent="0.25">
      <c r="A63" s="40"/>
      <c r="B63" s="43"/>
    </row>
    <row r="64" spans="1:2" x14ac:dyDescent="0.25">
      <c r="A64" s="40"/>
      <c r="B64" s="43"/>
    </row>
    <row r="65" spans="1:2" x14ac:dyDescent="0.25">
      <c r="A65" s="40"/>
      <c r="B65" s="43"/>
    </row>
    <row r="66" spans="1:2" x14ac:dyDescent="0.25">
      <c r="A66" s="40"/>
      <c r="B66" s="43"/>
    </row>
    <row r="67" spans="1:2" x14ac:dyDescent="0.25">
      <c r="A67" s="40"/>
      <c r="B67" s="43"/>
    </row>
    <row r="68" spans="1:2" x14ac:dyDescent="0.25">
      <c r="A68" s="40"/>
      <c r="B68" s="43"/>
    </row>
    <row r="69" spans="1:2" x14ac:dyDescent="0.25">
      <c r="A69" s="40"/>
      <c r="B69" s="43"/>
    </row>
    <row r="70" spans="1:2" x14ac:dyDescent="0.25">
      <c r="A70" s="40"/>
      <c r="B70" s="43"/>
    </row>
    <row r="71" spans="1:2" x14ac:dyDescent="0.25">
      <c r="A71" s="40"/>
      <c r="B71" s="43"/>
    </row>
    <row r="72" spans="1:2" x14ac:dyDescent="0.25">
      <c r="A72" s="40"/>
      <c r="B72" s="43"/>
    </row>
    <row r="73" spans="1:2" x14ac:dyDescent="0.25">
      <c r="A73" s="40"/>
      <c r="B73" s="43"/>
    </row>
    <row r="74" spans="1:2" x14ac:dyDescent="0.25">
      <c r="A74" s="40"/>
      <c r="B74" s="43"/>
    </row>
    <row r="75" spans="1:2" x14ac:dyDescent="0.25">
      <c r="A75" s="40"/>
      <c r="B75" s="43"/>
    </row>
    <row r="76" spans="1:2" x14ac:dyDescent="0.25">
      <c r="A76" s="40"/>
      <c r="B76" s="43"/>
    </row>
    <row r="77" spans="1:2" x14ac:dyDescent="0.25">
      <c r="A77" s="40"/>
      <c r="B77" s="43"/>
    </row>
    <row r="78" spans="1:2" x14ac:dyDescent="0.25">
      <c r="A78" s="40"/>
      <c r="B78" s="43"/>
    </row>
    <row r="79" spans="1:2" x14ac:dyDescent="0.25">
      <c r="A79" s="40"/>
      <c r="B79" s="43"/>
    </row>
    <row r="80" spans="1:2" x14ac:dyDescent="0.25">
      <c r="A80" s="40"/>
      <c r="B80" s="43"/>
    </row>
    <row r="81" spans="1:2" x14ac:dyDescent="0.25">
      <c r="A81" s="40"/>
      <c r="B81" s="43"/>
    </row>
    <row r="82" spans="1:2" x14ac:dyDescent="0.25">
      <c r="A82" s="40"/>
      <c r="B82" s="43"/>
    </row>
    <row r="83" spans="1:2" x14ac:dyDescent="0.25">
      <c r="A83" s="40"/>
      <c r="B83" s="43"/>
    </row>
    <row r="84" spans="1:2" x14ac:dyDescent="0.25">
      <c r="A84" s="40"/>
      <c r="B84" s="43"/>
    </row>
    <row r="85" spans="1:2" x14ac:dyDescent="0.25">
      <c r="A85" s="40"/>
      <c r="B85" s="43"/>
    </row>
    <row r="86" spans="1:2" x14ac:dyDescent="0.25">
      <c r="A86" s="40"/>
      <c r="B86" s="43"/>
    </row>
    <row r="87" spans="1:2" x14ac:dyDescent="0.25">
      <c r="A87" s="40"/>
      <c r="B87" s="43"/>
    </row>
    <row r="88" spans="1:2" x14ac:dyDescent="0.25">
      <c r="A88" s="40"/>
      <c r="B88" s="43"/>
    </row>
    <row r="89" spans="1:2" x14ac:dyDescent="0.25">
      <c r="A89" s="40"/>
      <c r="B89" s="43"/>
    </row>
    <row r="90" spans="1:2" x14ac:dyDescent="0.25">
      <c r="A90" s="40"/>
      <c r="B90" s="43"/>
    </row>
    <row r="91" spans="1:2" x14ac:dyDescent="0.25">
      <c r="A91" s="40"/>
      <c r="B91" s="43"/>
    </row>
    <row r="92" spans="1:2" x14ac:dyDescent="0.25">
      <c r="A92" s="40"/>
      <c r="B92" s="43"/>
    </row>
    <row r="93" spans="1:2" x14ac:dyDescent="0.25">
      <c r="A93" s="40"/>
      <c r="B93" s="43"/>
    </row>
    <row r="94" spans="1:2" x14ac:dyDescent="0.25">
      <c r="A94" s="40"/>
      <c r="B94" s="43"/>
    </row>
    <row r="95" spans="1:2" x14ac:dyDescent="0.25">
      <c r="A95" s="40"/>
      <c r="B95" s="43"/>
    </row>
    <row r="96" spans="1:2" x14ac:dyDescent="0.25">
      <c r="A96" s="40"/>
      <c r="B96" s="43"/>
    </row>
    <row r="97" spans="1:2" x14ac:dyDescent="0.25">
      <c r="A97" s="40"/>
      <c r="B97" s="43"/>
    </row>
    <row r="98" spans="1:2" x14ac:dyDescent="0.25">
      <c r="A98" s="40"/>
      <c r="B98" s="43"/>
    </row>
    <row r="99" spans="1:2" x14ac:dyDescent="0.25">
      <c r="A99" s="40"/>
      <c r="B99" s="43"/>
    </row>
    <row r="100" spans="1:2" x14ac:dyDescent="0.25">
      <c r="A100" s="40"/>
      <c r="B100" s="43"/>
    </row>
    <row r="101" spans="1:2" x14ac:dyDescent="0.25">
      <c r="A101" s="40"/>
      <c r="B101" s="43"/>
    </row>
    <row r="102" spans="1:2" x14ac:dyDescent="0.25">
      <c r="A102" s="40"/>
      <c r="B102" s="43"/>
    </row>
    <row r="103" spans="1:2" x14ac:dyDescent="0.25">
      <c r="A103" s="40"/>
      <c r="B103" s="43"/>
    </row>
    <row r="104" spans="1:2" x14ac:dyDescent="0.25">
      <c r="A104" s="40"/>
      <c r="B104" s="13"/>
    </row>
    <row r="105" spans="1:2" x14ac:dyDescent="0.25">
      <c r="A105" s="40"/>
      <c r="B105" s="13"/>
    </row>
    <row r="106" spans="1:2" x14ac:dyDescent="0.25">
      <c r="A106" s="40"/>
      <c r="B106" s="13"/>
    </row>
    <row r="107" spans="1:2" x14ac:dyDescent="0.25">
      <c r="A107" s="40"/>
      <c r="B107" s="13"/>
    </row>
    <row r="108" spans="1:2" x14ac:dyDescent="0.25">
      <c r="A108" s="40"/>
      <c r="B108" s="13"/>
    </row>
    <row r="109" spans="1:2" x14ac:dyDescent="0.25">
      <c r="A109" s="40"/>
      <c r="B109" s="13"/>
    </row>
    <row r="110" spans="1:2" x14ac:dyDescent="0.25">
      <c r="A110" s="40"/>
      <c r="B110" s="13"/>
    </row>
    <row r="111" spans="1:2" x14ac:dyDescent="0.25">
      <c r="A111" s="40"/>
      <c r="B111" s="13"/>
    </row>
    <row r="112" spans="1:2" x14ac:dyDescent="0.25">
      <c r="A112" s="40"/>
      <c r="B112" s="13"/>
    </row>
    <row r="113" spans="1:2" x14ac:dyDescent="0.25">
      <c r="A113" s="40"/>
      <c r="B113" s="13"/>
    </row>
    <row r="114" spans="1:2" x14ac:dyDescent="0.25">
      <c r="A114" s="40"/>
      <c r="B114" s="13"/>
    </row>
    <row r="115" spans="1:2" x14ac:dyDescent="0.25">
      <c r="A115" s="40"/>
      <c r="B115" s="13"/>
    </row>
    <row r="116" spans="1:2" x14ac:dyDescent="0.25">
      <c r="A116" s="40"/>
      <c r="B116" s="13"/>
    </row>
    <row r="117" spans="1:2" x14ac:dyDescent="0.25">
      <c r="A117" s="40"/>
      <c r="B117" s="13"/>
    </row>
    <row r="118" spans="1:2" x14ac:dyDescent="0.25">
      <c r="A118" s="40"/>
      <c r="B118" s="13"/>
    </row>
    <row r="119" spans="1:2" x14ac:dyDescent="0.25">
      <c r="A119" s="40"/>
      <c r="B119" s="13"/>
    </row>
    <row r="120" spans="1:2" x14ac:dyDescent="0.25">
      <c r="A120" s="40"/>
      <c r="B120" s="13"/>
    </row>
    <row r="121" spans="1:2" x14ac:dyDescent="0.25">
      <c r="A121" s="40"/>
      <c r="B121" s="13"/>
    </row>
    <row r="122" spans="1:2" x14ac:dyDescent="0.25">
      <c r="A122" s="40"/>
      <c r="B122" s="13"/>
    </row>
    <row r="123" spans="1:2" x14ac:dyDescent="0.25">
      <c r="A123" s="40"/>
      <c r="B123" s="13"/>
    </row>
    <row r="124" spans="1:2" x14ac:dyDescent="0.25">
      <c r="A124" s="40"/>
      <c r="B124" s="13"/>
    </row>
    <row r="125" spans="1:2" x14ac:dyDescent="0.25">
      <c r="A125" s="40"/>
      <c r="B125" s="13"/>
    </row>
    <row r="126" spans="1:2" x14ac:dyDescent="0.25">
      <c r="A126" s="40"/>
      <c r="B126" s="13"/>
    </row>
    <row r="127" spans="1:2" x14ac:dyDescent="0.25">
      <c r="A127" s="40"/>
      <c r="B127" s="13"/>
    </row>
    <row r="128" spans="1:2" x14ac:dyDescent="0.25">
      <c r="A128" s="40"/>
      <c r="B128" s="13"/>
    </row>
    <row r="129" spans="1:2" x14ac:dyDescent="0.25">
      <c r="A129" s="40"/>
      <c r="B129" s="13"/>
    </row>
    <row r="130" spans="1:2" x14ac:dyDescent="0.25">
      <c r="A130" s="40"/>
      <c r="B130" s="13"/>
    </row>
    <row r="131" spans="1:2" x14ac:dyDescent="0.25">
      <c r="A131" s="40"/>
      <c r="B131" s="13"/>
    </row>
    <row r="132" spans="1:2" x14ac:dyDescent="0.25">
      <c r="A132" s="40"/>
      <c r="B132" s="13"/>
    </row>
    <row r="133" spans="1:2" x14ac:dyDescent="0.25">
      <c r="A133" s="40"/>
      <c r="B133" s="13"/>
    </row>
    <row r="134" spans="1:2" x14ac:dyDescent="0.25">
      <c r="A134" s="40"/>
      <c r="B134" s="13"/>
    </row>
    <row r="135" spans="1:2" x14ac:dyDescent="0.25">
      <c r="A135" s="40"/>
      <c r="B135" s="13"/>
    </row>
    <row r="136" spans="1:2" x14ac:dyDescent="0.25">
      <c r="A136" s="40"/>
      <c r="B136" s="13"/>
    </row>
    <row r="137" spans="1:2" x14ac:dyDescent="0.25">
      <c r="A137" s="40"/>
      <c r="B137" s="13"/>
    </row>
    <row r="138" spans="1:2" x14ac:dyDescent="0.25">
      <c r="A138" s="40"/>
      <c r="B138" s="13"/>
    </row>
    <row r="139" spans="1:2" x14ac:dyDescent="0.25">
      <c r="A139" s="40"/>
      <c r="B139" s="13"/>
    </row>
    <row r="140" spans="1:2" x14ac:dyDescent="0.25">
      <c r="A140" s="40"/>
      <c r="B140" s="13"/>
    </row>
    <row r="141" spans="1:2" x14ac:dyDescent="0.25">
      <c r="A141" s="40"/>
      <c r="B141" s="13"/>
    </row>
    <row r="142" spans="1:2" x14ac:dyDescent="0.25">
      <c r="A142" s="40"/>
      <c r="B142" s="13"/>
    </row>
    <row r="143" spans="1:2" x14ac:dyDescent="0.25">
      <c r="A143" s="40"/>
      <c r="B143" s="13"/>
    </row>
    <row r="144" spans="1:2" x14ac:dyDescent="0.25">
      <c r="A144" s="40"/>
      <c r="B144" s="13"/>
    </row>
    <row r="145" spans="1:2" x14ac:dyDescent="0.25">
      <c r="A145" s="40"/>
      <c r="B145" s="13"/>
    </row>
    <row r="146" spans="1:2" x14ac:dyDescent="0.25">
      <c r="A146" s="40"/>
      <c r="B146" s="13"/>
    </row>
    <row r="147" spans="1:2" x14ac:dyDescent="0.25">
      <c r="A147" s="40"/>
      <c r="B147" s="13"/>
    </row>
    <row r="148" spans="1:2" x14ac:dyDescent="0.25">
      <c r="A148" s="40"/>
      <c r="B148" s="13"/>
    </row>
    <row r="149" spans="1:2" x14ac:dyDescent="0.25">
      <c r="A149" s="40"/>
      <c r="B149" s="13"/>
    </row>
    <row r="150" spans="1:2" x14ac:dyDescent="0.25">
      <c r="A150" s="40"/>
      <c r="B150" s="13"/>
    </row>
    <row r="151" spans="1:2" x14ac:dyDescent="0.25">
      <c r="A151" s="40"/>
      <c r="B151" s="13"/>
    </row>
    <row r="152" spans="1:2" x14ac:dyDescent="0.25">
      <c r="A152" s="40"/>
      <c r="B152" s="13"/>
    </row>
    <row r="153" spans="1:2" x14ac:dyDescent="0.25">
      <c r="A153" s="40"/>
      <c r="B153" s="13"/>
    </row>
    <row r="154" spans="1:2" x14ac:dyDescent="0.25">
      <c r="A154" s="40"/>
      <c r="B154" s="13"/>
    </row>
    <row r="155" spans="1:2" x14ac:dyDescent="0.25">
      <c r="A155" s="40"/>
      <c r="B155" s="13"/>
    </row>
    <row r="156" spans="1:2" x14ac:dyDescent="0.25">
      <c r="A156" s="40"/>
      <c r="B156" s="13"/>
    </row>
    <row r="157" spans="1:2" x14ac:dyDescent="0.25">
      <c r="A157" s="40"/>
      <c r="B157" s="13"/>
    </row>
    <row r="158" spans="1:2" x14ac:dyDescent="0.25">
      <c r="A158" s="40"/>
      <c r="B158" s="13"/>
    </row>
    <row r="159" spans="1:2" x14ac:dyDescent="0.25">
      <c r="A159" s="40"/>
      <c r="B159" s="13"/>
    </row>
    <row r="160" spans="1:2" x14ac:dyDescent="0.25">
      <c r="A160" s="40"/>
      <c r="B160" s="13"/>
    </row>
    <row r="161" spans="1:2" x14ac:dyDescent="0.25">
      <c r="A161" s="40"/>
      <c r="B161" s="13"/>
    </row>
    <row r="162" spans="1:2" x14ac:dyDescent="0.25">
      <c r="A162" s="40"/>
      <c r="B162" s="13"/>
    </row>
    <row r="163" spans="1:2" x14ac:dyDescent="0.25">
      <c r="A163" s="40"/>
      <c r="B163" s="13"/>
    </row>
    <row r="164" spans="1:2" x14ac:dyDescent="0.25">
      <c r="A164" s="40"/>
      <c r="B164" s="13"/>
    </row>
    <row r="165" spans="1:2" x14ac:dyDescent="0.25">
      <c r="A165" s="40"/>
      <c r="B165" s="13"/>
    </row>
    <row r="166" spans="1:2" x14ac:dyDescent="0.25">
      <c r="A166" s="40"/>
      <c r="B166" s="13"/>
    </row>
    <row r="167" spans="1:2" x14ac:dyDescent="0.25">
      <c r="A167" s="40"/>
      <c r="B167" s="13"/>
    </row>
    <row r="168" spans="1:2" x14ac:dyDescent="0.25">
      <c r="A168" s="40"/>
      <c r="B168" s="13"/>
    </row>
    <row r="169" spans="1:2" x14ac:dyDescent="0.25">
      <c r="A169" s="40"/>
      <c r="B169" s="13"/>
    </row>
    <row r="170" spans="1:2" x14ac:dyDescent="0.25">
      <c r="A170" s="40"/>
      <c r="B170" s="13"/>
    </row>
    <row r="171" spans="1:2" x14ac:dyDescent="0.25">
      <c r="A171" s="40"/>
      <c r="B171" s="13"/>
    </row>
    <row r="172" spans="1:2" x14ac:dyDescent="0.25">
      <c r="A172" s="40"/>
      <c r="B172" s="13"/>
    </row>
    <row r="173" spans="1:2" x14ac:dyDescent="0.25">
      <c r="A173" s="40"/>
      <c r="B173" s="13"/>
    </row>
    <row r="174" spans="1:2" x14ac:dyDescent="0.25">
      <c r="A174" s="40"/>
      <c r="B174" s="13"/>
    </row>
    <row r="175" spans="1:2" x14ac:dyDescent="0.25">
      <c r="A175" s="40"/>
      <c r="B175" s="13"/>
    </row>
    <row r="176" spans="1:2" x14ac:dyDescent="0.25">
      <c r="A176" s="40"/>
      <c r="B176" s="13"/>
    </row>
    <row r="177" spans="1:2" x14ac:dyDescent="0.25">
      <c r="A177" s="40"/>
      <c r="B177" s="13"/>
    </row>
    <row r="178" spans="1:2" x14ac:dyDescent="0.25">
      <c r="A178" s="40"/>
      <c r="B178" s="13"/>
    </row>
    <row r="179" spans="1:2" x14ac:dyDescent="0.25">
      <c r="A179" s="40"/>
      <c r="B179" s="13"/>
    </row>
    <row r="180" spans="1:2" x14ac:dyDescent="0.25">
      <c r="A180" s="40"/>
      <c r="B180" s="13"/>
    </row>
    <row r="181" spans="1:2" x14ac:dyDescent="0.25">
      <c r="A181" s="40"/>
      <c r="B181" s="13"/>
    </row>
    <row r="182" spans="1:2" x14ac:dyDescent="0.25">
      <c r="A182" s="40"/>
      <c r="B182" s="13"/>
    </row>
    <row r="183" spans="1:2" x14ac:dyDescent="0.25">
      <c r="A183" s="40"/>
      <c r="B183" s="13"/>
    </row>
    <row r="184" spans="1:2" x14ac:dyDescent="0.25">
      <c r="A184" s="40"/>
      <c r="B184" s="13"/>
    </row>
    <row r="185" spans="1:2" x14ac:dyDescent="0.25">
      <c r="A185" s="40"/>
      <c r="B185" s="13"/>
    </row>
    <row r="186" spans="1:2" x14ac:dyDescent="0.25">
      <c r="A186" s="40"/>
      <c r="B186" s="13"/>
    </row>
    <row r="187" spans="1:2" x14ac:dyDescent="0.25">
      <c r="A187" s="40"/>
      <c r="B187" s="13"/>
    </row>
    <row r="188" spans="1:2" x14ac:dyDescent="0.25">
      <c r="A188" s="40"/>
      <c r="B188" s="13"/>
    </row>
    <row r="189" spans="1:2" x14ac:dyDescent="0.25">
      <c r="A189" s="40"/>
      <c r="B189" s="13"/>
    </row>
    <row r="190" spans="1:2" x14ac:dyDescent="0.25">
      <c r="A190" s="40"/>
      <c r="B190" s="13"/>
    </row>
    <row r="191" spans="1:2" x14ac:dyDescent="0.25">
      <c r="A191" s="40"/>
      <c r="B191" s="13"/>
    </row>
    <row r="192" spans="1:2" x14ac:dyDescent="0.25">
      <c r="A192" s="40"/>
      <c r="B192" s="13"/>
    </row>
    <row r="193" spans="1:2" x14ac:dyDescent="0.25">
      <c r="A193" s="40"/>
      <c r="B193" s="13"/>
    </row>
    <row r="194" spans="1:2" x14ac:dyDescent="0.25">
      <c r="A194" s="40"/>
      <c r="B194" s="13"/>
    </row>
    <row r="195" spans="1:2" x14ac:dyDescent="0.25">
      <c r="A195" s="40"/>
      <c r="B195" s="13"/>
    </row>
    <row r="196" spans="1:2" x14ac:dyDescent="0.25">
      <c r="A196" s="40"/>
      <c r="B196" s="13"/>
    </row>
    <row r="197" spans="1:2" x14ac:dyDescent="0.25">
      <c r="A197" s="40"/>
      <c r="B197" s="13"/>
    </row>
    <row r="198" spans="1:2" x14ac:dyDescent="0.25">
      <c r="A198" s="40"/>
      <c r="B198" s="13"/>
    </row>
    <row r="199" spans="1:2" x14ac:dyDescent="0.25">
      <c r="A199" s="40"/>
      <c r="B199" s="13"/>
    </row>
    <row r="200" spans="1:2" x14ac:dyDescent="0.25">
      <c r="A200" s="40"/>
      <c r="B200" s="13"/>
    </row>
    <row r="201" spans="1:2" x14ac:dyDescent="0.25">
      <c r="A201" s="40"/>
      <c r="B201" s="13"/>
    </row>
    <row r="202" spans="1:2" x14ac:dyDescent="0.25">
      <c r="A202" s="40"/>
      <c r="B202" s="13"/>
    </row>
    <row r="203" spans="1:2" x14ac:dyDescent="0.25">
      <c r="A203" s="40"/>
      <c r="B203" s="13"/>
    </row>
    <row r="204" spans="1:2" x14ac:dyDescent="0.25">
      <c r="A204" s="40"/>
      <c r="B204" s="13"/>
    </row>
    <row r="205" spans="1:2" x14ac:dyDescent="0.25">
      <c r="A205" s="40"/>
      <c r="B205" s="13"/>
    </row>
    <row r="206" spans="1:2" x14ac:dyDescent="0.25">
      <c r="A206" s="40"/>
      <c r="B206" s="13"/>
    </row>
    <row r="207" spans="1:2" x14ac:dyDescent="0.25">
      <c r="A207" s="40"/>
      <c r="B207" s="13"/>
    </row>
    <row r="208" spans="1:2" x14ac:dyDescent="0.25">
      <c r="A208" s="40"/>
      <c r="B208" s="13"/>
    </row>
    <row r="209" spans="1:2" x14ac:dyDescent="0.25">
      <c r="A209" s="40"/>
      <c r="B209" s="13"/>
    </row>
    <row r="210" spans="1:2" x14ac:dyDescent="0.25">
      <c r="A210" s="40"/>
      <c r="B210" s="13"/>
    </row>
    <row r="211" spans="1:2" x14ac:dyDescent="0.25">
      <c r="A211" s="40"/>
      <c r="B211" s="13"/>
    </row>
    <row r="212" spans="1:2" x14ac:dyDescent="0.25">
      <c r="A212" s="40"/>
      <c r="B212" s="13"/>
    </row>
    <row r="213" spans="1:2" x14ac:dyDescent="0.25">
      <c r="A213" s="40"/>
      <c r="B213" s="13"/>
    </row>
    <row r="214" spans="1:2" x14ac:dyDescent="0.25">
      <c r="A214" s="40"/>
      <c r="B214" s="13"/>
    </row>
    <row r="215" spans="1:2" x14ac:dyDescent="0.25">
      <c r="A215" s="40"/>
      <c r="B215" s="13"/>
    </row>
    <row r="216" spans="1:2" x14ac:dyDescent="0.25">
      <c r="A216" s="40"/>
      <c r="B216" s="13"/>
    </row>
    <row r="217" spans="1:2" x14ac:dyDescent="0.25">
      <c r="A217" s="40"/>
      <c r="B217" s="13"/>
    </row>
    <row r="218" spans="1:2" x14ac:dyDescent="0.25">
      <c r="A218" s="40"/>
      <c r="B218" s="13"/>
    </row>
    <row r="219" spans="1:2" x14ac:dyDescent="0.25">
      <c r="A219" s="40"/>
      <c r="B219" s="13"/>
    </row>
    <row r="220" spans="1:2" x14ac:dyDescent="0.25">
      <c r="A220" s="40"/>
      <c r="B220" s="13"/>
    </row>
    <row r="221" spans="1:2" x14ac:dyDescent="0.25">
      <c r="A221" s="40"/>
      <c r="B221" s="13"/>
    </row>
    <row r="222" spans="1:2" x14ac:dyDescent="0.25">
      <c r="A222" s="40"/>
      <c r="B222" s="13"/>
    </row>
    <row r="223" spans="1:2" x14ac:dyDescent="0.25">
      <c r="A223" s="40"/>
      <c r="B223" s="13"/>
    </row>
    <row r="224" spans="1:2" x14ac:dyDescent="0.25">
      <c r="A224" s="40"/>
      <c r="B224" s="13"/>
    </row>
    <row r="225" spans="1:2" x14ac:dyDescent="0.25">
      <c r="A225" s="40"/>
      <c r="B225" s="13"/>
    </row>
    <row r="226" spans="1:2" x14ac:dyDescent="0.25">
      <c r="A226" s="40"/>
      <c r="B226" s="13"/>
    </row>
    <row r="227" spans="1:2" x14ac:dyDescent="0.25">
      <c r="A227" s="40"/>
      <c r="B227" s="13"/>
    </row>
    <row r="228" spans="1:2" x14ac:dyDescent="0.25">
      <c r="A228" s="40"/>
      <c r="B228" s="13"/>
    </row>
    <row r="229" spans="1:2" x14ac:dyDescent="0.25">
      <c r="A229" s="40"/>
      <c r="B229" s="13"/>
    </row>
    <row r="230" spans="1:2" x14ac:dyDescent="0.25">
      <c r="A230" s="40"/>
      <c r="B230" s="13"/>
    </row>
    <row r="231" spans="1:2" x14ac:dyDescent="0.25">
      <c r="A231" s="40"/>
      <c r="B231" s="13"/>
    </row>
    <row r="232" spans="1:2" x14ac:dyDescent="0.25">
      <c r="A232" s="40"/>
      <c r="B232" s="13"/>
    </row>
    <row r="233" spans="1:2" x14ac:dyDescent="0.25">
      <c r="A233" s="40"/>
      <c r="B233" s="13"/>
    </row>
    <row r="234" spans="1:2" x14ac:dyDescent="0.25">
      <c r="A234" s="40"/>
      <c r="B234" s="13"/>
    </row>
    <row r="235" spans="1:2" x14ac:dyDescent="0.25">
      <c r="A235" s="40"/>
      <c r="B235" s="13"/>
    </row>
    <row r="236" spans="1:2" x14ac:dyDescent="0.25">
      <c r="A236" s="40"/>
      <c r="B236" s="13"/>
    </row>
    <row r="237" spans="1:2" x14ac:dyDescent="0.25">
      <c r="A237" s="40"/>
      <c r="B237" s="13"/>
    </row>
    <row r="238" spans="1:2" x14ac:dyDescent="0.25">
      <c r="A238" s="40"/>
      <c r="B238" s="13"/>
    </row>
    <row r="239" spans="1:2" x14ac:dyDescent="0.25">
      <c r="A239" s="40"/>
      <c r="B239" s="13"/>
    </row>
    <row r="240" spans="1:2" x14ac:dyDescent="0.25">
      <c r="A240" s="40"/>
      <c r="B240" s="13"/>
    </row>
    <row r="241" spans="1:2" x14ac:dyDescent="0.25">
      <c r="A241" s="40"/>
      <c r="B241" s="13"/>
    </row>
    <row r="242" spans="1:2" x14ac:dyDescent="0.25">
      <c r="A242" s="40"/>
      <c r="B242" s="13"/>
    </row>
    <row r="243" spans="1:2" x14ac:dyDescent="0.25">
      <c r="A243" s="40"/>
      <c r="B243" s="13"/>
    </row>
    <row r="244" spans="1:2" x14ac:dyDescent="0.25">
      <c r="A244" s="40"/>
      <c r="B244" s="13"/>
    </row>
    <row r="245" spans="1:2" x14ac:dyDescent="0.25">
      <c r="A245" s="40"/>
      <c r="B245" s="13"/>
    </row>
    <row r="246" spans="1:2" x14ac:dyDescent="0.25">
      <c r="A246" s="40"/>
      <c r="B246" s="13"/>
    </row>
    <row r="247" spans="1:2" x14ac:dyDescent="0.25">
      <c r="A247" s="40"/>
      <c r="B247" s="13"/>
    </row>
    <row r="248" spans="1:2" x14ac:dyDescent="0.25">
      <c r="A248" s="40"/>
      <c r="B248" s="13"/>
    </row>
    <row r="249" spans="1:2" x14ac:dyDescent="0.25">
      <c r="A249" s="40"/>
      <c r="B249" s="13"/>
    </row>
    <row r="250" spans="1:2" x14ac:dyDescent="0.25">
      <c r="A250" s="40"/>
      <c r="B250" s="13"/>
    </row>
    <row r="251" spans="1:2" x14ac:dyDescent="0.25">
      <c r="A251" s="40"/>
      <c r="B251" s="13"/>
    </row>
    <row r="252" spans="1:2" x14ac:dyDescent="0.25">
      <c r="A252" s="40"/>
      <c r="B252" s="13"/>
    </row>
    <row r="253" spans="1:2" x14ac:dyDescent="0.25">
      <c r="A253" s="40"/>
      <c r="B253" s="13"/>
    </row>
    <row r="254" spans="1:2" x14ac:dyDescent="0.25">
      <c r="A254" s="40"/>
      <c r="B254" s="13"/>
    </row>
    <row r="255" spans="1:2" x14ac:dyDescent="0.25">
      <c r="A255" s="40"/>
      <c r="B255" s="13"/>
    </row>
    <row r="256" spans="1:2" x14ac:dyDescent="0.25">
      <c r="A256" s="40"/>
      <c r="B256" s="13"/>
    </row>
    <row r="257" spans="1:2" x14ac:dyDescent="0.25">
      <c r="A257" s="40"/>
      <c r="B257" s="13"/>
    </row>
    <row r="258" spans="1:2" x14ac:dyDescent="0.25">
      <c r="A258" s="40"/>
      <c r="B258" s="13"/>
    </row>
    <row r="259" spans="1:2" x14ac:dyDescent="0.25">
      <c r="A259" s="40"/>
      <c r="B259" s="13"/>
    </row>
    <row r="260" spans="1:2" x14ac:dyDescent="0.25">
      <c r="A260" s="40"/>
      <c r="B260" s="13"/>
    </row>
    <row r="261" spans="1:2" x14ac:dyDescent="0.25">
      <c r="A261" s="40"/>
      <c r="B261" s="13"/>
    </row>
    <row r="262" spans="1:2" x14ac:dyDescent="0.25">
      <c r="A262" s="40"/>
      <c r="B262" s="13"/>
    </row>
    <row r="263" spans="1:2" x14ac:dyDescent="0.25">
      <c r="A263" s="40"/>
      <c r="B263" s="13"/>
    </row>
    <row r="264" spans="1:2" x14ac:dyDescent="0.25">
      <c r="A264" s="40"/>
      <c r="B264" s="13"/>
    </row>
    <row r="265" spans="1:2" x14ac:dyDescent="0.25">
      <c r="A265" s="40"/>
      <c r="B265" s="13"/>
    </row>
    <row r="266" spans="1:2" x14ac:dyDescent="0.25">
      <c r="A266" s="40"/>
      <c r="B266" s="13"/>
    </row>
    <row r="267" spans="1:2" x14ac:dyDescent="0.25">
      <c r="A267" s="40"/>
      <c r="B267" s="13"/>
    </row>
    <row r="268" spans="1:2" x14ac:dyDescent="0.25">
      <c r="A268" s="40"/>
      <c r="B268" s="13"/>
    </row>
    <row r="269" spans="1:2" x14ac:dyDescent="0.25">
      <c r="A269" s="40"/>
      <c r="B269" s="13"/>
    </row>
    <row r="270" spans="1:2" x14ac:dyDescent="0.25">
      <c r="A270" s="40"/>
      <c r="B270" s="13"/>
    </row>
    <row r="271" spans="1:2" x14ac:dyDescent="0.25">
      <c r="A271" s="40"/>
      <c r="B271" s="13"/>
    </row>
    <row r="272" spans="1:2" x14ac:dyDescent="0.25">
      <c r="A272" s="40"/>
      <c r="B272" s="13"/>
    </row>
    <row r="273" spans="1:2" x14ac:dyDescent="0.25">
      <c r="A273" s="40"/>
      <c r="B273" s="13"/>
    </row>
    <row r="274" spans="1:2" x14ac:dyDescent="0.25">
      <c r="A274" s="40"/>
      <c r="B274" s="13"/>
    </row>
    <row r="275" spans="1:2" x14ac:dyDescent="0.25">
      <c r="A275" s="40"/>
      <c r="B275" s="13"/>
    </row>
    <row r="276" spans="1:2" x14ac:dyDescent="0.25">
      <c r="A276" s="40"/>
      <c r="B276" s="13"/>
    </row>
    <row r="277" spans="1:2" x14ac:dyDescent="0.25">
      <c r="A277" s="40"/>
      <c r="B277" s="13"/>
    </row>
    <row r="278" spans="1:2" x14ac:dyDescent="0.25">
      <c r="A278" s="40"/>
      <c r="B278" s="13"/>
    </row>
    <row r="279" spans="1:2" x14ac:dyDescent="0.25">
      <c r="A279" s="40"/>
      <c r="B279" s="13"/>
    </row>
    <row r="280" spans="1:2" x14ac:dyDescent="0.25">
      <c r="A280" s="40"/>
      <c r="B280" s="13"/>
    </row>
    <row r="281" spans="1:2" x14ac:dyDescent="0.25">
      <c r="A281" s="40"/>
      <c r="B281" s="13"/>
    </row>
    <row r="282" spans="1:2" x14ac:dyDescent="0.25">
      <c r="A282" s="40"/>
      <c r="B282" s="13"/>
    </row>
    <row r="283" spans="1:2" x14ac:dyDescent="0.25">
      <c r="A283" s="40"/>
      <c r="B283" s="13"/>
    </row>
    <row r="284" spans="1:2" x14ac:dyDescent="0.25">
      <c r="A284" s="40"/>
      <c r="B284" s="13"/>
    </row>
    <row r="285" spans="1:2" x14ac:dyDescent="0.25">
      <c r="A285" s="40"/>
      <c r="B285" s="13"/>
    </row>
    <row r="286" spans="1:2" x14ac:dyDescent="0.25">
      <c r="A286" s="40"/>
      <c r="B286" s="13"/>
    </row>
    <row r="287" spans="1:2" x14ac:dyDescent="0.25">
      <c r="A287" s="40"/>
      <c r="B287" s="13"/>
    </row>
    <row r="288" spans="1:2" x14ac:dyDescent="0.25">
      <c r="A288" s="40"/>
      <c r="B288" s="13"/>
    </row>
    <row r="289" spans="1:2" x14ac:dyDescent="0.25">
      <c r="A289" s="40"/>
      <c r="B289" s="13"/>
    </row>
    <row r="290" spans="1:2" x14ac:dyDescent="0.25">
      <c r="A290" s="40"/>
      <c r="B290" s="13"/>
    </row>
    <row r="291" spans="1:2" x14ac:dyDescent="0.25">
      <c r="A291" s="40"/>
      <c r="B291" s="13"/>
    </row>
    <row r="292" spans="1:2" x14ac:dyDescent="0.25">
      <c r="A292" s="40"/>
      <c r="B292" s="13"/>
    </row>
    <row r="293" spans="1:2" x14ac:dyDescent="0.25">
      <c r="A293" s="40"/>
      <c r="B293" s="13"/>
    </row>
    <row r="294" spans="1:2" x14ac:dyDescent="0.25">
      <c r="A294" s="40"/>
      <c r="B294" s="13"/>
    </row>
    <row r="295" spans="1:2" x14ac:dyDescent="0.25">
      <c r="A295" s="40"/>
      <c r="B295" s="13"/>
    </row>
    <row r="296" spans="1:2" x14ac:dyDescent="0.25">
      <c r="A296" s="40"/>
      <c r="B296" s="13"/>
    </row>
    <row r="297" spans="1:2" x14ac:dyDescent="0.25">
      <c r="A297" s="40"/>
      <c r="B297" s="13"/>
    </row>
    <row r="298" spans="1:2" x14ac:dyDescent="0.25">
      <c r="A298" s="40"/>
      <c r="B298" s="13"/>
    </row>
    <row r="299" spans="1:2" x14ac:dyDescent="0.25">
      <c r="A299" s="40"/>
      <c r="B299" s="13"/>
    </row>
    <row r="300" spans="1:2" x14ac:dyDescent="0.25">
      <c r="A300" s="40"/>
      <c r="B300" s="13"/>
    </row>
    <row r="301" spans="1:2" x14ac:dyDescent="0.25">
      <c r="A301" s="40"/>
      <c r="B301" s="13"/>
    </row>
    <row r="302" spans="1:2" x14ac:dyDescent="0.25">
      <c r="A302" s="40"/>
      <c r="B302" s="13"/>
    </row>
    <row r="303" spans="1:2" x14ac:dyDescent="0.25">
      <c r="A303" s="40"/>
      <c r="B303" s="13"/>
    </row>
    <row r="304" spans="1:2" x14ac:dyDescent="0.25">
      <c r="A304" s="40"/>
      <c r="B304" s="13"/>
    </row>
    <row r="305" spans="1:2" x14ac:dyDescent="0.25">
      <c r="A305" s="40"/>
      <c r="B305" s="13"/>
    </row>
    <row r="306" spans="1:2" x14ac:dyDescent="0.25">
      <c r="A306" s="40"/>
      <c r="B306" s="13"/>
    </row>
    <row r="307" spans="1:2" x14ac:dyDescent="0.25">
      <c r="A307" s="40"/>
      <c r="B307" s="13"/>
    </row>
    <row r="308" spans="1:2" x14ac:dyDescent="0.25">
      <c r="A308" s="40"/>
      <c r="B308" s="13"/>
    </row>
    <row r="309" spans="1:2" x14ac:dyDescent="0.25">
      <c r="A309" s="40"/>
      <c r="B309" s="13"/>
    </row>
    <row r="310" spans="1:2" x14ac:dyDescent="0.25">
      <c r="A310" s="40"/>
      <c r="B310" s="13"/>
    </row>
    <row r="311" spans="1:2" x14ac:dyDescent="0.25">
      <c r="A311" s="40"/>
      <c r="B311" s="13"/>
    </row>
    <row r="312" spans="1:2" x14ac:dyDescent="0.25">
      <c r="A312" s="40"/>
      <c r="B312" s="13"/>
    </row>
    <row r="313" spans="1:2" x14ac:dyDescent="0.25">
      <c r="A313" s="40"/>
      <c r="B313" s="13"/>
    </row>
    <row r="314" spans="1:2" x14ac:dyDescent="0.25">
      <c r="A314" s="40"/>
      <c r="B314" s="13"/>
    </row>
    <row r="315" spans="1:2" x14ac:dyDescent="0.25">
      <c r="A315" s="40"/>
      <c r="B315" s="13"/>
    </row>
    <row r="316" spans="1:2" x14ac:dyDescent="0.25">
      <c r="A316" s="40"/>
      <c r="B316" s="13"/>
    </row>
    <row r="317" spans="1:2" x14ac:dyDescent="0.25">
      <c r="A317" s="40"/>
      <c r="B317" s="13"/>
    </row>
    <row r="318" spans="1:2" x14ac:dyDescent="0.25">
      <c r="A318" s="40"/>
      <c r="B318" s="13"/>
    </row>
    <row r="319" spans="1:2" x14ac:dyDescent="0.25">
      <c r="A319" s="40"/>
      <c r="B319" s="13"/>
    </row>
    <row r="320" spans="1:2" x14ac:dyDescent="0.25">
      <c r="A320" s="40"/>
      <c r="B320" s="13"/>
    </row>
    <row r="321" spans="1:2" x14ac:dyDescent="0.25">
      <c r="A321" s="40"/>
      <c r="B321" s="13"/>
    </row>
    <row r="322" spans="1:2" x14ac:dyDescent="0.25">
      <c r="A322" s="40"/>
      <c r="B322" s="13"/>
    </row>
    <row r="323" spans="1:2" x14ac:dyDescent="0.25">
      <c r="A323" s="40"/>
      <c r="B323" s="13"/>
    </row>
    <row r="324" spans="1:2" x14ac:dyDescent="0.25">
      <c r="A324" s="40"/>
      <c r="B324" s="13"/>
    </row>
    <row r="325" spans="1:2" x14ac:dyDescent="0.25">
      <c r="A325" s="40"/>
      <c r="B325" s="13"/>
    </row>
    <row r="326" spans="1:2" x14ac:dyDescent="0.25">
      <c r="A326" s="40"/>
      <c r="B326" s="13"/>
    </row>
    <row r="327" spans="1:2" x14ac:dyDescent="0.25">
      <c r="A327" s="40"/>
      <c r="B327" s="13"/>
    </row>
    <row r="328" spans="1:2" x14ac:dyDescent="0.25">
      <c r="A328" s="40"/>
      <c r="B328" s="13"/>
    </row>
    <row r="329" spans="1:2" x14ac:dyDescent="0.25">
      <c r="A329" s="40"/>
      <c r="B329" s="13"/>
    </row>
    <row r="330" spans="1:2" x14ac:dyDescent="0.25">
      <c r="A330" s="40"/>
      <c r="B330" s="13"/>
    </row>
    <row r="331" spans="1:2" x14ac:dyDescent="0.25">
      <c r="A331" s="40"/>
      <c r="B331" s="13"/>
    </row>
    <row r="332" spans="1:2" x14ac:dyDescent="0.25">
      <c r="A332" s="40"/>
      <c r="B332" s="13"/>
    </row>
    <row r="333" spans="1:2" x14ac:dyDescent="0.25">
      <c r="A333" s="40"/>
      <c r="B333" s="13"/>
    </row>
    <row r="334" spans="1:2" x14ac:dyDescent="0.25">
      <c r="A334" s="40"/>
      <c r="B334" s="13"/>
    </row>
    <row r="335" spans="1:2" x14ac:dyDescent="0.25">
      <c r="A335" s="40"/>
      <c r="B335" s="13"/>
    </row>
    <row r="336" spans="1:2" x14ac:dyDescent="0.25">
      <c r="A336" s="40"/>
      <c r="B336" s="13"/>
    </row>
    <row r="337" spans="1:2" x14ac:dyDescent="0.25">
      <c r="A337" s="40"/>
      <c r="B337" s="13"/>
    </row>
    <row r="338" spans="1:2" x14ac:dyDescent="0.25">
      <c r="A338" s="40"/>
      <c r="B338" s="13"/>
    </row>
    <row r="339" spans="1:2" x14ac:dyDescent="0.25">
      <c r="A339" s="40"/>
      <c r="B339" s="13"/>
    </row>
    <row r="340" spans="1:2" x14ac:dyDescent="0.25">
      <c r="A340" s="40"/>
      <c r="B340" s="13"/>
    </row>
    <row r="341" spans="1:2" x14ac:dyDescent="0.25">
      <c r="A341" s="40"/>
      <c r="B341" s="13"/>
    </row>
    <row r="342" spans="1:2" x14ac:dyDescent="0.25">
      <c r="A342" s="40"/>
      <c r="B342" s="13"/>
    </row>
    <row r="343" spans="1:2" x14ac:dyDescent="0.25">
      <c r="A343" s="40"/>
      <c r="B343" s="13"/>
    </row>
    <row r="344" spans="1:2" x14ac:dyDescent="0.25">
      <c r="A344" s="40"/>
      <c r="B344" s="13"/>
    </row>
    <row r="345" spans="1:2" x14ac:dyDescent="0.25">
      <c r="A345" s="40"/>
      <c r="B345" s="13"/>
    </row>
    <row r="346" spans="1:2" x14ac:dyDescent="0.25">
      <c r="A346" s="40"/>
      <c r="B346" s="13"/>
    </row>
    <row r="347" spans="1:2" x14ac:dyDescent="0.25">
      <c r="A347" s="40"/>
      <c r="B347" s="13"/>
    </row>
    <row r="348" spans="1:2" x14ac:dyDescent="0.25">
      <c r="A348" s="40"/>
      <c r="B348" s="13"/>
    </row>
    <row r="349" spans="1:2" x14ac:dyDescent="0.25">
      <c r="A349" s="40"/>
      <c r="B349" s="13"/>
    </row>
    <row r="350" spans="1:2" x14ac:dyDescent="0.25">
      <c r="A350" s="40"/>
      <c r="B350" s="13"/>
    </row>
    <row r="351" spans="1:2" x14ac:dyDescent="0.25">
      <c r="A351" s="40"/>
      <c r="B351" s="13"/>
    </row>
    <row r="352" spans="1:2" x14ac:dyDescent="0.25">
      <c r="A352" s="40"/>
      <c r="B352" s="13"/>
    </row>
    <row r="353" spans="1:2" x14ac:dyDescent="0.25">
      <c r="A353" s="40"/>
      <c r="B353" s="13"/>
    </row>
    <row r="354" spans="1:2" x14ac:dyDescent="0.25">
      <c r="A354" s="40"/>
      <c r="B354" s="13"/>
    </row>
    <row r="355" spans="1:2" x14ac:dyDescent="0.25">
      <c r="A355" s="40"/>
      <c r="B355" s="13"/>
    </row>
    <row r="356" spans="1:2" x14ac:dyDescent="0.25">
      <c r="A356" s="40"/>
      <c r="B356" s="13"/>
    </row>
    <row r="357" spans="1:2" x14ac:dyDescent="0.25">
      <c r="A357" s="40"/>
      <c r="B357" s="13"/>
    </row>
    <row r="358" spans="1:2" x14ac:dyDescent="0.25">
      <c r="A358" s="40"/>
      <c r="B358" s="13"/>
    </row>
    <row r="359" spans="1:2" x14ac:dyDescent="0.25">
      <c r="A359" s="40"/>
      <c r="B359" s="13"/>
    </row>
    <row r="360" spans="1:2" x14ac:dyDescent="0.25">
      <c r="A360" s="40"/>
      <c r="B360" s="13"/>
    </row>
    <row r="361" spans="1:2" x14ac:dyDescent="0.25">
      <c r="A361" s="40"/>
      <c r="B361" s="13"/>
    </row>
    <row r="362" spans="1:2" x14ac:dyDescent="0.25">
      <c r="A362" s="40"/>
      <c r="B362" s="13"/>
    </row>
    <row r="363" spans="1:2" x14ac:dyDescent="0.25">
      <c r="A363" s="40"/>
      <c r="B363" s="13"/>
    </row>
    <row r="364" spans="1:2" x14ac:dyDescent="0.25">
      <c r="A364" s="40"/>
      <c r="B364" s="13"/>
    </row>
    <row r="365" spans="1:2" x14ac:dyDescent="0.25">
      <c r="A365" s="40"/>
      <c r="B365" s="13"/>
    </row>
    <row r="366" spans="1:2" x14ac:dyDescent="0.25">
      <c r="A366" s="40"/>
      <c r="B366" s="13"/>
    </row>
    <row r="367" spans="1:2" x14ac:dyDescent="0.25">
      <c r="A367" s="40"/>
      <c r="B367" s="13"/>
    </row>
    <row r="368" spans="1:2" x14ac:dyDescent="0.25">
      <c r="A368" s="40"/>
      <c r="B368" s="13"/>
    </row>
    <row r="369" spans="1:2" x14ac:dyDescent="0.25">
      <c r="A369" s="40"/>
      <c r="B369" s="13"/>
    </row>
    <row r="370" spans="1:2" x14ac:dyDescent="0.25">
      <c r="A370" s="40"/>
      <c r="B370" s="13"/>
    </row>
    <row r="371" spans="1:2" x14ac:dyDescent="0.25">
      <c r="A371" s="40"/>
      <c r="B371" s="13"/>
    </row>
    <row r="372" spans="1:2" x14ac:dyDescent="0.25">
      <c r="A372" s="40"/>
      <c r="B372" s="13"/>
    </row>
    <row r="373" spans="1:2" x14ac:dyDescent="0.25">
      <c r="A373" s="40"/>
      <c r="B373" s="13"/>
    </row>
    <row r="374" spans="1:2" x14ac:dyDescent="0.25">
      <c r="A374" s="40"/>
      <c r="B374" s="13"/>
    </row>
    <row r="375" spans="1:2" x14ac:dyDescent="0.25">
      <c r="A375" s="40"/>
      <c r="B375" s="13"/>
    </row>
    <row r="376" spans="1:2" x14ac:dyDescent="0.25">
      <c r="A376" s="40"/>
      <c r="B376" s="13"/>
    </row>
    <row r="377" spans="1:2" x14ac:dyDescent="0.25">
      <c r="A377" s="40"/>
      <c r="B377" s="13"/>
    </row>
    <row r="378" spans="1:2" x14ac:dyDescent="0.25">
      <c r="A378" s="40"/>
      <c r="B378" s="13"/>
    </row>
    <row r="379" spans="1:2" x14ac:dyDescent="0.25">
      <c r="A379" s="40"/>
      <c r="B379" s="13"/>
    </row>
    <row r="380" spans="1:2" x14ac:dyDescent="0.25">
      <c r="A380" s="40"/>
      <c r="B380" s="13"/>
    </row>
    <row r="381" spans="1:2" x14ac:dyDescent="0.25">
      <c r="A381" s="40"/>
      <c r="B381" s="13"/>
    </row>
    <row r="382" spans="1:2" x14ac:dyDescent="0.25">
      <c r="A382" s="40"/>
      <c r="B382" s="13"/>
    </row>
    <row r="383" spans="1:2" x14ac:dyDescent="0.25">
      <c r="A383" s="40"/>
      <c r="B383" s="13"/>
    </row>
    <row r="384" spans="1:2" x14ac:dyDescent="0.25">
      <c r="A384" s="40"/>
      <c r="B384" s="13"/>
    </row>
    <row r="385" spans="1:2" x14ac:dyDescent="0.25">
      <c r="A385" s="40"/>
      <c r="B385" s="13"/>
    </row>
    <row r="386" spans="1:2" x14ac:dyDescent="0.25">
      <c r="A386" s="40"/>
      <c r="B386" s="13"/>
    </row>
    <row r="387" spans="1:2" x14ac:dyDescent="0.25">
      <c r="A387" s="40"/>
      <c r="B387" s="13"/>
    </row>
    <row r="388" spans="1:2" x14ac:dyDescent="0.25">
      <c r="A388" s="40"/>
      <c r="B388" s="13"/>
    </row>
    <row r="389" spans="1:2" x14ac:dyDescent="0.25">
      <c r="A389" s="40"/>
      <c r="B389" s="13"/>
    </row>
    <row r="390" spans="1:2" x14ac:dyDescent="0.25">
      <c r="A390" s="40"/>
      <c r="B390" s="13"/>
    </row>
    <row r="391" spans="1:2" x14ac:dyDescent="0.25">
      <c r="A391" s="40"/>
      <c r="B391" s="13"/>
    </row>
    <row r="392" spans="1:2" x14ac:dyDescent="0.25">
      <c r="A392" s="40"/>
      <c r="B392" s="13"/>
    </row>
    <row r="393" spans="1:2" x14ac:dyDescent="0.25">
      <c r="A393" s="40"/>
      <c r="B393" s="13"/>
    </row>
    <row r="394" spans="1:2" x14ac:dyDescent="0.25">
      <c r="A394" s="40"/>
      <c r="B394" s="13"/>
    </row>
    <row r="395" spans="1:2" x14ac:dyDescent="0.25">
      <c r="A395" s="40"/>
      <c r="B395" s="13"/>
    </row>
    <row r="396" spans="1:2" x14ac:dyDescent="0.25">
      <c r="A396" s="40"/>
      <c r="B396" s="13"/>
    </row>
    <row r="397" spans="1:2" x14ac:dyDescent="0.25">
      <c r="A397" s="40"/>
      <c r="B397" s="13"/>
    </row>
    <row r="398" spans="1:2" x14ac:dyDescent="0.25">
      <c r="A398" s="40"/>
      <c r="B398" s="13"/>
    </row>
    <row r="399" spans="1:2" x14ac:dyDescent="0.25">
      <c r="A399" s="40"/>
      <c r="B399" s="13"/>
    </row>
    <row r="400" spans="1:2" x14ac:dyDescent="0.25">
      <c r="A400" s="40"/>
      <c r="B400" s="13"/>
    </row>
    <row r="401" spans="1:2" x14ac:dyDescent="0.25">
      <c r="A401" s="40"/>
      <c r="B401" s="13"/>
    </row>
    <row r="402" spans="1:2" x14ac:dyDescent="0.25">
      <c r="A402" s="40"/>
      <c r="B402" s="13"/>
    </row>
    <row r="403" spans="1:2" x14ac:dyDescent="0.25">
      <c r="A403" s="40"/>
      <c r="B403" s="13"/>
    </row>
    <row r="404" spans="1:2" x14ac:dyDescent="0.25">
      <c r="A404" s="40"/>
      <c r="B404" s="13"/>
    </row>
    <row r="405" spans="1:2" x14ac:dyDescent="0.25">
      <c r="A405" s="40"/>
      <c r="B405" s="13"/>
    </row>
    <row r="406" spans="1:2" x14ac:dyDescent="0.25">
      <c r="A406" s="40"/>
      <c r="B406" s="13"/>
    </row>
    <row r="407" spans="1:2" x14ac:dyDescent="0.25">
      <c r="A407" s="40"/>
      <c r="B407" s="13"/>
    </row>
    <row r="408" spans="1:2" x14ac:dyDescent="0.25">
      <c r="A408" s="40"/>
      <c r="B408" s="13"/>
    </row>
    <row r="409" spans="1:2" x14ac:dyDescent="0.25">
      <c r="A409" s="40"/>
      <c r="B409" s="13"/>
    </row>
    <row r="410" spans="1:2" x14ac:dyDescent="0.25">
      <c r="A410" s="40"/>
      <c r="B410" s="13"/>
    </row>
    <row r="411" spans="1:2" x14ac:dyDescent="0.25">
      <c r="A411" s="40"/>
      <c r="B411" s="13"/>
    </row>
    <row r="412" spans="1:2" x14ac:dyDescent="0.25">
      <c r="A412" s="40"/>
      <c r="B412" s="13"/>
    </row>
    <row r="413" spans="1:2" x14ac:dyDescent="0.25">
      <c r="A413" s="40"/>
      <c r="B413" s="13"/>
    </row>
    <row r="414" spans="1:2" x14ac:dyDescent="0.25">
      <c r="A414" s="40"/>
      <c r="B414" s="13"/>
    </row>
    <row r="415" spans="1:2" x14ac:dyDescent="0.25">
      <c r="A415" s="40"/>
      <c r="B415" s="13"/>
    </row>
    <row r="416" spans="1:2" x14ac:dyDescent="0.25">
      <c r="A416" s="40"/>
      <c r="B416" s="13"/>
    </row>
    <row r="417" spans="1:2" x14ac:dyDescent="0.25">
      <c r="A417" s="40"/>
      <c r="B417" s="13"/>
    </row>
    <row r="418" spans="1:2" x14ac:dyDescent="0.25">
      <c r="A418" s="40"/>
      <c r="B418" s="13"/>
    </row>
    <row r="419" spans="1:2" x14ac:dyDescent="0.25">
      <c r="A419" s="40"/>
      <c r="B419" s="13"/>
    </row>
    <row r="420" spans="1:2" x14ac:dyDescent="0.25">
      <c r="A420" s="40"/>
      <c r="B420" s="13"/>
    </row>
    <row r="421" spans="1:2" x14ac:dyDescent="0.25">
      <c r="A421" s="40"/>
      <c r="B421" s="13"/>
    </row>
    <row r="422" spans="1:2" x14ac:dyDescent="0.25">
      <c r="A422" s="40"/>
      <c r="B422" s="13"/>
    </row>
    <row r="423" spans="1:2" x14ac:dyDescent="0.25">
      <c r="A423" s="40"/>
      <c r="B423" s="13"/>
    </row>
    <row r="424" spans="1:2" x14ac:dyDescent="0.25">
      <c r="A424" s="40"/>
      <c r="B424" s="13"/>
    </row>
    <row r="425" spans="1:2" x14ac:dyDescent="0.25">
      <c r="A425" s="40"/>
      <c r="B425" s="13"/>
    </row>
    <row r="426" spans="1:2" x14ac:dyDescent="0.25">
      <c r="A426" s="40"/>
      <c r="B426" s="13"/>
    </row>
    <row r="427" spans="1:2" x14ac:dyDescent="0.25">
      <c r="A427" s="40"/>
      <c r="B427" s="13"/>
    </row>
    <row r="428" spans="1:2" x14ac:dyDescent="0.25">
      <c r="A428" s="40"/>
      <c r="B428" s="13"/>
    </row>
    <row r="429" spans="1:2" x14ac:dyDescent="0.25">
      <c r="A429" s="40"/>
      <c r="B429" s="13"/>
    </row>
    <row r="430" spans="1:2" x14ac:dyDescent="0.25">
      <c r="A430" s="40"/>
      <c r="B430" s="13"/>
    </row>
    <row r="431" spans="1:2" x14ac:dyDescent="0.25">
      <c r="A431" s="40"/>
      <c r="B431" s="13"/>
    </row>
    <row r="432" spans="1:2" x14ac:dyDescent="0.25">
      <c r="A432" s="40"/>
      <c r="B432" s="13"/>
    </row>
    <row r="433" spans="1:2" x14ac:dyDescent="0.25">
      <c r="A433" s="40"/>
      <c r="B433" s="13"/>
    </row>
    <row r="434" spans="1:2" x14ac:dyDescent="0.25">
      <c r="A434" s="40"/>
      <c r="B434" s="13"/>
    </row>
    <row r="435" spans="1:2" x14ac:dyDescent="0.25">
      <c r="A435" s="40"/>
      <c r="B435" s="13"/>
    </row>
    <row r="436" spans="1:2" x14ac:dyDescent="0.25">
      <c r="A436" s="40"/>
      <c r="B436" s="13"/>
    </row>
    <row r="437" spans="1:2" x14ac:dyDescent="0.25">
      <c r="A437" s="40"/>
      <c r="B437" s="13"/>
    </row>
    <row r="438" spans="1:2" x14ac:dyDescent="0.25">
      <c r="A438" s="40"/>
      <c r="B438" s="13"/>
    </row>
    <row r="439" spans="1:2" x14ac:dyDescent="0.25">
      <c r="A439" s="40"/>
      <c r="B439" s="13"/>
    </row>
    <row r="440" spans="1:2" x14ac:dyDescent="0.25">
      <c r="A440" s="40"/>
      <c r="B440" s="13"/>
    </row>
    <row r="441" spans="1:2" x14ac:dyDescent="0.25">
      <c r="A441" s="40"/>
      <c r="B441" s="13"/>
    </row>
    <row r="442" spans="1:2" x14ac:dyDescent="0.25">
      <c r="A442" s="40"/>
      <c r="B442" s="13"/>
    </row>
    <row r="443" spans="1:2" x14ac:dyDescent="0.25">
      <c r="A443" s="40"/>
      <c r="B443" s="13"/>
    </row>
    <row r="444" spans="1:2" x14ac:dyDescent="0.25">
      <c r="A444" s="40"/>
      <c r="B444" s="13"/>
    </row>
    <row r="445" spans="1:2" x14ac:dyDescent="0.25">
      <c r="A445" s="40"/>
      <c r="B445" s="13"/>
    </row>
    <row r="446" spans="1:2" x14ac:dyDescent="0.25">
      <c r="A446" s="40"/>
      <c r="B446" s="13"/>
    </row>
    <row r="447" spans="1:2" x14ac:dyDescent="0.25">
      <c r="A447" s="40"/>
      <c r="B447" s="13"/>
    </row>
    <row r="448" spans="1:2" x14ac:dyDescent="0.25">
      <c r="A448" s="40"/>
      <c r="B448" s="13"/>
    </row>
    <row r="449" spans="1:2" x14ac:dyDescent="0.25">
      <c r="A449" s="40"/>
      <c r="B449" s="13"/>
    </row>
    <row r="450" spans="1:2" x14ac:dyDescent="0.25">
      <c r="A450" s="40"/>
      <c r="B450" s="13"/>
    </row>
    <row r="451" spans="1:2" x14ac:dyDescent="0.25">
      <c r="A451" s="40"/>
      <c r="B451" s="13"/>
    </row>
    <row r="452" spans="1:2" x14ac:dyDescent="0.25">
      <c r="A452" s="40"/>
      <c r="B452" s="13"/>
    </row>
    <row r="453" spans="1:2" x14ac:dyDescent="0.25">
      <c r="A453" s="40"/>
      <c r="B453" s="13"/>
    </row>
    <row r="454" spans="1:2" x14ac:dyDescent="0.25">
      <c r="A454" s="40"/>
      <c r="B454" s="13"/>
    </row>
    <row r="455" spans="1:2" x14ac:dyDescent="0.25">
      <c r="A455" s="40"/>
      <c r="B455" s="13"/>
    </row>
    <row r="456" spans="1:2" x14ac:dyDescent="0.25">
      <c r="A456" s="40"/>
      <c r="B456" s="13"/>
    </row>
    <row r="457" spans="1:2" x14ac:dyDescent="0.25">
      <c r="A457" s="40"/>
      <c r="B457" s="13"/>
    </row>
    <row r="458" spans="1:2" x14ac:dyDescent="0.25">
      <c r="A458" s="40"/>
      <c r="B458" s="13"/>
    </row>
    <row r="459" spans="1:2" x14ac:dyDescent="0.25">
      <c r="A459" s="40"/>
      <c r="B459" s="13"/>
    </row>
    <row r="460" spans="1:2" x14ac:dyDescent="0.25">
      <c r="A460" s="40"/>
      <c r="B460" s="13"/>
    </row>
    <row r="461" spans="1:2" x14ac:dyDescent="0.25">
      <c r="A461" s="40"/>
      <c r="B461" s="13"/>
    </row>
    <row r="462" spans="1:2" x14ac:dyDescent="0.25">
      <c r="A462" s="40"/>
      <c r="B462" s="13"/>
    </row>
    <row r="463" spans="1:2" x14ac:dyDescent="0.25">
      <c r="A463" s="40"/>
      <c r="B463" s="13"/>
    </row>
    <row r="464" spans="1:2" x14ac:dyDescent="0.25">
      <c r="A464" s="40"/>
      <c r="B464" s="13"/>
    </row>
    <row r="465" spans="1:2" x14ac:dyDescent="0.25">
      <c r="A465" s="40"/>
      <c r="B465" s="13"/>
    </row>
    <row r="466" spans="1:2" x14ac:dyDescent="0.25">
      <c r="A466" s="40"/>
      <c r="B466" s="13"/>
    </row>
    <row r="467" spans="1:2" x14ac:dyDescent="0.25">
      <c r="A467" s="40"/>
      <c r="B467" s="13"/>
    </row>
    <row r="468" spans="1:2" x14ac:dyDescent="0.25">
      <c r="A468" s="40"/>
      <c r="B468" s="13"/>
    </row>
    <row r="469" spans="1:2" x14ac:dyDescent="0.25">
      <c r="A469" s="40"/>
      <c r="B469" s="13"/>
    </row>
    <row r="470" spans="1:2" x14ac:dyDescent="0.25">
      <c r="A470" s="40"/>
      <c r="B470" s="13"/>
    </row>
    <row r="471" spans="1:2" x14ac:dyDescent="0.25">
      <c r="A471" s="40"/>
      <c r="B471" s="13"/>
    </row>
    <row r="472" spans="1:2" x14ac:dyDescent="0.25">
      <c r="A472" s="40"/>
      <c r="B472" s="13"/>
    </row>
    <row r="473" spans="1:2" x14ac:dyDescent="0.25">
      <c r="A473" s="40"/>
      <c r="B473" s="13"/>
    </row>
    <row r="474" spans="1:2" x14ac:dyDescent="0.25">
      <c r="A474" s="40"/>
      <c r="B474" s="13"/>
    </row>
    <row r="475" spans="1:2" x14ac:dyDescent="0.25">
      <c r="A475" s="40"/>
      <c r="B475" s="13"/>
    </row>
    <row r="476" spans="1:2" x14ac:dyDescent="0.25">
      <c r="A476" s="40"/>
      <c r="B476" s="13"/>
    </row>
    <row r="477" spans="1:2" x14ac:dyDescent="0.25">
      <c r="A477" s="40"/>
      <c r="B477" s="13"/>
    </row>
    <row r="478" spans="1:2" x14ac:dyDescent="0.25">
      <c r="A478" s="40"/>
      <c r="B478" s="13"/>
    </row>
    <row r="479" spans="1:2" x14ac:dyDescent="0.25">
      <c r="A479" s="40"/>
      <c r="B479" s="13"/>
    </row>
    <row r="480" spans="1:2" x14ac:dyDescent="0.25">
      <c r="A480" s="40"/>
      <c r="B480" s="13"/>
    </row>
    <row r="481" spans="1:2" x14ac:dyDescent="0.25">
      <c r="A481" s="40"/>
      <c r="B481" s="13"/>
    </row>
    <row r="482" spans="1:2" x14ac:dyDescent="0.25">
      <c r="A482" s="40"/>
      <c r="B482" s="13"/>
    </row>
    <row r="483" spans="1:2" x14ac:dyDescent="0.25">
      <c r="A483" s="40"/>
      <c r="B483" s="13"/>
    </row>
    <row r="484" spans="1:2" x14ac:dyDescent="0.25">
      <c r="A484" s="40"/>
      <c r="B484" s="13"/>
    </row>
    <row r="485" spans="1:2" x14ac:dyDescent="0.25">
      <c r="A485" s="40"/>
      <c r="B485" s="13"/>
    </row>
    <row r="486" spans="1:2" x14ac:dyDescent="0.25">
      <c r="A486" s="40"/>
      <c r="B486" s="13"/>
    </row>
    <row r="487" spans="1:2" x14ac:dyDescent="0.25">
      <c r="A487" s="40"/>
      <c r="B487" s="13"/>
    </row>
    <row r="488" spans="1:2" x14ac:dyDescent="0.25">
      <c r="A488" s="40"/>
      <c r="B488" s="13"/>
    </row>
    <row r="489" spans="1:2" x14ac:dyDescent="0.25">
      <c r="A489" s="40"/>
      <c r="B489" s="13"/>
    </row>
    <row r="490" spans="1:2" x14ac:dyDescent="0.25">
      <c r="A490" s="40"/>
      <c r="B490" s="13"/>
    </row>
    <row r="491" spans="1:2" x14ac:dyDescent="0.25">
      <c r="A491" s="40"/>
      <c r="B491" s="13"/>
    </row>
    <row r="492" spans="1:2" x14ac:dyDescent="0.25">
      <c r="A492" s="40"/>
      <c r="B492" s="13"/>
    </row>
    <row r="493" spans="1:2" x14ac:dyDescent="0.25">
      <c r="A493" s="40"/>
      <c r="B493" s="13"/>
    </row>
    <row r="494" spans="1:2" x14ac:dyDescent="0.25">
      <c r="A494" s="40"/>
      <c r="B494" s="13"/>
    </row>
    <row r="495" spans="1:2" x14ac:dyDescent="0.25">
      <c r="A495" s="40"/>
      <c r="B495" s="13"/>
    </row>
    <row r="496" spans="1:2" x14ac:dyDescent="0.25">
      <c r="A496" s="40"/>
      <c r="B496" s="13"/>
    </row>
    <row r="497" spans="1:2" x14ac:dyDescent="0.25">
      <c r="A497" s="40"/>
      <c r="B497" s="13"/>
    </row>
    <row r="498" spans="1:2" x14ac:dyDescent="0.25">
      <c r="A498" s="40"/>
      <c r="B498" s="13"/>
    </row>
    <row r="499" spans="1:2" x14ac:dyDescent="0.25">
      <c r="A499" s="40"/>
      <c r="B499" s="13"/>
    </row>
    <row r="500" spans="1:2" x14ac:dyDescent="0.25">
      <c r="A500" s="40"/>
      <c r="B500" s="13"/>
    </row>
    <row r="501" spans="1:2" x14ac:dyDescent="0.25">
      <c r="A501" s="40"/>
      <c r="B501" s="13"/>
    </row>
    <row r="502" spans="1:2" x14ac:dyDescent="0.25">
      <c r="A502" s="40"/>
      <c r="B502" s="13"/>
    </row>
    <row r="503" spans="1:2" x14ac:dyDescent="0.25">
      <c r="A503" s="40"/>
      <c r="B503" s="13"/>
    </row>
    <row r="504" spans="1:2" x14ac:dyDescent="0.25">
      <c r="A504" s="40"/>
      <c r="B504" s="13"/>
    </row>
    <row r="505" spans="1:2" x14ac:dyDescent="0.25">
      <c r="A505" s="40"/>
      <c r="B505" s="13"/>
    </row>
    <row r="506" spans="1:2" x14ac:dyDescent="0.25">
      <c r="A506" s="40"/>
      <c r="B506" s="13"/>
    </row>
    <row r="507" spans="1:2" x14ac:dyDescent="0.25">
      <c r="A507" s="40"/>
      <c r="B507" s="13"/>
    </row>
    <row r="508" spans="1:2" x14ac:dyDescent="0.25">
      <c r="A508" s="40"/>
      <c r="B508" s="13"/>
    </row>
    <row r="509" spans="1:2" x14ac:dyDescent="0.25">
      <c r="A509" s="40"/>
      <c r="B509" s="13"/>
    </row>
    <row r="510" spans="1:2" x14ac:dyDescent="0.25">
      <c r="A510" s="40"/>
      <c r="B510" s="13"/>
    </row>
    <row r="511" spans="1:2" x14ac:dyDescent="0.25">
      <c r="A511" s="40"/>
      <c r="B511" s="13"/>
    </row>
    <row r="512" spans="1:2" x14ac:dyDescent="0.25">
      <c r="A512" s="40"/>
      <c r="B512" s="13"/>
    </row>
    <row r="513" spans="1:2" x14ac:dyDescent="0.25">
      <c r="A513" s="40"/>
      <c r="B513" s="13"/>
    </row>
    <row r="514" spans="1:2" x14ac:dyDescent="0.25">
      <c r="A514" s="40"/>
      <c r="B514" s="13"/>
    </row>
    <row r="515" spans="1:2" x14ac:dyDescent="0.25">
      <c r="A515" s="40"/>
      <c r="B515" s="13"/>
    </row>
    <row r="516" spans="1:2" x14ac:dyDescent="0.25">
      <c r="A516" s="40"/>
      <c r="B516" s="13"/>
    </row>
    <row r="517" spans="1:2" x14ac:dyDescent="0.25">
      <c r="A517" s="40"/>
      <c r="B517" s="13"/>
    </row>
    <row r="518" spans="1:2" x14ac:dyDescent="0.25">
      <c r="A518" s="40"/>
      <c r="B518" s="13"/>
    </row>
    <row r="519" spans="1:2" x14ac:dyDescent="0.25">
      <c r="A519" s="40"/>
      <c r="B519" s="13"/>
    </row>
    <row r="520" spans="1:2" x14ac:dyDescent="0.25">
      <c r="A520" s="40"/>
      <c r="B520" s="13"/>
    </row>
    <row r="521" spans="1:2" x14ac:dyDescent="0.25">
      <c r="A521" s="40"/>
      <c r="B521" s="13"/>
    </row>
    <row r="522" spans="1:2" x14ac:dyDescent="0.25">
      <c r="A522" s="40"/>
      <c r="B522" s="13"/>
    </row>
    <row r="523" spans="1:2" x14ac:dyDescent="0.25">
      <c r="A523" s="40"/>
      <c r="B523" s="13"/>
    </row>
    <row r="524" spans="1:2" x14ac:dyDescent="0.25">
      <c r="A524" s="40"/>
      <c r="B524" s="13"/>
    </row>
    <row r="525" spans="1:2" x14ac:dyDescent="0.25">
      <c r="A525" s="40"/>
      <c r="B525" s="13"/>
    </row>
    <row r="526" spans="1:2" x14ac:dyDescent="0.25">
      <c r="A526" s="40"/>
      <c r="B526" s="13"/>
    </row>
    <row r="527" spans="1:2" x14ac:dyDescent="0.25">
      <c r="A527" s="40"/>
      <c r="B527" s="13"/>
    </row>
    <row r="528" spans="1:2" x14ac:dyDescent="0.25">
      <c r="A528" s="40"/>
      <c r="B528" s="13"/>
    </row>
    <row r="529" spans="1:2" x14ac:dyDescent="0.25">
      <c r="A529" s="40"/>
      <c r="B529" s="13"/>
    </row>
    <row r="530" spans="1:2" x14ac:dyDescent="0.25">
      <c r="A530" s="40"/>
      <c r="B530" s="13"/>
    </row>
    <row r="531" spans="1:2" x14ac:dyDescent="0.25">
      <c r="A531" s="40"/>
      <c r="B531" s="13"/>
    </row>
    <row r="532" spans="1:2" x14ac:dyDescent="0.25">
      <c r="A532" s="40"/>
      <c r="B532" s="13"/>
    </row>
    <row r="533" spans="1:2" x14ac:dyDescent="0.25">
      <c r="A533" s="40"/>
      <c r="B533" s="13"/>
    </row>
    <row r="534" spans="1:2" x14ac:dyDescent="0.25">
      <c r="A534" s="40"/>
      <c r="B534" s="13"/>
    </row>
    <row r="535" spans="1:2" x14ac:dyDescent="0.25">
      <c r="A535" s="40"/>
      <c r="B535" s="13"/>
    </row>
    <row r="536" spans="1:2" x14ac:dyDescent="0.25">
      <c r="A536" s="40"/>
      <c r="B536" s="13"/>
    </row>
    <row r="537" spans="1:2" x14ac:dyDescent="0.25">
      <c r="A537" s="40"/>
      <c r="B537" s="13"/>
    </row>
    <row r="538" spans="1:2" x14ac:dyDescent="0.25">
      <c r="A538" s="40"/>
      <c r="B538" s="13"/>
    </row>
    <row r="539" spans="1:2" x14ac:dyDescent="0.25">
      <c r="A539" s="40"/>
      <c r="B539" s="13"/>
    </row>
    <row r="540" spans="1:2" x14ac:dyDescent="0.25">
      <c r="A540" s="40"/>
      <c r="B540" s="13"/>
    </row>
    <row r="541" spans="1:2" x14ac:dyDescent="0.25">
      <c r="A541" s="40"/>
      <c r="B541" s="13"/>
    </row>
    <row r="542" spans="1:2" x14ac:dyDescent="0.25">
      <c r="A542" s="40"/>
      <c r="B542" s="13"/>
    </row>
    <row r="543" spans="1:2" x14ac:dyDescent="0.25">
      <c r="A543" s="40"/>
      <c r="B543" s="13"/>
    </row>
    <row r="544" spans="1:2" x14ac:dyDescent="0.25">
      <c r="A544" s="40"/>
      <c r="B544" s="13"/>
    </row>
    <row r="545" spans="1:2" x14ac:dyDescent="0.25">
      <c r="A545" s="40"/>
      <c r="B545" s="13"/>
    </row>
    <row r="546" spans="1:2" x14ac:dyDescent="0.25">
      <c r="A546" s="40"/>
      <c r="B546" s="13"/>
    </row>
    <row r="547" spans="1:2" x14ac:dyDescent="0.25">
      <c r="A547" s="40"/>
      <c r="B547" s="13"/>
    </row>
    <row r="548" spans="1:2" x14ac:dyDescent="0.25">
      <c r="A548" s="40"/>
      <c r="B548" s="13"/>
    </row>
    <row r="549" spans="1:2" x14ac:dyDescent="0.25">
      <c r="A549" s="40"/>
      <c r="B549" s="13"/>
    </row>
    <row r="550" spans="1:2" x14ac:dyDescent="0.25">
      <c r="A550" s="40"/>
      <c r="B550" s="13"/>
    </row>
    <row r="551" spans="1:2" x14ac:dyDescent="0.25">
      <c r="A551" s="40"/>
      <c r="B551" s="13"/>
    </row>
    <row r="552" spans="1:2" x14ac:dyDescent="0.25">
      <c r="A552" s="40"/>
      <c r="B552" s="13"/>
    </row>
    <row r="553" spans="1:2" x14ac:dyDescent="0.25">
      <c r="A553" s="40"/>
      <c r="B553" s="13"/>
    </row>
    <row r="554" spans="1:2" x14ac:dyDescent="0.25">
      <c r="A554" s="40"/>
      <c r="B554" s="13"/>
    </row>
    <row r="555" spans="1:2" x14ac:dyDescent="0.25">
      <c r="A555" s="40"/>
      <c r="B555" s="13"/>
    </row>
    <row r="556" spans="1:2" x14ac:dyDescent="0.25">
      <c r="A556" s="40"/>
      <c r="B556" s="13"/>
    </row>
    <row r="557" spans="1:2" x14ac:dyDescent="0.25">
      <c r="A557" s="40"/>
      <c r="B557" s="13"/>
    </row>
    <row r="558" spans="1:2" x14ac:dyDescent="0.25">
      <c r="A558" s="40"/>
      <c r="B558" s="13"/>
    </row>
    <row r="559" spans="1:2" x14ac:dyDescent="0.25">
      <c r="A559" s="40"/>
      <c r="B559" s="13"/>
    </row>
    <row r="560" spans="1:2" x14ac:dyDescent="0.25">
      <c r="A560" s="40"/>
      <c r="B560" s="13"/>
    </row>
    <row r="561" spans="1:2" x14ac:dyDescent="0.25">
      <c r="A561" s="40"/>
      <c r="B561" s="13"/>
    </row>
    <row r="562" spans="1:2" x14ac:dyDescent="0.25">
      <c r="A562" s="40"/>
      <c r="B562" s="13"/>
    </row>
    <row r="563" spans="1:2" x14ac:dyDescent="0.25">
      <c r="A563" s="40"/>
      <c r="B563" s="13"/>
    </row>
    <row r="564" spans="1:2" x14ac:dyDescent="0.25">
      <c r="A564" s="40"/>
      <c r="B564" s="13"/>
    </row>
    <row r="565" spans="1:2" x14ac:dyDescent="0.25">
      <c r="A565" s="40"/>
      <c r="B565" s="13"/>
    </row>
    <row r="566" spans="1:2" x14ac:dyDescent="0.25">
      <c r="A566" s="40"/>
      <c r="B566" s="13"/>
    </row>
    <row r="567" spans="1:2" x14ac:dyDescent="0.25">
      <c r="A567" s="40"/>
      <c r="B567" s="13"/>
    </row>
    <row r="568" spans="1:2" x14ac:dyDescent="0.25">
      <c r="A568" s="40"/>
      <c r="B568" s="13"/>
    </row>
    <row r="569" spans="1:2" x14ac:dyDescent="0.25">
      <c r="A569" s="40"/>
      <c r="B569" s="13"/>
    </row>
    <row r="570" spans="1:2" x14ac:dyDescent="0.25">
      <c r="A570" s="40"/>
      <c r="B570" s="13"/>
    </row>
    <row r="571" spans="1:2" x14ac:dyDescent="0.25">
      <c r="A571" s="40"/>
      <c r="B571" s="13"/>
    </row>
    <row r="572" spans="1:2" x14ac:dyDescent="0.25">
      <c r="A572" s="40"/>
      <c r="B572" s="13"/>
    </row>
    <row r="573" spans="1:2" x14ac:dyDescent="0.25">
      <c r="A573" s="40"/>
      <c r="B573" s="13"/>
    </row>
    <row r="574" spans="1:2" x14ac:dyDescent="0.25">
      <c r="A574" s="40"/>
      <c r="B574" s="13"/>
    </row>
    <row r="575" spans="1:2" x14ac:dyDescent="0.25">
      <c r="A575" s="40"/>
      <c r="B575" s="13"/>
    </row>
    <row r="576" spans="1:2" x14ac:dyDescent="0.25">
      <c r="A576" s="40"/>
      <c r="B576" s="13"/>
    </row>
    <row r="577" spans="1:2" x14ac:dyDescent="0.25">
      <c r="A577" s="40"/>
      <c r="B577" s="13"/>
    </row>
    <row r="578" spans="1:2" x14ac:dyDescent="0.25">
      <c r="A578" s="40"/>
      <c r="B578" s="13"/>
    </row>
    <row r="579" spans="1:2" x14ac:dyDescent="0.25">
      <c r="A579" s="40"/>
      <c r="B579" s="13"/>
    </row>
    <row r="580" spans="1:2" x14ac:dyDescent="0.25">
      <c r="A580" s="40"/>
      <c r="B580" s="13"/>
    </row>
    <row r="581" spans="1:2" x14ac:dyDescent="0.25">
      <c r="A581" s="40"/>
      <c r="B581" s="13"/>
    </row>
    <row r="582" spans="1:2" x14ac:dyDescent="0.25">
      <c r="A582" s="40"/>
      <c r="B582" s="13"/>
    </row>
    <row r="583" spans="1:2" x14ac:dyDescent="0.25">
      <c r="A583" s="40"/>
      <c r="B583" s="13"/>
    </row>
    <row r="584" spans="1:2" x14ac:dyDescent="0.25">
      <c r="A584" s="40"/>
      <c r="B584" s="13"/>
    </row>
    <row r="585" spans="1:2" x14ac:dyDescent="0.25">
      <c r="A585" s="40"/>
      <c r="B585" s="13"/>
    </row>
    <row r="586" spans="1:2" x14ac:dyDescent="0.25">
      <c r="B586" s="13"/>
    </row>
    <row r="587" spans="1:2" x14ac:dyDescent="0.25">
      <c r="B587" s="13"/>
    </row>
    <row r="588" spans="1:2" x14ac:dyDescent="0.25">
      <c r="B588" s="13"/>
    </row>
    <row r="589" spans="1:2" x14ac:dyDescent="0.25">
      <c r="B589" s="13"/>
    </row>
    <row r="590" spans="1:2" x14ac:dyDescent="0.25">
      <c r="B590" s="13"/>
    </row>
    <row r="591" spans="1:2" x14ac:dyDescent="0.25">
      <c r="B591" s="13"/>
    </row>
    <row r="592" spans="1:2" x14ac:dyDescent="0.25">
      <c r="B592" s="13"/>
    </row>
    <row r="593" spans="2:2" x14ac:dyDescent="0.25">
      <c r="B593" s="13"/>
    </row>
    <row r="594" spans="2:2" x14ac:dyDescent="0.25">
      <c r="B594" s="13"/>
    </row>
    <row r="595" spans="2:2" x14ac:dyDescent="0.25">
      <c r="B595" s="13"/>
    </row>
    <row r="596" spans="2:2" x14ac:dyDescent="0.25">
      <c r="B596" s="13"/>
    </row>
    <row r="597" spans="2:2" x14ac:dyDescent="0.25">
      <c r="B597" s="13"/>
    </row>
    <row r="598" spans="2:2" x14ac:dyDescent="0.25">
      <c r="B598" s="13"/>
    </row>
    <row r="599" spans="2:2" x14ac:dyDescent="0.25">
      <c r="B599" s="13"/>
    </row>
    <row r="600" spans="2:2" x14ac:dyDescent="0.25">
      <c r="B600" s="13"/>
    </row>
    <row r="601" spans="2:2" x14ac:dyDescent="0.25">
      <c r="B601" s="13"/>
    </row>
    <row r="602" spans="2:2" x14ac:dyDescent="0.25">
      <c r="B602" s="13"/>
    </row>
    <row r="603" spans="2:2" x14ac:dyDescent="0.25">
      <c r="B603" s="13"/>
    </row>
    <row r="604" spans="2:2" x14ac:dyDescent="0.25">
      <c r="B604" s="13"/>
    </row>
    <row r="605" spans="2:2" x14ac:dyDescent="0.25">
      <c r="B605" s="13"/>
    </row>
    <row r="606" spans="2:2" x14ac:dyDescent="0.25">
      <c r="B606" s="13"/>
    </row>
    <row r="607" spans="2:2" x14ac:dyDescent="0.25">
      <c r="B607" s="13"/>
    </row>
    <row r="608" spans="2:2" x14ac:dyDescent="0.25">
      <c r="B608" s="13"/>
    </row>
    <row r="609" spans="2:2" x14ac:dyDescent="0.25">
      <c r="B609" s="13"/>
    </row>
    <row r="610" spans="2:2" x14ac:dyDescent="0.25">
      <c r="B610" s="13"/>
    </row>
    <row r="611" spans="2:2" x14ac:dyDescent="0.25">
      <c r="B611" s="13"/>
    </row>
    <row r="612" spans="2:2" x14ac:dyDescent="0.25">
      <c r="B612" s="13"/>
    </row>
    <row r="613" spans="2:2" x14ac:dyDescent="0.25">
      <c r="B613" s="13"/>
    </row>
    <row r="614" spans="2:2" x14ac:dyDescent="0.25">
      <c r="B614" s="13"/>
    </row>
    <row r="615" spans="2:2" x14ac:dyDescent="0.25">
      <c r="B615" s="13"/>
    </row>
    <row r="616" spans="2:2" x14ac:dyDescent="0.25">
      <c r="B616" s="13"/>
    </row>
    <row r="617" spans="2:2" x14ac:dyDescent="0.25">
      <c r="B617" s="13"/>
    </row>
    <row r="618" spans="2:2" x14ac:dyDescent="0.25">
      <c r="B618" s="13"/>
    </row>
    <row r="619" spans="2:2" x14ac:dyDescent="0.25">
      <c r="B619" s="13"/>
    </row>
    <row r="620" spans="2:2" x14ac:dyDescent="0.25">
      <c r="B620" s="13"/>
    </row>
    <row r="621" spans="2:2" x14ac:dyDescent="0.25">
      <c r="B621" s="13"/>
    </row>
    <row r="622" spans="2:2" x14ac:dyDescent="0.25">
      <c r="B622" s="13"/>
    </row>
    <row r="623" spans="2:2" x14ac:dyDescent="0.25">
      <c r="B623" s="13"/>
    </row>
    <row r="624" spans="2:2" x14ac:dyDescent="0.25">
      <c r="B624" s="13"/>
    </row>
    <row r="625" spans="2:2" x14ac:dyDescent="0.25">
      <c r="B625" s="13"/>
    </row>
    <row r="626" spans="2:2" x14ac:dyDescent="0.25">
      <c r="B626" s="13"/>
    </row>
    <row r="627" spans="2:2" x14ac:dyDescent="0.25">
      <c r="B627" s="13"/>
    </row>
    <row r="628" spans="2:2" x14ac:dyDescent="0.25">
      <c r="B62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FCR_STD CURVE</vt:lpstr>
      <vt:lpstr>Stroubles_STD_curve</vt:lpstr>
      <vt:lpstr>Stroubles</vt:lpstr>
      <vt:lpstr>Falling Creek</vt:lpstr>
      <vt:lpstr>Fyb</vt:lpstr>
      <vt:lpstr>Burnt Penny</vt:lpstr>
      <vt:lpstr>Crinkled Raisin</vt:lpstr>
      <vt:lpstr>BVR inflow</vt:lpstr>
      <vt:lpstr>Outflow</vt:lpstr>
      <vt:lpstr>MASS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Farrell</dc:creator>
  <cp:lastModifiedBy>Ryan McClure</cp:lastModifiedBy>
  <dcterms:created xsi:type="dcterms:W3CDTF">2013-04-02T17:14:35Z</dcterms:created>
  <dcterms:modified xsi:type="dcterms:W3CDTF">2019-05-29T16:43:38Z</dcterms:modified>
</cp:coreProperties>
</file>