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<sst xmlns="http://schemas.openxmlformats.org/spreadsheetml/2006/main" count="977" uniqueCount="222">
  <si>
    <t>[31:26]</t>
  </si>
  <si>
    <t>旧</t>
  </si>
  <si>
    <t>测试指令集</t>
  </si>
  <si>
    <t>Op</t>
  </si>
  <si>
    <t>rs</t>
  </si>
  <si>
    <t>rt</t>
  </si>
  <si>
    <t>rd</t>
  </si>
  <si>
    <t>00000</t>
  </si>
  <si>
    <t>func</t>
  </si>
  <si>
    <t>add</t>
  </si>
  <si>
    <t>000000</t>
  </si>
  <si>
    <t>rd=rs+rt</t>
  </si>
  <si>
    <t>00001</t>
  </si>
  <si>
    <t>sub</t>
  </si>
  <si>
    <t>000001</t>
  </si>
  <si>
    <t>rd=rs-rt</t>
  </si>
  <si>
    <t>00010</t>
  </si>
  <si>
    <t>and</t>
  </si>
  <si>
    <t>000010</t>
  </si>
  <si>
    <t>rd=rs&amp;rt</t>
  </si>
  <si>
    <t>00011</t>
  </si>
  <si>
    <t>or</t>
  </si>
  <si>
    <t>000011</t>
  </si>
  <si>
    <t>rd=rs|rt</t>
  </si>
  <si>
    <t>00100</t>
  </si>
  <si>
    <t>sll</t>
  </si>
  <si>
    <t>sa</t>
  </si>
  <si>
    <t>000100</t>
  </si>
  <si>
    <t>00101</t>
  </si>
  <si>
    <t>andi</t>
  </si>
  <si>
    <t>immediate num</t>
  </si>
  <si>
    <t>rt=rs&amp;imm</t>
  </si>
  <si>
    <t>00110</t>
  </si>
  <si>
    <t>000101</t>
  </si>
  <si>
    <t>ori</t>
  </si>
  <si>
    <t>rt=rs|imm</t>
  </si>
  <si>
    <t>00111</t>
  </si>
  <si>
    <t>000110</t>
  </si>
  <si>
    <t>slti</t>
  </si>
  <si>
    <t>01000</t>
  </si>
  <si>
    <t>000111</t>
  </si>
  <si>
    <t>addiu</t>
  </si>
  <si>
    <t>rt=rs+imm</t>
  </si>
  <si>
    <t>01001</t>
  </si>
  <si>
    <t>bne</t>
  </si>
  <si>
    <t>beq</t>
  </si>
  <si>
    <t>j</t>
  </si>
  <si>
    <t>PC_new</t>
  </si>
  <si>
    <t>pc=pc_new</t>
  </si>
  <si>
    <t>bltz</t>
  </si>
  <si>
    <t>001000</t>
  </si>
  <si>
    <t>sw</t>
  </si>
  <si>
    <t>001001</t>
  </si>
  <si>
    <t>mem[rs+imm]=rt</t>
  </si>
  <si>
    <t>lw</t>
  </si>
  <si>
    <t>001010</t>
  </si>
  <si>
    <t>rt=mem[rs+imm]</t>
  </si>
  <si>
    <t>halt</t>
  </si>
  <si>
    <t>xxx</t>
  </si>
  <si>
    <t>00000000001000010000100001000000</t>
  </si>
  <si>
    <t>100000</t>
  </si>
  <si>
    <t>实现</t>
  </si>
  <si>
    <t>00000000010000100001000010000001</t>
  </si>
  <si>
    <t>100010</t>
  </si>
  <si>
    <t>Ins[</t>
  </si>
  <si>
    <t>]=32'b</t>
  </si>
  <si>
    <t>;</t>
  </si>
  <si>
    <t>0</t>
  </si>
  <si>
    <t>r0=r0+7 =7</t>
  </si>
  <si>
    <t>00000000011000110001100011000010</t>
  </si>
  <si>
    <t>100100</t>
  </si>
  <si>
    <t>4</t>
  </si>
  <si>
    <t>r1=r0+3 =10</t>
  </si>
  <si>
    <t>00000000100001000010000100000011</t>
  </si>
  <si>
    <t>100101</t>
  </si>
  <si>
    <t>8</t>
  </si>
  <si>
    <t>r2=r0&amp;5 =5</t>
  </si>
  <si>
    <t>c</t>
  </si>
  <si>
    <t>r3=r2|8 =13=d</t>
  </si>
  <si>
    <t>00000100110001100011000110000101</t>
  </si>
  <si>
    <t>001100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</si>
  <si>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</t>
    </r>
  </si>
  <si>
    <t>r4=r1+r2 =15=f</t>
  </si>
  <si>
    <t>00001000111001110011100111000110</t>
  </si>
  <si>
    <t>001101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</si>
  <si>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4</t>
    </r>
  </si>
  <si>
    <t>r5=r2-r1 =-5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</si>
  <si>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8</t>
    </r>
  </si>
  <si>
    <t>r6=r3&amp;r1 =8</t>
  </si>
  <si>
    <t>00010001001010010100101001000101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</si>
  <si>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c</t>
    </r>
  </si>
  <si>
    <t>r7=r3|r4 =f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</si>
  <si>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</t>
    </r>
  </si>
  <si>
    <t>mem[r2+7]=r3 mem[12]=d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</si>
  <si>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4</t>
    </r>
  </si>
  <si>
    <t>r2=mem[r0+5]</t>
  </si>
  <si>
    <t>00011100000000000000000000000000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</si>
  <si>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8</t>
    </r>
  </si>
  <si>
    <t>001011</t>
  </si>
  <si>
    <r>
      <rPr>
        <sz val="11"/>
        <color theme="1"/>
        <rFont val="宋体"/>
        <charset val="134"/>
        <scheme val="minor"/>
      </rPr>
      <t>jumpto</t>
    </r>
    <r>
      <rPr>
        <sz val="11"/>
        <color theme="1"/>
        <rFont val="宋体"/>
        <charset val="134"/>
        <scheme val="minor"/>
      </rPr>
      <t>下一个</t>
    </r>
  </si>
  <si>
    <t>00100100011000110001100011000101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</si>
  <si>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c</t>
    </r>
  </si>
  <si>
    <t>r8=r3&lt;&lt;2 =8'h34</t>
  </si>
  <si>
    <t>00101000010000100001000010000110</t>
  </si>
  <si>
    <t>30</t>
  </si>
  <si>
    <t>0000000000000001</t>
  </si>
  <si>
    <t>(r0&lt;1)?r2=1:r2=0</t>
  </si>
  <si>
    <t>11111100010000100001000010000111</t>
  </si>
  <si>
    <t>34</t>
  </si>
  <si>
    <t>跳转+1</t>
  </si>
  <si>
    <t>3c</t>
  </si>
  <si>
    <t>不跳转</t>
  </si>
  <si>
    <t>40</t>
  </si>
  <si>
    <t>0000000000000010</t>
  </si>
  <si>
    <t>跳转+2</t>
  </si>
  <si>
    <t>44</t>
  </si>
  <si>
    <t>48</t>
  </si>
  <si>
    <t>4c</t>
  </si>
  <si>
    <t>111111</t>
  </si>
  <si>
    <t>停止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</si>
  <si>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01100</t>
    </r>
  </si>
  <si>
    <t>标准的指令格式：</t>
  </si>
  <si>
    <t>rd=rt&lt;&lt;sa</t>
  </si>
  <si>
    <t>符号扩展</t>
  </si>
  <si>
    <t>地址</t>
  </si>
  <si>
    <t>汇编程序</t>
  </si>
  <si>
    <t>op（6）</t>
  </si>
  <si>
    <t>rs(5)</t>
  </si>
  <si>
    <t>rt(5)</t>
  </si>
  <si>
    <t>rd(5)</t>
  </si>
  <si>
    <t>?</t>
  </si>
  <si>
    <t>16进制数代码</t>
  </si>
  <si>
    <t>0x00000000</t>
  </si>
  <si>
    <t>addiu  $1,$0,8</t>
  </si>
  <si>
    <t>r1=8</t>
  </si>
  <si>
    <t>{</t>
  </si>
  <si>
    <t xml:space="preserve"> Ins[</t>
  </si>
  <si>
    <t>*4+</t>
  </si>
  <si>
    <t>]</t>
  </si>
  <si>
    <t>,</t>
  </si>
  <si>
    <t>}</t>
  </si>
  <si>
    <t>0x00000004</t>
  </si>
  <si>
    <t>ori  $2,$0,2</t>
  </si>
  <si>
    <t>r2=2</t>
  </si>
  <si>
    <t>1</t>
  </si>
  <si>
    <t>0x00000008</t>
  </si>
  <si>
    <t>add  $3,$2,$1</t>
  </si>
  <si>
    <t>r3=10</t>
  </si>
  <si>
    <t>2</t>
  </si>
  <si>
    <t>0x0000000C</t>
  </si>
  <si>
    <t>sub  $5,$3,$2</t>
  </si>
  <si>
    <t>r5=8</t>
  </si>
  <si>
    <t>3</t>
  </si>
  <si>
    <t>0x00000010</t>
  </si>
  <si>
    <t>and  $4,$5,$2</t>
  </si>
  <si>
    <t>r4=0</t>
  </si>
  <si>
    <t>0x00000014</t>
  </si>
  <si>
    <t>or  $8,$4,$2</t>
  </si>
  <si>
    <t>r8=2</t>
  </si>
  <si>
    <t>5</t>
  </si>
  <si>
    <t>0x00000018</t>
  </si>
  <si>
    <t>sll  $8,$8,1</t>
  </si>
  <si>
    <t>r8=4</t>
  </si>
  <si>
    <t>6</t>
  </si>
  <si>
    <t>0x0000001C</t>
  </si>
  <si>
    <t>bne $8,$1,-2 (≠,转18)</t>
  </si>
  <si>
    <t>11111</t>
  </si>
  <si>
    <t>111110</t>
  </si>
  <si>
    <t>跳1次，r8=8</t>
  </si>
  <si>
    <t>7</t>
  </si>
  <si>
    <t>0x00000020</t>
  </si>
  <si>
    <t>slti  $6,$2,4</t>
  </si>
  <si>
    <t>r2=1</t>
  </si>
  <si>
    <t>0x00000024</t>
  </si>
  <si>
    <t>slti  $7,$6,0</t>
  </si>
  <si>
    <t>r6=0</t>
  </si>
  <si>
    <t>9</t>
  </si>
  <si>
    <t>0x00000028</t>
  </si>
  <si>
    <t>addiu $7,$7,8</t>
  </si>
  <si>
    <t>r7=8</t>
  </si>
  <si>
    <t>10</t>
  </si>
  <si>
    <t>0x0000002C</t>
  </si>
  <si>
    <t>beq $7,$1,-2 (=,转28)</t>
  </si>
  <si>
    <t>跳1次，r7=16</t>
  </si>
  <si>
    <t>11</t>
  </si>
  <si>
    <t>0x00000030</t>
  </si>
  <si>
    <t>sw  $2,4($1)</t>
  </si>
  <si>
    <t>101011</t>
  </si>
  <si>
    <t>Mem[r1+4]=r2 Mem[12]=1</t>
  </si>
  <si>
    <t>12</t>
  </si>
  <si>
    <t>0x00000034</t>
  </si>
  <si>
    <t>lw  $9,4($1)</t>
  </si>
  <si>
    <t>100011</t>
  </si>
  <si>
    <t>r9=1</t>
  </si>
  <si>
    <t>13</t>
  </si>
  <si>
    <t>0x00000038</t>
  </si>
  <si>
    <t>addiu  $10,$0,-2</t>
  </si>
  <si>
    <t>01010</t>
  </si>
  <si>
    <t>r10=-2</t>
  </si>
  <si>
    <t>14</t>
  </si>
  <si>
    <t>0x0000003C</t>
  </si>
  <si>
    <t>addiu  $10,$10,1</t>
  </si>
  <si>
    <t>r10=-1</t>
  </si>
  <si>
    <t>15</t>
  </si>
  <si>
    <t>0x00000040</t>
  </si>
  <si>
    <t>blez $10,-2(≤0,转3C)</t>
  </si>
  <si>
    <t>跳1次，r10=0</t>
  </si>
  <si>
    <t>16</t>
  </si>
  <si>
    <t>0x00000044</t>
  </si>
  <si>
    <t>andi  $11,$2,2</t>
  </si>
  <si>
    <t>01011</t>
  </si>
  <si>
    <t>r11=0</t>
  </si>
  <si>
    <t>17</t>
  </si>
  <si>
    <t>0x00000048</t>
  </si>
  <si>
    <t>j  0x0000004C</t>
  </si>
  <si>
    <t>010011</t>
  </si>
  <si>
    <t>18</t>
  </si>
  <si>
    <t>0x0000004C</t>
  </si>
  <si>
    <t>r8=1</t>
  </si>
  <si>
    <t>19</t>
  </si>
  <si>
    <t>0x00000050</t>
  </si>
  <si>
    <t>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</si>
</sst>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0" fillId="5" borderId="0" xfId="0" applyNumberFormat="1" applyFill="1">
      <alignment vertical="center"/>
    </xf>
    <xf numFmtId="49" fontId="0" fillId="6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4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7" borderId="0" xfId="0" applyNumberFormat="1" applyFill="1">
      <alignment vertical="center"/>
    </xf>
    <xf numFmtId="49" fontId="0" fillId="7" borderId="0" xfId="0" applyNumberFormat="1" applyFont="1" applyFill="1">
      <alignment vertical="center"/>
    </xf>
    <xf numFmtId="49" fontId="0" fillId="3" borderId="0" xfId="0" applyNumberFormat="1" applyFont="1" applyFill="1">
      <alignment vertical="center"/>
    </xf>
    <xf numFmtId="49" fontId="0" fillId="0" borderId="0" xfId="0" applyNumberFormat="1" applyFont="1">
      <alignment vertical="center"/>
    </xf>
    <xf numFmtId="0" fontId="0" fillId="2" borderId="0" xfId="0" applyNumberFormat="1" applyFill="1">
      <alignment vertical="center"/>
    </xf>
    <xf numFmtId="0" fontId="0" fillId="3" borderId="0" xfId="0" applyNumberFormat="1" applyFill="1">
      <alignment vertical="center"/>
    </xf>
    <xf numFmtId="49" fontId="0" fillId="4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center"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49" fontId="0" fillId="8" borderId="0" xfId="0" applyNumberFormat="1" applyFill="1">
      <alignment vertical="center"/>
    </xf>
    <xf numFmtId="49" fontId="0" fillId="9" borderId="0" xfId="0" applyNumberFormat="1" applyFill="1">
      <alignment vertical="center"/>
    </xf>
    <xf numFmtId="0" fontId="0" fillId="6" borderId="0" xfId="0" applyFill="1">
      <alignment vertical="center"/>
    </xf>
    <xf numFmtId="49" fontId="0" fillId="10" borderId="0" xfId="0" applyNumberFormat="1" applyFill="1">
      <alignment vertical="center"/>
    </xf>
    <xf numFmtId="0" fontId="0" fillId="6" borderId="0" xfId="0" applyNumberFormat="1" applyFill="1">
      <alignment vertical="center"/>
    </xf>
    <xf numFmtId="49" fontId="0" fillId="2" borderId="0" xfId="0" applyNumberFormat="1" applyFill="1" quotePrefix="1">
      <alignment vertical="center"/>
    </xf>
    <xf numFmtId="0" fontId="0" fillId="2" borderId="0" xfId="0" applyNumberFormat="1" applyFill="1" quotePrefix="1">
      <alignment vertical="center"/>
    </xf>
    <xf numFmtId="49" fontId="0" fillId="3" borderId="0" xfId="0" applyNumberFormat="1" applyFill="1" quotePrefix="1">
      <alignment vertical="center"/>
    </xf>
    <xf numFmtId="0" fontId="0" fillId="3" borderId="0" xfId="0" applyNumberFormat="1" applyFill="1" quotePrefix="1">
      <alignment vertical="center"/>
    </xf>
    <xf numFmtId="49" fontId="0" fillId="4" borderId="0" xfId="0" applyNumberFormat="1" applyFill="1" quotePrefix="1">
      <alignment vertical="center"/>
    </xf>
    <xf numFmtId="0" fontId="0" fillId="4" borderId="0" xfId="0" applyNumberFormat="1" applyFill="1" quotePrefix="1">
      <alignment vertical="center"/>
    </xf>
    <xf numFmtId="49" fontId="0" fillId="5" borderId="0" xfId="0" applyNumberFormat="1" applyFill="1" quotePrefix="1">
      <alignment vertical="center"/>
    </xf>
    <xf numFmtId="0" fontId="0" fillId="5" borderId="0" xfId="0" applyNumberFormat="1" applyFill="1" quotePrefix="1">
      <alignment vertical="center"/>
    </xf>
    <xf numFmtId="0" fontId="0" fillId="7" borderId="0" xfId="0" applyNumberFormat="1" applyFill="1" quotePrefix="1">
      <alignment vertical="center"/>
    </xf>
    <xf numFmtId="49" fontId="0" fillId="0" borderId="0" xfId="0" applyNumberFormat="1" quotePrefix="1">
      <alignment vertical="center"/>
    </xf>
    <xf numFmtId="49" fontId="0" fillId="7" borderId="0" xfId="0" applyNumberFormat="1" applyFill="1" quotePrefix="1">
      <alignment vertical="center"/>
    </xf>
    <xf numFmtId="0" fontId="0" fillId="5" borderId="0" xfId="0" applyNumberForma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0"/>
  <sheetViews>
    <sheetView tabSelected="1" topLeftCell="A70" workbookViewId="0">
      <selection activeCell="J77" sqref="J77"/>
    </sheetView>
  </sheetViews>
  <sheetFormatPr defaultColWidth="15.5" defaultRowHeight="17.1" customHeight="1"/>
  <cols>
    <col min="1" max="1" width="15.5" style="6"/>
    <col min="3" max="3" width="24.6272727272727" style="6" customWidth="1"/>
    <col min="4" max="4" width="15.5" style="6" customWidth="1"/>
    <col min="5" max="5" width="12.5" style="6" customWidth="1"/>
    <col min="6" max="7" width="15.5" style="6" customWidth="1"/>
    <col min="8" max="8" width="36" style="6" customWidth="1"/>
    <col min="9" max="9" width="15.5" style="6" customWidth="1"/>
    <col min="10" max="10" width="24.8727272727273" style="6" customWidth="1"/>
    <col min="11" max="11" width="36" style="6" customWidth="1"/>
    <col min="12" max="12" width="97.1272727272727" style="6" customWidth="1"/>
    <col min="13" max="18" width="15.5" style="6" customWidth="1"/>
    <col min="19" max="19" width="36" style="7" customWidth="1"/>
    <col min="20" max="24" width="15.5" style="7" customWidth="1"/>
    <col min="25" max="25" width="15.5" style="6" customWidth="1"/>
    <col min="27" max="27" width="15.5" style="7" customWidth="1"/>
    <col min="28" max="16383" width="15.5" style="6" customWidth="1"/>
    <col min="16384" max="16384" width="15.5" style="6"/>
  </cols>
  <sheetData>
    <row r="1" customHeight="1" spans="8:8">
      <c r="H1" s="6" t="s">
        <v>0</v>
      </c>
    </row>
    <row r="2" customHeight="1" spans="6:25">
      <c r="F2" s="5" t="s">
        <v>1</v>
      </c>
      <c r="G2" s="6" t="s">
        <v>2</v>
      </c>
      <c r="H2" s="6" t="s">
        <v>3</v>
      </c>
      <c r="J2" s="6" t="s">
        <v>4</v>
      </c>
      <c r="K2" s="6" t="s">
        <v>5</v>
      </c>
      <c r="L2" s="6" t="s">
        <v>6</v>
      </c>
      <c r="M2" s="6" t="s">
        <v>7</v>
      </c>
      <c r="N2" s="6" t="s">
        <v>8</v>
      </c>
      <c r="T2" s="6" t="s">
        <v>3</v>
      </c>
      <c r="U2" s="6" t="s">
        <v>4</v>
      </c>
      <c r="V2" s="6" t="s">
        <v>5</v>
      </c>
      <c r="W2" s="6" t="s">
        <v>6</v>
      </c>
      <c r="X2" s="6" t="s">
        <v>7</v>
      </c>
      <c r="Y2" s="6" t="s">
        <v>8</v>
      </c>
    </row>
    <row r="3" customHeight="1" spans="8:25">
      <c r="H3" s="6">
        <v>6</v>
      </c>
      <c r="J3" s="6">
        <v>5</v>
      </c>
      <c r="K3" s="6">
        <v>5</v>
      </c>
      <c r="L3" s="6">
        <v>5</v>
      </c>
      <c r="M3" s="6">
        <v>5</v>
      </c>
      <c r="N3" s="6">
        <v>6</v>
      </c>
      <c r="T3" s="6">
        <v>6</v>
      </c>
      <c r="U3" s="6">
        <v>5</v>
      </c>
      <c r="V3" s="6">
        <v>5</v>
      </c>
      <c r="W3" s="6">
        <v>5</v>
      </c>
      <c r="X3" s="6">
        <v>5</v>
      </c>
      <c r="Y3" s="6">
        <v>6</v>
      </c>
    </row>
    <row r="4" s="1" customFormat="1" customHeight="1" spans="7:27">
      <c r="G4" s="1" t="s">
        <v>9</v>
      </c>
      <c r="H4" s="30" t="s">
        <v>10</v>
      </c>
      <c r="J4" s="1" t="s">
        <v>4</v>
      </c>
      <c r="K4" s="1" t="s">
        <v>5</v>
      </c>
      <c r="L4" s="1" t="s">
        <v>6</v>
      </c>
      <c r="M4" s="1" t="s">
        <v>7</v>
      </c>
      <c r="N4" s="30" t="s">
        <v>10</v>
      </c>
      <c r="P4" s="1" t="s">
        <v>11</v>
      </c>
      <c r="S4" s="14" t="str">
        <f>T4&amp;U4&amp;V4&amp;W4&amp;X4&amp;Y4</f>
        <v>00000000001000010000100001000000</v>
      </c>
      <c r="T4" s="31" t="str">
        <f>H4</f>
        <v>000000</v>
      </c>
      <c r="U4" s="1" t="s">
        <v>12</v>
      </c>
      <c r="V4" s="1" t="s">
        <v>12</v>
      </c>
      <c r="W4" s="1" t="s">
        <v>12</v>
      </c>
      <c r="X4" s="1" t="s">
        <v>12</v>
      </c>
      <c r="Y4" s="30" t="s">
        <v>10</v>
      </c>
      <c r="AA4" s="14"/>
    </row>
    <row r="5" s="1" customFormat="1" customHeight="1" spans="7:27">
      <c r="G5" s="1" t="s">
        <v>13</v>
      </c>
      <c r="H5" s="30" t="s">
        <v>10</v>
      </c>
      <c r="J5" s="1" t="s">
        <v>4</v>
      </c>
      <c r="K5" s="1" t="s">
        <v>5</v>
      </c>
      <c r="L5" s="1" t="s">
        <v>6</v>
      </c>
      <c r="M5" s="1" t="s">
        <v>7</v>
      </c>
      <c r="N5" s="30" t="s">
        <v>14</v>
      </c>
      <c r="P5" s="1" t="s">
        <v>15</v>
      </c>
      <c r="S5" s="14" t="str">
        <f t="shared" ref="S5:S19" si="0">T5&amp;U5&amp;V5&amp;W5&amp;X5&amp;Y5</f>
        <v>00000000010000100001000010000001</v>
      </c>
      <c r="T5" s="31" t="str">
        <f t="shared" ref="T5:T19" si="1">H5</f>
        <v>000000</v>
      </c>
      <c r="U5" s="1" t="s">
        <v>16</v>
      </c>
      <c r="V5" s="1" t="s">
        <v>16</v>
      </c>
      <c r="W5" s="1" t="s">
        <v>16</v>
      </c>
      <c r="X5" s="1" t="s">
        <v>16</v>
      </c>
      <c r="Y5" s="30" t="s">
        <v>14</v>
      </c>
      <c r="AA5" s="14"/>
    </row>
    <row r="6" s="1" customFormat="1" customHeight="1" spans="7:27">
      <c r="G6" s="1" t="s">
        <v>17</v>
      </c>
      <c r="H6" s="30" t="s">
        <v>10</v>
      </c>
      <c r="J6" s="1" t="s">
        <v>4</v>
      </c>
      <c r="K6" s="1" t="s">
        <v>5</v>
      </c>
      <c r="L6" s="1" t="s">
        <v>6</v>
      </c>
      <c r="M6" s="1" t="s">
        <v>7</v>
      </c>
      <c r="N6" s="30" t="s">
        <v>18</v>
      </c>
      <c r="P6" s="1" t="s">
        <v>19</v>
      </c>
      <c r="S6" s="14" t="str">
        <f t="shared" si="0"/>
        <v>00000000011000110001100011000010</v>
      </c>
      <c r="T6" s="31" t="str">
        <f t="shared" si="1"/>
        <v>000000</v>
      </c>
      <c r="U6" s="1" t="s">
        <v>20</v>
      </c>
      <c r="V6" s="1" t="s">
        <v>20</v>
      </c>
      <c r="W6" s="1" t="s">
        <v>20</v>
      </c>
      <c r="X6" s="1" t="s">
        <v>20</v>
      </c>
      <c r="Y6" s="30" t="s">
        <v>18</v>
      </c>
      <c r="AA6" s="14"/>
    </row>
    <row r="7" s="1" customFormat="1" customHeight="1" spans="7:27">
      <c r="G7" s="1" t="s">
        <v>21</v>
      </c>
      <c r="H7" s="30" t="s">
        <v>10</v>
      </c>
      <c r="J7" s="1" t="s">
        <v>4</v>
      </c>
      <c r="K7" s="1" t="s">
        <v>5</v>
      </c>
      <c r="L7" s="1" t="s">
        <v>6</v>
      </c>
      <c r="M7" s="1" t="s">
        <v>7</v>
      </c>
      <c r="N7" s="30" t="s">
        <v>22</v>
      </c>
      <c r="P7" s="1" t="s">
        <v>23</v>
      </c>
      <c r="S7" s="14" t="str">
        <f t="shared" si="0"/>
        <v>00000000100001000010000100000011</v>
      </c>
      <c r="T7" s="31" t="str">
        <f t="shared" si="1"/>
        <v>000000</v>
      </c>
      <c r="U7" s="1" t="s">
        <v>24</v>
      </c>
      <c r="V7" s="1" t="s">
        <v>24</v>
      </c>
      <c r="W7" s="1" t="s">
        <v>24</v>
      </c>
      <c r="X7" s="1" t="s">
        <v>24</v>
      </c>
      <c r="Y7" s="30" t="s">
        <v>22</v>
      </c>
      <c r="AA7" s="14"/>
    </row>
    <row r="8" s="2" customFormat="1" customHeight="1" spans="7:27">
      <c r="G8" s="2" t="s">
        <v>25</v>
      </c>
      <c r="H8" s="32" t="s">
        <v>10</v>
      </c>
      <c r="J8" s="2" t="s">
        <v>7</v>
      </c>
      <c r="K8" s="2" t="s">
        <v>5</v>
      </c>
      <c r="L8" s="2" t="s">
        <v>6</v>
      </c>
      <c r="M8" s="2" t="s">
        <v>26</v>
      </c>
      <c r="N8" s="32" t="s">
        <v>27</v>
      </c>
      <c r="S8" s="15" t="str">
        <f t="shared" si="0"/>
        <v>00000000101001010010100101000100</v>
      </c>
      <c r="T8" s="33" t="str">
        <f t="shared" si="1"/>
        <v>000000</v>
      </c>
      <c r="U8" s="2" t="s">
        <v>28</v>
      </c>
      <c r="V8" s="2" t="s">
        <v>28</v>
      </c>
      <c r="W8" s="2" t="s">
        <v>28</v>
      </c>
      <c r="X8" s="2" t="s">
        <v>28</v>
      </c>
      <c r="Y8" s="32" t="s">
        <v>27</v>
      </c>
      <c r="AA8" s="15"/>
    </row>
    <row r="9" s="3" customFormat="1" customHeight="1" spans="7:27">
      <c r="G9" s="3" t="s">
        <v>29</v>
      </c>
      <c r="H9" s="34" t="s">
        <v>14</v>
      </c>
      <c r="J9" s="3" t="s">
        <v>4</v>
      </c>
      <c r="K9" s="3" t="s">
        <v>5</v>
      </c>
      <c r="L9" s="16" t="s">
        <v>30</v>
      </c>
      <c r="M9" s="16"/>
      <c r="N9" s="16"/>
      <c r="P9" s="3" t="s">
        <v>31</v>
      </c>
      <c r="S9" s="8" t="str">
        <f t="shared" si="0"/>
        <v>00000100110001100011000110000101</v>
      </c>
      <c r="T9" s="35" t="str">
        <f t="shared" si="1"/>
        <v>000001</v>
      </c>
      <c r="U9" s="3" t="s">
        <v>32</v>
      </c>
      <c r="V9" s="3" t="s">
        <v>32</v>
      </c>
      <c r="W9" s="3" t="s">
        <v>32</v>
      </c>
      <c r="X9" s="3" t="s">
        <v>32</v>
      </c>
      <c r="Y9" s="34" t="s">
        <v>33</v>
      </c>
      <c r="AA9" s="8"/>
    </row>
    <row r="10" s="3" customFormat="1" customHeight="1" spans="7:27">
      <c r="G10" s="3" t="s">
        <v>34</v>
      </c>
      <c r="H10" s="34" t="s">
        <v>18</v>
      </c>
      <c r="J10" s="3" t="s">
        <v>4</v>
      </c>
      <c r="K10" s="3" t="s">
        <v>5</v>
      </c>
      <c r="L10" s="16" t="s">
        <v>30</v>
      </c>
      <c r="M10" s="16"/>
      <c r="N10" s="16"/>
      <c r="P10" s="3" t="s">
        <v>35</v>
      </c>
      <c r="S10" s="8" t="str">
        <f t="shared" si="0"/>
        <v>00001000111001110011100111000110</v>
      </c>
      <c r="T10" s="35" t="str">
        <f t="shared" si="1"/>
        <v>000010</v>
      </c>
      <c r="U10" s="3" t="s">
        <v>36</v>
      </c>
      <c r="V10" s="3" t="s">
        <v>36</v>
      </c>
      <c r="W10" s="3" t="s">
        <v>36</v>
      </c>
      <c r="X10" s="3" t="s">
        <v>36</v>
      </c>
      <c r="Y10" s="34" t="s">
        <v>37</v>
      </c>
      <c r="AA10" s="8"/>
    </row>
    <row r="11" s="2" customFormat="1" customHeight="1" spans="7:27">
      <c r="G11" s="2" t="s">
        <v>38</v>
      </c>
      <c r="H11" s="32" t="s">
        <v>22</v>
      </c>
      <c r="J11" s="2" t="s">
        <v>4</v>
      </c>
      <c r="K11" s="2" t="s">
        <v>5</v>
      </c>
      <c r="L11" s="17" t="s">
        <v>30</v>
      </c>
      <c r="M11" s="17"/>
      <c r="N11" s="17"/>
      <c r="S11" s="15" t="str">
        <f t="shared" si="0"/>
        <v>00001101000010000100001000000111</v>
      </c>
      <c r="T11" s="33" t="str">
        <f t="shared" si="1"/>
        <v>000011</v>
      </c>
      <c r="U11" s="2" t="s">
        <v>39</v>
      </c>
      <c r="V11" s="2" t="s">
        <v>39</v>
      </c>
      <c r="W11" s="2" t="s">
        <v>39</v>
      </c>
      <c r="X11" s="2" t="s">
        <v>39</v>
      </c>
      <c r="Y11" s="32" t="s">
        <v>40</v>
      </c>
      <c r="AA11" s="15"/>
    </row>
    <row r="12" s="3" customFormat="1" customHeight="1" spans="7:27">
      <c r="G12" s="3" t="s">
        <v>41</v>
      </c>
      <c r="H12" s="34" t="s">
        <v>27</v>
      </c>
      <c r="J12" s="3" t="s">
        <v>4</v>
      </c>
      <c r="K12" s="3" t="s">
        <v>5</v>
      </c>
      <c r="L12" s="16" t="s">
        <v>30</v>
      </c>
      <c r="M12" s="16"/>
      <c r="N12" s="16"/>
      <c r="P12" s="3" t="s">
        <v>42</v>
      </c>
      <c r="S12" s="8" t="str">
        <f t="shared" si="0"/>
        <v>00010001001010010100101001000101</v>
      </c>
      <c r="T12" s="35" t="str">
        <f t="shared" si="1"/>
        <v>000100</v>
      </c>
      <c r="U12" s="3" t="s">
        <v>43</v>
      </c>
      <c r="V12" s="3" t="s">
        <v>43</v>
      </c>
      <c r="W12" s="3" t="s">
        <v>43</v>
      </c>
      <c r="X12" s="3" t="s">
        <v>43</v>
      </c>
      <c r="Y12" s="34" t="s">
        <v>33</v>
      </c>
      <c r="AA12" s="8"/>
    </row>
    <row r="13" s="2" customFormat="1" customHeight="1" spans="7:27">
      <c r="G13" s="2" t="s">
        <v>44</v>
      </c>
      <c r="H13" s="32" t="s">
        <v>33</v>
      </c>
      <c r="J13" s="2" t="s">
        <v>4</v>
      </c>
      <c r="K13" s="2" t="s">
        <v>5</v>
      </c>
      <c r="L13" s="17" t="s">
        <v>30</v>
      </c>
      <c r="M13" s="17"/>
      <c r="N13" s="17"/>
      <c r="S13" s="15" t="str">
        <f t="shared" si="0"/>
        <v>00010100010000100001000010000101</v>
      </c>
      <c r="T13" s="33" t="str">
        <f t="shared" si="1"/>
        <v>000101</v>
      </c>
      <c r="U13" s="2" t="s">
        <v>16</v>
      </c>
      <c r="V13" s="2" t="s">
        <v>16</v>
      </c>
      <c r="W13" s="2" t="s">
        <v>16</v>
      </c>
      <c r="X13" s="2" t="s">
        <v>16</v>
      </c>
      <c r="Y13" s="32" t="s">
        <v>33</v>
      </c>
      <c r="Z13" s="21"/>
      <c r="AA13" s="15"/>
    </row>
    <row r="14" s="2" customFormat="1" customHeight="1" spans="7:27">
      <c r="G14" s="2" t="s">
        <v>45</v>
      </c>
      <c r="H14" s="32" t="s">
        <v>37</v>
      </c>
      <c r="J14" s="2" t="s">
        <v>4</v>
      </c>
      <c r="K14" s="2" t="s">
        <v>5</v>
      </c>
      <c r="L14" s="17" t="s">
        <v>30</v>
      </c>
      <c r="M14" s="17"/>
      <c r="N14" s="17"/>
      <c r="S14" s="15" t="str">
        <f t="shared" si="0"/>
        <v>00011000011000110001100011000110</v>
      </c>
      <c r="T14" s="33" t="str">
        <f t="shared" si="1"/>
        <v>000110</v>
      </c>
      <c r="U14" s="2" t="s">
        <v>20</v>
      </c>
      <c r="V14" s="2" t="s">
        <v>20</v>
      </c>
      <c r="W14" s="2" t="s">
        <v>20</v>
      </c>
      <c r="X14" s="2" t="s">
        <v>20</v>
      </c>
      <c r="Y14" s="32" t="s">
        <v>37</v>
      </c>
      <c r="Z14" s="21"/>
      <c r="AA14" s="15"/>
    </row>
    <row r="15" s="4" customFormat="1" customHeight="1" spans="7:27">
      <c r="G15" s="4" t="s">
        <v>46</v>
      </c>
      <c r="H15" s="36" t="s">
        <v>40</v>
      </c>
      <c r="I15" s="18"/>
      <c r="J15" s="18" t="s">
        <v>47</v>
      </c>
      <c r="K15" s="18"/>
      <c r="L15" s="18"/>
      <c r="M15" s="18"/>
      <c r="N15" s="18"/>
      <c r="P15" s="4" t="s">
        <v>48</v>
      </c>
      <c r="S15" s="19" t="str">
        <f t="shared" si="0"/>
        <v>00011100000000000000000000000000</v>
      </c>
      <c r="T15" s="37" t="str">
        <f t="shared" si="1"/>
        <v>000111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10</v>
      </c>
      <c r="Z15" s="22"/>
      <c r="AA15" s="19"/>
    </row>
    <row r="16" s="2" customFormat="1" customHeight="1" spans="7:27">
      <c r="G16" s="2" t="s">
        <v>49</v>
      </c>
      <c r="H16" s="32" t="s">
        <v>50</v>
      </c>
      <c r="J16" s="2" t="s">
        <v>4</v>
      </c>
      <c r="K16" s="2" t="s">
        <v>7</v>
      </c>
      <c r="L16" s="17" t="s">
        <v>30</v>
      </c>
      <c r="M16" s="17"/>
      <c r="N16" s="17"/>
      <c r="S16" s="15" t="str">
        <f t="shared" si="0"/>
        <v>00100000011000110001100011000101</v>
      </c>
      <c r="T16" s="33" t="str">
        <f t="shared" si="1"/>
        <v>001000</v>
      </c>
      <c r="U16" s="2" t="s">
        <v>20</v>
      </c>
      <c r="V16" s="2" t="s">
        <v>20</v>
      </c>
      <c r="W16" s="2" t="s">
        <v>20</v>
      </c>
      <c r="X16" s="2" t="s">
        <v>20</v>
      </c>
      <c r="Y16" s="32" t="s">
        <v>33</v>
      </c>
      <c r="Z16" s="21"/>
      <c r="AA16" s="15"/>
    </row>
    <row r="17" s="3" customFormat="1" customHeight="1" spans="7:27">
      <c r="G17" s="3" t="s">
        <v>51</v>
      </c>
      <c r="H17" s="34" t="s">
        <v>52</v>
      </c>
      <c r="J17" s="3" t="s">
        <v>4</v>
      </c>
      <c r="K17" s="3" t="s">
        <v>5</v>
      </c>
      <c r="L17" s="16" t="s">
        <v>30</v>
      </c>
      <c r="M17" s="16"/>
      <c r="N17" s="16"/>
      <c r="P17" s="3" t="s">
        <v>53</v>
      </c>
      <c r="S17" s="8" t="str">
        <f t="shared" si="0"/>
        <v>00100100011000110001100011000101</v>
      </c>
      <c r="T17" s="35" t="str">
        <f t="shared" si="1"/>
        <v>001001</v>
      </c>
      <c r="U17" s="3" t="s">
        <v>20</v>
      </c>
      <c r="V17" s="3" t="s">
        <v>20</v>
      </c>
      <c r="W17" s="3" t="s">
        <v>20</v>
      </c>
      <c r="X17" s="3" t="s">
        <v>20</v>
      </c>
      <c r="Y17" s="34" t="s">
        <v>33</v>
      </c>
      <c r="Z17" s="23"/>
      <c r="AA17" s="8"/>
    </row>
    <row r="18" s="3" customFormat="1" customHeight="1" spans="7:27">
      <c r="G18" s="3" t="s">
        <v>54</v>
      </c>
      <c r="H18" s="34" t="s">
        <v>55</v>
      </c>
      <c r="J18" s="3" t="s">
        <v>4</v>
      </c>
      <c r="K18" s="3" t="s">
        <v>5</v>
      </c>
      <c r="L18" s="16" t="s">
        <v>30</v>
      </c>
      <c r="M18" s="16"/>
      <c r="N18" s="16"/>
      <c r="P18" s="3" t="s">
        <v>56</v>
      </c>
      <c r="S18" s="8" t="str">
        <f t="shared" si="0"/>
        <v>00101000010000100001000010000110</v>
      </c>
      <c r="T18" s="35" t="str">
        <f t="shared" si="1"/>
        <v>001010</v>
      </c>
      <c r="U18" s="3" t="s">
        <v>16</v>
      </c>
      <c r="V18" s="3" t="s">
        <v>16</v>
      </c>
      <c r="W18" s="3" t="s">
        <v>16</v>
      </c>
      <c r="X18" s="3" t="s">
        <v>16</v>
      </c>
      <c r="Y18" s="34" t="s">
        <v>37</v>
      </c>
      <c r="Z18" s="23"/>
      <c r="AA18" s="8"/>
    </row>
    <row r="19" s="4" customFormat="1" customHeight="1" spans="7:27">
      <c r="G19" s="4" t="s">
        <v>57</v>
      </c>
      <c r="H19" s="4">
        <v>111111</v>
      </c>
      <c r="I19" s="18"/>
      <c r="J19" s="18" t="s">
        <v>58</v>
      </c>
      <c r="K19" s="18"/>
      <c r="L19" s="18"/>
      <c r="M19" s="18"/>
      <c r="N19" s="18"/>
      <c r="S19" s="19" t="str">
        <f t="shared" si="0"/>
        <v>11111100010000100001000010000111</v>
      </c>
      <c r="T19" s="19">
        <f t="shared" si="1"/>
        <v>111111</v>
      </c>
      <c r="U19" s="4" t="s">
        <v>16</v>
      </c>
      <c r="V19" s="4" t="s">
        <v>16</v>
      </c>
      <c r="W19" s="4" t="s">
        <v>16</v>
      </c>
      <c r="X19" s="4" t="s">
        <v>16</v>
      </c>
      <c r="Y19" s="36" t="s">
        <v>40</v>
      </c>
      <c r="Z19" s="22"/>
      <c r="AA19" s="19"/>
    </row>
    <row r="21" customHeight="1" spans="17:25">
      <c r="Q21" s="1"/>
      <c r="R21" s="1"/>
      <c r="S21" s="14"/>
      <c r="T21" s="6" t="s">
        <v>3</v>
      </c>
      <c r="U21" s="6" t="s">
        <v>4</v>
      </c>
      <c r="V21" s="6" t="s">
        <v>5</v>
      </c>
      <c r="W21" s="6" t="s">
        <v>6</v>
      </c>
      <c r="X21" s="6" t="s">
        <v>7</v>
      </c>
      <c r="Y21" s="6" t="s">
        <v>8</v>
      </c>
    </row>
    <row r="22" customHeight="1" spans="17:25">
      <c r="Q22" s="1"/>
      <c r="R22" s="1"/>
      <c r="S22" s="14"/>
      <c r="T22" s="6">
        <v>6</v>
      </c>
      <c r="U22" s="6">
        <v>5</v>
      </c>
      <c r="V22" s="6">
        <v>5</v>
      </c>
      <c r="W22" s="6">
        <v>5</v>
      </c>
      <c r="X22" s="6">
        <v>5</v>
      </c>
      <c r="Y22" s="6">
        <v>6</v>
      </c>
    </row>
    <row r="23" customHeight="1" spans="6:25">
      <c r="F23" s="5" t="s">
        <v>1</v>
      </c>
      <c r="Q23" s="1"/>
      <c r="R23" s="1" t="s">
        <v>9</v>
      </c>
      <c r="S23" s="14" t="s">
        <v>59</v>
      </c>
      <c r="T23" s="31" t="s">
        <v>10</v>
      </c>
      <c r="U23" s="6" t="s">
        <v>12</v>
      </c>
      <c r="V23" s="6" t="s">
        <v>12</v>
      </c>
      <c r="W23" s="6" t="s">
        <v>12</v>
      </c>
      <c r="X23" s="1" t="s">
        <v>7</v>
      </c>
      <c r="Y23" s="1" t="s">
        <v>60</v>
      </c>
    </row>
    <row r="24" customHeight="1" spans="7:25">
      <c r="G24" s="6" t="s">
        <v>61</v>
      </c>
      <c r="Q24" s="1"/>
      <c r="R24" s="1" t="s">
        <v>13</v>
      </c>
      <c r="S24" s="14" t="s">
        <v>62</v>
      </c>
      <c r="T24" s="31" t="s">
        <v>10</v>
      </c>
      <c r="U24" s="6" t="s">
        <v>16</v>
      </c>
      <c r="V24" s="6" t="s">
        <v>16</v>
      </c>
      <c r="W24" s="6" t="s">
        <v>16</v>
      </c>
      <c r="X24" s="1" t="s">
        <v>7</v>
      </c>
      <c r="Y24" s="1" t="s">
        <v>63</v>
      </c>
    </row>
    <row r="25" customHeight="1" spans="1:25">
      <c r="A25" s="7" t="s">
        <v>64</v>
      </c>
      <c r="B25" s="7">
        <v>0</v>
      </c>
      <c r="C25" s="8" t="s">
        <v>65</v>
      </c>
      <c r="D25" s="8" t="s">
        <v>66</v>
      </c>
      <c r="E25" s="8" t="str">
        <f>A25&amp;B25&amp;C25&amp;H25&amp;D25</f>
        <v>Ins[0]=32'b00010000000000000000000000000111;</v>
      </c>
      <c r="F25" s="9" t="s">
        <v>67</v>
      </c>
      <c r="G25" s="9" t="s">
        <v>41</v>
      </c>
      <c r="H25" s="10" t="str">
        <f>I25&amp;J25&amp;K25&amp;L25&amp;M25&amp;N25</f>
        <v>00010000000000000000000000000111</v>
      </c>
      <c r="I25" s="38" t="s">
        <v>27</v>
      </c>
      <c r="J25" s="9" t="s">
        <v>7</v>
      </c>
      <c r="K25" s="9" t="s">
        <v>7</v>
      </c>
      <c r="L25" s="9" t="s">
        <v>7</v>
      </c>
      <c r="M25" s="9" t="s">
        <v>7</v>
      </c>
      <c r="N25" s="9" t="s">
        <v>40</v>
      </c>
      <c r="O25" s="9" t="s">
        <v>68</v>
      </c>
      <c r="Q25" s="1"/>
      <c r="R25" s="1" t="s">
        <v>17</v>
      </c>
      <c r="S25" s="14" t="s">
        <v>69</v>
      </c>
      <c r="T25" s="31" t="s">
        <v>10</v>
      </c>
      <c r="U25" s="6" t="s">
        <v>20</v>
      </c>
      <c r="V25" s="6" t="s">
        <v>20</v>
      </c>
      <c r="W25" s="6" t="s">
        <v>20</v>
      </c>
      <c r="X25" s="1" t="s">
        <v>7</v>
      </c>
      <c r="Y25" s="1" t="s">
        <v>70</v>
      </c>
    </row>
    <row r="26" customHeight="1" spans="1:25">
      <c r="A26" s="7" t="s">
        <v>64</v>
      </c>
      <c r="B26" s="7">
        <v>1</v>
      </c>
      <c r="C26" s="8" t="s">
        <v>65</v>
      </c>
      <c r="D26" s="8" t="s">
        <v>66</v>
      </c>
      <c r="E26" s="8" t="str">
        <f t="shared" ref="E26:E35" si="2">A26&amp;B26&amp;C26&amp;H26&amp;D26</f>
        <v>Ins[1]=32'b00010000000000010000000000000011;</v>
      </c>
      <c r="F26" s="11" t="s">
        <v>71</v>
      </c>
      <c r="G26" s="9" t="s">
        <v>41</v>
      </c>
      <c r="H26" s="10" t="str">
        <f t="shared" ref="H26:H38" si="3">I26&amp;J26&amp;K26&amp;L26&amp;M26&amp;N26</f>
        <v>00010000000000010000000000000011</v>
      </c>
      <c r="I26" s="38" t="s">
        <v>27</v>
      </c>
      <c r="J26" s="9" t="s">
        <v>7</v>
      </c>
      <c r="K26" s="9" t="s">
        <v>12</v>
      </c>
      <c r="L26" s="9" t="s">
        <v>7</v>
      </c>
      <c r="M26" s="9" t="s">
        <v>7</v>
      </c>
      <c r="N26" s="9" t="s">
        <v>22</v>
      </c>
      <c r="O26" s="9" t="s">
        <v>72</v>
      </c>
      <c r="Q26" s="1"/>
      <c r="R26" s="1" t="s">
        <v>21</v>
      </c>
      <c r="S26" s="14" t="s">
        <v>73</v>
      </c>
      <c r="T26" s="31" t="s">
        <v>10</v>
      </c>
      <c r="U26" s="6" t="s">
        <v>24</v>
      </c>
      <c r="V26" s="6" t="s">
        <v>24</v>
      </c>
      <c r="W26" s="6" t="s">
        <v>24</v>
      </c>
      <c r="X26" s="1" t="s">
        <v>7</v>
      </c>
      <c r="Y26" s="1" t="s">
        <v>74</v>
      </c>
    </row>
    <row r="27" customHeight="1" spans="1:25">
      <c r="A27" s="7" t="s">
        <v>64</v>
      </c>
      <c r="B27" s="7">
        <v>2</v>
      </c>
      <c r="C27" s="8" t="s">
        <v>65</v>
      </c>
      <c r="D27" s="8" t="s">
        <v>66</v>
      </c>
      <c r="E27" s="8" t="str">
        <f t="shared" si="2"/>
        <v>Ins[2]=32'b00000100000000100000000000000101;</v>
      </c>
      <c r="F27" s="11" t="s">
        <v>75</v>
      </c>
      <c r="G27" s="9" t="s">
        <v>29</v>
      </c>
      <c r="H27" s="10" t="str">
        <f t="shared" si="3"/>
        <v>00000100000000100000000000000101</v>
      </c>
      <c r="I27" s="38" t="s">
        <v>14</v>
      </c>
      <c r="J27" s="9" t="s">
        <v>7</v>
      </c>
      <c r="K27" s="9" t="s">
        <v>16</v>
      </c>
      <c r="L27" s="9" t="s">
        <v>7</v>
      </c>
      <c r="M27" s="9" t="s">
        <v>7</v>
      </c>
      <c r="N27" s="9" t="s">
        <v>33</v>
      </c>
      <c r="O27" s="9" t="s">
        <v>76</v>
      </c>
      <c r="Q27" s="2"/>
      <c r="R27" s="2" t="s">
        <v>25</v>
      </c>
      <c r="S27" s="32" t="s">
        <v>10</v>
      </c>
      <c r="T27" s="33" t="s">
        <v>10</v>
      </c>
      <c r="U27" s="2" t="s">
        <v>7</v>
      </c>
      <c r="V27" s="2" t="s">
        <v>5</v>
      </c>
      <c r="W27" s="2" t="s">
        <v>6</v>
      </c>
      <c r="X27" s="2" t="s">
        <v>26</v>
      </c>
      <c r="Y27" s="2" t="s">
        <v>10</v>
      </c>
    </row>
    <row r="28" customHeight="1" spans="1:25">
      <c r="A28" s="7" t="s">
        <v>64</v>
      </c>
      <c r="B28" s="7">
        <v>3</v>
      </c>
      <c r="C28" s="8" t="s">
        <v>65</v>
      </c>
      <c r="D28" s="8" t="s">
        <v>66</v>
      </c>
      <c r="E28" s="8" t="str">
        <f t="shared" si="2"/>
        <v>Ins[3]=32'b00001000010000110000000000001000;</v>
      </c>
      <c r="F28" s="11" t="s">
        <v>77</v>
      </c>
      <c r="G28" s="9" t="s">
        <v>34</v>
      </c>
      <c r="H28" s="10" t="str">
        <f t="shared" si="3"/>
        <v>00001000010000110000000000001000</v>
      </c>
      <c r="I28" s="38" t="s">
        <v>18</v>
      </c>
      <c r="J28" s="9" t="s">
        <v>16</v>
      </c>
      <c r="K28" s="9" t="s">
        <v>20</v>
      </c>
      <c r="L28" s="9" t="s">
        <v>7</v>
      </c>
      <c r="M28" s="9" t="s">
        <v>7</v>
      </c>
      <c r="N28" s="9" t="s">
        <v>50</v>
      </c>
      <c r="O28" s="9" t="s">
        <v>78</v>
      </c>
      <c r="Q28" s="3"/>
      <c r="R28" s="3" t="s">
        <v>29</v>
      </c>
      <c r="S28" s="8" t="s">
        <v>79</v>
      </c>
      <c r="T28" s="35" t="s">
        <v>80</v>
      </c>
      <c r="U28" s="6" t="s">
        <v>32</v>
      </c>
      <c r="V28" s="6" t="s">
        <v>32</v>
      </c>
      <c r="W28" s="6" t="s">
        <v>32</v>
      </c>
      <c r="X28" s="6" t="s">
        <v>32</v>
      </c>
      <c r="Y28" s="39" t="s">
        <v>33</v>
      </c>
    </row>
    <row r="29" customHeight="1" spans="1:25">
      <c r="A29" s="7" t="s">
        <v>64</v>
      </c>
      <c r="B29" s="7">
        <v>4</v>
      </c>
      <c r="C29" s="8" t="s">
        <v>65</v>
      </c>
      <c r="D29" s="8" t="s">
        <v>66</v>
      </c>
      <c r="E29" s="8" t="str">
        <f t="shared" si="2"/>
        <v>Ins[4]=32'b00000000001000100010000000000000;</v>
      </c>
      <c r="F29" s="11" t="s">
        <v>81</v>
      </c>
      <c r="G29" s="9" t="s">
        <v>9</v>
      </c>
      <c r="H29" s="10" t="str">
        <f t="shared" si="3"/>
        <v>00000000001000100010000000000000</v>
      </c>
      <c r="I29" s="38" t="s">
        <v>10</v>
      </c>
      <c r="J29" s="9" t="s">
        <v>12</v>
      </c>
      <c r="K29" s="9" t="s">
        <v>16</v>
      </c>
      <c r="L29" s="9" t="s">
        <v>24</v>
      </c>
      <c r="M29" s="9" t="s">
        <v>7</v>
      </c>
      <c r="N29" s="40" t="s">
        <v>10</v>
      </c>
      <c r="O29" s="9" t="s">
        <v>82</v>
      </c>
      <c r="Q29" s="3"/>
      <c r="R29" s="3" t="s">
        <v>34</v>
      </c>
      <c r="S29" s="8" t="s">
        <v>83</v>
      </c>
      <c r="T29" s="35" t="s">
        <v>84</v>
      </c>
      <c r="U29" s="6" t="s">
        <v>36</v>
      </c>
      <c r="V29" s="6" t="s">
        <v>36</v>
      </c>
      <c r="W29" s="6" t="s">
        <v>36</v>
      </c>
      <c r="X29" s="6" t="s">
        <v>36</v>
      </c>
      <c r="Y29" s="39" t="s">
        <v>37</v>
      </c>
    </row>
    <row r="30" customHeight="1" spans="1:24">
      <c r="A30" s="7" t="s">
        <v>64</v>
      </c>
      <c r="B30" s="7">
        <v>5</v>
      </c>
      <c r="C30" s="8" t="s">
        <v>65</v>
      </c>
      <c r="D30" s="8" t="s">
        <v>66</v>
      </c>
      <c r="E30" s="8" t="str">
        <f t="shared" si="2"/>
        <v>Ins[5]=32'b00000000010000010010100000000001;</v>
      </c>
      <c r="F30" s="11" t="s">
        <v>85</v>
      </c>
      <c r="G30" s="9" t="s">
        <v>13</v>
      </c>
      <c r="H30" s="10" t="str">
        <f t="shared" si="3"/>
        <v>00000000010000010010100000000001</v>
      </c>
      <c r="I30" s="38" t="s">
        <v>10</v>
      </c>
      <c r="J30" s="9" t="s">
        <v>16</v>
      </c>
      <c r="K30" s="9" t="s">
        <v>12</v>
      </c>
      <c r="L30" s="9" t="s">
        <v>28</v>
      </c>
      <c r="M30" s="9" t="s">
        <v>7</v>
      </c>
      <c r="N30" s="40" t="s">
        <v>14</v>
      </c>
      <c r="O30" s="9" t="s">
        <v>86</v>
      </c>
      <c r="Q30" s="2"/>
      <c r="R30" s="2"/>
      <c r="S30" s="15"/>
      <c r="T30" s="33" t="s">
        <v>55</v>
      </c>
      <c r="U30" s="6"/>
      <c r="V30" s="6"/>
      <c r="W30" s="6"/>
      <c r="X30" s="6"/>
    </row>
    <row r="31" customHeight="1" spans="1:25">
      <c r="A31" s="7" t="s">
        <v>64</v>
      </c>
      <c r="B31" s="7">
        <v>6</v>
      </c>
      <c r="C31" s="8" t="s">
        <v>65</v>
      </c>
      <c r="D31" s="8" t="s">
        <v>66</v>
      </c>
      <c r="E31" s="8" t="str">
        <f t="shared" si="2"/>
        <v>Ins[6]=32'b00000000011000010011000000000010;</v>
      </c>
      <c r="F31" s="11" t="s">
        <v>87</v>
      </c>
      <c r="G31" s="9" t="s">
        <v>17</v>
      </c>
      <c r="H31" s="10" t="str">
        <f t="shared" si="3"/>
        <v>00000000011000010011000000000010</v>
      </c>
      <c r="I31" s="38" t="s">
        <v>10</v>
      </c>
      <c r="J31" s="9" t="s">
        <v>20</v>
      </c>
      <c r="K31" s="9" t="s">
        <v>12</v>
      </c>
      <c r="L31" s="9" t="s">
        <v>32</v>
      </c>
      <c r="M31" s="9" t="s">
        <v>7</v>
      </c>
      <c r="N31" s="40" t="s">
        <v>18</v>
      </c>
      <c r="O31" s="9" t="s">
        <v>88</v>
      </c>
      <c r="Q31" s="3"/>
      <c r="R31" s="3" t="s">
        <v>41</v>
      </c>
      <c r="S31" s="8" t="s">
        <v>89</v>
      </c>
      <c r="T31" s="35" t="s">
        <v>52</v>
      </c>
      <c r="U31" s="6" t="s">
        <v>43</v>
      </c>
      <c r="V31" s="6" t="s">
        <v>43</v>
      </c>
      <c r="W31" s="6" t="s">
        <v>43</v>
      </c>
      <c r="X31" s="6" t="s">
        <v>43</v>
      </c>
      <c r="Y31" s="39" t="s">
        <v>33</v>
      </c>
    </row>
    <row r="32" customHeight="1" spans="1:24">
      <c r="A32" s="7" t="s">
        <v>64</v>
      </c>
      <c r="B32" s="7">
        <v>7</v>
      </c>
      <c r="C32" s="8" t="s">
        <v>65</v>
      </c>
      <c r="D32" s="8" t="s">
        <v>66</v>
      </c>
      <c r="E32" s="8" t="str">
        <f t="shared" si="2"/>
        <v>Ins[7]=32'b00000000100000110011100000000011;</v>
      </c>
      <c r="F32" s="11" t="s">
        <v>90</v>
      </c>
      <c r="G32" s="9" t="s">
        <v>21</v>
      </c>
      <c r="H32" s="10" t="str">
        <f t="shared" si="3"/>
        <v>00000000100000110011100000000011</v>
      </c>
      <c r="I32" s="38" t="s">
        <v>10</v>
      </c>
      <c r="J32" s="9" t="s">
        <v>24</v>
      </c>
      <c r="K32" s="9" t="s">
        <v>20</v>
      </c>
      <c r="L32" s="9" t="s">
        <v>36</v>
      </c>
      <c r="M32" s="9" t="s">
        <v>7</v>
      </c>
      <c r="N32" s="40" t="s">
        <v>22</v>
      </c>
      <c r="O32" s="9" t="s">
        <v>91</v>
      </c>
      <c r="Q32" s="2"/>
      <c r="R32" s="2"/>
      <c r="S32" s="15"/>
      <c r="T32" s="33" t="s">
        <v>33</v>
      </c>
      <c r="U32" s="6"/>
      <c r="V32" s="6"/>
      <c r="W32" s="6"/>
      <c r="X32" s="6"/>
    </row>
    <row r="33" customHeight="1" spans="1:24">
      <c r="A33" s="7" t="s">
        <v>64</v>
      </c>
      <c r="B33" s="7">
        <v>8</v>
      </c>
      <c r="C33" s="8" t="s">
        <v>65</v>
      </c>
      <c r="D33" s="8" t="s">
        <v>66</v>
      </c>
      <c r="E33" s="8" t="str">
        <f t="shared" si="2"/>
        <v>Ins[8]=32'b00100100010000110000000000000111;</v>
      </c>
      <c r="F33" s="11" t="s">
        <v>92</v>
      </c>
      <c r="G33" s="9" t="s">
        <v>51</v>
      </c>
      <c r="H33" s="10" t="str">
        <f t="shared" si="3"/>
        <v>00100100010000110000000000000111</v>
      </c>
      <c r="I33" s="38" t="s">
        <v>52</v>
      </c>
      <c r="J33" s="9" t="s">
        <v>16</v>
      </c>
      <c r="K33" s="9" t="s">
        <v>20</v>
      </c>
      <c r="L33" s="9" t="s">
        <v>7</v>
      </c>
      <c r="M33" s="9" t="s">
        <v>7</v>
      </c>
      <c r="N33" s="9" t="s">
        <v>40</v>
      </c>
      <c r="O33" s="9" t="s">
        <v>93</v>
      </c>
      <c r="Q33" s="2"/>
      <c r="R33" s="2"/>
      <c r="S33" s="15"/>
      <c r="T33" s="33" t="s">
        <v>27</v>
      </c>
      <c r="U33" s="6"/>
      <c r="V33" s="6"/>
      <c r="W33" s="6"/>
      <c r="X33" s="6"/>
    </row>
    <row r="34" customHeight="1" spans="1:25">
      <c r="A34" s="7" t="s">
        <v>64</v>
      </c>
      <c r="B34" s="7">
        <v>9</v>
      </c>
      <c r="C34" s="8" t="s">
        <v>65</v>
      </c>
      <c r="D34" s="8" t="s">
        <v>66</v>
      </c>
      <c r="E34" s="8" t="str">
        <f t="shared" si="2"/>
        <v>Ins[9]=32'b00101000000000100000000000000101;</v>
      </c>
      <c r="F34" s="11" t="s">
        <v>94</v>
      </c>
      <c r="G34" s="9" t="s">
        <v>54</v>
      </c>
      <c r="H34" s="10" t="str">
        <f t="shared" si="3"/>
        <v>00101000000000100000000000000101</v>
      </c>
      <c r="I34" s="38" t="s">
        <v>55</v>
      </c>
      <c r="J34" s="9" t="s">
        <v>7</v>
      </c>
      <c r="K34" s="9" t="s">
        <v>16</v>
      </c>
      <c r="L34" s="9" t="s">
        <v>7</v>
      </c>
      <c r="M34" s="9" t="s">
        <v>7</v>
      </c>
      <c r="N34" s="40" t="s">
        <v>33</v>
      </c>
      <c r="O34" s="9" t="s">
        <v>95</v>
      </c>
      <c r="Q34" s="4"/>
      <c r="R34" s="4" t="s">
        <v>46</v>
      </c>
      <c r="S34" s="19" t="s">
        <v>96</v>
      </c>
      <c r="T34" s="41" t="s">
        <v>18</v>
      </c>
      <c r="U34" s="6" t="s">
        <v>7</v>
      </c>
      <c r="V34" s="6" t="s">
        <v>7</v>
      </c>
      <c r="W34" s="6" t="s">
        <v>7</v>
      </c>
      <c r="X34" s="6" t="s">
        <v>7</v>
      </c>
      <c r="Y34" s="6" t="s">
        <v>10</v>
      </c>
    </row>
    <row r="35" customHeight="1" spans="1:25">
      <c r="A35" s="7" t="s">
        <v>64</v>
      </c>
      <c r="B35" s="7">
        <v>10</v>
      </c>
      <c r="C35" s="8" t="s">
        <v>65</v>
      </c>
      <c r="D35" s="8" t="s">
        <v>66</v>
      </c>
      <c r="E35" s="8" t="str">
        <f t="shared" si="2"/>
        <v>Ins[10]=32'b00011100000000000000000000001011;</v>
      </c>
      <c r="F35" s="11" t="s">
        <v>97</v>
      </c>
      <c r="G35" s="9" t="s">
        <v>46</v>
      </c>
      <c r="H35" s="10" t="str">
        <f t="shared" si="3"/>
        <v>00011100000000000000000000001011</v>
      </c>
      <c r="I35" s="38" t="s">
        <v>40</v>
      </c>
      <c r="J35" s="9" t="s">
        <v>7</v>
      </c>
      <c r="K35" s="9" t="s">
        <v>7</v>
      </c>
      <c r="L35" s="9" t="s">
        <v>7</v>
      </c>
      <c r="M35" s="9" t="s">
        <v>7</v>
      </c>
      <c r="N35" s="9" t="s">
        <v>98</v>
      </c>
      <c r="O35" s="11" t="s">
        <v>99</v>
      </c>
      <c r="Q35" s="3"/>
      <c r="R35" s="3" t="s">
        <v>51</v>
      </c>
      <c r="S35" s="8" t="s">
        <v>100</v>
      </c>
      <c r="T35" s="33" t="s">
        <v>50</v>
      </c>
      <c r="U35" s="6" t="s">
        <v>20</v>
      </c>
      <c r="V35" s="6" t="s">
        <v>20</v>
      </c>
      <c r="W35" s="6" t="s">
        <v>20</v>
      </c>
      <c r="X35" s="6" t="s">
        <v>20</v>
      </c>
      <c r="Y35" s="39" t="s">
        <v>33</v>
      </c>
    </row>
    <row r="36" customHeight="1" spans="1:25">
      <c r="A36" s="7" t="s">
        <v>64</v>
      </c>
      <c r="B36" s="7">
        <v>11</v>
      </c>
      <c r="C36" s="8" t="s">
        <v>65</v>
      </c>
      <c r="D36" s="8" t="s">
        <v>66</v>
      </c>
      <c r="E36" s="8" t="str">
        <f t="shared" ref="E36:E44" si="4">A36&amp;B36&amp;C36&amp;H36&amp;D36</f>
        <v>Ins[11]=32'b00000000000000110100000010000100;</v>
      </c>
      <c r="F36" s="12" t="s">
        <v>101</v>
      </c>
      <c r="G36" s="2" t="s">
        <v>25</v>
      </c>
      <c r="H36" s="10" t="str">
        <f t="shared" si="3"/>
        <v>00000000000000110100000010000100</v>
      </c>
      <c r="I36" s="32" t="s">
        <v>10</v>
      </c>
      <c r="J36" s="2" t="s">
        <v>7</v>
      </c>
      <c r="K36" s="2" t="s">
        <v>20</v>
      </c>
      <c r="L36" s="2" t="s">
        <v>39</v>
      </c>
      <c r="M36" s="2" t="s">
        <v>16</v>
      </c>
      <c r="N36" s="32" t="s">
        <v>27</v>
      </c>
      <c r="O36" s="6" t="s">
        <v>102</v>
      </c>
      <c r="Q36" s="3"/>
      <c r="R36" s="3" t="s">
        <v>54</v>
      </c>
      <c r="S36" s="8" t="s">
        <v>103</v>
      </c>
      <c r="T36" s="8">
        <v>101011</v>
      </c>
      <c r="U36" s="6" t="s">
        <v>16</v>
      </c>
      <c r="V36" s="6" t="s">
        <v>16</v>
      </c>
      <c r="W36" s="6" t="s">
        <v>16</v>
      </c>
      <c r="X36" s="6" t="s">
        <v>16</v>
      </c>
      <c r="Y36" s="39" t="s">
        <v>37</v>
      </c>
    </row>
    <row r="37" customHeight="1" spans="1:25">
      <c r="A37" s="7" t="s">
        <v>64</v>
      </c>
      <c r="B37" s="7">
        <v>12</v>
      </c>
      <c r="C37" s="8" t="s">
        <v>65</v>
      </c>
      <c r="D37" s="8" t="s">
        <v>66</v>
      </c>
      <c r="E37" s="8" t="str">
        <f t="shared" si="4"/>
        <v>Ins[12]=32'b00001100000000100000000000000001;</v>
      </c>
      <c r="F37" s="2" t="s">
        <v>104</v>
      </c>
      <c r="G37" s="2" t="s">
        <v>38</v>
      </c>
      <c r="H37" s="10" t="str">
        <f t="shared" si="3"/>
        <v>00001100000000100000000000000001</v>
      </c>
      <c r="I37" s="32" t="s">
        <v>22</v>
      </c>
      <c r="J37" s="2" t="s">
        <v>7</v>
      </c>
      <c r="K37" s="2" t="s">
        <v>16</v>
      </c>
      <c r="L37" s="17" t="s">
        <v>105</v>
      </c>
      <c r="M37" s="17"/>
      <c r="N37" s="17"/>
      <c r="O37" s="2" t="s">
        <v>106</v>
      </c>
      <c r="Q37" s="4"/>
      <c r="R37" s="4" t="s">
        <v>57</v>
      </c>
      <c r="S37" s="19" t="s">
        <v>107</v>
      </c>
      <c r="T37" s="8">
        <v>100011</v>
      </c>
      <c r="U37" s="18" t="s">
        <v>7</v>
      </c>
      <c r="V37" s="18" t="s">
        <v>7</v>
      </c>
      <c r="W37" s="18" t="s">
        <v>7</v>
      </c>
      <c r="X37" s="18" t="s">
        <v>7</v>
      </c>
      <c r="Y37" s="18" t="s">
        <v>10</v>
      </c>
    </row>
    <row r="38" customHeight="1" spans="1:20">
      <c r="A38" s="7" t="s">
        <v>64</v>
      </c>
      <c r="B38" s="7">
        <v>13</v>
      </c>
      <c r="C38" s="8" t="s">
        <v>65</v>
      </c>
      <c r="D38" s="8" t="s">
        <v>66</v>
      </c>
      <c r="E38" s="8" t="str">
        <f t="shared" si="4"/>
        <v>Ins[13]=32'b00010100000000110000000000000001;</v>
      </c>
      <c r="F38" s="2" t="s">
        <v>108</v>
      </c>
      <c r="G38" s="2" t="s">
        <v>44</v>
      </c>
      <c r="H38" s="10" t="str">
        <f t="shared" si="3"/>
        <v>00010100000000110000000000000001</v>
      </c>
      <c r="I38" s="32" t="s">
        <v>33</v>
      </c>
      <c r="J38" s="2" t="s">
        <v>7</v>
      </c>
      <c r="K38" s="2" t="s">
        <v>20</v>
      </c>
      <c r="L38" s="17" t="s">
        <v>105</v>
      </c>
      <c r="M38" s="17"/>
      <c r="N38" s="17"/>
      <c r="O38" s="2" t="s">
        <v>109</v>
      </c>
      <c r="T38" s="20">
        <v>111111</v>
      </c>
    </row>
    <row r="39" customHeight="1" spans="1:15">
      <c r="A39" s="7" t="s">
        <v>64</v>
      </c>
      <c r="B39" s="7">
        <v>14</v>
      </c>
      <c r="C39" s="8" t="s">
        <v>65</v>
      </c>
      <c r="D39" s="8" t="s">
        <v>66</v>
      </c>
      <c r="E39" s="8" t="str">
        <f t="shared" si="4"/>
        <v>Ins[14]=32'b;</v>
      </c>
      <c r="F39" s="2"/>
      <c r="G39" s="2"/>
      <c r="H39" s="10" t="str">
        <f t="shared" ref="H39:H44" si="5">I39&amp;J39&amp;K39&amp;L39&amp;M39&amp;N39</f>
        <v/>
      </c>
      <c r="I39" s="2"/>
      <c r="J39" s="2"/>
      <c r="K39" s="2"/>
      <c r="L39" s="17"/>
      <c r="M39" s="17"/>
      <c r="N39" s="17"/>
      <c r="O39" s="2"/>
    </row>
    <row r="40" customHeight="1" spans="1:15">
      <c r="A40" s="7" t="s">
        <v>64</v>
      </c>
      <c r="B40" s="7">
        <v>15</v>
      </c>
      <c r="C40" s="8" t="s">
        <v>65</v>
      </c>
      <c r="D40" s="8" t="s">
        <v>66</v>
      </c>
      <c r="E40" s="8" t="str">
        <f t="shared" si="4"/>
        <v>Ins[15]=32'b00011000000000110000000000000001;</v>
      </c>
      <c r="F40" s="2" t="s">
        <v>110</v>
      </c>
      <c r="G40" s="2" t="s">
        <v>45</v>
      </c>
      <c r="H40" s="10" t="str">
        <f t="shared" si="5"/>
        <v>00011000000000110000000000000001</v>
      </c>
      <c r="I40" s="32" t="s">
        <v>37</v>
      </c>
      <c r="J40" s="2" t="s">
        <v>7</v>
      </c>
      <c r="K40" s="2" t="s">
        <v>20</v>
      </c>
      <c r="L40" s="17" t="s">
        <v>105</v>
      </c>
      <c r="M40" s="17"/>
      <c r="N40" s="17"/>
      <c r="O40" s="2" t="s">
        <v>111</v>
      </c>
    </row>
    <row r="41" customHeight="1" spans="1:15">
      <c r="A41" s="7" t="s">
        <v>64</v>
      </c>
      <c r="B41" s="7">
        <v>16</v>
      </c>
      <c r="C41" s="8" t="s">
        <v>65</v>
      </c>
      <c r="D41" s="8" t="s">
        <v>66</v>
      </c>
      <c r="E41" s="8" t="str">
        <f t="shared" si="4"/>
        <v>Ins[16]=32'b00100000101000000000000000000010;</v>
      </c>
      <c r="F41" s="2" t="s">
        <v>112</v>
      </c>
      <c r="G41" s="2" t="s">
        <v>49</v>
      </c>
      <c r="H41" s="10" t="str">
        <f t="shared" si="5"/>
        <v>00100000101000000000000000000010</v>
      </c>
      <c r="I41" s="32" t="s">
        <v>50</v>
      </c>
      <c r="J41" s="2" t="s">
        <v>28</v>
      </c>
      <c r="K41" s="2" t="s">
        <v>7</v>
      </c>
      <c r="L41" s="17" t="s">
        <v>113</v>
      </c>
      <c r="M41" s="17"/>
      <c r="N41" s="17"/>
      <c r="O41" s="2" t="s">
        <v>114</v>
      </c>
    </row>
    <row r="42" customHeight="1" spans="1:8">
      <c r="A42" s="7" t="s">
        <v>64</v>
      </c>
      <c r="B42" s="7">
        <v>17</v>
      </c>
      <c r="C42" s="8" t="s">
        <v>65</v>
      </c>
      <c r="D42" s="8" t="s">
        <v>66</v>
      </c>
      <c r="E42" s="8" t="str">
        <f t="shared" si="4"/>
        <v>Ins[17]=32'b;</v>
      </c>
      <c r="F42" s="6" t="s">
        <v>115</v>
      </c>
      <c r="H42" s="10" t="str">
        <f t="shared" si="5"/>
        <v/>
      </c>
    </row>
    <row r="43" customHeight="1" spans="1:8">
      <c r="A43" s="7" t="s">
        <v>64</v>
      </c>
      <c r="B43" s="7">
        <v>18</v>
      </c>
      <c r="C43" s="8" t="s">
        <v>65</v>
      </c>
      <c r="D43" s="8" t="s">
        <v>66</v>
      </c>
      <c r="E43" s="8" t="str">
        <f t="shared" si="4"/>
        <v>Ins[18]=32'b;</v>
      </c>
      <c r="F43" s="6" t="s">
        <v>116</v>
      </c>
      <c r="H43" s="10" t="str">
        <f t="shared" si="5"/>
        <v/>
      </c>
    </row>
    <row r="44" customHeight="1" spans="1:15">
      <c r="A44" s="7" t="s">
        <v>64</v>
      </c>
      <c r="B44" s="7">
        <v>19</v>
      </c>
      <c r="C44" s="8" t="s">
        <v>65</v>
      </c>
      <c r="D44" s="8" t="s">
        <v>66</v>
      </c>
      <c r="E44" s="8" t="str">
        <f t="shared" si="4"/>
        <v>Ins[19]=32'b11111100000000000000000000000000;</v>
      </c>
      <c r="F44" s="6" t="s">
        <v>117</v>
      </c>
      <c r="G44" s="6" t="s">
        <v>57</v>
      </c>
      <c r="H44" s="10" t="str">
        <f t="shared" si="5"/>
        <v>11111100000000000000000000000000</v>
      </c>
      <c r="I44" s="6" t="s">
        <v>118</v>
      </c>
      <c r="J44" s="2" t="s">
        <v>7</v>
      </c>
      <c r="K44" s="2" t="s">
        <v>7</v>
      </c>
      <c r="L44" s="2" t="s">
        <v>7</v>
      </c>
      <c r="M44" s="2" t="s">
        <v>7</v>
      </c>
      <c r="N44" s="2" t="s">
        <v>10</v>
      </c>
      <c r="O44" s="6" t="s">
        <v>119</v>
      </c>
    </row>
    <row r="45" customHeight="1" spans="3:4">
      <c r="C45" s="8" t="s">
        <v>65</v>
      </c>
      <c r="D45" s="8" t="s">
        <v>66</v>
      </c>
    </row>
    <row r="49" customHeight="1" spans="6:6">
      <c r="F49" s="13" t="s">
        <v>120</v>
      </c>
    </row>
    <row r="54" customHeight="1" spans="2:2">
      <c r="B54" t="s">
        <v>121</v>
      </c>
    </row>
    <row r="55" customHeight="1" spans="2:20">
      <c r="B55" s="6"/>
      <c r="C55" s="6" t="s">
        <v>0</v>
      </c>
      <c r="N55" s="7"/>
      <c r="O55" s="7"/>
      <c r="P55" s="7"/>
      <c r="Q55" s="7"/>
      <c r="R55" s="7"/>
      <c r="T55" s="6"/>
    </row>
    <row r="56" customHeight="1" spans="2:20">
      <c r="B56" s="6" t="s">
        <v>2</v>
      </c>
      <c r="C56" s="6" t="s">
        <v>3</v>
      </c>
      <c r="D56" s="6"/>
      <c r="E56" s="6" t="s">
        <v>4</v>
      </c>
      <c r="F56" s="6" t="s">
        <v>5</v>
      </c>
      <c r="G56" s="6" t="s">
        <v>6</v>
      </c>
      <c r="H56" s="6" t="s">
        <v>7</v>
      </c>
      <c r="I56" s="6" t="s">
        <v>8</v>
      </c>
      <c r="N56" s="7"/>
      <c r="O56" s="6"/>
      <c r="P56" s="6"/>
      <c r="Q56" s="6"/>
      <c r="R56" s="6"/>
      <c r="S56" s="6"/>
      <c r="T56" s="6"/>
    </row>
    <row r="57" customHeight="1" spans="2:20">
      <c r="B57" s="6"/>
      <c r="C57" s="6">
        <v>6</v>
      </c>
      <c r="D57" s="7"/>
      <c r="E57" s="6">
        <v>5</v>
      </c>
      <c r="F57" s="6">
        <v>5</v>
      </c>
      <c r="G57" s="6">
        <v>5</v>
      </c>
      <c r="H57" s="6">
        <v>5</v>
      </c>
      <c r="I57" s="6">
        <v>6</v>
      </c>
      <c r="N57" s="7"/>
      <c r="O57" s="6"/>
      <c r="P57" s="6"/>
      <c r="Q57" s="6"/>
      <c r="R57" s="6"/>
      <c r="S57" s="6"/>
      <c r="T57" s="6"/>
    </row>
    <row r="58" customHeight="1" spans="2:20">
      <c r="B58" s="1" t="s">
        <v>9</v>
      </c>
      <c r="C58" s="1"/>
      <c r="D58" s="31" t="s">
        <v>10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60</v>
      </c>
      <c r="J58" s="1"/>
      <c r="K58" s="1" t="s">
        <v>11</v>
      </c>
      <c r="L58" s="1"/>
      <c r="M58" s="1"/>
      <c r="N58" s="14"/>
      <c r="O58" s="14"/>
      <c r="P58" s="1"/>
      <c r="Q58" s="1"/>
      <c r="R58" s="1"/>
      <c r="S58" s="1"/>
      <c r="T58" s="1"/>
    </row>
    <row r="59" customHeight="1" spans="2:20">
      <c r="B59" s="1" t="s">
        <v>13</v>
      </c>
      <c r="C59" s="1"/>
      <c r="D59" s="31" t="s">
        <v>10</v>
      </c>
      <c r="E59" s="1" t="s">
        <v>4</v>
      </c>
      <c r="F59" s="1" t="s">
        <v>5</v>
      </c>
      <c r="G59" s="1" t="s">
        <v>6</v>
      </c>
      <c r="H59" s="1" t="s">
        <v>7</v>
      </c>
      <c r="I59" s="1" t="s">
        <v>63</v>
      </c>
      <c r="J59" s="1"/>
      <c r="K59" s="1" t="s">
        <v>15</v>
      </c>
      <c r="L59" s="1"/>
      <c r="M59" s="1"/>
      <c r="N59" s="14"/>
      <c r="O59" s="14"/>
      <c r="P59" s="1"/>
      <c r="Q59" s="1"/>
      <c r="R59" s="1"/>
      <c r="S59" s="1"/>
      <c r="T59" s="1"/>
    </row>
    <row r="60" customHeight="1" spans="2:20">
      <c r="B60" s="1" t="s">
        <v>17</v>
      </c>
      <c r="C60" s="1"/>
      <c r="D60" s="31" t="s">
        <v>10</v>
      </c>
      <c r="E60" s="1" t="s">
        <v>4</v>
      </c>
      <c r="F60" s="1" t="s">
        <v>5</v>
      </c>
      <c r="G60" s="1" t="s">
        <v>6</v>
      </c>
      <c r="H60" s="1" t="s">
        <v>7</v>
      </c>
      <c r="I60" s="1" t="s">
        <v>70</v>
      </c>
      <c r="J60" s="1"/>
      <c r="K60" s="1" t="s">
        <v>19</v>
      </c>
      <c r="L60" s="1"/>
      <c r="M60" s="1"/>
      <c r="N60" s="14"/>
      <c r="O60" s="14"/>
      <c r="P60" s="1"/>
      <c r="Q60" s="1"/>
      <c r="R60" s="1"/>
      <c r="S60" s="1"/>
      <c r="T60" s="1"/>
    </row>
    <row r="61" customHeight="1" spans="2:20">
      <c r="B61" s="1" t="s">
        <v>21</v>
      </c>
      <c r="C61" s="1"/>
      <c r="D61" s="31" t="s">
        <v>10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74</v>
      </c>
      <c r="J61" s="1"/>
      <c r="K61" s="1" t="s">
        <v>23</v>
      </c>
      <c r="L61" s="1"/>
      <c r="M61" s="1"/>
      <c r="N61" s="14"/>
      <c r="O61" s="14"/>
      <c r="P61" s="1"/>
      <c r="Q61" s="1"/>
      <c r="R61" s="1"/>
      <c r="S61" s="1"/>
      <c r="T61" s="1"/>
    </row>
    <row r="62" customHeight="1" spans="2:20">
      <c r="B62" s="2" t="s">
        <v>25</v>
      </c>
      <c r="C62" s="2"/>
      <c r="D62" s="33" t="s">
        <v>10</v>
      </c>
      <c r="E62" s="2" t="s">
        <v>7</v>
      </c>
      <c r="F62" s="2" t="s">
        <v>5</v>
      </c>
      <c r="G62" s="2" t="s">
        <v>6</v>
      </c>
      <c r="H62" s="2" t="s">
        <v>26</v>
      </c>
      <c r="I62" s="2" t="s">
        <v>10</v>
      </c>
      <c r="J62" s="2"/>
      <c r="K62" s="2" t="s">
        <v>122</v>
      </c>
      <c r="L62" s="2"/>
      <c r="M62" s="2"/>
      <c r="N62" s="15"/>
      <c r="O62" s="15"/>
      <c r="P62" s="2"/>
      <c r="Q62" s="2"/>
      <c r="R62" s="2"/>
      <c r="S62" s="2"/>
      <c r="T62" s="2"/>
    </row>
    <row r="63" customHeight="1" spans="2:20">
      <c r="B63" s="3" t="s">
        <v>29</v>
      </c>
      <c r="C63" s="3"/>
      <c r="D63" s="35" t="s">
        <v>80</v>
      </c>
      <c r="E63" s="3" t="s">
        <v>4</v>
      </c>
      <c r="F63" s="3" t="s">
        <v>5</v>
      </c>
      <c r="G63" s="16" t="s">
        <v>30</v>
      </c>
      <c r="H63" s="16"/>
      <c r="I63" s="16"/>
      <c r="J63" s="3"/>
      <c r="K63" s="3" t="s">
        <v>31</v>
      </c>
      <c r="L63" s="3"/>
      <c r="M63" s="3"/>
      <c r="N63" s="8"/>
      <c r="O63" s="8"/>
      <c r="P63" s="3"/>
      <c r="Q63" s="3"/>
      <c r="R63" s="3"/>
      <c r="S63" s="3"/>
      <c r="T63" s="3"/>
    </row>
    <row r="64" customHeight="1" spans="2:20">
      <c r="B64" s="3" t="s">
        <v>34</v>
      </c>
      <c r="C64" s="3"/>
      <c r="D64" s="35" t="s">
        <v>84</v>
      </c>
      <c r="E64" s="3" t="s">
        <v>4</v>
      </c>
      <c r="F64" s="3" t="s">
        <v>5</v>
      </c>
      <c r="G64" s="16" t="s">
        <v>30</v>
      </c>
      <c r="H64" s="16"/>
      <c r="I64" s="16"/>
      <c r="J64" s="3"/>
      <c r="K64" s="3" t="s">
        <v>35</v>
      </c>
      <c r="L64" s="3"/>
      <c r="M64" s="3"/>
      <c r="N64" s="8"/>
      <c r="O64" s="8"/>
      <c r="P64" s="3"/>
      <c r="Q64" s="3"/>
      <c r="R64" s="3"/>
      <c r="S64" s="3"/>
      <c r="T64" s="3"/>
    </row>
    <row r="65" customHeight="1" spans="2:20">
      <c r="B65" s="2" t="s">
        <v>38</v>
      </c>
      <c r="C65" s="2"/>
      <c r="D65" s="33" t="s">
        <v>55</v>
      </c>
      <c r="E65" s="2" t="s">
        <v>4</v>
      </c>
      <c r="F65" s="2" t="s">
        <v>5</v>
      </c>
      <c r="G65" s="17" t="s">
        <v>30</v>
      </c>
      <c r="H65" s="17"/>
      <c r="I65" s="17"/>
      <c r="J65" s="2"/>
      <c r="K65" s="2"/>
      <c r="L65" s="2"/>
      <c r="M65" s="2"/>
      <c r="N65" s="15"/>
      <c r="O65" s="15"/>
      <c r="P65" s="2"/>
      <c r="Q65" s="2"/>
      <c r="R65" s="2"/>
      <c r="S65" s="2"/>
      <c r="T65" s="2"/>
    </row>
    <row r="66" customHeight="1" spans="2:20">
      <c r="B66" s="3" t="s">
        <v>41</v>
      </c>
      <c r="C66" s="3"/>
      <c r="D66" s="35" t="s">
        <v>52</v>
      </c>
      <c r="E66" s="3" t="s">
        <v>4</v>
      </c>
      <c r="F66" s="3" t="s">
        <v>5</v>
      </c>
      <c r="G66" s="16" t="s">
        <v>30</v>
      </c>
      <c r="H66" s="16"/>
      <c r="I66" s="16"/>
      <c r="J66" s="3"/>
      <c r="K66" s="3" t="s">
        <v>42</v>
      </c>
      <c r="L66" s="3" t="s">
        <v>123</v>
      </c>
      <c r="M66" s="3"/>
      <c r="N66" s="8"/>
      <c r="O66" s="8"/>
      <c r="P66" s="3"/>
      <c r="Q66" s="3"/>
      <c r="R66" s="3"/>
      <c r="S66" s="3"/>
      <c r="T66" s="3"/>
    </row>
    <row r="67" customHeight="1" spans="2:20">
      <c r="B67" s="2" t="s">
        <v>44</v>
      </c>
      <c r="C67" s="2"/>
      <c r="D67" s="33" t="s">
        <v>33</v>
      </c>
      <c r="E67" s="2" t="s">
        <v>4</v>
      </c>
      <c r="F67" s="2" t="s">
        <v>5</v>
      </c>
      <c r="G67" s="17" t="s">
        <v>30</v>
      </c>
      <c r="H67" s="17"/>
      <c r="I67" s="17"/>
      <c r="J67" s="2"/>
      <c r="K67" s="2"/>
      <c r="L67" s="2"/>
      <c r="M67" s="2"/>
      <c r="N67" s="15"/>
      <c r="O67" s="15"/>
      <c r="P67" s="2"/>
      <c r="Q67" s="2"/>
      <c r="R67" s="2"/>
      <c r="S67" s="2"/>
      <c r="T67" s="2"/>
    </row>
    <row r="68" customHeight="1" spans="2:20">
      <c r="B68" s="2" t="s">
        <v>45</v>
      </c>
      <c r="C68" s="2"/>
      <c r="D68" s="33" t="s">
        <v>27</v>
      </c>
      <c r="E68" s="2" t="s">
        <v>4</v>
      </c>
      <c r="F68" s="2" t="s">
        <v>5</v>
      </c>
      <c r="G68" s="17" t="s">
        <v>30</v>
      </c>
      <c r="H68" s="17"/>
      <c r="I68" s="17"/>
      <c r="J68" s="2"/>
      <c r="K68" s="2"/>
      <c r="L68" s="2"/>
      <c r="M68" s="2"/>
      <c r="N68" s="15"/>
      <c r="O68" s="15"/>
      <c r="P68" s="2"/>
      <c r="Q68" s="2"/>
      <c r="R68" s="2"/>
      <c r="S68" s="2"/>
      <c r="T68" s="2"/>
    </row>
    <row r="69" customHeight="1" spans="2:20">
      <c r="B69" s="4" t="s">
        <v>46</v>
      </c>
      <c r="C69" s="4"/>
      <c r="D69" s="41" t="s">
        <v>18</v>
      </c>
      <c r="E69" s="18" t="s">
        <v>47</v>
      </c>
      <c r="F69" s="18"/>
      <c r="G69" s="18"/>
      <c r="H69" s="18"/>
      <c r="I69" s="18"/>
      <c r="J69" s="4"/>
      <c r="K69" s="4" t="s">
        <v>48</v>
      </c>
      <c r="L69" s="4"/>
      <c r="M69" s="4"/>
      <c r="N69" s="19"/>
      <c r="O69" s="19"/>
      <c r="P69" s="4"/>
      <c r="Q69" s="4"/>
      <c r="R69" s="4"/>
      <c r="S69" s="4"/>
      <c r="T69" s="4"/>
    </row>
    <row r="70" customHeight="1" spans="2:20">
      <c r="B70" s="2" t="s">
        <v>49</v>
      </c>
      <c r="C70" s="2"/>
      <c r="D70" s="33" t="s">
        <v>50</v>
      </c>
      <c r="E70" s="2" t="s">
        <v>4</v>
      </c>
      <c r="F70" s="2" t="s">
        <v>7</v>
      </c>
      <c r="G70" s="17" t="s">
        <v>30</v>
      </c>
      <c r="H70" s="17"/>
      <c r="I70" s="17"/>
      <c r="J70" s="2"/>
      <c r="K70" s="2"/>
      <c r="L70" s="2"/>
      <c r="M70" s="2"/>
      <c r="N70" s="15"/>
      <c r="O70" s="15"/>
      <c r="P70" s="2"/>
      <c r="Q70" s="2"/>
      <c r="R70" s="2"/>
      <c r="S70" s="2"/>
      <c r="T70" s="2"/>
    </row>
    <row r="71" customHeight="1" spans="2:20">
      <c r="B71" s="3" t="s">
        <v>51</v>
      </c>
      <c r="C71" s="3"/>
      <c r="D71" s="8">
        <v>101011</v>
      </c>
      <c r="E71" s="3" t="s">
        <v>4</v>
      </c>
      <c r="F71" s="3" t="s">
        <v>5</v>
      </c>
      <c r="G71" s="16" t="s">
        <v>30</v>
      </c>
      <c r="H71" s="16"/>
      <c r="I71" s="16"/>
      <c r="J71" s="3"/>
      <c r="K71" s="3" t="s">
        <v>53</v>
      </c>
      <c r="L71" s="3"/>
      <c r="M71" s="3"/>
      <c r="N71" s="8"/>
      <c r="O71" s="8"/>
      <c r="P71" s="3"/>
      <c r="Q71" s="3"/>
      <c r="R71" s="3"/>
      <c r="S71" s="3"/>
      <c r="T71" s="3"/>
    </row>
    <row r="72" customHeight="1" spans="2:20">
      <c r="B72" s="3" t="s">
        <v>54</v>
      </c>
      <c r="C72" s="3"/>
      <c r="D72" s="8">
        <v>100011</v>
      </c>
      <c r="E72" s="3" t="s">
        <v>4</v>
      </c>
      <c r="F72" s="3" t="s">
        <v>5</v>
      </c>
      <c r="G72" s="16" t="s">
        <v>30</v>
      </c>
      <c r="H72" s="16"/>
      <c r="I72" s="16"/>
      <c r="J72" s="3"/>
      <c r="K72" s="3" t="s">
        <v>56</v>
      </c>
      <c r="L72" s="3"/>
      <c r="M72" s="3"/>
      <c r="N72" s="8"/>
      <c r="O72" s="8"/>
      <c r="P72" s="3"/>
      <c r="Q72" s="3"/>
      <c r="R72" s="3"/>
      <c r="S72" s="3"/>
      <c r="T72" s="3"/>
    </row>
    <row r="73" customHeight="1" spans="2:20">
      <c r="B73" s="4" t="s">
        <v>57</v>
      </c>
      <c r="C73" s="4"/>
      <c r="D73" s="20">
        <v>111111</v>
      </c>
      <c r="E73" s="18" t="s">
        <v>7</v>
      </c>
      <c r="F73" s="18" t="s">
        <v>7</v>
      </c>
      <c r="G73" s="18" t="s">
        <v>7</v>
      </c>
      <c r="H73" s="18" t="s">
        <v>7</v>
      </c>
      <c r="I73" s="18" t="s">
        <v>10</v>
      </c>
      <c r="J73" s="4"/>
      <c r="K73" s="4"/>
      <c r="L73" s="4"/>
      <c r="M73" s="4"/>
      <c r="N73" s="19"/>
      <c r="O73" s="19"/>
      <c r="P73" s="4"/>
      <c r="Q73" s="4"/>
      <c r="R73" s="4"/>
      <c r="S73" s="4"/>
      <c r="T73" s="4"/>
    </row>
    <row r="77" customHeight="1" spans="2:4">
      <c r="B77" s="24" t="s">
        <v>124</v>
      </c>
      <c r="C77" s="25" t="s">
        <v>125</v>
      </c>
      <c r="D77" s="25"/>
    </row>
    <row r="78" customHeight="1" spans="2:10">
      <c r="B78" s="24"/>
      <c r="C78" s="25"/>
      <c r="D78" s="25" t="s">
        <v>126</v>
      </c>
      <c r="E78" s="6" t="s">
        <v>127</v>
      </c>
      <c r="F78" s="6" t="s">
        <v>128</v>
      </c>
      <c r="G78" s="6" t="s">
        <v>129</v>
      </c>
      <c r="H78" s="6" t="s">
        <v>130</v>
      </c>
      <c r="I78" s="6" t="s">
        <v>8</v>
      </c>
      <c r="J78" s="6" t="s">
        <v>131</v>
      </c>
    </row>
    <row r="79" customHeight="1" spans="2:24">
      <c r="B79" s="24" t="s">
        <v>132</v>
      </c>
      <c r="C79" s="25" t="s">
        <v>133</v>
      </c>
      <c r="D79" s="25" t="s">
        <v>52</v>
      </c>
      <c r="E79" s="6" t="s">
        <v>7</v>
      </c>
      <c r="F79" s="6" t="s">
        <v>12</v>
      </c>
      <c r="G79" s="6" t="s">
        <v>7</v>
      </c>
      <c r="H79" s="6" t="s">
        <v>7</v>
      </c>
      <c r="I79" s="26" t="s">
        <v>50</v>
      </c>
      <c r="J79" s="6" t="s">
        <v>134</v>
      </c>
      <c r="K79" s="7" t="str">
        <f>D79&amp;E79&amp;F79&amp;G79&amp;H79&amp;I79</f>
        <v>00100100000000010000000000001000</v>
      </c>
      <c r="L79" s="7" t="str">
        <f>U79&amp;V79&amp;W79&amp;X79&amp;"=32'b"&amp;K79&amp;";"</f>
        <v>{ Ins[0*4+0], Ins[0*4+1], Ins[0*4+2], Ins[0*4+3]}=32'b00100100000000010000000000001000;</v>
      </c>
      <c r="M79" s="7" t="s">
        <v>135</v>
      </c>
      <c r="N79" s="7" t="s">
        <v>67</v>
      </c>
      <c r="O79" s="7" t="s">
        <v>136</v>
      </c>
      <c r="P79" s="7" t="s">
        <v>67</v>
      </c>
      <c r="Q79" s="7" t="s">
        <v>137</v>
      </c>
      <c r="R79" s="7" t="s">
        <v>138</v>
      </c>
      <c r="S79" s="7" t="s">
        <v>139</v>
      </c>
      <c r="T79" s="7" t="s">
        <v>140</v>
      </c>
      <c r="U79" s="7" t="str">
        <f>M79&amp;O79&amp;P79&amp;Q79&amp;0&amp;R79&amp;S79</f>
        <v>{ Ins[0*4+0],</v>
      </c>
      <c r="V79" s="7" t="str">
        <f>O79&amp;P79&amp;Q79&amp;1&amp;R79&amp;S79</f>
        <v> Ins[0*4+1],</v>
      </c>
      <c r="W79" s="7" t="str">
        <f>O79&amp;P79&amp;Q79&amp;2&amp;R79&amp;S79</f>
        <v> Ins[0*4+2],</v>
      </c>
      <c r="X79" s="7" t="str">
        <f>O79&amp;P79&amp;Q79&amp;3&amp;R79&amp;T79</f>
        <v> Ins[0*4+3]}</v>
      </c>
    </row>
    <row r="80" customHeight="1" spans="2:24">
      <c r="B80" s="24" t="s">
        <v>141</v>
      </c>
      <c r="C80" s="25" t="s">
        <v>142</v>
      </c>
      <c r="D80" s="25" t="s">
        <v>84</v>
      </c>
      <c r="E80" s="6" t="s">
        <v>7</v>
      </c>
      <c r="F80" s="6" t="s">
        <v>16</v>
      </c>
      <c r="G80" s="6" t="s">
        <v>7</v>
      </c>
      <c r="H80" s="6" t="s">
        <v>7</v>
      </c>
      <c r="I80" s="26" t="s">
        <v>18</v>
      </c>
      <c r="J80" s="6" t="s">
        <v>143</v>
      </c>
      <c r="K80" s="7" t="str">
        <f t="shared" ref="K80:K99" si="6">D80&amp;E80&amp;F80&amp;G80&amp;H80&amp;I80</f>
        <v>00110100000000100000000000000010</v>
      </c>
      <c r="L80" s="7" t="str">
        <f t="shared" ref="L80:L99" si="7">U80&amp;V80&amp;W80&amp;X80&amp;"=32'b"&amp;K80&amp;";"</f>
        <v>{ Ins[1*4+0], Ins[1*4+1], Ins[1*4+2], Ins[1*4+3]}=32'b00110100000000100000000000000010;</v>
      </c>
      <c r="M80" s="7" t="s">
        <v>135</v>
      </c>
      <c r="N80" s="7" t="s">
        <v>144</v>
      </c>
      <c r="O80" s="7" t="s">
        <v>136</v>
      </c>
      <c r="P80" s="7" t="s">
        <v>144</v>
      </c>
      <c r="Q80" s="7" t="s">
        <v>137</v>
      </c>
      <c r="R80" s="7" t="s">
        <v>138</v>
      </c>
      <c r="S80" s="7" t="s">
        <v>139</v>
      </c>
      <c r="T80" s="7" t="s">
        <v>140</v>
      </c>
      <c r="U80" s="7" t="str">
        <f t="shared" ref="U80:U99" si="8">M80&amp;O80&amp;P80&amp;Q80&amp;0&amp;R80&amp;S80</f>
        <v>{ Ins[1*4+0],</v>
      </c>
      <c r="V80" s="7" t="str">
        <f t="shared" ref="V80:V99" si="9">O80&amp;P80&amp;Q80&amp;1&amp;R80&amp;S80</f>
        <v> Ins[1*4+1],</v>
      </c>
      <c r="W80" s="7" t="str">
        <f t="shared" ref="W80:W99" si="10">O80&amp;P80&amp;Q80&amp;2&amp;R80&amp;S80</f>
        <v> Ins[1*4+2],</v>
      </c>
      <c r="X80" s="7" t="str">
        <f t="shared" ref="X80:X99" si="11">O80&amp;P80&amp;Q80&amp;3&amp;R80&amp;T80</f>
        <v> Ins[1*4+3]}</v>
      </c>
    </row>
    <row r="81" customHeight="1" spans="2:24">
      <c r="B81" s="24" t="s">
        <v>145</v>
      </c>
      <c r="C81" s="25" t="s">
        <v>146</v>
      </c>
      <c r="D81" s="25" t="s">
        <v>10</v>
      </c>
      <c r="E81" s="6" t="s">
        <v>16</v>
      </c>
      <c r="F81" s="6" t="s">
        <v>12</v>
      </c>
      <c r="G81" s="6" t="s">
        <v>20</v>
      </c>
      <c r="H81" s="6" t="s">
        <v>7</v>
      </c>
      <c r="I81" s="6" t="s">
        <v>60</v>
      </c>
      <c r="J81" s="6" t="s">
        <v>147</v>
      </c>
      <c r="K81" s="7" t="str">
        <f t="shared" si="6"/>
        <v>00000000010000010001100000100000</v>
      </c>
      <c r="L81" s="7" t="str">
        <f t="shared" si="7"/>
        <v>{ Ins[2*4+0], Ins[2*4+1], Ins[2*4+2], Ins[2*4+3]}=32'b00000000010000010001100000100000;</v>
      </c>
      <c r="M81" s="7" t="s">
        <v>135</v>
      </c>
      <c r="N81" s="7" t="s">
        <v>148</v>
      </c>
      <c r="O81" s="7" t="s">
        <v>136</v>
      </c>
      <c r="P81" s="7" t="s">
        <v>148</v>
      </c>
      <c r="Q81" s="7" t="s">
        <v>137</v>
      </c>
      <c r="R81" s="7" t="s">
        <v>138</v>
      </c>
      <c r="S81" s="7" t="s">
        <v>139</v>
      </c>
      <c r="T81" s="7" t="s">
        <v>140</v>
      </c>
      <c r="U81" s="7" t="str">
        <f t="shared" si="8"/>
        <v>{ Ins[2*4+0],</v>
      </c>
      <c r="V81" s="7" t="str">
        <f t="shared" si="9"/>
        <v> Ins[2*4+1],</v>
      </c>
      <c r="W81" s="7" t="str">
        <f t="shared" si="10"/>
        <v> Ins[2*4+2],</v>
      </c>
      <c r="X81" s="7" t="str">
        <f t="shared" si="11"/>
        <v> Ins[2*4+3]}</v>
      </c>
    </row>
    <row r="82" customHeight="1" spans="2:24">
      <c r="B82" s="24" t="s">
        <v>149</v>
      </c>
      <c r="C82" s="25" t="s">
        <v>150</v>
      </c>
      <c r="D82" s="25" t="s">
        <v>10</v>
      </c>
      <c r="E82" s="6" t="s">
        <v>20</v>
      </c>
      <c r="F82" s="6" t="s">
        <v>16</v>
      </c>
      <c r="G82" s="6" t="s">
        <v>28</v>
      </c>
      <c r="H82" s="6" t="s">
        <v>7</v>
      </c>
      <c r="I82" s="6" t="s">
        <v>63</v>
      </c>
      <c r="J82" s="6" t="s">
        <v>151</v>
      </c>
      <c r="K82" s="7" t="str">
        <f t="shared" si="6"/>
        <v>00000000011000100010100000100010</v>
      </c>
      <c r="L82" s="7" t="str">
        <f t="shared" si="7"/>
        <v>{ Ins[3*4+0], Ins[3*4+1], Ins[3*4+2], Ins[3*4+3]}=32'b00000000011000100010100000100010;</v>
      </c>
      <c r="M82" s="7" t="s">
        <v>135</v>
      </c>
      <c r="N82" s="7" t="s">
        <v>152</v>
      </c>
      <c r="O82" s="7" t="s">
        <v>136</v>
      </c>
      <c r="P82" s="7" t="s">
        <v>152</v>
      </c>
      <c r="Q82" s="7" t="s">
        <v>137</v>
      </c>
      <c r="R82" s="7" t="s">
        <v>138</v>
      </c>
      <c r="S82" s="7" t="s">
        <v>139</v>
      </c>
      <c r="T82" s="7" t="s">
        <v>140</v>
      </c>
      <c r="U82" s="7" t="str">
        <f t="shared" si="8"/>
        <v>{ Ins[3*4+0],</v>
      </c>
      <c r="V82" s="7" t="str">
        <f t="shared" si="9"/>
        <v> Ins[3*4+1],</v>
      </c>
      <c r="W82" s="7" t="str">
        <f t="shared" si="10"/>
        <v> Ins[3*4+2],</v>
      </c>
      <c r="X82" s="7" t="str">
        <f t="shared" si="11"/>
        <v> Ins[3*4+3]}</v>
      </c>
    </row>
    <row r="83" customHeight="1" spans="2:24">
      <c r="B83" s="24" t="s">
        <v>153</v>
      </c>
      <c r="C83" s="25" t="s">
        <v>154</v>
      </c>
      <c r="D83" s="25" t="s">
        <v>10</v>
      </c>
      <c r="E83" s="6" t="s">
        <v>28</v>
      </c>
      <c r="F83" s="6" t="s">
        <v>16</v>
      </c>
      <c r="G83" s="6" t="s">
        <v>24</v>
      </c>
      <c r="H83" s="6" t="s">
        <v>7</v>
      </c>
      <c r="I83" s="6" t="s">
        <v>70</v>
      </c>
      <c r="J83" s="6" t="s">
        <v>155</v>
      </c>
      <c r="K83" s="7" t="str">
        <f t="shared" si="6"/>
        <v>00000000101000100010000000100100</v>
      </c>
      <c r="L83" s="7" t="str">
        <f t="shared" si="7"/>
        <v>{ Ins[4*4+0], Ins[4*4+1], Ins[4*4+2], Ins[4*4+3]}=32'b00000000101000100010000000100100;</v>
      </c>
      <c r="M83" s="7" t="s">
        <v>135</v>
      </c>
      <c r="N83" s="7" t="s">
        <v>71</v>
      </c>
      <c r="O83" s="7" t="s">
        <v>136</v>
      </c>
      <c r="P83" s="7" t="s">
        <v>71</v>
      </c>
      <c r="Q83" s="7" t="s">
        <v>137</v>
      </c>
      <c r="R83" s="7" t="s">
        <v>138</v>
      </c>
      <c r="S83" s="7" t="s">
        <v>139</v>
      </c>
      <c r="T83" s="7" t="s">
        <v>140</v>
      </c>
      <c r="U83" s="7" t="str">
        <f t="shared" si="8"/>
        <v>{ Ins[4*4+0],</v>
      </c>
      <c r="V83" s="7" t="str">
        <f t="shared" si="9"/>
        <v> Ins[4*4+1],</v>
      </c>
      <c r="W83" s="7" t="str">
        <f t="shared" si="10"/>
        <v> Ins[4*4+2],</v>
      </c>
      <c r="X83" s="7" t="str">
        <f t="shared" si="11"/>
        <v> Ins[4*4+3]}</v>
      </c>
    </row>
    <row r="84" customHeight="1" spans="2:24">
      <c r="B84" s="24" t="s">
        <v>156</v>
      </c>
      <c r="C84" s="25" t="s">
        <v>157</v>
      </c>
      <c r="D84" s="25" t="s">
        <v>10</v>
      </c>
      <c r="E84" s="6" t="s">
        <v>24</v>
      </c>
      <c r="F84" s="6" t="s">
        <v>16</v>
      </c>
      <c r="G84" s="6" t="s">
        <v>39</v>
      </c>
      <c r="H84" s="6" t="s">
        <v>7</v>
      </c>
      <c r="I84" s="6" t="s">
        <v>74</v>
      </c>
      <c r="J84" s="6" t="s">
        <v>158</v>
      </c>
      <c r="K84" s="7" t="str">
        <f t="shared" si="6"/>
        <v>00000000100000100100000000100101</v>
      </c>
      <c r="L84" s="7" t="str">
        <f t="shared" si="7"/>
        <v>{ Ins[5*4+0], Ins[5*4+1], Ins[5*4+2], Ins[5*4+3]}=32'b00000000100000100100000000100101;</v>
      </c>
      <c r="M84" s="7" t="s">
        <v>135</v>
      </c>
      <c r="N84" s="7" t="s">
        <v>159</v>
      </c>
      <c r="O84" s="7" t="s">
        <v>136</v>
      </c>
      <c r="P84" s="7" t="s">
        <v>159</v>
      </c>
      <c r="Q84" s="7" t="s">
        <v>137</v>
      </c>
      <c r="R84" s="7" t="s">
        <v>138</v>
      </c>
      <c r="S84" s="7" t="s">
        <v>139</v>
      </c>
      <c r="T84" s="7" t="s">
        <v>140</v>
      </c>
      <c r="U84" s="7" t="str">
        <f t="shared" si="8"/>
        <v>{ Ins[5*4+0],</v>
      </c>
      <c r="V84" s="7" t="str">
        <f t="shared" si="9"/>
        <v> Ins[5*4+1],</v>
      </c>
      <c r="W84" s="7" t="str">
        <f t="shared" si="10"/>
        <v> Ins[5*4+2],</v>
      </c>
      <c r="X84" s="7" t="str">
        <f t="shared" si="11"/>
        <v> Ins[5*4+3]}</v>
      </c>
    </row>
    <row r="85" customHeight="1" spans="2:24">
      <c r="B85" s="24" t="s">
        <v>160</v>
      </c>
      <c r="C85" s="25" t="s">
        <v>161</v>
      </c>
      <c r="D85" s="25" t="s">
        <v>10</v>
      </c>
      <c r="E85" s="6" t="s">
        <v>7</v>
      </c>
      <c r="F85" s="6" t="s">
        <v>39</v>
      </c>
      <c r="G85" s="6" t="s">
        <v>39</v>
      </c>
      <c r="H85" s="6" t="s">
        <v>12</v>
      </c>
      <c r="I85" s="6" t="s">
        <v>10</v>
      </c>
      <c r="J85" s="6" t="s">
        <v>162</v>
      </c>
      <c r="K85" s="7" t="str">
        <f>D85&amp;E85&amp;F85&amp;G85&amp;H85&amp;I85</f>
        <v>00000000000010000100000001000000</v>
      </c>
      <c r="L85" s="7" t="str">
        <f t="shared" si="7"/>
        <v>{ Ins[6*4+0], Ins[6*4+1], Ins[6*4+2], Ins[6*4+3]}=32'b00000000000010000100000001000000;</v>
      </c>
      <c r="M85" s="7" t="s">
        <v>135</v>
      </c>
      <c r="N85" s="7" t="s">
        <v>163</v>
      </c>
      <c r="O85" s="7" t="s">
        <v>136</v>
      </c>
      <c r="P85" s="7" t="s">
        <v>163</v>
      </c>
      <c r="Q85" s="7" t="s">
        <v>137</v>
      </c>
      <c r="R85" s="7" t="s">
        <v>138</v>
      </c>
      <c r="S85" s="7" t="s">
        <v>139</v>
      </c>
      <c r="T85" s="7" t="s">
        <v>140</v>
      </c>
      <c r="U85" s="7" t="str">
        <f t="shared" si="8"/>
        <v>{ Ins[6*4+0],</v>
      </c>
      <c r="V85" s="7" t="str">
        <f t="shared" si="9"/>
        <v> Ins[6*4+1],</v>
      </c>
      <c r="W85" s="7" t="str">
        <f t="shared" si="10"/>
        <v> Ins[6*4+2],</v>
      </c>
      <c r="X85" s="7" t="str">
        <f t="shared" si="11"/>
        <v> Ins[6*4+3]}</v>
      </c>
    </row>
    <row r="86" customHeight="1" spans="2:24">
      <c r="B86" s="24" t="s">
        <v>164</v>
      </c>
      <c r="C86" s="25" t="s">
        <v>165</v>
      </c>
      <c r="D86" s="25" t="s">
        <v>33</v>
      </c>
      <c r="E86" s="6" t="s">
        <v>39</v>
      </c>
      <c r="F86" s="6" t="s">
        <v>12</v>
      </c>
      <c r="G86" s="26" t="s">
        <v>166</v>
      </c>
      <c r="H86" s="26" t="s">
        <v>166</v>
      </c>
      <c r="I86" s="26" t="s">
        <v>167</v>
      </c>
      <c r="J86" s="6" t="s">
        <v>168</v>
      </c>
      <c r="K86" s="7" t="str">
        <f t="shared" si="6"/>
        <v>00010101000000011111111111111110</v>
      </c>
      <c r="L86" s="7" t="str">
        <f t="shared" si="7"/>
        <v>{ Ins[7*4+0], Ins[7*4+1], Ins[7*4+2], Ins[7*4+3]}=32'b00010101000000011111111111111110;</v>
      </c>
      <c r="M86" s="7" t="s">
        <v>135</v>
      </c>
      <c r="N86" s="7" t="s">
        <v>169</v>
      </c>
      <c r="O86" s="7" t="s">
        <v>136</v>
      </c>
      <c r="P86" s="7" t="s">
        <v>169</v>
      </c>
      <c r="Q86" s="7" t="s">
        <v>137</v>
      </c>
      <c r="R86" s="7" t="s">
        <v>138</v>
      </c>
      <c r="S86" s="7" t="s">
        <v>139</v>
      </c>
      <c r="T86" s="7" t="s">
        <v>140</v>
      </c>
      <c r="U86" s="7" t="str">
        <f t="shared" si="8"/>
        <v>{ Ins[7*4+0],</v>
      </c>
      <c r="V86" s="7" t="str">
        <f t="shared" si="9"/>
        <v> Ins[7*4+1],</v>
      </c>
      <c r="W86" s="7" t="str">
        <f t="shared" si="10"/>
        <v> Ins[7*4+2],</v>
      </c>
      <c r="X86" s="7" t="str">
        <f t="shared" si="11"/>
        <v> Ins[7*4+3]}</v>
      </c>
    </row>
    <row r="87" s="5" customFormat="1" customHeight="1" spans="2:27">
      <c r="B87" s="27" t="s">
        <v>170</v>
      </c>
      <c r="C87" s="5" t="s">
        <v>171</v>
      </c>
      <c r="D87" s="5" t="s">
        <v>55</v>
      </c>
      <c r="E87" s="28" t="s">
        <v>16</v>
      </c>
      <c r="F87" s="28" t="s">
        <v>32</v>
      </c>
      <c r="G87" s="5" t="s">
        <v>7</v>
      </c>
      <c r="H87" s="5" t="s">
        <v>7</v>
      </c>
      <c r="I87" s="5" t="s">
        <v>27</v>
      </c>
      <c r="J87" s="5" t="s">
        <v>172</v>
      </c>
      <c r="K87" s="29" t="str">
        <f>D87&amp;E87&amp;F87&amp;G87&amp;H87&amp;I87</f>
        <v>00101000010001100000000000000100</v>
      </c>
      <c r="L87" s="29" t="str">
        <f t="shared" si="7"/>
        <v>{ Ins[8*4+0], Ins[8*4+1], Ins[8*4+2], Ins[8*4+3]}=32'b00101000010001100000000000000100;</v>
      </c>
      <c r="M87" s="29" t="s">
        <v>135</v>
      </c>
      <c r="N87" s="29" t="s">
        <v>75</v>
      </c>
      <c r="O87" s="29" t="s">
        <v>136</v>
      </c>
      <c r="P87" s="29" t="s">
        <v>75</v>
      </c>
      <c r="Q87" s="29" t="s">
        <v>137</v>
      </c>
      <c r="R87" s="29" t="s">
        <v>138</v>
      </c>
      <c r="S87" s="29" t="s">
        <v>139</v>
      </c>
      <c r="T87" s="29" t="s">
        <v>140</v>
      </c>
      <c r="U87" s="29" t="str">
        <f t="shared" si="8"/>
        <v>{ Ins[8*4+0],</v>
      </c>
      <c r="V87" s="29" t="str">
        <f t="shared" si="9"/>
        <v> Ins[8*4+1],</v>
      </c>
      <c r="W87" s="29" t="str">
        <f t="shared" si="10"/>
        <v> Ins[8*4+2],</v>
      </c>
      <c r="X87" s="29" t="str">
        <f t="shared" si="11"/>
        <v> Ins[8*4+3]}</v>
      </c>
      <c r="Z87" s="27"/>
      <c r="AA87" s="29"/>
    </row>
    <row r="88" s="5" customFormat="1" customHeight="1" spans="2:27">
      <c r="B88" s="27" t="s">
        <v>173</v>
      </c>
      <c r="C88" s="5" t="s">
        <v>174</v>
      </c>
      <c r="D88" s="5" t="s">
        <v>55</v>
      </c>
      <c r="E88" s="28" t="s">
        <v>32</v>
      </c>
      <c r="F88" s="28" t="s">
        <v>36</v>
      </c>
      <c r="G88" s="5" t="s">
        <v>7</v>
      </c>
      <c r="H88" s="5" t="s">
        <v>7</v>
      </c>
      <c r="I88" s="5" t="s">
        <v>10</v>
      </c>
      <c r="J88" s="5" t="s">
        <v>175</v>
      </c>
      <c r="K88" s="29" t="str">
        <f t="shared" si="6"/>
        <v>00101000110001110000000000000000</v>
      </c>
      <c r="L88" s="29" t="str">
        <f>U88&amp;V88&amp;W88&amp;X88&amp;"=32'b"&amp;K88&amp;";"</f>
        <v>{ Ins[9*4+0], Ins[9*4+1], Ins[9*4+2], Ins[9*4+3]}=32'b00101000110001110000000000000000;</v>
      </c>
      <c r="M88" s="29" t="s">
        <v>135</v>
      </c>
      <c r="N88" s="29" t="s">
        <v>176</v>
      </c>
      <c r="O88" s="29" t="s">
        <v>136</v>
      </c>
      <c r="P88" s="29" t="s">
        <v>176</v>
      </c>
      <c r="Q88" s="29" t="s">
        <v>137</v>
      </c>
      <c r="R88" s="29" t="s">
        <v>138</v>
      </c>
      <c r="S88" s="29" t="s">
        <v>139</v>
      </c>
      <c r="T88" s="29" t="s">
        <v>140</v>
      </c>
      <c r="U88" s="29" t="str">
        <f t="shared" si="8"/>
        <v>{ Ins[9*4+0],</v>
      </c>
      <c r="V88" s="29" t="str">
        <f t="shared" si="9"/>
        <v> Ins[9*4+1],</v>
      </c>
      <c r="W88" s="29" t="str">
        <f t="shared" si="10"/>
        <v> Ins[9*4+2],</v>
      </c>
      <c r="X88" s="29" t="str">
        <f t="shared" si="11"/>
        <v> Ins[9*4+3]}</v>
      </c>
      <c r="Z88" s="27"/>
      <c r="AA88" s="29"/>
    </row>
    <row r="89" customHeight="1" spans="2:24">
      <c r="B89" s="24" t="s">
        <v>177</v>
      </c>
      <c r="C89" s="25" t="s">
        <v>178</v>
      </c>
      <c r="D89" s="25" t="s">
        <v>52</v>
      </c>
      <c r="E89" s="6" t="s">
        <v>36</v>
      </c>
      <c r="F89" s="6" t="s">
        <v>36</v>
      </c>
      <c r="G89" s="6" t="s">
        <v>7</v>
      </c>
      <c r="H89" s="6" t="s">
        <v>7</v>
      </c>
      <c r="I89" s="26" t="s">
        <v>50</v>
      </c>
      <c r="J89" s="6" t="s">
        <v>179</v>
      </c>
      <c r="K89" s="7" t="str">
        <f t="shared" si="6"/>
        <v>00100100111001110000000000001000</v>
      </c>
      <c r="L89" s="7" t="str">
        <f t="shared" si="7"/>
        <v>{ Ins[10*4+0], Ins[10*4+1], Ins[10*4+2], Ins[10*4+3]}=32'b00100100111001110000000000001000;</v>
      </c>
      <c r="M89" s="7" t="s">
        <v>135</v>
      </c>
      <c r="N89" s="7" t="s">
        <v>180</v>
      </c>
      <c r="O89" s="7" t="s">
        <v>136</v>
      </c>
      <c r="P89" s="7" t="s">
        <v>180</v>
      </c>
      <c r="Q89" s="7" t="s">
        <v>137</v>
      </c>
      <c r="R89" s="7" t="s">
        <v>138</v>
      </c>
      <c r="S89" s="7" t="s">
        <v>139</v>
      </c>
      <c r="T89" s="7" t="s">
        <v>140</v>
      </c>
      <c r="U89" s="7" t="str">
        <f t="shared" si="8"/>
        <v>{ Ins[10*4+0],</v>
      </c>
      <c r="V89" s="7" t="str">
        <f t="shared" si="9"/>
        <v> Ins[10*4+1],</v>
      </c>
      <c r="W89" s="7" t="str">
        <f t="shared" si="10"/>
        <v> Ins[10*4+2],</v>
      </c>
      <c r="X89" s="7" t="str">
        <f t="shared" si="11"/>
        <v> Ins[10*4+3]}</v>
      </c>
    </row>
    <row r="90" customHeight="1" spans="2:24">
      <c r="B90" s="24" t="s">
        <v>181</v>
      </c>
      <c r="C90" s="25" t="s">
        <v>182</v>
      </c>
      <c r="D90" s="25" t="s">
        <v>27</v>
      </c>
      <c r="E90" s="6" t="s">
        <v>36</v>
      </c>
      <c r="F90" s="6" t="s">
        <v>12</v>
      </c>
      <c r="G90" s="26" t="s">
        <v>166</v>
      </c>
      <c r="H90" s="26" t="s">
        <v>166</v>
      </c>
      <c r="I90" s="26" t="s">
        <v>167</v>
      </c>
      <c r="J90" s="6" t="s">
        <v>183</v>
      </c>
      <c r="K90" s="7" t="str">
        <f t="shared" si="6"/>
        <v>00010000111000011111111111111110</v>
      </c>
      <c r="L90" s="7" t="str">
        <f t="shared" si="7"/>
        <v>{ Ins[11*4+0], Ins[11*4+1], Ins[11*4+2], Ins[11*4+3]}=32'b00010000111000011111111111111110;</v>
      </c>
      <c r="M90" s="7" t="s">
        <v>135</v>
      </c>
      <c r="N90" s="7" t="s">
        <v>184</v>
      </c>
      <c r="O90" s="7" t="s">
        <v>136</v>
      </c>
      <c r="P90" s="7" t="s">
        <v>184</v>
      </c>
      <c r="Q90" s="7" t="s">
        <v>137</v>
      </c>
      <c r="R90" s="7" t="s">
        <v>138</v>
      </c>
      <c r="S90" s="7" t="s">
        <v>139</v>
      </c>
      <c r="T90" s="7" t="s">
        <v>140</v>
      </c>
      <c r="U90" s="7" t="str">
        <f t="shared" si="8"/>
        <v>{ Ins[11*4+0],</v>
      </c>
      <c r="V90" s="7" t="str">
        <f t="shared" si="9"/>
        <v> Ins[11*4+1],</v>
      </c>
      <c r="W90" s="7" t="str">
        <f t="shared" si="10"/>
        <v> Ins[11*4+2],</v>
      </c>
      <c r="X90" s="7" t="str">
        <f t="shared" si="11"/>
        <v> Ins[11*4+3]}</v>
      </c>
    </row>
    <row r="91" customHeight="1" spans="2:24">
      <c r="B91" s="24" t="s">
        <v>185</v>
      </c>
      <c r="C91" s="25" t="s">
        <v>186</v>
      </c>
      <c r="D91" s="25" t="s">
        <v>187</v>
      </c>
      <c r="E91" s="6" t="s">
        <v>12</v>
      </c>
      <c r="F91" s="6" t="s">
        <v>16</v>
      </c>
      <c r="G91" s="6" t="s">
        <v>7</v>
      </c>
      <c r="H91" s="6" t="s">
        <v>7</v>
      </c>
      <c r="I91" s="26" t="s">
        <v>27</v>
      </c>
      <c r="J91" s="6" t="s">
        <v>188</v>
      </c>
      <c r="K91" s="7" t="str">
        <f t="shared" si="6"/>
        <v>10101100001000100000000000000100</v>
      </c>
      <c r="L91" s="7" t="str">
        <f t="shared" si="7"/>
        <v>{ Ins[12*4+0], Ins[12*4+1], Ins[12*4+2], Ins[12*4+3]}=32'b10101100001000100000000000000100;</v>
      </c>
      <c r="M91" s="7" t="s">
        <v>135</v>
      </c>
      <c r="N91" s="7" t="s">
        <v>189</v>
      </c>
      <c r="O91" s="7" t="s">
        <v>136</v>
      </c>
      <c r="P91" s="7" t="s">
        <v>189</v>
      </c>
      <c r="Q91" s="7" t="s">
        <v>137</v>
      </c>
      <c r="R91" s="7" t="s">
        <v>138</v>
      </c>
      <c r="S91" s="7" t="s">
        <v>139</v>
      </c>
      <c r="T91" s="7" t="s">
        <v>140</v>
      </c>
      <c r="U91" s="7" t="str">
        <f t="shared" si="8"/>
        <v>{ Ins[12*4+0],</v>
      </c>
      <c r="V91" s="7" t="str">
        <f t="shared" si="9"/>
        <v> Ins[12*4+1],</v>
      </c>
      <c r="W91" s="7" t="str">
        <f t="shared" si="10"/>
        <v> Ins[12*4+2],</v>
      </c>
      <c r="X91" s="7" t="str">
        <f t="shared" si="11"/>
        <v> Ins[12*4+3]}</v>
      </c>
    </row>
    <row r="92" customHeight="1" spans="2:24">
      <c r="B92" s="24" t="s">
        <v>190</v>
      </c>
      <c r="C92" s="25" t="s">
        <v>191</v>
      </c>
      <c r="D92" s="25" t="s">
        <v>192</v>
      </c>
      <c r="E92" s="6" t="s">
        <v>12</v>
      </c>
      <c r="F92" s="6" t="s">
        <v>43</v>
      </c>
      <c r="G92" s="6" t="s">
        <v>7</v>
      </c>
      <c r="H92" s="6" t="s">
        <v>7</v>
      </c>
      <c r="I92" s="26" t="s">
        <v>27</v>
      </c>
      <c r="J92" s="6" t="s">
        <v>193</v>
      </c>
      <c r="K92" s="7" t="str">
        <f t="shared" si="6"/>
        <v>10001100001010010000000000000100</v>
      </c>
      <c r="L92" s="7" t="str">
        <f t="shared" si="7"/>
        <v>{ Ins[13*4+0], Ins[13*4+1], Ins[13*4+2], Ins[13*4+3]}=32'b10001100001010010000000000000100;</v>
      </c>
      <c r="M92" s="7" t="s">
        <v>135</v>
      </c>
      <c r="N92" s="7" t="s">
        <v>194</v>
      </c>
      <c r="O92" s="7" t="s">
        <v>136</v>
      </c>
      <c r="P92" s="7" t="s">
        <v>194</v>
      </c>
      <c r="Q92" s="7" t="s">
        <v>137</v>
      </c>
      <c r="R92" s="7" t="s">
        <v>138</v>
      </c>
      <c r="S92" s="7" t="s">
        <v>139</v>
      </c>
      <c r="T92" s="7" t="s">
        <v>140</v>
      </c>
      <c r="U92" s="7" t="str">
        <f t="shared" si="8"/>
        <v>{ Ins[13*4+0],</v>
      </c>
      <c r="V92" s="7" t="str">
        <f t="shared" si="9"/>
        <v> Ins[13*4+1],</v>
      </c>
      <c r="W92" s="7" t="str">
        <f t="shared" si="10"/>
        <v> Ins[13*4+2],</v>
      </c>
      <c r="X92" s="7" t="str">
        <f t="shared" si="11"/>
        <v> Ins[13*4+3]}</v>
      </c>
    </row>
    <row r="93" customHeight="1" spans="2:24">
      <c r="B93" s="24" t="s">
        <v>195</v>
      </c>
      <c r="C93" s="25" t="s">
        <v>196</v>
      </c>
      <c r="D93" s="25" t="s">
        <v>52</v>
      </c>
      <c r="E93" s="6" t="s">
        <v>7</v>
      </c>
      <c r="F93" s="6" t="s">
        <v>197</v>
      </c>
      <c r="G93" s="26" t="s">
        <v>166</v>
      </c>
      <c r="H93" s="26" t="s">
        <v>166</v>
      </c>
      <c r="I93" s="26" t="s">
        <v>167</v>
      </c>
      <c r="J93" s="6" t="s">
        <v>198</v>
      </c>
      <c r="K93" s="7" t="str">
        <f t="shared" si="6"/>
        <v>00100100000010101111111111111110</v>
      </c>
      <c r="L93" s="7" t="str">
        <f t="shared" si="7"/>
        <v>{ Ins[14*4+0], Ins[14*4+1], Ins[14*4+2], Ins[14*4+3]}=32'b00100100000010101111111111111110;</v>
      </c>
      <c r="M93" s="7" t="s">
        <v>135</v>
      </c>
      <c r="N93" s="7" t="s">
        <v>199</v>
      </c>
      <c r="O93" s="7" t="s">
        <v>136</v>
      </c>
      <c r="P93" s="7" t="s">
        <v>199</v>
      </c>
      <c r="Q93" s="7" t="s">
        <v>137</v>
      </c>
      <c r="R93" s="7" t="s">
        <v>138</v>
      </c>
      <c r="S93" s="7" t="s">
        <v>139</v>
      </c>
      <c r="T93" s="7" t="s">
        <v>140</v>
      </c>
      <c r="U93" s="7" t="str">
        <f t="shared" si="8"/>
        <v>{ Ins[14*4+0],</v>
      </c>
      <c r="V93" s="7" t="str">
        <f t="shared" si="9"/>
        <v> Ins[14*4+1],</v>
      </c>
      <c r="W93" s="7" t="str">
        <f t="shared" si="10"/>
        <v> Ins[14*4+2],</v>
      </c>
      <c r="X93" s="7" t="str">
        <f t="shared" si="11"/>
        <v> Ins[14*4+3]}</v>
      </c>
    </row>
    <row r="94" customHeight="1" spans="2:24">
      <c r="B94" s="24" t="s">
        <v>200</v>
      </c>
      <c r="C94" s="25" t="s">
        <v>201</v>
      </c>
      <c r="D94" s="25" t="s">
        <v>52</v>
      </c>
      <c r="E94" s="6" t="s">
        <v>197</v>
      </c>
      <c r="F94" s="6" t="s">
        <v>197</v>
      </c>
      <c r="G94" s="6" t="s">
        <v>7</v>
      </c>
      <c r="H94" s="6" t="s">
        <v>7</v>
      </c>
      <c r="I94" s="26" t="s">
        <v>14</v>
      </c>
      <c r="J94" s="6" t="s">
        <v>202</v>
      </c>
      <c r="K94" s="7" t="str">
        <f t="shared" si="6"/>
        <v>00100101010010100000000000000001</v>
      </c>
      <c r="L94" s="7" t="str">
        <f t="shared" si="7"/>
        <v>{ Ins[15*4+0], Ins[15*4+1], Ins[15*4+2], Ins[15*4+3]}=32'b00100101010010100000000000000001;</v>
      </c>
      <c r="M94" s="7" t="s">
        <v>135</v>
      </c>
      <c r="N94" s="7" t="s">
        <v>203</v>
      </c>
      <c r="O94" s="7" t="s">
        <v>136</v>
      </c>
      <c r="P94" s="7" t="s">
        <v>203</v>
      </c>
      <c r="Q94" s="7" t="s">
        <v>137</v>
      </c>
      <c r="R94" s="7" t="s">
        <v>138</v>
      </c>
      <c r="S94" s="7" t="s">
        <v>139</v>
      </c>
      <c r="T94" s="7" t="s">
        <v>140</v>
      </c>
      <c r="U94" s="7" t="str">
        <f t="shared" si="8"/>
        <v>{ Ins[15*4+0],</v>
      </c>
      <c r="V94" s="7" t="str">
        <f t="shared" si="9"/>
        <v> Ins[15*4+1],</v>
      </c>
      <c r="W94" s="7" t="str">
        <f t="shared" si="10"/>
        <v> Ins[15*4+2],</v>
      </c>
      <c r="X94" s="7" t="str">
        <f t="shared" si="11"/>
        <v> Ins[15*4+3]}</v>
      </c>
    </row>
    <row r="95" s="5" customFormat="1" customHeight="1" spans="2:27">
      <c r="B95" s="27" t="s">
        <v>204</v>
      </c>
      <c r="C95" s="5" t="s">
        <v>205</v>
      </c>
      <c r="D95" s="28" t="s">
        <v>37</v>
      </c>
      <c r="E95" s="5" t="s">
        <v>197</v>
      </c>
      <c r="F95" s="5" t="s">
        <v>7</v>
      </c>
      <c r="G95" s="5" t="s">
        <v>166</v>
      </c>
      <c r="H95" s="5" t="s">
        <v>166</v>
      </c>
      <c r="I95" s="5" t="s">
        <v>167</v>
      </c>
      <c r="J95" s="5" t="s">
        <v>206</v>
      </c>
      <c r="K95" s="29" t="str">
        <f t="shared" si="6"/>
        <v>00011001010000001111111111111110</v>
      </c>
      <c r="L95" s="29" t="str">
        <f t="shared" si="7"/>
        <v>{ Ins[16*4+0], Ins[16*4+1], Ins[16*4+2], Ins[16*4+3]}=32'b00011001010000001111111111111110;</v>
      </c>
      <c r="M95" s="29" t="s">
        <v>135</v>
      </c>
      <c r="N95" s="29" t="s">
        <v>207</v>
      </c>
      <c r="O95" s="29" t="s">
        <v>136</v>
      </c>
      <c r="P95" s="29" t="s">
        <v>207</v>
      </c>
      <c r="Q95" s="29" t="s">
        <v>137</v>
      </c>
      <c r="R95" s="29" t="s">
        <v>138</v>
      </c>
      <c r="S95" s="29" t="s">
        <v>139</v>
      </c>
      <c r="T95" s="29" t="s">
        <v>140</v>
      </c>
      <c r="U95" s="29" t="str">
        <f t="shared" si="8"/>
        <v>{ Ins[16*4+0],</v>
      </c>
      <c r="V95" s="29" t="str">
        <f t="shared" si="9"/>
        <v> Ins[16*4+1],</v>
      </c>
      <c r="W95" s="29" t="str">
        <f t="shared" si="10"/>
        <v> Ins[16*4+2],</v>
      </c>
      <c r="X95" s="29" t="str">
        <f t="shared" si="11"/>
        <v> Ins[16*4+3]}</v>
      </c>
      <c r="Z95" s="27"/>
      <c r="AA95" s="29"/>
    </row>
    <row r="96" customHeight="1" spans="2:24">
      <c r="B96" s="24" t="s">
        <v>208</v>
      </c>
      <c r="C96" s="25" t="s">
        <v>209</v>
      </c>
      <c r="D96" s="25" t="s">
        <v>80</v>
      </c>
      <c r="E96" s="6" t="s">
        <v>16</v>
      </c>
      <c r="F96" s="6" t="s">
        <v>210</v>
      </c>
      <c r="G96" s="6" t="s">
        <v>7</v>
      </c>
      <c r="H96" s="6" t="s">
        <v>7</v>
      </c>
      <c r="I96" s="6" t="s">
        <v>18</v>
      </c>
      <c r="J96" s="6" t="s">
        <v>211</v>
      </c>
      <c r="K96" s="7" t="str">
        <f t="shared" si="6"/>
        <v>00110000010010110000000000000010</v>
      </c>
      <c r="L96" s="7" t="str">
        <f t="shared" si="7"/>
        <v>{ Ins[17*4+0], Ins[17*4+1], Ins[17*4+2], Ins[17*4+3]}=32'b00110000010010110000000000000010;</v>
      </c>
      <c r="M96" s="7" t="s">
        <v>135</v>
      </c>
      <c r="N96" s="7" t="s">
        <v>212</v>
      </c>
      <c r="O96" s="7" t="s">
        <v>136</v>
      </c>
      <c r="P96" s="7" t="s">
        <v>212</v>
      </c>
      <c r="Q96" s="7" t="s">
        <v>137</v>
      </c>
      <c r="R96" s="7" t="s">
        <v>138</v>
      </c>
      <c r="S96" s="7" t="s">
        <v>139</v>
      </c>
      <c r="T96" s="7" t="s">
        <v>140</v>
      </c>
      <c r="U96" s="7" t="str">
        <f t="shared" si="8"/>
        <v>{ Ins[17*4+0],</v>
      </c>
      <c r="V96" s="7" t="str">
        <f t="shared" si="9"/>
        <v> Ins[17*4+1],</v>
      </c>
      <c r="W96" s="7" t="str">
        <f t="shared" si="10"/>
        <v> Ins[17*4+2],</v>
      </c>
      <c r="X96" s="7" t="str">
        <f t="shared" si="11"/>
        <v> Ins[17*4+3]}</v>
      </c>
    </row>
    <row r="97" customHeight="1" spans="2:24">
      <c r="B97" s="24" t="s">
        <v>213</v>
      </c>
      <c r="C97" s="25" t="s">
        <v>214</v>
      </c>
      <c r="D97" s="25" t="s">
        <v>18</v>
      </c>
      <c r="E97" s="6" t="s">
        <v>7</v>
      </c>
      <c r="F97" s="6" t="s">
        <v>7</v>
      </c>
      <c r="G97" s="6" t="s">
        <v>7</v>
      </c>
      <c r="H97" s="6" t="s">
        <v>7</v>
      </c>
      <c r="I97" s="26" t="s">
        <v>215</v>
      </c>
      <c r="J97" s="6"/>
      <c r="K97" s="7" t="str">
        <f t="shared" si="6"/>
        <v>00001000000000000000000000010011</v>
      </c>
      <c r="L97" s="7" t="str">
        <f t="shared" si="7"/>
        <v>{ Ins[18*4+0], Ins[18*4+1], Ins[18*4+2], Ins[18*4+3]}=32'b00001000000000000000000000010011;</v>
      </c>
      <c r="M97" s="7" t="s">
        <v>135</v>
      </c>
      <c r="N97" s="7" t="s">
        <v>216</v>
      </c>
      <c r="O97" s="7" t="s">
        <v>136</v>
      </c>
      <c r="P97" s="7" t="s">
        <v>216</v>
      </c>
      <c r="Q97" s="7" t="s">
        <v>137</v>
      </c>
      <c r="R97" s="7" t="s">
        <v>138</v>
      </c>
      <c r="S97" s="7" t="s">
        <v>139</v>
      </c>
      <c r="T97" s="7" t="s">
        <v>140</v>
      </c>
      <c r="U97" s="7" t="str">
        <f t="shared" si="8"/>
        <v>{ Ins[18*4+0],</v>
      </c>
      <c r="V97" s="7" t="str">
        <f t="shared" si="9"/>
        <v> Ins[18*4+1],</v>
      </c>
      <c r="W97" s="7" t="str">
        <f t="shared" si="10"/>
        <v> Ins[18*4+2],</v>
      </c>
      <c r="X97" s="7" t="str">
        <f t="shared" si="11"/>
        <v> Ins[18*4+3]}</v>
      </c>
    </row>
    <row r="98" customHeight="1" spans="2:24">
      <c r="B98" s="24" t="s">
        <v>217</v>
      </c>
      <c r="C98" s="25" t="s">
        <v>157</v>
      </c>
      <c r="D98" s="25" t="s">
        <v>10</v>
      </c>
      <c r="E98" s="25" t="s">
        <v>24</v>
      </c>
      <c r="F98" s="25" t="s">
        <v>16</v>
      </c>
      <c r="G98" s="25" t="s">
        <v>39</v>
      </c>
      <c r="H98" s="25" t="s">
        <v>7</v>
      </c>
      <c r="I98" s="25" t="s">
        <v>74</v>
      </c>
      <c r="J98" s="6" t="s">
        <v>218</v>
      </c>
      <c r="K98" s="7" t="str">
        <f t="shared" si="6"/>
        <v>00000000100000100100000000100101</v>
      </c>
      <c r="L98" s="7" t="str">
        <f t="shared" si="7"/>
        <v>{ Ins[19*4+0], Ins[19*4+1], Ins[19*4+2], Ins[19*4+3]}=32'b00000000100000100100000000100101;</v>
      </c>
      <c r="M98" s="7" t="s">
        <v>135</v>
      </c>
      <c r="N98" s="7" t="s">
        <v>219</v>
      </c>
      <c r="O98" s="7" t="s">
        <v>136</v>
      </c>
      <c r="P98" s="7" t="s">
        <v>219</v>
      </c>
      <c r="Q98" s="7" t="s">
        <v>137</v>
      </c>
      <c r="R98" s="7" t="s">
        <v>138</v>
      </c>
      <c r="S98" s="7" t="s">
        <v>139</v>
      </c>
      <c r="T98" s="7" t="s">
        <v>140</v>
      </c>
      <c r="U98" s="7" t="str">
        <f t="shared" si="8"/>
        <v>{ Ins[19*4+0],</v>
      </c>
      <c r="V98" s="7" t="str">
        <f t="shared" si="9"/>
        <v> Ins[19*4+1],</v>
      </c>
      <c r="W98" s="7" t="str">
        <f t="shared" si="10"/>
        <v> Ins[19*4+2],</v>
      </c>
      <c r="X98" s="7" t="str">
        <f t="shared" si="11"/>
        <v> Ins[19*4+3]}</v>
      </c>
    </row>
    <row r="99" customHeight="1" spans="2:24">
      <c r="B99" s="24" t="s">
        <v>220</v>
      </c>
      <c r="C99" s="25" t="s">
        <v>57</v>
      </c>
      <c r="D99" s="25" t="s">
        <v>118</v>
      </c>
      <c r="E99" s="25" t="s">
        <v>7</v>
      </c>
      <c r="F99" s="25" t="s">
        <v>7</v>
      </c>
      <c r="G99" s="25" t="s">
        <v>7</v>
      </c>
      <c r="H99" s="25" t="s">
        <v>7</v>
      </c>
      <c r="I99" s="25" t="s">
        <v>10</v>
      </c>
      <c r="J99" s="25"/>
      <c r="K99" s="7" t="str">
        <f t="shared" si="6"/>
        <v>11111100000000000000000000000000</v>
      </c>
      <c r="L99" s="7" t="str">
        <f t="shared" si="7"/>
        <v>{ Ins[20*4+0], Ins[20*4+1], Ins[20*4+2], Ins[20*4+3]}=32'b11111100000000000000000000000000;</v>
      </c>
      <c r="M99" s="7" t="s">
        <v>135</v>
      </c>
      <c r="N99" s="7" t="s">
        <v>221</v>
      </c>
      <c r="O99" s="7" t="s">
        <v>136</v>
      </c>
      <c r="P99" s="7" t="s">
        <v>221</v>
      </c>
      <c r="Q99" s="7" t="s">
        <v>137</v>
      </c>
      <c r="R99" s="7" t="s">
        <v>138</v>
      </c>
      <c r="S99" s="7" t="s">
        <v>139</v>
      </c>
      <c r="T99" s="7" t="s">
        <v>140</v>
      </c>
      <c r="U99" s="7" t="str">
        <f t="shared" si="8"/>
        <v>{ Ins[20*4+0],</v>
      </c>
      <c r="V99" s="7" t="str">
        <f t="shared" si="9"/>
        <v> Ins[20*4+1],</v>
      </c>
      <c r="W99" s="7" t="str">
        <f t="shared" si="10"/>
        <v> Ins[20*4+2],</v>
      </c>
      <c r="X99" s="7" t="str">
        <f t="shared" si="11"/>
        <v> Ins[20*4+3]}</v>
      </c>
    </row>
    <row r="100" customHeight="1" spans="11:11">
      <c r="K100" s="7"/>
    </row>
  </sheetData>
  <mergeCells count="25">
    <mergeCell ref="L9:N9"/>
    <mergeCell ref="L10:N10"/>
    <mergeCell ref="L11:N11"/>
    <mergeCell ref="L12:N12"/>
    <mergeCell ref="L13:N13"/>
    <mergeCell ref="L14:N14"/>
    <mergeCell ref="J15:N15"/>
    <mergeCell ref="L16:N16"/>
    <mergeCell ref="L17:N17"/>
    <mergeCell ref="L18:N18"/>
    <mergeCell ref="J19:N19"/>
    <mergeCell ref="L37:N37"/>
    <mergeCell ref="L38:N38"/>
    <mergeCell ref="L40:N40"/>
    <mergeCell ref="L41:N41"/>
    <mergeCell ref="G63:I63"/>
    <mergeCell ref="G64:I64"/>
    <mergeCell ref="G65:I65"/>
    <mergeCell ref="G66:I66"/>
    <mergeCell ref="G67:I67"/>
    <mergeCell ref="G68:I68"/>
    <mergeCell ref="E69:I69"/>
    <mergeCell ref="G70:I70"/>
    <mergeCell ref="G71:I71"/>
    <mergeCell ref="G72:I72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89652</dc:creator>
  <cp:lastModifiedBy>杰</cp:lastModifiedBy>
  <dcterms:created xsi:type="dcterms:W3CDTF">2024-11-16T14:33:00Z</dcterms:created>
  <dcterms:modified xsi:type="dcterms:W3CDTF">2024-12-02T10:12:51Z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5C74965AF1D5460BA5A5660E39B1DBD5_11</vt:lpwstr>
  </property>
  <property fmtid="{D5CDD505-2E9C-101B-9397-08002B2CF9AE}" pid="3" name="KSOProductBuildVer">
    <vt:lpwstr>2052-12.1.0.18912</vt:lpwstr>
  </property>
</Properties>
</file>