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DAND\"/>
    </mc:Choice>
  </mc:AlternateContent>
  <bookViews>
    <workbookView xWindow="0" yWindow="0" windowWidth="19200" windowHeight="7050"/>
  </bookViews>
  <sheets>
    <sheet name="stroopdata" sheetId="1" r:id="rId1"/>
    <sheet name="Stats" sheetId="2" r:id="rId2"/>
  </sheets>
  <definedNames>
    <definedName name="_xlchart.v1.0" hidden="1">stroopdata!$B$1</definedName>
    <definedName name="_xlchart.v1.1" hidden="1">stroopdata!$B$2:$B$25</definedName>
    <definedName name="_xlchart.v1.10" hidden="1">stroopdata!$B$1</definedName>
    <definedName name="_xlchart.v1.11" hidden="1">stroopdata!$B$2:$B$25</definedName>
    <definedName name="_xlchart.v1.12" hidden="1">stroopdata!$C$1</definedName>
    <definedName name="_xlchart.v1.13" hidden="1">stroopdata!$C$2:$C$25</definedName>
    <definedName name="_xlchart.v1.2" hidden="1">stroopdata!$C$1</definedName>
    <definedName name="_xlchart.v1.3" hidden="1">stroopdata!$C$2:$C$25</definedName>
    <definedName name="_xlchart.v1.4" hidden="1">stroopdata!$B$1</definedName>
    <definedName name="_xlchart.v1.5" hidden="1">stroopdata!$B$2:$B$25</definedName>
    <definedName name="_xlchart.v1.6" hidden="1">stroopdata!$C$1</definedName>
    <definedName name="_xlchart.v1.7" hidden="1">stroopdata!$C$2:$C$25</definedName>
    <definedName name="_xlchart.v1.8" hidden="1">stroopdata!$E$1</definedName>
    <definedName name="_xlchart.v1.9" hidden="1">stroopdata!$E$2:$E$25</definedName>
  </definedNames>
  <calcPr calcId="162913"/>
</workbook>
</file>

<file path=xl/calcChain.xml><?xml version="1.0" encoding="utf-8"?>
<calcChain xmlns="http://schemas.openxmlformats.org/spreadsheetml/2006/main">
  <c r="B6" i="2" l="1"/>
  <c r="B5" i="2"/>
  <c r="B3" i="2"/>
  <c r="B9" i="2" s="1"/>
  <c r="D27" i="1"/>
  <c r="D29" i="1"/>
  <c r="D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7" i="1" s="1"/>
  <c r="C27" i="1"/>
  <c r="C28" i="1"/>
  <c r="C29" i="1"/>
  <c r="B29" i="1"/>
  <c r="B28" i="1"/>
  <c r="B27" i="1"/>
  <c r="B12" i="2" l="1"/>
  <c r="B11" i="2"/>
  <c r="B4" i="2"/>
  <c r="B7" i="2" s="1"/>
  <c r="E29" i="1"/>
  <c r="E28" i="1"/>
</calcChain>
</file>

<file path=xl/sharedStrings.xml><?xml version="1.0" encoding="utf-8"?>
<sst xmlns="http://schemas.openxmlformats.org/spreadsheetml/2006/main" count="27" uniqueCount="20">
  <si>
    <t>Congruent</t>
  </si>
  <si>
    <t>Incongruent</t>
  </si>
  <si>
    <t>Mean</t>
  </si>
  <si>
    <t>Incongruent - Congruent</t>
  </si>
  <si>
    <t>Incongruent (no outliers)</t>
  </si>
  <si>
    <t>margin of error</t>
  </si>
  <si>
    <t>critical t-value, t*</t>
  </si>
  <si>
    <t>p-value, p</t>
  </si>
  <si>
    <t>Cohen’s d, d</t>
  </si>
  <si>
    <r>
      <t>r</t>
    </r>
    <r>
      <rPr>
        <vertAlign val="superscript"/>
        <sz val="11"/>
        <color rgb="FF000000"/>
        <rFont val="Arial"/>
        <family val="2"/>
      </rPr>
      <t>2</t>
    </r>
  </si>
  <si>
    <t>confidence level, α</t>
  </si>
  <si>
    <t>confidence interval, 95% CI</t>
  </si>
  <si>
    <t>t-statistic, t(23)</t>
  </si>
  <si>
    <t>degrees of freedom, df</t>
  </si>
  <si>
    <t>Median (more robust against outliers)</t>
  </si>
  <si>
    <r>
      <rPr>
        <sz val="11"/>
        <color theme="1"/>
        <rFont val="Calibri"/>
        <family val="2"/>
      </rPr>
      <t>∆</t>
    </r>
    <r>
      <rPr>
        <sz val="7.7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Incongruent - Congruent)</t>
    </r>
  </si>
  <si>
    <t>Standard Deviation</t>
  </si>
  <si>
    <t>SEM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</si>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</sst>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F8A7732E-DA0B-4944-B9B1-155138E7EC7A}">
          <cx:tx>
            <cx:txData>
              <cx:f>_xlchart.v1.0</cx:f>
              <cx:v>Congruent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FEABB4-CC5C-4B3E-9588-13FB35042587}">
          <cx:tx>
            <cx:txData>
              <cx:f>_xlchart.v1.2</cx:f>
              <cx:v>Incongruent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n-US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en-US" sz="11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defRPr>
            </a:pPr>
            <a:r>
              <a:rPr lang="en-US" sz="1100"/>
              <a:t>∆ (Incongruent - Congruent)</a:t>
            </a:r>
          </a:p>
        </cx:rich>
      </cx:tx>
    </cx:title>
    <cx:plotArea>
      <cx:plotAreaRegion>
        <cx:series layoutId="clusteredColumn" uniqueId="{6B4D8765-3BC4-45A4-A936-52F505336E0A}">
          <cx:tx>
            <cx:txData>
              <cx:f>_xlchart.v1.8</cx:f>
              <cx:v>Incongruent - Congruent</cx:v>
            </cx:txData>
          </cx:tx>
          <cx:dataLabels pos="inEnd">
            <cx:txPr>
              <a:bodyPr spcFirstLastPara="1" vertOverflow="ellipsis" wrap="square" lIns="0" tIns="0" rIns="0" bIns="0" anchor="ctr" anchorCtr="1"/>
              <a:lstStyle/>
              <a:p>
                <a:pPr>
                  <a:defRPr sz="800"/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wrap="square" lIns="0" tIns="0" rIns="0" bIns="0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defRPr>
            </a:pPr>
            <a:endParaRPr lang="en-US" sz="800"/>
          </a:p>
        </cx:txPr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7DE12A5-C9D2-4804-8701-396A35923E2D}">
          <cx:tx>
            <cx:txData>
              <cx:f>_xlchart.v1.4</cx:f>
              <cx:v>Congruent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CBD41F24-6159-4C1F-901D-2E4ACC9A9956}">
          <cx:tx>
            <cx:txData>
              <cx:f>_xlchart.v1.6</cx:f>
              <cx:v>Incongruent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217714</xdr:colOff>
      <xdr:row>0</xdr:row>
      <xdr:rowOff>0</xdr:rowOff>
    </xdr:from>
    <xdr:to>
      <xdr:col>11</xdr:col>
      <xdr:colOff>172357</xdr:colOff>
      <xdr:row>15</xdr:row>
      <xdr:rowOff>18142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308428</xdr:colOff>
      <xdr:row>0</xdr:row>
      <xdr:rowOff>0</xdr:rowOff>
    </xdr:from>
    <xdr:to>
      <xdr:col>17</xdr:col>
      <xdr:colOff>498930</xdr:colOff>
      <xdr:row>15</xdr:row>
      <xdr:rowOff>9071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240393</xdr:colOff>
      <xdr:row>15</xdr:row>
      <xdr:rowOff>175078</xdr:rowOff>
    </xdr:from>
    <xdr:to>
      <xdr:col>11</xdr:col>
      <xdr:colOff>208642</xdr:colOff>
      <xdr:row>29</xdr:row>
      <xdr:rowOff>81642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576035</xdr:colOff>
      <xdr:row>29</xdr:row>
      <xdr:rowOff>87992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B1" zoomScale="85" zoomScaleNormal="85" workbookViewId="0">
      <selection activeCell="T15" sqref="T15"/>
    </sheetView>
  </sheetViews>
  <sheetFormatPr defaultRowHeight="14.5" x14ac:dyDescent="0.35"/>
  <cols>
    <col min="1" max="1" width="23" bestFit="1" customWidth="1"/>
    <col min="2" max="2" width="9.54296875" bestFit="1" customWidth="1"/>
    <col min="3" max="3" width="10.90625" bestFit="1" customWidth="1"/>
    <col min="4" max="4" width="21.81640625" bestFit="1" customWidth="1"/>
    <col min="5" max="5" width="21.453125" bestFit="1" customWidth="1"/>
  </cols>
  <sheetData>
    <row r="1" spans="2:5" x14ac:dyDescent="0.35">
      <c r="B1" t="s">
        <v>0</v>
      </c>
      <c r="C1" t="s">
        <v>1</v>
      </c>
      <c r="D1" s="3" t="s">
        <v>4</v>
      </c>
      <c r="E1" t="s">
        <v>3</v>
      </c>
    </row>
    <row r="2" spans="2:5" x14ac:dyDescent="0.35">
      <c r="B2">
        <v>12.079000000000001</v>
      </c>
      <c r="C2">
        <v>19.277999999999999</v>
      </c>
      <c r="D2" s="3">
        <v>19.277999999999999</v>
      </c>
      <c r="E2">
        <f>C2-B2</f>
        <v>7.1989999999999981</v>
      </c>
    </row>
    <row r="3" spans="2:5" x14ac:dyDescent="0.35">
      <c r="B3">
        <v>16.791</v>
      </c>
      <c r="C3">
        <v>18.741</v>
      </c>
      <c r="D3" s="3">
        <v>18.741</v>
      </c>
      <c r="E3">
        <f t="shared" ref="E3:E25" si="0">C3-B3</f>
        <v>1.9499999999999993</v>
      </c>
    </row>
    <row r="4" spans="2:5" x14ac:dyDescent="0.35">
      <c r="B4">
        <v>9.5640000000000001</v>
      </c>
      <c r="C4">
        <v>21.213999999999999</v>
      </c>
      <c r="D4" s="3">
        <v>21.213999999999999</v>
      </c>
      <c r="E4">
        <f t="shared" si="0"/>
        <v>11.649999999999999</v>
      </c>
    </row>
    <row r="5" spans="2:5" x14ac:dyDescent="0.35">
      <c r="B5">
        <v>8.6300000000000008</v>
      </c>
      <c r="C5">
        <v>15.686999999999999</v>
      </c>
      <c r="D5" s="3">
        <v>15.686999999999999</v>
      </c>
      <c r="E5">
        <f t="shared" si="0"/>
        <v>7.0569999999999986</v>
      </c>
    </row>
    <row r="6" spans="2:5" x14ac:dyDescent="0.35">
      <c r="B6">
        <v>14.669</v>
      </c>
      <c r="C6">
        <v>22.803000000000001</v>
      </c>
      <c r="D6" s="3">
        <v>22.803000000000001</v>
      </c>
      <c r="E6">
        <f t="shared" si="0"/>
        <v>8.1340000000000003</v>
      </c>
    </row>
    <row r="7" spans="2:5" x14ac:dyDescent="0.35">
      <c r="B7">
        <v>12.238</v>
      </c>
      <c r="C7">
        <v>20.878</v>
      </c>
      <c r="D7" s="3">
        <v>20.878</v>
      </c>
      <c r="E7">
        <f t="shared" si="0"/>
        <v>8.64</v>
      </c>
    </row>
    <row r="8" spans="2:5" x14ac:dyDescent="0.35">
      <c r="B8">
        <v>14.692</v>
      </c>
      <c r="C8">
        <v>24.571999999999999</v>
      </c>
      <c r="D8" s="3">
        <v>24.571999999999999</v>
      </c>
      <c r="E8">
        <f t="shared" si="0"/>
        <v>9.879999999999999</v>
      </c>
    </row>
    <row r="9" spans="2:5" x14ac:dyDescent="0.35">
      <c r="B9">
        <v>8.9870000000000001</v>
      </c>
      <c r="C9">
        <v>17.393999999999998</v>
      </c>
      <c r="D9" s="3">
        <v>17.393999999999998</v>
      </c>
      <c r="E9">
        <f t="shared" si="0"/>
        <v>8.4069999999999983</v>
      </c>
    </row>
    <row r="10" spans="2:5" x14ac:dyDescent="0.35">
      <c r="B10">
        <v>9.4009999999999998</v>
      </c>
      <c r="C10">
        <v>20.762</v>
      </c>
      <c r="D10" s="3">
        <v>20.762</v>
      </c>
      <c r="E10">
        <f t="shared" si="0"/>
        <v>11.361000000000001</v>
      </c>
    </row>
    <row r="11" spans="2:5" x14ac:dyDescent="0.35">
      <c r="B11">
        <v>14.48</v>
      </c>
      <c r="C11">
        <v>26.282</v>
      </c>
      <c r="D11" s="3">
        <v>26.282</v>
      </c>
      <c r="E11">
        <f t="shared" si="0"/>
        <v>11.802</v>
      </c>
    </row>
    <row r="12" spans="2:5" x14ac:dyDescent="0.35">
      <c r="B12">
        <v>22.327999999999999</v>
      </c>
      <c r="C12">
        <v>24.524000000000001</v>
      </c>
      <c r="D12" s="3">
        <v>24.524000000000001</v>
      </c>
      <c r="E12">
        <f t="shared" si="0"/>
        <v>2.1960000000000015</v>
      </c>
    </row>
    <row r="13" spans="2:5" x14ac:dyDescent="0.35">
      <c r="B13">
        <v>15.298</v>
      </c>
      <c r="C13">
        <v>18.643999999999998</v>
      </c>
      <c r="D13" s="3">
        <v>18.643999999999998</v>
      </c>
      <c r="E13">
        <f t="shared" si="0"/>
        <v>3.3459999999999983</v>
      </c>
    </row>
    <row r="14" spans="2:5" x14ac:dyDescent="0.35">
      <c r="B14">
        <v>15.073</v>
      </c>
      <c r="C14">
        <v>17.510000000000002</v>
      </c>
      <c r="D14" s="3">
        <v>17.510000000000002</v>
      </c>
      <c r="E14">
        <f t="shared" si="0"/>
        <v>2.4370000000000012</v>
      </c>
    </row>
    <row r="15" spans="2:5" x14ac:dyDescent="0.35">
      <c r="B15">
        <v>16.928999999999998</v>
      </c>
      <c r="C15">
        <v>20.329999999999998</v>
      </c>
      <c r="D15" s="3">
        <v>20.329999999999998</v>
      </c>
      <c r="E15">
        <f t="shared" si="0"/>
        <v>3.4009999999999998</v>
      </c>
    </row>
    <row r="16" spans="2:5" x14ac:dyDescent="0.35">
      <c r="B16">
        <v>18.2</v>
      </c>
      <c r="C16" s="2">
        <v>35.255000000000003</v>
      </c>
      <c r="D16" s="3">
        <v>22.158000000000001</v>
      </c>
      <c r="E16">
        <f t="shared" si="0"/>
        <v>17.055000000000003</v>
      </c>
    </row>
    <row r="17" spans="1:5" x14ac:dyDescent="0.35">
      <c r="B17">
        <v>12.13</v>
      </c>
      <c r="C17">
        <v>22.158000000000001</v>
      </c>
      <c r="D17" s="3">
        <v>25.138999999999999</v>
      </c>
      <c r="E17">
        <f t="shared" si="0"/>
        <v>10.028</v>
      </c>
    </row>
    <row r="18" spans="1:5" x14ac:dyDescent="0.35">
      <c r="B18">
        <v>18.495000000000001</v>
      </c>
      <c r="C18">
        <v>25.138999999999999</v>
      </c>
      <c r="D18" s="3">
        <v>20.428999999999998</v>
      </c>
      <c r="E18">
        <f t="shared" si="0"/>
        <v>6.6439999999999984</v>
      </c>
    </row>
    <row r="19" spans="1:5" x14ac:dyDescent="0.35">
      <c r="B19">
        <v>10.638999999999999</v>
      </c>
      <c r="C19">
        <v>20.428999999999998</v>
      </c>
      <c r="D19" s="3">
        <v>17.425000000000001</v>
      </c>
      <c r="E19">
        <f t="shared" si="0"/>
        <v>9.7899999999999991</v>
      </c>
    </row>
    <row r="20" spans="1:5" x14ac:dyDescent="0.35">
      <c r="B20">
        <v>11.343999999999999</v>
      </c>
      <c r="C20">
        <v>17.425000000000001</v>
      </c>
      <c r="D20" s="3">
        <v>23.893999999999998</v>
      </c>
      <c r="E20">
        <f t="shared" si="0"/>
        <v>6.0810000000000013</v>
      </c>
    </row>
    <row r="21" spans="1:5" x14ac:dyDescent="0.35">
      <c r="B21">
        <v>12.369</v>
      </c>
      <c r="C21" s="2">
        <v>34.287999999999997</v>
      </c>
      <c r="D21" s="3">
        <v>17.96</v>
      </c>
      <c r="E21">
        <f t="shared" si="0"/>
        <v>21.918999999999997</v>
      </c>
    </row>
    <row r="22" spans="1:5" x14ac:dyDescent="0.35">
      <c r="B22">
        <v>12.944000000000001</v>
      </c>
      <c r="C22">
        <v>23.893999999999998</v>
      </c>
      <c r="D22" s="3">
        <v>22.058</v>
      </c>
      <c r="E22">
        <f t="shared" si="0"/>
        <v>10.949999999999998</v>
      </c>
    </row>
    <row r="23" spans="1:5" x14ac:dyDescent="0.35">
      <c r="B23">
        <v>14.233000000000001</v>
      </c>
      <c r="C23">
        <v>17.96</v>
      </c>
      <c r="D23" s="3">
        <v>21.157</v>
      </c>
      <c r="E23">
        <f t="shared" si="0"/>
        <v>3.7270000000000003</v>
      </c>
    </row>
    <row r="24" spans="1:5" x14ac:dyDescent="0.35">
      <c r="B24">
        <v>19.71</v>
      </c>
      <c r="C24">
        <v>22.058</v>
      </c>
      <c r="E24">
        <f t="shared" si="0"/>
        <v>2.347999999999999</v>
      </c>
    </row>
    <row r="25" spans="1:5" x14ac:dyDescent="0.35">
      <c r="B25">
        <v>16.004000000000001</v>
      </c>
      <c r="C25">
        <v>21.157</v>
      </c>
      <c r="D25" s="1"/>
      <c r="E25">
        <f t="shared" si="0"/>
        <v>5.1529999999999987</v>
      </c>
    </row>
    <row r="26" spans="1:5" x14ac:dyDescent="0.35">
      <c r="B26" t="s">
        <v>0</v>
      </c>
      <c r="C26" t="s">
        <v>1</v>
      </c>
      <c r="D26" s="3" t="s">
        <v>4</v>
      </c>
      <c r="E26" t="s">
        <v>15</v>
      </c>
    </row>
    <row r="27" spans="1:5" x14ac:dyDescent="0.35">
      <c r="A27" t="s">
        <v>2</v>
      </c>
      <c r="B27" s="1">
        <f>AVERAGE(B2:B25)</f>
        <v>14.051125000000001</v>
      </c>
      <c r="C27" s="1">
        <f>AVERAGE(C2:C25)</f>
        <v>22.015916666666669</v>
      </c>
      <c r="D27" s="1">
        <f>AVERAGE(D2:D25)</f>
        <v>20.856318181818182</v>
      </c>
      <c r="E27" s="1">
        <f>AVERAGE(E2:E25)</f>
        <v>7.964791666666664</v>
      </c>
    </row>
    <row r="28" spans="1:5" x14ac:dyDescent="0.35">
      <c r="A28" t="s">
        <v>14</v>
      </c>
      <c r="B28" s="1">
        <f>MEDIAN(B2:B25)</f>
        <v>14.3565</v>
      </c>
      <c r="C28" s="1">
        <f>MEDIAN(C2:C25)</f>
        <v>21.017499999999998</v>
      </c>
      <c r="D28" s="1">
        <f>MEDIAN(D2:D25)</f>
        <v>20.82</v>
      </c>
      <c r="E28" s="1">
        <f>MEDIAN(E2:E25)</f>
        <v>7.6664999999999992</v>
      </c>
    </row>
    <row r="29" spans="1:5" x14ac:dyDescent="0.35">
      <c r="A29" t="s">
        <v>16</v>
      </c>
      <c r="B29" s="1">
        <f>_xlfn.STDEV.S(B2:B25)</f>
        <v>3.559357957645187</v>
      </c>
      <c r="C29" s="1">
        <f>_xlfn.STDEV.S(C2:C25)</f>
        <v>4.7970571224691367</v>
      </c>
      <c r="D29" s="1">
        <f>_xlfn.STDEV.S(D2:D25)</f>
        <v>2.8769225023305061</v>
      </c>
      <c r="E29" s="1">
        <f>_xlfn.STDEV.S(E2:E25)</f>
        <v>4.8648269103590565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70" zoomScaleNormal="70" workbookViewId="0">
      <selection activeCell="G14" sqref="G14"/>
    </sheetView>
  </sheetViews>
  <sheetFormatPr defaultRowHeight="14.5" x14ac:dyDescent="0.35"/>
  <cols>
    <col min="1" max="1" width="25" bestFit="1" customWidth="1"/>
    <col min="2" max="2" width="7.81640625" bestFit="1" customWidth="1"/>
    <col min="5" max="5" width="32.81640625" bestFit="1" customWidth="1"/>
    <col min="6" max="6" width="23.6328125" bestFit="1" customWidth="1"/>
  </cols>
  <sheetData>
    <row r="1" spans="1:6" x14ac:dyDescent="0.35">
      <c r="A1" s="4" t="s">
        <v>6</v>
      </c>
      <c r="B1" s="5">
        <v>1.714</v>
      </c>
      <c r="F1" t="s">
        <v>15</v>
      </c>
    </row>
    <row r="2" spans="1:6" x14ac:dyDescent="0.35">
      <c r="A2" s="4" t="s">
        <v>13</v>
      </c>
      <c r="B2" s="5">
        <v>23</v>
      </c>
      <c r="E2" t="s">
        <v>2</v>
      </c>
      <c r="F2" s="1">
        <v>7.964791666666664</v>
      </c>
    </row>
    <row r="3" spans="1:6" x14ac:dyDescent="0.35">
      <c r="A3" s="5" t="s">
        <v>17</v>
      </c>
      <c r="B3" s="6">
        <f>F4/SQRT(24)</f>
        <v>0.9930286347783408</v>
      </c>
      <c r="E3" t="s">
        <v>14</v>
      </c>
      <c r="F3" s="1">
        <v>7.6664999999999992</v>
      </c>
    </row>
    <row r="4" spans="1:6" x14ac:dyDescent="0.35">
      <c r="A4" s="4" t="s">
        <v>12</v>
      </c>
      <c r="B4" s="6">
        <f>F2/B3</f>
        <v>8.0207069441099534</v>
      </c>
      <c r="E4" t="s">
        <v>16</v>
      </c>
      <c r="F4" s="1">
        <v>4.8648269103590565</v>
      </c>
    </row>
    <row r="5" spans="1:6" x14ac:dyDescent="0.35">
      <c r="A5" s="4" t="s">
        <v>7</v>
      </c>
      <c r="B5" s="5">
        <f>0.0001/2</f>
        <v>5.0000000000000002E-5</v>
      </c>
    </row>
    <row r="6" spans="1:6" x14ac:dyDescent="0.35">
      <c r="A6" s="4" t="s">
        <v>8</v>
      </c>
      <c r="B6" s="6">
        <f>F2/F4</f>
        <v>1.6372199491222617</v>
      </c>
    </row>
    <row r="7" spans="1:6" ht="17" x14ac:dyDescent="0.35">
      <c r="A7" s="4" t="s">
        <v>9</v>
      </c>
      <c r="B7" s="6">
        <f>B4^2/(B4^2+B2)</f>
        <v>0.73663641614450592</v>
      </c>
    </row>
    <row r="8" spans="1:6" x14ac:dyDescent="0.35">
      <c r="A8" s="4" t="s">
        <v>10</v>
      </c>
      <c r="B8" s="5">
        <v>0.05</v>
      </c>
    </row>
    <row r="9" spans="1:6" x14ac:dyDescent="0.35">
      <c r="A9" s="4" t="s">
        <v>5</v>
      </c>
      <c r="B9" s="6">
        <f>2.068*B3</f>
        <v>2.0535832167216088</v>
      </c>
    </row>
    <row r="10" spans="1:6" x14ac:dyDescent="0.35">
      <c r="A10" s="4" t="s">
        <v>11</v>
      </c>
      <c r="B10" s="5"/>
    </row>
    <row r="11" spans="1:6" x14ac:dyDescent="0.35">
      <c r="A11" s="7" t="s">
        <v>18</v>
      </c>
      <c r="B11" s="6">
        <f>F2-B9</f>
        <v>5.9112084499450557</v>
      </c>
    </row>
    <row r="12" spans="1:6" x14ac:dyDescent="0.35">
      <c r="A12" s="7" t="s">
        <v>19</v>
      </c>
      <c r="B12" s="6">
        <f>F2+B9</f>
        <v>10.018374883388272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stroopdata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2016-05-03T14:58:06Z</dcterms:created>
  <dcterms:modified xsi:type="dcterms:W3CDTF">2016-05-03T19:26:47Z</dcterms:modified>
</cp:coreProperties>
</file>