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2504" windowHeight="9432"/>
  </bookViews>
  <sheets>
    <sheet name="自然对数表" sheetId="11" r:id="rId1"/>
    <sheet name="常用對數表" sheetId="10" r:id="rId2"/>
    <sheet name="1.0001 (2)" sheetId="6" r:id="rId3"/>
    <sheet name="2 (2)" sheetId="5" r:id="rId4"/>
    <sheet name="1.0001" sheetId="4" r:id="rId5"/>
    <sheet name="2" sheetId="1" r:id="rId6"/>
    <sheet name="Sheet2" sheetId="2" r:id="rId7"/>
    <sheet name="e" sheetId="3" r:id="rId8"/>
    <sheet name="常用对数" sheetId="7" r:id="rId9"/>
    <sheet name="四位对数运算表" sheetId="8" r:id="rId10"/>
    <sheet name="四位反对数运算表" sheetId="9" r:id="rId11"/>
    <sheet name="涨停板" sheetId="12" r:id="rId12"/>
    <sheet name="e由来" sheetId="13" r:id="rId13"/>
    <sheet name="Sheet1" sheetId="14" r:id="rId14"/>
  </sheets>
  <calcPr calcId="124519"/>
</workbook>
</file>

<file path=xl/calcChain.xml><?xml version="1.0" encoding="utf-8"?>
<calcChain xmlns="http://schemas.openxmlformats.org/spreadsheetml/2006/main">
  <c r="N25" i="11"/>
  <c r="N26"/>
  <c r="N27"/>
  <c r="N28"/>
  <c r="N29"/>
  <c r="N30"/>
  <c r="N31"/>
  <c r="N32"/>
  <c r="N24"/>
  <c r="L25"/>
  <c r="L26"/>
  <c r="L27"/>
  <c r="L28"/>
  <c r="L29"/>
  <c r="L30"/>
  <c r="L31"/>
  <c r="L32"/>
  <c r="L24"/>
  <c r="M32"/>
  <c r="M25"/>
  <c r="M26"/>
  <c r="M27"/>
  <c r="M28"/>
  <c r="M29"/>
  <c r="M30"/>
  <c r="M31"/>
  <c r="M24"/>
  <c r="B97"/>
  <c r="B96"/>
  <c r="X16" i="10"/>
  <c r="X18" s="1"/>
  <c r="X20" s="1"/>
  <c r="X22" s="1"/>
  <c r="N16" i="11"/>
  <c r="Q8"/>
  <c r="L15"/>
  <c r="Q9"/>
  <c r="Q11" s="1"/>
  <c r="Q10"/>
  <c r="F10" i="7"/>
  <c r="K20" i="12"/>
  <c r="L20" s="1"/>
  <c r="L19"/>
  <c r="M20" s="1"/>
  <c r="K19"/>
  <c r="K18"/>
  <c r="L18" s="1"/>
  <c r="M19" s="1"/>
  <c r="K17"/>
  <c r="L17" s="1"/>
  <c r="M18" s="1"/>
  <c r="K16"/>
  <c r="L16" s="1"/>
  <c r="M17" s="1"/>
  <c r="K15"/>
  <c r="L15" s="1"/>
  <c r="M16" s="1"/>
  <c r="K14"/>
  <c r="L14" s="1"/>
  <c r="M15" s="1"/>
  <c r="K13"/>
  <c r="L13" s="1"/>
  <c r="M14" s="1"/>
  <c r="K12"/>
  <c r="L12" s="1"/>
  <c r="M13" s="1"/>
  <c r="K11"/>
  <c r="L11" s="1"/>
  <c r="M12" s="1"/>
  <c r="K10"/>
  <c r="L10" s="1"/>
  <c r="M11" s="1"/>
  <c r="K9"/>
  <c r="L9" s="1"/>
  <c r="M10" s="1"/>
  <c r="K8"/>
  <c r="L8" s="1"/>
  <c r="M9" s="1"/>
  <c r="K7"/>
  <c r="L7" s="1"/>
  <c r="M8" s="1"/>
  <c r="K6"/>
  <c r="L6" s="1"/>
  <c r="M7" s="1"/>
  <c r="K5"/>
  <c r="L5" s="1"/>
  <c r="M6" s="1"/>
  <c r="K4"/>
  <c r="L4" s="1"/>
  <c r="M5" s="1"/>
  <c r="K3"/>
  <c r="L3" s="1"/>
  <c r="M4" s="1"/>
  <c r="K2"/>
  <c r="L2" s="1"/>
  <c r="M3" s="1"/>
  <c r="K1"/>
  <c r="L1" s="1"/>
  <c r="M2" s="1"/>
  <c r="D11"/>
  <c r="E11"/>
  <c r="F12" s="1"/>
  <c r="D12"/>
  <c r="E12" s="1"/>
  <c r="F13" s="1"/>
  <c r="D13"/>
  <c r="E13" s="1"/>
  <c r="F14" s="1"/>
  <c r="D14"/>
  <c r="E14"/>
  <c r="D15"/>
  <c r="E15" s="1"/>
  <c r="F16" s="1"/>
  <c r="F15"/>
  <c r="D16"/>
  <c r="E16"/>
  <c r="D17"/>
  <c r="E17" s="1"/>
  <c r="F18" s="1"/>
  <c r="F17"/>
  <c r="D18"/>
  <c r="E18"/>
  <c r="D19"/>
  <c r="E19" s="1"/>
  <c r="F20" s="1"/>
  <c r="F19"/>
  <c r="D20"/>
  <c r="E20"/>
  <c r="F3"/>
  <c r="F4"/>
  <c r="F5"/>
  <c r="F6"/>
  <c r="F7"/>
  <c r="F8"/>
  <c r="F9"/>
  <c r="F2"/>
  <c r="E2"/>
  <c r="E3"/>
  <c r="E4"/>
  <c r="E5"/>
  <c r="E6"/>
  <c r="E7"/>
  <c r="E8"/>
  <c r="E1"/>
  <c r="D2"/>
  <c r="D3"/>
  <c r="D4"/>
  <c r="D5"/>
  <c r="D6"/>
  <c r="D7"/>
  <c r="D8"/>
  <c r="D9"/>
  <c r="E9" s="1"/>
  <c r="F10" s="1"/>
  <c r="D10"/>
  <c r="E10" s="1"/>
  <c r="F11" s="1"/>
  <c r="D1"/>
  <c r="Y12" i="8"/>
  <c r="K92" i="10"/>
  <c r="J92"/>
  <c r="I92"/>
  <c r="H92"/>
  <c r="G92"/>
  <c r="S92" s="1"/>
  <c r="F92"/>
  <c r="E92"/>
  <c r="D92"/>
  <c r="C92"/>
  <c r="B92"/>
  <c r="K91"/>
  <c r="J91"/>
  <c r="I91"/>
  <c r="H91"/>
  <c r="G91"/>
  <c r="T91" s="1"/>
  <c r="F91"/>
  <c r="E91"/>
  <c r="D91"/>
  <c r="C91"/>
  <c r="B91"/>
  <c r="K90"/>
  <c r="J90"/>
  <c r="I90"/>
  <c r="H90"/>
  <c r="G90"/>
  <c r="S90" s="1"/>
  <c r="F90"/>
  <c r="E90"/>
  <c r="D90"/>
  <c r="C90"/>
  <c r="B90"/>
  <c r="K89"/>
  <c r="J89"/>
  <c r="I89"/>
  <c r="H89"/>
  <c r="G89"/>
  <c r="T89" s="1"/>
  <c r="F89"/>
  <c r="E89"/>
  <c r="D89"/>
  <c r="C89"/>
  <c r="B89"/>
  <c r="K88"/>
  <c r="J88"/>
  <c r="I88"/>
  <c r="H88"/>
  <c r="G88"/>
  <c r="S88" s="1"/>
  <c r="F88"/>
  <c r="E88"/>
  <c r="D88"/>
  <c r="C88"/>
  <c r="B88"/>
  <c r="K87"/>
  <c r="J87"/>
  <c r="I87"/>
  <c r="H87"/>
  <c r="G87"/>
  <c r="T87" s="1"/>
  <c r="F87"/>
  <c r="E87"/>
  <c r="D87"/>
  <c r="C87"/>
  <c r="B87"/>
  <c r="K86"/>
  <c r="J86"/>
  <c r="I86"/>
  <c r="H86"/>
  <c r="G86"/>
  <c r="S86" s="1"/>
  <c r="F86"/>
  <c r="E86"/>
  <c r="D86"/>
  <c r="C86"/>
  <c r="B86"/>
  <c r="K85"/>
  <c r="J85"/>
  <c r="I85"/>
  <c r="H85"/>
  <c r="G85"/>
  <c r="T85" s="1"/>
  <c r="F85"/>
  <c r="E85"/>
  <c r="D85"/>
  <c r="C85"/>
  <c r="B85"/>
  <c r="K84"/>
  <c r="J84"/>
  <c r="I84"/>
  <c r="H84"/>
  <c r="G84"/>
  <c r="S84" s="1"/>
  <c r="F84"/>
  <c r="E84"/>
  <c r="D84"/>
  <c r="C84"/>
  <c r="B84"/>
  <c r="K83"/>
  <c r="J83"/>
  <c r="I83"/>
  <c r="H83"/>
  <c r="G83"/>
  <c r="T83" s="1"/>
  <c r="F83"/>
  <c r="E83"/>
  <c r="D83"/>
  <c r="C83"/>
  <c r="B83"/>
  <c r="K82"/>
  <c r="J82"/>
  <c r="I82"/>
  <c r="H82"/>
  <c r="G82"/>
  <c r="S82" s="1"/>
  <c r="F82"/>
  <c r="E82"/>
  <c r="D82"/>
  <c r="C82"/>
  <c r="B82"/>
  <c r="K81"/>
  <c r="J81"/>
  <c r="I81"/>
  <c r="H81"/>
  <c r="G81"/>
  <c r="T81" s="1"/>
  <c r="F81"/>
  <c r="E81"/>
  <c r="D81"/>
  <c r="C81"/>
  <c r="B81"/>
  <c r="K80"/>
  <c r="J80"/>
  <c r="I80"/>
  <c r="H80"/>
  <c r="G80"/>
  <c r="S80" s="1"/>
  <c r="F80"/>
  <c r="E80"/>
  <c r="D80"/>
  <c r="C80"/>
  <c r="B80"/>
  <c r="K79"/>
  <c r="J79"/>
  <c r="I79"/>
  <c r="H79"/>
  <c r="G79"/>
  <c r="T79" s="1"/>
  <c r="F79"/>
  <c r="E79"/>
  <c r="D79"/>
  <c r="C79"/>
  <c r="B79"/>
  <c r="K78"/>
  <c r="J78"/>
  <c r="I78"/>
  <c r="H78"/>
  <c r="G78"/>
  <c r="S78" s="1"/>
  <c r="F78"/>
  <c r="E78"/>
  <c r="D78"/>
  <c r="C78"/>
  <c r="B78"/>
  <c r="K77"/>
  <c r="J77"/>
  <c r="I77"/>
  <c r="H77"/>
  <c r="G77"/>
  <c r="T77" s="1"/>
  <c r="F77"/>
  <c r="E77"/>
  <c r="D77"/>
  <c r="C77"/>
  <c r="B77"/>
  <c r="K76"/>
  <c r="J76"/>
  <c r="I76"/>
  <c r="H76"/>
  <c r="G76"/>
  <c r="S76" s="1"/>
  <c r="F76"/>
  <c r="E76"/>
  <c r="D76"/>
  <c r="C76"/>
  <c r="B76"/>
  <c r="K75"/>
  <c r="J75"/>
  <c r="I75"/>
  <c r="H75"/>
  <c r="G75"/>
  <c r="T75" s="1"/>
  <c r="F75"/>
  <c r="E75"/>
  <c r="D75"/>
  <c r="C75"/>
  <c r="B75"/>
  <c r="K74"/>
  <c r="J74"/>
  <c r="I74"/>
  <c r="H74"/>
  <c r="G74"/>
  <c r="S74" s="1"/>
  <c r="F74"/>
  <c r="E74"/>
  <c r="D74"/>
  <c r="C74"/>
  <c r="B74"/>
  <c r="K73"/>
  <c r="J73"/>
  <c r="I73"/>
  <c r="H73"/>
  <c r="G73"/>
  <c r="T73" s="1"/>
  <c r="F73"/>
  <c r="E73"/>
  <c r="D73"/>
  <c r="C73"/>
  <c r="B73"/>
  <c r="K72"/>
  <c r="J72"/>
  <c r="I72"/>
  <c r="H72"/>
  <c r="G72"/>
  <c r="S72" s="1"/>
  <c r="F72"/>
  <c r="E72"/>
  <c r="D72"/>
  <c r="C72"/>
  <c r="B72"/>
  <c r="K71"/>
  <c r="J71"/>
  <c r="I71"/>
  <c r="H71"/>
  <c r="G71"/>
  <c r="T71" s="1"/>
  <c r="F71"/>
  <c r="E71"/>
  <c r="D71"/>
  <c r="C71"/>
  <c r="B71"/>
  <c r="K70"/>
  <c r="J70"/>
  <c r="I70"/>
  <c r="H70"/>
  <c r="G70"/>
  <c r="S70" s="1"/>
  <c r="F70"/>
  <c r="E70"/>
  <c r="D70"/>
  <c r="C70"/>
  <c r="B70"/>
  <c r="K69"/>
  <c r="J69"/>
  <c r="I69"/>
  <c r="H69"/>
  <c r="G69"/>
  <c r="T69" s="1"/>
  <c r="F69"/>
  <c r="E69"/>
  <c r="D69"/>
  <c r="C69"/>
  <c r="B69"/>
  <c r="K68"/>
  <c r="J68"/>
  <c r="I68"/>
  <c r="H68"/>
  <c r="G68"/>
  <c r="S68" s="1"/>
  <c r="F68"/>
  <c r="E68"/>
  <c r="D68"/>
  <c r="C68"/>
  <c r="B68"/>
  <c r="K67"/>
  <c r="J67"/>
  <c r="I67"/>
  <c r="H67"/>
  <c r="G67"/>
  <c r="T67" s="1"/>
  <c r="F67"/>
  <c r="E67"/>
  <c r="D67"/>
  <c r="C67"/>
  <c r="B67"/>
  <c r="K66"/>
  <c r="J66"/>
  <c r="I66"/>
  <c r="H66"/>
  <c r="G66"/>
  <c r="S66" s="1"/>
  <c r="F66"/>
  <c r="E66"/>
  <c r="D66"/>
  <c r="C66"/>
  <c r="B66"/>
  <c r="K65"/>
  <c r="J65"/>
  <c r="I65"/>
  <c r="H65"/>
  <c r="G65"/>
  <c r="T65" s="1"/>
  <c r="F65"/>
  <c r="E65"/>
  <c r="D65"/>
  <c r="C65"/>
  <c r="B65"/>
  <c r="K64"/>
  <c r="J64"/>
  <c r="I64"/>
  <c r="H64"/>
  <c r="G64"/>
  <c r="S64" s="1"/>
  <c r="F64"/>
  <c r="E64"/>
  <c r="D64"/>
  <c r="C64"/>
  <c r="B64"/>
  <c r="K63"/>
  <c r="J63"/>
  <c r="I63"/>
  <c r="H63"/>
  <c r="G63"/>
  <c r="T63" s="1"/>
  <c r="F63"/>
  <c r="E63"/>
  <c r="D63"/>
  <c r="C63"/>
  <c r="B63"/>
  <c r="K62"/>
  <c r="J62"/>
  <c r="I62"/>
  <c r="H62"/>
  <c r="G62"/>
  <c r="S62" s="1"/>
  <c r="F62"/>
  <c r="E62"/>
  <c r="D62"/>
  <c r="C62"/>
  <c r="B62"/>
  <c r="K61"/>
  <c r="J61"/>
  <c r="I61"/>
  <c r="H61"/>
  <c r="G61"/>
  <c r="T61" s="1"/>
  <c r="F61"/>
  <c r="E61"/>
  <c r="D61"/>
  <c r="C61"/>
  <c r="B61"/>
  <c r="K60"/>
  <c r="J60"/>
  <c r="I60"/>
  <c r="H60"/>
  <c r="G60"/>
  <c r="S60" s="1"/>
  <c r="F60"/>
  <c r="E60"/>
  <c r="D60"/>
  <c r="C60"/>
  <c r="B60"/>
  <c r="K59"/>
  <c r="J59"/>
  <c r="I59"/>
  <c r="H59"/>
  <c r="G59"/>
  <c r="T59" s="1"/>
  <c r="F59"/>
  <c r="E59"/>
  <c r="D59"/>
  <c r="C59"/>
  <c r="B59"/>
  <c r="K58"/>
  <c r="J58"/>
  <c r="I58"/>
  <c r="H58"/>
  <c r="G58"/>
  <c r="S58" s="1"/>
  <c r="F58"/>
  <c r="E58"/>
  <c r="D58"/>
  <c r="C58"/>
  <c r="B58"/>
  <c r="K57"/>
  <c r="J57"/>
  <c r="I57"/>
  <c r="H57"/>
  <c r="G57"/>
  <c r="T57" s="1"/>
  <c r="F57"/>
  <c r="E57"/>
  <c r="D57"/>
  <c r="C57"/>
  <c r="B57"/>
  <c r="K56"/>
  <c r="J56"/>
  <c r="I56"/>
  <c r="H56"/>
  <c r="G56"/>
  <c r="S56" s="1"/>
  <c r="F56"/>
  <c r="E56"/>
  <c r="D56"/>
  <c r="C56"/>
  <c r="B56"/>
  <c r="K55"/>
  <c r="J55"/>
  <c r="I55"/>
  <c r="H55"/>
  <c r="G55"/>
  <c r="T55" s="1"/>
  <c r="F55"/>
  <c r="E55"/>
  <c r="D55"/>
  <c r="C55"/>
  <c r="B55"/>
  <c r="K54"/>
  <c r="J54"/>
  <c r="I54"/>
  <c r="H54"/>
  <c r="G54"/>
  <c r="S54" s="1"/>
  <c r="F54"/>
  <c r="E54"/>
  <c r="D54"/>
  <c r="C54"/>
  <c r="B54"/>
  <c r="K53"/>
  <c r="J53"/>
  <c r="I53"/>
  <c r="H53"/>
  <c r="G53"/>
  <c r="T53" s="1"/>
  <c r="F53"/>
  <c r="E53"/>
  <c r="D53"/>
  <c r="C53"/>
  <c r="B53"/>
  <c r="K52"/>
  <c r="J52"/>
  <c r="I52"/>
  <c r="H52"/>
  <c r="G52"/>
  <c r="S52" s="1"/>
  <c r="F52"/>
  <c r="E52"/>
  <c r="D52"/>
  <c r="C52"/>
  <c r="B52"/>
  <c r="K51"/>
  <c r="J51"/>
  <c r="I51"/>
  <c r="H51"/>
  <c r="G51"/>
  <c r="T51" s="1"/>
  <c r="F51"/>
  <c r="E51"/>
  <c r="D51"/>
  <c r="C51"/>
  <c r="B51"/>
  <c r="K50"/>
  <c r="J50"/>
  <c r="I50"/>
  <c r="H50"/>
  <c r="G50"/>
  <c r="S50" s="1"/>
  <c r="F50"/>
  <c r="E50"/>
  <c r="D50"/>
  <c r="C50"/>
  <c r="B50"/>
  <c r="K49"/>
  <c r="J49"/>
  <c r="I49"/>
  <c r="H49"/>
  <c r="G49"/>
  <c r="T49" s="1"/>
  <c r="F49"/>
  <c r="E49"/>
  <c r="D49"/>
  <c r="C49"/>
  <c r="B49"/>
  <c r="K48"/>
  <c r="J48"/>
  <c r="I48"/>
  <c r="H48"/>
  <c r="G48"/>
  <c r="S48" s="1"/>
  <c r="F48"/>
  <c r="E48"/>
  <c r="D48"/>
  <c r="C48"/>
  <c r="B48"/>
  <c r="K47"/>
  <c r="J47"/>
  <c r="I47"/>
  <c r="H47"/>
  <c r="G47"/>
  <c r="T47" s="1"/>
  <c r="F47"/>
  <c r="E47"/>
  <c r="D47"/>
  <c r="C47"/>
  <c r="B47"/>
  <c r="K46"/>
  <c r="J46"/>
  <c r="I46"/>
  <c r="H46"/>
  <c r="G46"/>
  <c r="S46" s="1"/>
  <c r="F46"/>
  <c r="E46"/>
  <c r="D46"/>
  <c r="C46"/>
  <c r="B46"/>
  <c r="K45"/>
  <c r="J45"/>
  <c r="I45"/>
  <c r="H45"/>
  <c r="G45"/>
  <c r="T45" s="1"/>
  <c r="F45"/>
  <c r="E45"/>
  <c r="D45"/>
  <c r="C45"/>
  <c r="B45"/>
  <c r="K44"/>
  <c r="J44"/>
  <c r="I44"/>
  <c r="H44"/>
  <c r="G44"/>
  <c r="S44" s="1"/>
  <c r="F44"/>
  <c r="E44"/>
  <c r="D44"/>
  <c r="C44"/>
  <c r="B44"/>
  <c r="K43"/>
  <c r="J43"/>
  <c r="I43"/>
  <c r="H43"/>
  <c r="G43"/>
  <c r="T43" s="1"/>
  <c r="F43"/>
  <c r="E43"/>
  <c r="D43"/>
  <c r="C43"/>
  <c r="B43"/>
  <c r="K42"/>
  <c r="J42"/>
  <c r="I42"/>
  <c r="H42"/>
  <c r="G42"/>
  <c r="S42" s="1"/>
  <c r="F42"/>
  <c r="E42"/>
  <c r="D42"/>
  <c r="C42"/>
  <c r="B42"/>
  <c r="K41"/>
  <c r="J41"/>
  <c r="I41"/>
  <c r="H41"/>
  <c r="G41"/>
  <c r="T41" s="1"/>
  <c r="F41"/>
  <c r="E41"/>
  <c r="D41"/>
  <c r="C41"/>
  <c r="B41"/>
  <c r="K40"/>
  <c r="J40"/>
  <c r="I40"/>
  <c r="H40"/>
  <c r="G40"/>
  <c r="S40" s="1"/>
  <c r="F40"/>
  <c r="E40"/>
  <c r="D40"/>
  <c r="C40"/>
  <c r="B40"/>
  <c r="K39"/>
  <c r="J39"/>
  <c r="I39"/>
  <c r="H39"/>
  <c r="G39"/>
  <c r="T39" s="1"/>
  <c r="F39"/>
  <c r="E39"/>
  <c r="D39"/>
  <c r="C39"/>
  <c r="B39"/>
  <c r="K38"/>
  <c r="J38"/>
  <c r="I38"/>
  <c r="H38"/>
  <c r="G38"/>
  <c r="S38" s="1"/>
  <c r="F38"/>
  <c r="E38"/>
  <c r="D38"/>
  <c r="C38"/>
  <c r="B38"/>
  <c r="K37"/>
  <c r="J37"/>
  <c r="I37"/>
  <c r="H37"/>
  <c r="G37"/>
  <c r="T37" s="1"/>
  <c r="F37"/>
  <c r="E37"/>
  <c r="D37"/>
  <c r="C37"/>
  <c r="B37"/>
  <c r="L36"/>
  <c r="K36"/>
  <c r="J36"/>
  <c r="I36"/>
  <c r="H36"/>
  <c r="G36"/>
  <c r="F36"/>
  <c r="E36"/>
  <c r="D36"/>
  <c r="C36"/>
  <c r="B36"/>
  <c r="K35"/>
  <c r="J35"/>
  <c r="I35"/>
  <c r="H35"/>
  <c r="G35"/>
  <c r="T35" s="1"/>
  <c r="F35"/>
  <c r="E35"/>
  <c r="D35"/>
  <c r="C35"/>
  <c r="B35"/>
  <c r="K34"/>
  <c r="J34"/>
  <c r="I34"/>
  <c r="H34"/>
  <c r="G34"/>
  <c r="S34" s="1"/>
  <c r="F34"/>
  <c r="E34"/>
  <c r="D34"/>
  <c r="C34"/>
  <c r="B34"/>
  <c r="K33"/>
  <c r="J33"/>
  <c r="I33"/>
  <c r="H33"/>
  <c r="G33"/>
  <c r="T33" s="1"/>
  <c r="F33"/>
  <c r="E33"/>
  <c r="D33"/>
  <c r="C33"/>
  <c r="B33"/>
  <c r="K32"/>
  <c r="J32"/>
  <c r="I32"/>
  <c r="H32"/>
  <c r="G32"/>
  <c r="S32" s="1"/>
  <c r="F32"/>
  <c r="E32"/>
  <c r="D32"/>
  <c r="C32"/>
  <c r="B32"/>
  <c r="K31"/>
  <c r="J31"/>
  <c r="I31"/>
  <c r="H31"/>
  <c r="G31"/>
  <c r="T31" s="1"/>
  <c r="F31"/>
  <c r="E31"/>
  <c r="D31"/>
  <c r="C31"/>
  <c r="B31"/>
  <c r="K30"/>
  <c r="J30"/>
  <c r="I30"/>
  <c r="H30"/>
  <c r="G30"/>
  <c r="S30" s="1"/>
  <c r="F30"/>
  <c r="E30"/>
  <c r="D30"/>
  <c r="C30"/>
  <c r="B30"/>
  <c r="K29"/>
  <c r="J29"/>
  <c r="I29"/>
  <c r="H29"/>
  <c r="G29"/>
  <c r="T29" s="1"/>
  <c r="F29"/>
  <c r="E29"/>
  <c r="D29"/>
  <c r="C29"/>
  <c r="B29"/>
  <c r="K28"/>
  <c r="J28"/>
  <c r="I28"/>
  <c r="H28"/>
  <c r="G28"/>
  <c r="S28" s="1"/>
  <c r="F28"/>
  <c r="E28"/>
  <c r="D28"/>
  <c r="C28"/>
  <c r="B28"/>
  <c r="K27"/>
  <c r="J27"/>
  <c r="I27"/>
  <c r="H27"/>
  <c r="G27"/>
  <c r="T27" s="1"/>
  <c r="F27"/>
  <c r="E27"/>
  <c r="D27"/>
  <c r="C27"/>
  <c r="B27"/>
  <c r="K26"/>
  <c r="J26"/>
  <c r="I26"/>
  <c r="H26"/>
  <c r="G26"/>
  <c r="S26" s="1"/>
  <c r="F26"/>
  <c r="E26"/>
  <c r="D26"/>
  <c r="C26"/>
  <c r="B26"/>
  <c r="K25"/>
  <c r="J25"/>
  <c r="I25"/>
  <c r="H25"/>
  <c r="G25"/>
  <c r="T25" s="1"/>
  <c r="F25"/>
  <c r="E25"/>
  <c r="D25"/>
  <c r="C25"/>
  <c r="B25"/>
  <c r="K24"/>
  <c r="J24"/>
  <c r="I24"/>
  <c r="H24"/>
  <c r="G24"/>
  <c r="S24" s="1"/>
  <c r="F24"/>
  <c r="E24"/>
  <c r="D24"/>
  <c r="C24"/>
  <c r="B24"/>
  <c r="K23"/>
  <c r="J23"/>
  <c r="I23"/>
  <c r="H23"/>
  <c r="G23"/>
  <c r="T23" s="1"/>
  <c r="F23"/>
  <c r="E23"/>
  <c r="D23"/>
  <c r="C23"/>
  <c r="B23"/>
  <c r="K22"/>
  <c r="J22"/>
  <c r="I22"/>
  <c r="H22"/>
  <c r="G22"/>
  <c r="S22" s="1"/>
  <c r="F22"/>
  <c r="E22"/>
  <c r="D22"/>
  <c r="C22"/>
  <c r="B22"/>
  <c r="K21"/>
  <c r="J21"/>
  <c r="I21"/>
  <c r="H21"/>
  <c r="G21"/>
  <c r="T21" s="1"/>
  <c r="F21"/>
  <c r="E21"/>
  <c r="D21"/>
  <c r="C21"/>
  <c r="B21"/>
  <c r="K20"/>
  <c r="J20"/>
  <c r="I20"/>
  <c r="H20"/>
  <c r="G20"/>
  <c r="S20" s="1"/>
  <c r="F20"/>
  <c r="E20"/>
  <c r="D20"/>
  <c r="C20"/>
  <c r="B20"/>
  <c r="K19"/>
  <c r="J19"/>
  <c r="I19"/>
  <c r="H19"/>
  <c r="G19"/>
  <c r="T19" s="1"/>
  <c r="F19"/>
  <c r="E19"/>
  <c r="D19"/>
  <c r="C19"/>
  <c r="B19"/>
  <c r="K18"/>
  <c r="J18"/>
  <c r="I18"/>
  <c r="H18"/>
  <c r="G18"/>
  <c r="S18" s="1"/>
  <c r="F18"/>
  <c r="E18"/>
  <c r="D18"/>
  <c r="C18"/>
  <c r="B18"/>
  <c r="K17"/>
  <c r="J17"/>
  <c r="I17"/>
  <c r="H17"/>
  <c r="G17"/>
  <c r="T17" s="1"/>
  <c r="F17"/>
  <c r="E17"/>
  <c r="D17"/>
  <c r="C17"/>
  <c r="B17"/>
  <c r="K16"/>
  <c r="J16"/>
  <c r="I16"/>
  <c r="H16"/>
  <c r="G16"/>
  <c r="S16" s="1"/>
  <c r="F16"/>
  <c r="E16"/>
  <c r="D16"/>
  <c r="C16"/>
  <c r="B16"/>
  <c r="K15"/>
  <c r="J15"/>
  <c r="I15"/>
  <c r="H15"/>
  <c r="G15"/>
  <c r="T15" s="1"/>
  <c r="F15"/>
  <c r="E15"/>
  <c r="D15"/>
  <c r="C15"/>
  <c r="B15"/>
  <c r="K14"/>
  <c r="J14"/>
  <c r="I14"/>
  <c r="H14"/>
  <c r="G14"/>
  <c r="S14" s="1"/>
  <c r="F14"/>
  <c r="E14"/>
  <c r="D14"/>
  <c r="C14"/>
  <c r="B14"/>
  <c r="K13"/>
  <c r="J13"/>
  <c r="I13"/>
  <c r="H13"/>
  <c r="G13"/>
  <c r="T13" s="1"/>
  <c r="F13"/>
  <c r="E13"/>
  <c r="D13"/>
  <c r="C13"/>
  <c r="B13"/>
  <c r="K12"/>
  <c r="J12"/>
  <c r="I12"/>
  <c r="H12"/>
  <c r="G12"/>
  <c r="S12" s="1"/>
  <c r="F12"/>
  <c r="E12"/>
  <c r="D12"/>
  <c r="C12"/>
  <c r="B12"/>
  <c r="K11"/>
  <c r="J11"/>
  <c r="I11"/>
  <c r="H11"/>
  <c r="G11"/>
  <c r="T11" s="1"/>
  <c r="F11"/>
  <c r="E11"/>
  <c r="D11"/>
  <c r="C11"/>
  <c r="B11"/>
  <c r="K10"/>
  <c r="J10"/>
  <c r="I10"/>
  <c r="H10"/>
  <c r="G10"/>
  <c r="S10" s="1"/>
  <c r="F10"/>
  <c r="E10"/>
  <c r="D10"/>
  <c r="C10"/>
  <c r="B10"/>
  <c r="K9"/>
  <c r="J9"/>
  <c r="I9"/>
  <c r="H9"/>
  <c r="G9"/>
  <c r="T9" s="1"/>
  <c r="F9"/>
  <c r="E9"/>
  <c r="D9"/>
  <c r="C9"/>
  <c r="B9"/>
  <c r="K8"/>
  <c r="J8"/>
  <c r="I8"/>
  <c r="H8"/>
  <c r="G8"/>
  <c r="S8" s="1"/>
  <c r="F8"/>
  <c r="E8"/>
  <c r="D8"/>
  <c r="C8"/>
  <c r="B8"/>
  <c r="K7"/>
  <c r="J7"/>
  <c r="I7"/>
  <c r="H7"/>
  <c r="G7"/>
  <c r="T7" s="1"/>
  <c r="F7"/>
  <c r="E7"/>
  <c r="D7"/>
  <c r="C7"/>
  <c r="B7"/>
  <c r="K6"/>
  <c r="J6"/>
  <c r="I6"/>
  <c r="H6"/>
  <c r="G6"/>
  <c r="S6" s="1"/>
  <c r="F6"/>
  <c r="E6"/>
  <c r="D6"/>
  <c r="C6"/>
  <c r="B6"/>
  <c r="K5"/>
  <c r="J5"/>
  <c r="I5"/>
  <c r="H5"/>
  <c r="G5"/>
  <c r="T5" s="1"/>
  <c r="F5"/>
  <c r="E5"/>
  <c r="D5"/>
  <c r="C5"/>
  <c r="B5"/>
  <c r="K4"/>
  <c r="J4"/>
  <c r="I4"/>
  <c r="H4"/>
  <c r="G4"/>
  <c r="S4" s="1"/>
  <c r="F4"/>
  <c r="E4"/>
  <c r="D4"/>
  <c r="C4"/>
  <c r="B4"/>
  <c r="K3"/>
  <c r="J3"/>
  <c r="I3"/>
  <c r="H3"/>
  <c r="G3"/>
  <c r="T3" s="1"/>
  <c r="F3"/>
  <c r="E3"/>
  <c r="D3"/>
  <c r="C3"/>
  <c r="B3"/>
  <c r="A3" i="6"/>
  <c r="V27" i="9"/>
  <c r="X19"/>
  <c r="X21" s="1"/>
  <c r="X23" s="1"/>
  <c r="X25" s="1"/>
  <c r="X19" i="8"/>
  <c r="X21" s="1"/>
  <c r="X23" s="1"/>
  <c r="X25" s="1"/>
  <c r="F2" i="3"/>
  <c r="H2" s="1"/>
  <c r="I2"/>
  <c r="J2" s="1"/>
  <c r="F3"/>
  <c r="F4"/>
  <c r="F5"/>
  <c r="F6"/>
  <c r="F7"/>
  <c r="F8"/>
  <c r="F9"/>
  <c r="F10"/>
  <c r="F11"/>
  <c r="F12"/>
  <c r="F13"/>
  <c r="G13" s="1"/>
  <c r="F14"/>
  <c r="F15"/>
  <c r="G15" s="1"/>
  <c r="F16"/>
  <c r="F17"/>
  <c r="G17" s="1"/>
  <c r="F18"/>
  <c r="F19"/>
  <c r="G19" s="1"/>
  <c r="F20"/>
  <c r="F21"/>
  <c r="G21" s="1"/>
  <c r="F22"/>
  <c r="F23"/>
  <c r="G23" s="1"/>
  <c r="F24"/>
  <c r="F25"/>
  <c r="G25" s="1"/>
  <c r="F26"/>
  <c r="F27"/>
  <c r="G27" s="1"/>
  <c r="F28"/>
  <c r="F29"/>
  <c r="G29" s="1"/>
  <c r="F30"/>
  <c r="F31"/>
  <c r="G31" s="1"/>
  <c r="F32"/>
  <c r="F33"/>
  <c r="G33" s="1"/>
  <c r="F34"/>
  <c r="F35"/>
  <c r="G35" s="1"/>
  <c r="F36"/>
  <c r="F37"/>
  <c r="G37" s="1"/>
  <c r="F38"/>
  <c r="F39"/>
  <c r="G39" s="1"/>
  <c r="F40"/>
  <c r="F41"/>
  <c r="G41" s="1"/>
  <c r="F42"/>
  <c r="F43"/>
  <c r="G43" s="1"/>
  <c r="F44"/>
  <c r="F45"/>
  <c r="G45" s="1"/>
  <c r="F46"/>
  <c r="F47"/>
  <c r="G47" s="1"/>
  <c r="F48"/>
  <c r="F49"/>
  <c r="G49" s="1"/>
  <c r="F50"/>
  <c r="F51"/>
  <c r="G51" s="1"/>
  <c r="F52"/>
  <c r="F53"/>
  <c r="G53" s="1"/>
  <c r="F54"/>
  <c r="F55"/>
  <c r="G55" s="1"/>
  <c r="F56"/>
  <c r="F57"/>
  <c r="G57" s="1"/>
  <c r="F58"/>
  <c r="F59"/>
  <c r="G59" s="1"/>
  <c r="F60"/>
  <c r="F61"/>
  <c r="G61" s="1"/>
  <c r="F62"/>
  <c r="F63"/>
  <c r="G63" s="1"/>
  <c r="F64"/>
  <c r="F65"/>
  <c r="G65" s="1"/>
  <c r="F66"/>
  <c r="F67"/>
  <c r="G67" s="1"/>
  <c r="F68"/>
  <c r="F69"/>
  <c r="G69" s="1"/>
  <c r="F70"/>
  <c r="F71"/>
  <c r="G71" s="1"/>
  <c r="F72"/>
  <c r="F73"/>
  <c r="G73" s="1"/>
  <c r="F74"/>
  <c r="F75"/>
  <c r="G75" s="1"/>
  <c r="F76"/>
  <c r="F77"/>
  <c r="G77" s="1"/>
  <c r="F78"/>
  <c r="F79"/>
  <c r="G79" s="1"/>
  <c r="F80"/>
  <c r="F81"/>
  <c r="G81" s="1"/>
  <c r="F82"/>
  <c r="F83"/>
  <c r="G83" s="1"/>
  <c r="F84"/>
  <c r="F85"/>
  <c r="G85" s="1"/>
  <c r="F86"/>
  <c r="F87"/>
  <c r="G87" s="1"/>
  <c r="F88"/>
  <c r="F89"/>
  <c r="G89" s="1"/>
  <c r="F90"/>
  <c r="F91"/>
  <c r="G91" s="1"/>
  <c r="F92"/>
  <c r="F93"/>
  <c r="G93" s="1"/>
  <c r="F94"/>
  <c r="F95"/>
  <c r="G95" s="1"/>
  <c r="F96"/>
  <c r="F97"/>
  <c r="G97" s="1"/>
  <c r="F98"/>
  <c r="F99"/>
  <c r="G99" s="1"/>
  <c r="F100"/>
  <c r="F101"/>
  <c r="G101" s="1"/>
  <c r="F102"/>
  <c r="F103"/>
  <c r="G103" s="1"/>
  <c r="F104"/>
  <c r="F105"/>
  <c r="G105" s="1"/>
  <c r="F106"/>
  <c r="F107"/>
  <c r="G107" s="1"/>
  <c r="F108"/>
  <c r="F109"/>
  <c r="G109" s="1"/>
  <c r="F110"/>
  <c r="F111"/>
  <c r="G111" s="1"/>
  <c r="F112"/>
  <c r="F113"/>
  <c r="G113" s="1"/>
  <c r="F114"/>
  <c r="F115"/>
  <c r="G115" s="1"/>
  <c r="F116"/>
  <c r="F117"/>
  <c r="G117" s="1"/>
  <c r="F118"/>
  <c r="F119"/>
  <c r="G119" s="1"/>
  <c r="F120"/>
  <c r="F121"/>
  <c r="G121" s="1"/>
  <c r="F122"/>
  <c r="F123"/>
  <c r="G123" s="1"/>
  <c r="F124"/>
  <c r="F125"/>
  <c r="G125" s="1"/>
  <c r="F126"/>
  <c r="F127"/>
  <c r="G127" s="1"/>
  <c r="F128"/>
  <c r="F129"/>
  <c r="G129" s="1"/>
  <c r="F130"/>
  <c r="F131"/>
  <c r="G131" s="1"/>
  <c r="F132"/>
  <c r="F133"/>
  <c r="G133" s="1"/>
  <c r="F134"/>
  <c r="F135"/>
  <c r="G135" s="1"/>
  <c r="F136"/>
  <c r="F137"/>
  <c r="G137" s="1"/>
  <c r="F138"/>
  <c r="F139"/>
  <c r="G139" s="1"/>
  <c r="F140"/>
  <c r="F141"/>
  <c r="G141" s="1"/>
  <c r="F142"/>
  <c r="F143"/>
  <c r="G143" s="1"/>
  <c r="F144"/>
  <c r="F145"/>
  <c r="G145" s="1"/>
  <c r="F146"/>
  <c r="F147"/>
  <c r="G147" s="1"/>
  <c r="F148"/>
  <c r="F149"/>
  <c r="G149" s="1"/>
  <c r="F150"/>
  <c r="F151"/>
  <c r="G151" s="1"/>
  <c r="F152"/>
  <c r="F153"/>
  <c r="G153" s="1"/>
  <c r="F154"/>
  <c r="F155"/>
  <c r="G155" s="1"/>
  <c r="F156"/>
  <c r="F157"/>
  <c r="G157" s="1"/>
  <c r="F158"/>
  <c r="F159"/>
  <c r="G159" s="1"/>
  <c r="F160"/>
  <c r="F161"/>
  <c r="G161" s="1"/>
  <c r="F162"/>
  <c r="F163"/>
  <c r="G163" s="1"/>
  <c r="F164"/>
  <c r="F165"/>
  <c r="G165" s="1"/>
  <c r="F166"/>
  <c r="F167"/>
  <c r="G167" s="1"/>
  <c r="F168"/>
  <c r="F169"/>
  <c r="G169" s="1"/>
  <c r="F170"/>
  <c r="F171"/>
  <c r="G171" s="1"/>
  <c r="F172"/>
  <c r="F173"/>
  <c r="G173" s="1"/>
  <c r="F174"/>
  <c r="F175"/>
  <c r="G175" s="1"/>
  <c r="F176"/>
  <c r="F177"/>
  <c r="G177" s="1"/>
  <c r="F178"/>
  <c r="F179"/>
  <c r="G179" s="1"/>
  <c r="F180"/>
  <c r="F181"/>
  <c r="G181" s="1"/>
  <c r="F182"/>
  <c r="F183"/>
  <c r="G183" s="1"/>
  <c r="F184"/>
  <c r="F185"/>
  <c r="G185" s="1"/>
  <c r="F186"/>
  <c r="F187"/>
  <c r="G187" s="1"/>
  <c r="F188"/>
  <c r="F189"/>
  <c r="G189" s="1"/>
  <c r="F190"/>
  <c r="F191"/>
  <c r="G191" s="1"/>
  <c r="F192"/>
  <c r="F193"/>
  <c r="G193" s="1"/>
  <c r="F194"/>
  <c r="F195"/>
  <c r="G195" s="1"/>
  <c r="F196"/>
  <c r="F197"/>
  <c r="G197" s="1"/>
  <c r="F198"/>
  <c r="F199"/>
  <c r="G199" s="1"/>
  <c r="F200"/>
  <c r="F201"/>
  <c r="G201" s="1"/>
  <c r="F202"/>
  <c r="F203"/>
  <c r="G203" s="1"/>
  <c r="F204"/>
  <c r="F205"/>
  <c r="G205" s="1"/>
  <c r="F206"/>
  <c r="F207"/>
  <c r="G207" s="1"/>
  <c r="F208"/>
  <c r="F209"/>
  <c r="G209" s="1"/>
  <c r="F210"/>
  <c r="F211"/>
  <c r="G211" s="1"/>
  <c r="F212"/>
  <c r="F213"/>
  <c r="G213" s="1"/>
  <c r="F214"/>
  <c r="F215"/>
  <c r="G215" s="1"/>
  <c r="F216"/>
  <c r="F217"/>
  <c r="G217" s="1"/>
  <c r="F218"/>
  <c r="F219"/>
  <c r="G219" s="1"/>
  <c r="F220"/>
  <c r="F221"/>
  <c r="G221" s="1"/>
  <c r="F222"/>
  <c r="F223"/>
  <c r="G223" s="1"/>
  <c r="F224"/>
  <c r="F225"/>
  <c r="G225" s="1"/>
  <c r="F226"/>
  <c r="F227"/>
  <c r="G227" s="1"/>
  <c r="F228"/>
  <c r="F229"/>
  <c r="G229" s="1"/>
  <c r="F230"/>
  <c r="F231"/>
  <c r="G231" s="1"/>
  <c r="F232"/>
  <c r="F233"/>
  <c r="G233" s="1"/>
  <c r="F234"/>
  <c r="F235"/>
  <c r="G235" s="1"/>
  <c r="F236"/>
  <c r="F237"/>
  <c r="G237" s="1"/>
  <c r="F238"/>
  <c r="F239"/>
  <c r="G239" s="1"/>
  <c r="F240"/>
  <c r="F241"/>
  <c r="G241" s="1"/>
  <c r="F242"/>
  <c r="G102"/>
  <c r="G104"/>
  <c r="G106"/>
  <c r="G108"/>
  <c r="G110"/>
  <c r="G112"/>
  <c r="G114"/>
  <c r="G116"/>
  <c r="G118"/>
  <c r="G120"/>
  <c r="G122"/>
  <c r="G124"/>
  <c r="G126"/>
  <c r="G128"/>
  <c r="G130"/>
  <c r="G132"/>
  <c r="G134"/>
  <c r="G136"/>
  <c r="G138"/>
  <c r="G140"/>
  <c r="G142"/>
  <c r="G144"/>
  <c r="G146"/>
  <c r="G148"/>
  <c r="G150"/>
  <c r="G152"/>
  <c r="G154"/>
  <c r="G156"/>
  <c r="G158"/>
  <c r="G160"/>
  <c r="G162"/>
  <c r="G164"/>
  <c r="G166"/>
  <c r="G168"/>
  <c r="G170"/>
  <c r="G172"/>
  <c r="G174"/>
  <c r="G176"/>
  <c r="G178"/>
  <c r="G180"/>
  <c r="G182"/>
  <c r="G184"/>
  <c r="G186"/>
  <c r="G188"/>
  <c r="G190"/>
  <c r="G192"/>
  <c r="G194"/>
  <c r="G196"/>
  <c r="G198"/>
  <c r="G200"/>
  <c r="G202"/>
  <c r="G204"/>
  <c r="G206"/>
  <c r="G208"/>
  <c r="G210"/>
  <c r="G212"/>
  <c r="G214"/>
  <c r="G216"/>
  <c r="G218"/>
  <c r="G220"/>
  <c r="G222"/>
  <c r="G224"/>
  <c r="G226"/>
  <c r="G228"/>
  <c r="G230"/>
  <c r="G232"/>
  <c r="G234"/>
  <c r="G236"/>
  <c r="G238"/>
  <c r="G240"/>
  <c r="G242"/>
  <c r="G14"/>
  <c r="G16"/>
  <c r="G18"/>
  <c r="G20"/>
  <c r="G22"/>
  <c r="G24"/>
  <c r="G26"/>
  <c r="G28"/>
  <c r="G30"/>
  <c r="G32"/>
  <c r="G34"/>
  <c r="G36"/>
  <c r="G38"/>
  <c r="G40"/>
  <c r="G42"/>
  <c r="G44"/>
  <c r="G46"/>
  <c r="G48"/>
  <c r="G50"/>
  <c r="G52"/>
  <c r="G54"/>
  <c r="G56"/>
  <c r="G58"/>
  <c r="G60"/>
  <c r="G62"/>
  <c r="G64"/>
  <c r="G66"/>
  <c r="G68"/>
  <c r="G70"/>
  <c r="G72"/>
  <c r="G74"/>
  <c r="G76"/>
  <c r="G78"/>
  <c r="G80"/>
  <c r="G82"/>
  <c r="G84"/>
  <c r="G86"/>
  <c r="G88"/>
  <c r="G90"/>
  <c r="G92"/>
  <c r="G94"/>
  <c r="G96"/>
  <c r="G98"/>
  <c r="G100"/>
  <c r="G3"/>
  <c r="G4"/>
  <c r="G5"/>
  <c r="G6"/>
  <c r="G7"/>
  <c r="G8"/>
  <c r="G9"/>
  <c r="G10"/>
  <c r="G11"/>
  <c r="G12"/>
  <c r="G2"/>
  <c r="E24" i="2"/>
  <c r="B44"/>
  <c r="B45" s="1"/>
  <c r="B46" s="1"/>
  <c r="B47" s="1"/>
  <c r="B48" s="1"/>
  <c r="B49" s="1"/>
  <c r="B33"/>
  <c r="B34" s="1"/>
  <c r="B35" s="1"/>
  <c r="B36" s="1"/>
  <c r="B37" s="1"/>
  <c r="B38" s="1"/>
  <c r="B39" s="1"/>
  <c r="B40" s="1"/>
  <c r="B41" s="1"/>
  <c r="B42" s="1"/>
  <c r="B43" s="1"/>
  <c r="B26"/>
  <c r="B27"/>
  <c r="B28" s="1"/>
  <c r="B29" s="1"/>
  <c r="B30" s="1"/>
  <c r="B31" s="1"/>
  <c r="B32" s="1"/>
  <c r="C13"/>
  <c r="C14"/>
  <c r="C15" s="1"/>
  <c r="C5"/>
  <c r="C6"/>
  <c r="C7" s="1"/>
  <c r="C4"/>
  <c r="B6"/>
  <c r="B7"/>
  <c r="B8" s="1"/>
  <c r="B9" s="1"/>
  <c r="B10" s="1"/>
  <c r="B11" s="1"/>
  <c r="B12" s="1"/>
  <c r="B13" s="1"/>
  <c r="B14" s="1"/>
  <c r="B15" s="1"/>
  <c r="B16" s="1"/>
  <c r="B17" s="1"/>
  <c r="B18" s="1"/>
  <c r="B19" s="1"/>
  <c r="B20" s="1"/>
  <c r="B21" s="1"/>
  <c r="B22" s="1"/>
  <c r="B23" s="1"/>
  <c r="B24" s="1"/>
  <c r="B25" s="1"/>
  <c r="B5"/>
  <c r="B4"/>
  <c r="A17" i="6"/>
  <c r="C17" s="1"/>
  <c r="A16"/>
  <c r="C16" s="1"/>
  <c r="A15"/>
  <c r="C15" s="1"/>
  <c r="A14"/>
  <c r="C14" s="1"/>
  <c r="A13"/>
  <c r="C13" s="1"/>
  <c r="A12"/>
  <c r="C12" s="1"/>
  <c r="A11"/>
  <c r="C11" s="1"/>
  <c r="A10"/>
  <c r="C10" s="1"/>
  <c r="A9"/>
  <c r="C9" s="1"/>
  <c r="A8"/>
  <c r="C8" s="1"/>
  <c r="A7"/>
  <c r="C7" s="1"/>
  <c r="A6"/>
  <c r="C6" s="1"/>
  <c r="A5"/>
  <c r="C5" s="1"/>
  <c r="A4"/>
  <c r="C4" s="1"/>
  <c r="C3"/>
  <c r="A2"/>
  <c r="C2" s="1"/>
  <c r="K114" i="4"/>
  <c r="K115"/>
  <c r="K116"/>
  <c r="K117"/>
  <c r="K118"/>
  <c r="K119"/>
  <c r="K120"/>
  <c r="I120"/>
  <c r="I119"/>
  <c r="I118"/>
  <c r="I117"/>
  <c r="I116"/>
  <c r="I115"/>
  <c r="I114"/>
  <c r="K121"/>
  <c r="I121"/>
  <c r="E124"/>
  <c r="C122"/>
  <c r="E122" s="1"/>
  <c r="D122"/>
  <c r="C123"/>
  <c r="E123" s="1"/>
  <c r="D123"/>
  <c r="C124"/>
  <c r="D124"/>
  <c r="E121"/>
  <c r="D121"/>
  <c r="H5" i="5"/>
  <c r="H6"/>
  <c r="H7"/>
  <c r="H8"/>
  <c r="H9"/>
  <c r="H10"/>
  <c r="H11"/>
  <c r="H12"/>
  <c r="H13"/>
  <c r="H14"/>
  <c r="H15"/>
  <c r="H16"/>
  <c r="H17"/>
  <c r="H4"/>
  <c r="F5"/>
  <c r="F6"/>
  <c r="F7"/>
  <c r="F8"/>
  <c r="F9"/>
  <c r="F10"/>
  <c r="F11"/>
  <c r="F12"/>
  <c r="F13"/>
  <c r="F14"/>
  <c r="F15"/>
  <c r="F16"/>
  <c r="F17"/>
  <c r="F4"/>
  <c r="D2"/>
  <c r="D3"/>
  <c r="D4"/>
  <c r="D5"/>
  <c r="D6"/>
  <c r="D7"/>
  <c r="D8"/>
  <c r="D9"/>
  <c r="D10"/>
  <c r="D11"/>
  <c r="D12"/>
  <c r="D13"/>
  <c r="D14"/>
  <c r="D15"/>
  <c r="D16"/>
  <c r="D17"/>
  <c r="D1"/>
  <c r="C17"/>
  <c r="C16"/>
  <c r="C15"/>
  <c r="C14"/>
  <c r="C13"/>
  <c r="C12"/>
  <c r="C11"/>
  <c r="C10"/>
  <c r="C9"/>
  <c r="C8"/>
  <c r="C7"/>
  <c r="C6"/>
  <c r="C5"/>
  <c r="C4"/>
  <c r="C3"/>
  <c r="C2"/>
  <c r="C1"/>
  <c r="C18" i="4"/>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5"/>
  <c r="C126"/>
  <c r="C17"/>
  <c r="C16"/>
  <c r="C15"/>
  <c r="C14"/>
  <c r="C13"/>
  <c r="C12"/>
  <c r="C11"/>
  <c r="C10"/>
  <c r="C9"/>
  <c r="C8"/>
  <c r="C7"/>
  <c r="C6"/>
  <c r="C5"/>
  <c r="C4"/>
  <c r="C3"/>
  <c r="C2"/>
  <c r="C1"/>
  <c r="C2" i="1"/>
  <c r="C3"/>
  <c r="C4"/>
  <c r="C5"/>
  <c r="C6"/>
  <c r="C7"/>
  <c r="C8"/>
  <c r="C9"/>
  <c r="C10"/>
  <c r="C11"/>
  <c r="C12"/>
  <c r="C13"/>
  <c r="C14"/>
  <c r="C15"/>
  <c r="C16"/>
  <c r="C17"/>
  <c r="C1"/>
  <c r="L20" i="10" l="1"/>
  <c r="L10"/>
  <c r="L28"/>
  <c r="T10"/>
  <c r="T20"/>
  <c r="T28"/>
  <c r="P4"/>
  <c r="P14"/>
  <c r="P24"/>
  <c r="P32"/>
  <c r="L4"/>
  <c r="T4"/>
  <c r="P10"/>
  <c r="L14"/>
  <c r="T14"/>
  <c r="P20"/>
  <c r="L24"/>
  <c r="T24"/>
  <c r="P28"/>
  <c r="L32"/>
  <c r="T32"/>
  <c r="N6"/>
  <c r="N8"/>
  <c r="N12"/>
  <c r="N16"/>
  <c r="R18"/>
  <c r="N22"/>
  <c r="R22"/>
  <c r="N26"/>
  <c r="N30"/>
  <c r="R30"/>
  <c r="R34"/>
  <c r="T6"/>
  <c r="R8"/>
  <c r="R12"/>
  <c r="T16"/>
  <c r="N18"/>
  <c r="R26"/>
  <c r="N34"/>
  <c r="R16"/>
  <c r="N4"/>
  <c r="R4"/>
  <c r="L6"/>
  <c r="R6"/>
  <c r="L8"/>
  <c r="P8"/>
  <c r="T8"/>
  <c r="N10"/>
  <c r="R10"/>
  <c r="L12"/>
  <c r="P12"/>
  <c r="T12"/>
  <c r="N14"/>
  <c r="R14"/>
  <c r="L16"/>
  <c r="P16"/>
  <c r="L18"/>
  <c r="P18"/>
  <c r="T18"/>
  <c r="N20"/>
  <c r="R20"/>
  <c r="L22"/>
  <c r="P22"/>
  <c r="T22"/>
  <c r="N24"/>
  <c r="R24"/>
  <c r="L26"/>
  <c r="P26"/>
  <c r="T26"/>
  <c r="N28"/>
  <c r="R28"/>
  <c r="L30"/>
  <c r="P30"/>
  <c r="T30"/>
  <c r="N32"/>
  <c r="R32"/>
  <c r="L34"/>
  <c r="P34"/>
  <c r="T34"/>
  <c r="P6"/>
  <c r="M3"/>
  <c r="O3"/>
  <c r="Q3"/>
  <c r="S3"/>
  <c r="M5"/>
  <c r="O5"/>
  <c r="Q5"/>
  <c r="S5"/>
  <c r="M7"/>
  <c r="O7"/>
  <c r="Q7"/>
  <c r="S7"/>
  <c r="M9"/>
  <c r="O9"/>
  <c r="Q9"/>
  <c r="S9"/>
  <c r="M11"/>
  <c r="O11"/>
  <c r="Q11"/>
  <c r="S11"/>
  <c r="M13"/>
  <c r="O13"/>
  <c r="Q13"/>
  <c r="S13"/>
  <c r="M15"/>
  <c r="O15"/>
  <c r="Q15"/>
  <c r="S15"/>
  <c r="M17"/>
  <c r="O17"/>
  <c r="Q17"/>
  <c r="S17"/>
  <c r="M19"/>
  <c r="O19"/>
  <c r="Q19"/>
  <c r="S19"/>
  <c r="M21"/>
  <c r="O21"/>
  <c r="Q21"/>
  <c r="S21"/>
  <c r="M23"/>
  <c r="O23"/>
  <c r="Q23"/>
  <c r="S23"/>
  <c r="M25"/>
  <c r="O25"/>
  <c r="Q25"/>
  <c r="S25"/>
  <c r="M27"/>
  <c r="O27"/>
  <c r="Q27"/>
  <c r="S27"/>
  <c r="M29"/>
  <c r="O29"/>
  <c r="Q29"/>
  <c r="S29"/>
  <c r="M31"/>
  <c r="O31"/>
  <c r="Q31"/>
  <c r="S31"/>
  <c r="M33"/>
  <c r="O33"/>
  <c r="Q33"/>
  <c r="S33"/>
  <c r="M35"/>
  <c r="O35"/>
  <c r="Q35"/>
  <c r="S35"/>
  <c r="S36"/>
  <c r="Q36"/>
  <c r="O36"/>
  <c r="M36"/>
  <c r="T36"/>
  <c r="R36"/>
  <c r="P36"/>
  <c r="N36"/>
  <c r="L3"/>
  <c r="N3"/>
  <c r="P3"/>
  <c r="R3"/>
  <c r="M4"/>
  <c r="O4"/>
  <c r="Q4"/>
  <c r="L5"/>
  <c r="N5"/>
  <c r="P5"/>
  <c r="R5"/>
  <c r="M6"/>
  <c r="O6"/>
  <c r="Q6"/>
  <c r="L7"/>
  <c r="N7"/>
  <c r="P7"/>
  <c r="R7"/>
  <c r="M8"/>
  <c r="O8"/>
  <c r="Q8"/>
  <c r="L9"/>
  <c r="N9"/>
  <c r="P9"/>
  <c r="R9"/>
  <c r="M10"/>
  <c r="O10"/>
  <c r="Q10"/>
  <c r="L11"/>
  <c r="N11"/>
  <c r="P11"/>
  <c r="R11"/>
  <c r="M12"/>
  <c r="O12"/>
  <c r="Q12"/>
  <c r="L13"/>
  <c r="N13"/>
  <c r="P13"/>
  <c r="R13"/>
  <c r="M14"/>
  <c r="O14"/>
  <c r="Q14"/>
  <c r="L15"/>
  <c r="N15"/>
  <c r="P15"/>
  <c r="R15"/>
  <c r="M16"/>
  <c r="O16"/>
  <c r="Q16"/>
  <c r="L17"/>
  <c r="N17"/>
  <c r="P17"/>
  <c r="R17"/>
  <c r="M18"/>
  <c r="O18"/>
  <c r="Q18"/>
  <c r="L19"/>
  <c r="N19"/>
  <c r="P19"/>
  <c r="R19"/>
  <c r="M20"/>
  <c r="O20"/>
  <c r="Q20"/>
  <c r="L21"/>
  <c r="N21"/>
  <c r="P21"/>
  <c r="R21"/>
  <c r="M22"/>
  <c r="O22"/>
  <c r="Q22"/>
  <c r="L23"/>
  <c r="N23"/>
  <c r="P23"/>
  <c r="R23"/>
  <c r="M24"/>
  <c r="O24"/>
  <c r="Q24"/>
  <c r="L25"/>
  <c r="N25"/>
  <c r="P25"/>
  <c r="R25"/>
  <c r="M26"/>
  <c r="O26"/>
  <c r="Q26"/>
  <c r="L27"/>
  <c r="N27"/>
  <c r="P27"/>
  <c r="R27"/>
  <c r="M28"/>
  <c r="O28"/>
  <c r="Q28"/>
  <c r="L29"/>
  <c r="N29"/>
  <c r="P29"/>
  <c r="R29"/>
  <c r="M30"/>
  <c r="O30"/>
  <c r="Q30"/>
  <c r="L31"/>
  <c r="N31"/>
  <c r="P31"/>
  <c r="R31"/>
  <c r="M32"/>
  <c r="O32"/>
  <c r="Q32"/>
  <c r="L33"/>
  <c r="N33"/>
  <c r="P33"/>
  <c r="R33"/>
  <c r="M34"/>
  <c r="O34"/>
  <c r="Q34"/>
  <c r="L35"/>
  <c r="N35"/>
  <c r="P35"/>
  <c r="R35"/>
  <c r="M37"/>
  <c r="O37"/>
  <c r="Q37"/>
  <c r="S37"/>
  <c r="L38"/>
  <c r="N38"/>
  <c r="P38"/>
  <c r="R38"/>
  <c r="T38"/>
  <c r="M39"/>
  <c r="O39"/>
  <c r="Q39"/>
  <c r="S39"/>
  <c r="L40"/>
  <c r="N40"/>
  <c r="P40"/>
  <c r="R40"/>
  <c r="T40"/>
  <c r="M41"/>
  <c r="O41"/>
  <c r="Q41"/>
  <c r="S41"/>
  <c r="L42"/>
  <c r="N42"/>
  <c r="P42"/>
  <c r="R42"/>
  <c r="T42"/>
  <c r="M43"/>
  <c r="O43"/>
  <c r="Q43"/>
  <c r="S43"/>
  <c r="L44"/>
  <c r="N44"/>
  <c r="P44"/>
  <c r="R44"/>
  <c r="T44"/>
  <c r="M45"/>
  <c r="O45"/>
  <c r="Q45"/>
  <c r="S45"/>
  <c r="L46"/>
  <c r="N46"/>
  <c r="P46"/>
  <c r="R46"/>
  <c r="T46"/>
  <c r="M47"/>
  <c r="O47"/>
  <c r="Q47"/>
  <c r="S47"/>
  <c r="L48"/>
  <c r="N48"/>
  <c r="P48"/>
  <c r="R48"/>
  <c r="T48"/>
  <c r="M49"/>
  <c r="O49"/>
  <c r="Q49"/>
  <c r="S49"/>
  <c r="L50"/>
  <c r="N50"/>
  <c r="P50"/>
  <c r="R50"/>
  <c r="T50"/>
  <c r="M51"/>
  <c r="O51"/>
  <c r="Q51"/>
  <c r="S51"/>
  <c r="L52"/>
  <c r="N52"/>
  <c r="P52"/>
  <c r="R52"/>
  <c r="T52"/>
  <c r="M53"/>
  <c r="O53"/>
  <c r="Q53"/>
  <c r="S53"/>
  <c r="L54"/>
  <c r="N54"/>
  <c r="P54"/>
  <c r="R54"/>
  <c r="T54"/>
  <c r="M55"/>
  <c r="O55"/>
  <c r="Q55"/>
  <c r="S55"/>
  <c r="L56"/>
  <c r="N56"/>
  <c r="P56"/>
  <c r="R56"/>
  <c r="T56"/>
  <c r="M57"/>
  <c r="O57"/>
  <c r="Q57"/>
  <c r="S57"/>
  <c r="L58"/>
  <c r="N58"/>
  <c r="P58"/>
  <c r="R58"/>
  <c r="T58"/>
  <c r="M59"/>
  <c r="O59"/>
  <c r="Q59"/>
  <c r="S59"/>
  <c r="L60"/>
  <c r="N60"/>
  <c r="P60"/>
  <c r="R60"/>
  <c r="T60"/>
  <c r="M61"/>
  <c r="O61"/>
  <c r="Q61"/>
  <c r="S61"/>
  <c r="L62"/>
  <c r="N62"/>
  <c r="P62"/>
  <c r="R62"/>
  <c r="T62"/>
  <c r="M63"/>
  <c r="O63"/>
  <c r="Q63"/>
  <c r="S63"/>
  <c r="L64"/>
  <c r="N64"/>
  <c r="P64"/>
  <c r="R64"/>
  <c r="T64"/>
  <c r="M65"/>
  <c r="O65"/>
  <c r="Q65"/>
  <c r="S65"/>
  <c r="L66"/>
  <c r="N66"/>
  <c r="P66"/>
  <c r="R66"/>
  <c r="T66"/>
  <c r="M67"/>
  <c r="O67"/>
  <c r="Q67"/>
  <c r="S67"/>
  <c r="L68"/>
  <c r="N68"/>
  <c r="P68"/>
  <c r="R68"/>
  <c r="T68"/>
  <c r="M69"/>
  <c r="O69"/>
  <c r="Q69"/>
  <c r="S69"/>
  <c r="L70"/>
  <c r="N70"/>
  <c r="P70"/>
  <c r="R70"/>
  <c r="T70"/>
  <c r="M71"/>
  <c r="O71"/>
  <c r="Q71"/>
  <c r="S71"/>
  <c r="L72"/>
  <c r="N72"/>
  <c r="P72"/>
  <c r="R72"/>
  <c r="T72"/>
  <c r="M73"/>
  <c r="O73"/>
  <c r="Q73"/>
  <c r="S73"/>
  <c r="L74"/>
  <c r="N74"/>
  <c r="P74"/>
  <c r="R74"/>
  <c r="T74"/>
  <c r="M75"/>
  <c r="O75"/>
  <c r="Q75"/>
  <c r="S75"/>
  <c r="L76"/>
  <c r="N76"/>
  <c r="P76"/>
  <c r="R76"/>
  <c r="T76"/>
  <c r="M77"/>
  <c r="O77"/>
  <c r="Q77"/>
  <c r="S77"/>
  <c r="L78"/>
  <c r="N78"/>
  <c r="P78"/>
  <c r="R78"/>
  <c r="T78"/>
  <c r="M79"/>
  <c r="O79"/>
  <c r="Q79"/>
  <c r="S79"/>
  <c r="L80"/>
  <c r="N80"/>
  <c r="P80"/>
  <c r="R80"/>
  <c r="T80"/>
  <c r="M81"/>
  <c r="O81"/>
  <c r="Q81"/>
  <c r="S81"/>
  <c r="L82"/>
  <c r="N82"/>
  <c r="P82"/>
  <c r="R82"/>
  <c r="T82"/>
  <c r="M83"/>
  <c r="O83"/>
  <c r="Q83"/>
  <c r="S83"/>
  <c r="L84"/>
  <c r="N84"/>
  <c r="P84"/>
  <c r="R84"/>
  <c r="T84"/>
  <c r="M85"/>
  <c r="O85"/>
  <c r="Q85"/>
  <c r="S85"/>
  <c r="L86"/>
  <c r="N86"/>
  <c r="P86"/>
  <c r="R86"/>
  <c r="T86"/>
  <c r="M87"/>
  <c r="O87"/>
  <c r="Q87"/>
  <c r="S87"/>
  <c r="L88"/>
  <c r="N88"/>
  <c r="P88"/>
  <c r="R88"/>
  <c r="T88"/>
  <c r="M89"/>
  <c r="O89"/>
  <c r="Q89"/>
  <c r="S89"/>
  <c r="L90"/>
  <c r="N90"/>
  <c r="P90"/>
  <c r="R90"/>
  <c r="T90"/>
  <c r="M91"/>
  <c r="O91"/>
  <c r="Q91"/>
  <c r="S91"/>
  <c r="L92"/>
  <c r="N92"/>
  <c r="P92"/>
  <c r="R92"/>
  <c r="T92"/>
  <c r="L37"/>
  <c r="N37"/>
  <c r="P37"/>
  <c r="R37"/>
  <c r="M38"/>
  <c r="O38"/>
  <c r="Q38"/>
  <c r="L39"/>
  <c r="N39"/>
  <c r="P39"/>
  <c r="R39"/>
  <c r="M40"/>
  <c r="O40"/>
  <c r="Q40"/>
  <c r="L41"/>
  <c r="N41"/>
  <c r="P41"/>
  <c r="R41"/>
  <c r="M42"/>
  <c r="O42"/>
  <c r="Q42"/>
  <c r="L43"/>
  <c r="N43"/>
  <c r="P43"/>
  <c r="R43"/>
  <c r="M44"/>
  <c r="O44"/>
  <c r="Q44"/>
  <c r="L45"/>
  <c r="N45"/>
  <c r="P45"/>
  <c r="R45"/>
  <c r="M46"/>
  <c r="O46"/>
  <c r="Q46"/>
  <c r="L47"/>
  <c r="N47"/>
  <c r="P47"/>
  <c r="R47"/>
  <c r="M48"/>
  <c r="O48"/>
  <c r="Q48"/>
  <c r="L49"/>
  <c r="N49"/>
  <c r="P49"/>
  <c r="R49"/>
  <c r="M50"/>
  <c r="O50"/>
  <c r="Q50"/>
  <c r="L51"/>
  <c r="N51"/>
  <c r="P51"/>
  <c r="R51"/>
  <c r="M52"/>
  <c r="O52"/>
  <c r="Q52"/>
  <c r="L53"/>
  <c r="N53"/>
  <c r="P53"/>
  <c r="R53"/>
  <c r="M54"/>
  <c r="O54"/>
  <c r="Q54"/>
  <c r="L55"/>
  <c r="N55"/>
  <c r="P55"/>
  <c r="R55"/>
  <c r="M56"/>
  <c r="O56"/>
  <c r="Q56"/>
  <c r="L57"/>
  <c r="N57"/>
  <c r="P57"/>
  <c r="R57"/>
  <c r="M58"/>
  <c r="O58"/>
  <c r="Q58"/>
  <c r="L59"/>
  <c r="N59"/>
  <c r="P59"/>
  <c r="R59"/>
  <c r="M60"/>
  <c r="O60"/>
  <c r="Q60"/>
  <c r="L61"/>
  <c r="N61"/>
  <c r="P61"/>
  <c r="R61"/>
  <c r="M62"/>
  <c r="O62"/>
  <c r="Q62"/>
  <c r="L63"/>
  <c r="N63"/>
  <c r="P63"/>
  <c r="R63"/>
  <c r="M64"/>
  <c r="O64"/>
  <c r="Q64"/>
  <c r="L65"/>
  <c r="N65"/>
  <c r="P65"/>
  <c r="R65"/>
  <c r="M66"/>
  <c r="O66"/>
  <c r="Q66"/>
  <c r="L67"/>
  <c r="N67"/>
  <c r="P67"/>
  <c r="R67"/>
  <c r="M68"/>
  <c r="O68"/>
  <c r="Q68"/>
  <c r="L69"/>
  <c r="N69"/>
  <c r="P69"/>
  <c r="R69"/>
  <c r="M70"/>
  <c r="O70"/>
  <c r="Q70"/>
  <c r="L71"/>
  <c r="N71"/>
  <c r="P71"/>
  <c r="R71"/>
  <c r="M72"/>
  <c r="O72"/>
  <c r="Q72"/>
  <c r="L73"/>
  <c r="N73"/>
  <c r="P73"/>
  <c r="R73"/>
  <c r="M74"/>
  <c r="O74"/>
  <c r="Q74"/>
  <c r="L75"/>
  <c r="N75"/>
  <c r="P75"/>
  <c r="R75"/>
  <c r="M76"/>
  <c r="O76"/>
  <c r="Q76"/>
  <c r="L77"/>
  <c r="N77"/>
  <c r="P77"/>
  <c r="R77"/>
  <c r="M78"/>
  <c r="O78"/>
  <c r="Q78"/>
  <c r="L79"/>
  <c r="N79"/>
  <c r="P79"/>
  <c r="R79"/>
  <c r="M80"/>
  <c r="O80"/>
  <c r="Q80"/>
  <c r="L81"/>
  <c r="N81"/>
  <c r="P81"/>
  <c r="R81"/>
  <c r="M82"/>
  <c r="O82"/>
  <c r="Q82"/>
  <c r="L83"/>
  <c r="N83"/>
  <c r="P83"/>
  <c r="R83"/>
  <c r="M84"/>
  <c r="O84"/>
  <c r="Q84"/>
  <c r="L85"/>
  <c r="N85"/>
  <c r="P85"/>
  <c r="R85"/>
  <c r="M86"/>
  <c r="O86"/>
  <c r="Q86"/>
  <c r="L87"/>
  <c r="N87"/>
  <c r="P87"/>
  <c r="R87"/>
  <c r="M88"/>
  <c r="O88"/>
  <c r="Q88"/>
  <c r="L89"/>
  <c r="N89"/>
  <c r="P89"/>
  <c r="R89"/>
  <c r="M90"/>
  <c r="O90"/>
  <c r="Q90"/>
  <c r="L91"/>
  <c r="N91"/>
  <c r="P91"/>
  <c r="R91"/>
  <c r="M92"/>
  <c r="O92"/>
  <c r="Q92"/>
  <c r="C16" i="2"/>
  <c r="C17"/>
  <c r="C8"/>
  <c r="C9"/>
  <c r="C18" l="1"/>
  <c r="C10"/>
  <c r="C19" l="1"/>
  <c r="C11"/>
  <c r="C12" s="1"/>
  <c r="C20" l="1"/>
  <c r="C21" l="1"/>
  <c r="C22" l="1"/>
  <c r="C23" l="1"/>
  <c r="C24" l="1"/>
  <c r="C25" s="1"/>
</calcChain>
</file>

<file path=xl/sharedStrings.xml><?xml version="1.0" encoding="utf-8"?>
<sst xmlns="http://schemas.openxmlformats.org/spreadsheetml/2006/main" count="230" uniqueCount="166">
  <si>
    <t>震级差倍数</t>
    <phoneticPr fontId="1" type="noConversion"/>
  </si>
  <si>
    <t>释放的总能量差的倍数</t>
    <phoneticPr fontId="1" type="noConversion"/>
  </si>
  <si>
    <t>震中列度</t>
    <phoneticPr fontId="1" type="noConversion"/>
  </si>
  <si>
    <t>震级</t>
    <phoneticPr fontId="1" type="noConversion"/>
  </si>
  <si>
    <t>8.5-8.9</t>
    <phoneticPr fontId="1" type="noConversion"/>
  </si>
  <si>
    <t>1-2</t>
    <phoneticPr fontId="1" type="noConversion"/>
  </si>
  <si>
    <t>3</t>
    <phoneticPr fontId="1" type="noConversion"/>
  </si>
  <si>
    <t>4-5</t>
    <phoneticPr fontId="1" type="noConversion"/>
  </si>
  <si>
    <t>6-7</t>
    <phoneticPr fontId="1" type="noConversion"/>
  </si>
  <si>
    <t>7-8</t>
    <phoneticPr fontId="1" type="noConversion"/>
  </si>
  <si>
    <t>7-10</t>
    <phoneticPr fontId="1" type="noConversion"/>
  </si>
  <si>
    <t>11</t>
    <phoneticPr fontId="1" type="noConversion"/>
  </si>
  <si>
    <t>12</t>
    <phoneticPr fontId="1" type="noConversion"/>
  </si>
  <si>
    <t>(1+1/10000000)^10000000</t>
  </si>
  <si>
    <t>(1+1/10000)^10000</t>
  </si>
  <si>
    <t>选什么数为底可以使对数易于计算？</t>
    <phoneticPr fontId="1" type="noConversion"/>
  </si>
  <si>
    <t>对应的真数N</t>
    <phoneticPr fontId="1" type="noConversion"/>
  </si>
  <si>
    <t>如果要精确到万分位，则如下表所示：</t>
    <phoneticPr fontId="1" type="noConversion"/>
  </si>
  <si>
    <t>会遇到开方的困难；</t>
    <phoneticPr fontId="1" type="noConversion"/>
  </si>
  <si>
    <t>如果     为底：</t>
    <phoneticPr fontId="1" type="noConversion"/>
  </si>
  <si>
    <t>采用上述的底，真数的间隔很大，很多数的对数无法得到；</t>
    <phoneticPr fontId="1" type="noConversion"/>
  </si>
  <si>
    <t>所以要克服上述两个问题：</t>
    <phoneticPr fontId="1" type="noConversion"/>
  </si>
  <si>
    <t>1 开方的困难；</t>
    <phoneticPr fontId="1" type="noConversion"/>
  </si>
  <si>
    <t>2 真数的间隔；</t>
    <phoneticPr fontId="1" type="noConversion"/>
  </si>
  <si>
    <t>如果以b^10000为底，b越接近1,相应真数的间隔就越小；</t>
    <phoneticPr fontId="1" type="noConversion"/>
  </si>
  <si>
    <t>制成的对数表也越精确。</t>
    <phoneticPr fontId="1" type="noConversion"/>
  </si>
  <si>
    <t>比尔吉用的底是：</t>
    <phoneticPr fontId="1" type="noConversion"/>
  </si>
  <si>
    <t>纳皮尔用的底是右边的倒数：</t>
    <phoneticPr fontId="1" type="noConversion"/>
  </si>
  <si>
    <t>而e就是下式权限的值：</t>
    <phoneticPr fontId="1" type="noConversion"/>
  </si>
  <si>
    <t>10的正整数幂的常用对数，等于真数里0个个数，如lg1000＝3；</t>
    <phoneticPr fontId="1" type="noConversion"/>
  </si>
  <si>
    <t>上述的性质是常用对数更加有用的原因；</t>
    <phoneticPr fontId="1" type="noConversion"/>
  </si>
  <si>
    <t>N</t>
    <phoneticPr fontId="1" type="noConversion"/>
  </si>
  <si>
    <t>Proportional Parts</t>
    <phoneticPr fontId="1" type="noConversion"/>
  </si>
  <si>
    <t>四位对数运算表</t>
    <phoneticPr fontId="1" type="noConversion"/>
  </si>
  <si>
    <t>0000</t>
    <phoneticPr fontId="1" type="noConversion"/>
  </si>
  <si>
    <t>0043</t>
    <phoneticPr fontId="1" type="noConversion"/>
  </si>
  <si>
    <t>0414</t>
    <phoneticPr fontId="1" type="noConversion"/>
  </si>
  <si>
    <t>0374</t>
    <phoneticPr fontId="1" type="noConversion"/>
  </si>
  <si>
    <t>4</t>
    <phoneticPr fontId="1" type="noConversion"/>
  </si>
  <si>
    <t>8</t>
    <phoneticPr fontId="1" type="noConversion"/>
  </si>
  <si>
    <t>17</t>
    <phoneticPr fontId="1" type="noConversion"/>
  </si>
  <si>
    <t>21</t>
    <phoneticPr fontId="1" type="noConversion"/>
  </si>
  <si>
    <t>25</t>
    <phoneticPr fontId="1" type="noConversion"/>
  </si>
  <si>
    <t>29</t>
    <phoneticPr fontId="1" type="noConversion"/>
  </si>
  <si>
    <t>33</t>
    <phoneticPr fontId="1" type="noConversion"/>
  </si>
  <si>
    <t>37</t>
    <phoneticPr fontId="1" type="noConversion"/>
  </si>
  <si>
    <t>0086</t>
    <phoneticPr fontId="1" type="noConversion"/>
  </si>
  <si>
    <t>0128</t>
    <phoneticPr fontId="1" type="noConversion"/>
  </si>
  <si>
    <t>0170</t>
    <phoneticPr fontId="1" type="noConversion"/>
  </si>
  <si>
    <t>0212</t>
    <phoneticPr fontId="1" type="noConversion"/>
  </si>
  <si>
    <t>0253</t>
    <phoneticPr fontId="1" type="noConversion"/>
  </si>
  <si>
    <t>0294</t>
    <phoneticPr fontId="1" type="noConversion"/>
  </si>
  <si>
    <t>N的范围</t>
    <phoneticPr fontId="1" type="noConversion"/>
  </si>
  <si>
    <t>lgN</t>
    <phoneticPr fontId="1" type="noConversion"/>
  </si>
  <si>
    <t>1&lt;=N&lt;10</t>
    <phoneticPr fontId="1" type="noConversion"/>
  </si>
  <si>
    <t>……</t>
    <phoneticPr fontId="1" type="noConversion"/>
  </si>
  <si>
    <t>0.abc…</t>
    <phoneticPr fontId="1" type="noConversion"/>
  </si>
  <si>
    <t>1.abc…</t>
    <phoneticPr fontId="1" type="noConversion"/>
  </si>
  <si>
    <t>2.abc…</t>
    <phoneticPr fontId="1" type="noConversion"/>
  </si>
  <si>
    <t>10&lt;=N&lt;100</t>
    <phoneticPr fontId="1" type="noConversion"/>
  </si>
  <si>
    <t>100&lt;=N&lt;1000</t>
    <phoneticPr fontId="1" type="noConversion"/>
  </si>
  <si>
    <t>lgN的整数部分称首数（characteristc),</t>
    <phoneticPr fontId="1" type="noConversion"/>
  </si>
  <si>
    <t>小数部分称为尾数(mantissa).</t>
    <phoneticPr fontId="1" type="noConversion"/>
  </si>
  <si>
    <t>对数表通常只给出尾数部分；</t>
    <phoneticPr fontId="1" type="noConversion"/>
  </si>
  <si>
    <t>lgx=(1/3)(lg493.8+2lg23.67-lg5.104)</t>
    <phoneticPr fontId="1" type="noConversion"/>
  </si>
  <si>
    <t>493.8</t>
    <phoneticPr fontId="1" type="noConversion"/>
  </si>
  <si>
    <t>2.6935</t>
    <phoneticPr fontId="1" type="noConversion"/>
  </si>
  <si>
    <t>23.67</t>
    <phoneticPr fontId="1" type="noConversion"/>
  </si>
  <si>
    <t>1.3742</t>
    <phoneticPr fontId="1" type="noConversion"/>
  </si>
  <si>
    <t>*</t>
    <phoneticPr fontId="1" type="noConversion"/>
  </si>
  <si>
    <t>2</t>
    <phoneticPr fontId="1" type="noConversion"/>
  </si>
  <si>
    <t>+</t>
    <phoneticPr fontId="1" type="noConversion"/>
  </si>
  <si>
    <t>=</t>
    <phoneticPr fontId="1" type="noConversion"/>
  </si>
  <si>
    <t>5.104</t>
    <phoneticPr fontId="1" type="noConversion"/>
  </si>
  <si>
    <t>-</t>
    <phoneticPr fontId="1" type="noConversion"/>
  </si>
  <si>
    <t>/</t>
    <phoneticPr fontId="1" type="noConversion"/>
  </si>
  <si>
    <t>37.84</t>
    <phoneticPr fontId="1" type="noConversion"/>
  </si>
  <si>
    <t>6928</t>
    <phoneticPr fontId="1" type="noConversion"/>
  </si>
  <si>
    <t>7</t>
    <phoneticPr fontId="1" type="noConversion"/>
  </si>
  <si>
    <t>6935</t>
    <phoneticPr fontId="1" type="noConversion"/>
  </si>
  <si>
    <t>四位反对数运算表</t>
    <phoneticPr fontId="1" type="noConversion"/>
  </si>
  <si>
    <t>P</t>
    <phoneticPr fontId="1" type="noConversion"/>
  </si>
  <si>
    <t>.50</t>
    <phoneticPr fontId="1" type="noConversion"/>
  </si>
  <si>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</si>
  <si>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</si>
  <si>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</si>
  <si>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</si>
  <si>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</si>
  <si>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</si>
  <si>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</si>
  <si>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</si>
  <si>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</si>
  <si>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</si>
  <si>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</si>
  <si>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</si>
  <si>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</si>
  <si>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</si>
  <si>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</si>
  <si>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</si>
  <si>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</si>
  <si>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</si>
  <si>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</si>
  <si>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</si>
  <si>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</si>
  <si>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</si>
  <si>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</si>
  <si>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</si>
  <si>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</si>
  <si>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</si>
  <si>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</si>
  <si>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</si>
  <si>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3162</t>
    <phoneticPr fontId="1" type="noConversion"/>
  </si>
  <si>
    <t>3784</t>
    <phoneticPr fontId="1" type="noConversion"/>
  </si>
  <si>
    <t>里氏震级是由美国加州理工学院的地球物理学家、地震学家里克特在1935年抽出的一种震级标度。</t>
    <phoneticPr fontId="1" type="noConversion"/>
  </si>
  <si>
    <t>在距离震中100千米处，如果地震仪记录到地震波的最大水平位移（振幅）n0为1微米，那么地震的震级就规定为0级---称为震级的“基准震级”L0；</t>
    <phoneticPr fontId="1" type="noConversion"/>
  </si>
  <si>
    <t>如果最大振幅为1微米时总是人（大约是63000焦），</t>
    <phoneticPr fontId="1" type="noConversion"/>
  </si>
  <si>
    <t>那么震级第增大一级，w就增大SQRT(1000)＝31.62278倍；</t>
    <phoneticPr fontId="1" type="noConversion"/>
  </si>
  <si>
    <t>如两次地震的震级分别是7级和5级，那么它们的w之比就是；</t>
    <phoneticPr fontId="1" type="noConversion"/>
  </si>
  <si>
    <t>这里的“0级”，是由公式            级决定的。</t>
    <phoneticPr fontId="1" type="noConversion"/>
  </si>
  <si>
    <t xml:space="preserve">                1000位</t>
    <phoneticPr fontId="1" type="noConversion"/>
  </si>
  <si>
    <t>log</t>
    <phoneticPr fontId="5" type="noConversion"/>
  </si>
  <si>
    <t>表　　　　　尾　　　　　差</t>
    <phoneticPr fontId="5" type="noConversion"/>
  </si>
  <si>
    <r>
      <t xml:space="preserve">使用说明
</t>
    </r>
    <r>
      <rPr>
        <sz val="12"/>
        <rFont val="Times New Roman"/>
        <family val="1"/>
      </rPr>
      <t>1</t>
    </r>
    <r>
      <rPr>
        <sz val="12"/>
        <rFont val="宋体"/>
        <family val="3"/>
        <charset val="134"/>
      </rPr>
      <t xml:space="preserve">、整数部分是一位非零数字。
</t>
    </r>
    <r>
      <rPr>
        <sz val="12"/>
        <rFont val="Times New Roman"/>
        <family val="1"/>
      </rPr>
      <t>lg2.573</t>
    </r>
    <r>
      <rPr>
        <sz val="12"/>
        <rFont val="宋体"/>
        <family val="3"/>
        <charset val="134"/>
      </rPr>
      <t>：在第</t>
    </r>
    <r>
      <rPr>
        <sz val="12"/>
        <rFont val="Times New Roman"/>
        <family val="1"/>
      </rPr>
      <t>1</t>
    </r>
    <r>
      <rPr>
        <sz val="12"/>
        <rFont val="宋体"/>
        <family val="3"/>
        <charset val="134"/>
      </rPr>
      <t>列找</t>
    </r>
    <r>
      <rPr>
        <sz val="12"/>
        <rFont val="Times New Roman"/>
        <family val="1"/>
      </rPr>
      <t>25</t>
    </r>
    <r>
      <rPr>
        <sz val="12"/>
        <rFont val="宋体"/>
        <family val="3"/>
        <charset val="134"/>
      </rPr>
      <t>再横行找</t>
    </r>
    <r>
      <rPr>
        <sz val="12"/>
        <rFont val="Times New Roman"/>
        <family val="1"/>
      </rPr>
      <t>“7”</t>
    </r>
    <r>
      <rPr>
        <sz val="12"/>
        <rFont val="宋体"/>
        <family val="3"/>
        <charset val="134"/>
      </rPr>
      <t>为</t>
    </r>
    <r>
      <rPr>
        <sz val="12"/>
        <rFont val="Times New Roman"/>
        <family val="1"/>
      </rPr>
      <t>4099</t>
    </r>
    <r>
      <rPr>
        <sz val="12"/>
        <rFont val="宋体"/>
        <family val="3"/>
        <charset val="134"/>
      </rPr>
      <t>，修正值</t>
    </r>
    <r>
      <rPr>
        <sz val="12"/>
        <rFont val="Times New Roman"/>
        <family val="1"/>
      </rPr>
      <t>“3”</t>
    </r>
    <r>
      <rPr>
        <sz val="12"/>
        <rFont val="宋体"/>
        <family val="3"/>
        <charset val="134"/>
      </rPr>
      <t>为</t>
    </r>
    <r>
      <rPr>
        <sz val="12"/>
        <rFont val="Times New Roman"/>
        <family val="1"/>
      </rPr>
      <t>5</t>
    </r>
    <r>
      <rPr>
        <sz val="12"/>
        <rFont val="宋体"/>
        <family val="3"/>
        <charset val="134"/>
      </rPr>
      <t>。所以</t>
    </r>
    <r>
      <rPr>
        <sz val="12"/>
        <rFont val="Times New Roman"/>
        <family val="1"/>
      </rPr>
      <t>lg2.573=0.4104</t>
    </r>
    <r>
      <rPr>
        <sz val="12"/>
        <rFont val="宋体"/>
        <family val="3"/>
        <charset val="134"/>
      </rPr>
      <t xml:space="preserve">。
</t>
    </r>
    <r>
      <rPr>
        <sz val="12"/>
        <rFont val="Times New Roman"/>
        <family val="1"/>
      </rPr>
      <t>2</t>
    </r>
    <r>
      <rPr>
        <sz val="12"/>
        <rFont val="宋体"/>
        <family val="3"/>
        <charset val="134"/>
      </rPr>
      <t>、整数部分不是一位非零数字的。用科学记数法表示</t>
    </r>
    <r>
      <rPr>
        <sz val="12"/>
        <rFont val="Times New Roman"/>
        <family val="1"/>
      </rPr>
      <t>N×10^n</t>
    </r>
    <r>
      <rPr>
        <sz val="12"/>
        <rFont val="宋体"/>
        <family val="3"/>
        <charset val="134"/>
      </rPr>
      <t xml:space="preserve">。
</t>
    </r>
    <r>
      <rPr>
        <sz val="12"/>
        <rFont val="Times New Roman"/>
        <family val="1"/>
      </rPr>
      <t>lg25730=lg(2.573×10^4)=lg2.573+4=4.4104</t>
    </r>
    <r>
      <rPr>
        <sz val="12"/>
        <rFont val="宋体"/>
        <family val="3"/>
        <charset val="134"/>
      </rPr>
      <t xml:space="preserve">。
</t>
    </r>
    <r>
      <rPr>
        <sz val="12"/>
        <rFont val="Times New Roman"/>
        <family val="1"/>
      </rPr>
      <t>lg0.002573=lg[2.573×10^(-3)]=lg2.573+(-3)= -2.5896.
3</t>
    </r>
    <r>
      <rPr>
        <sz val="12"/>
        <rFont val="宋体"/>
        <family val="3"/>
        <charset val="134"/>
      </rPr>
      <t xml:space="preserve">、查反对数时。正小数部分查表，整数部分决定小数点的位置。
</t>
    </r>
    <r>
      <rPr>
        <sz val="12"/>
        <rFont val="Times New Roman"/>
        <family val="1"/>
      </rPr>
      <t>6.4104</t>
    </r>
    <r>
      <rPr>
        <sz val="12"/>
        <rFont val="宋体"/>
        <family val="3"/>
        <charset val="134"/>
      </rPr>
      <t>：由</t>
    </r>
    <r>
      <rPr>
        <sz val="12"/>
        <rFont val="Times New Roman"/>
        <family val="1"/>
      </rPr>
      <t>0.4104</t>
    </r>
    <r>
      <rPr>
        <sz val="12"/>
        <rFont val="宋体"/>
        <family val="3"/>
        <charset val="134"/>
      </rPr>
      <t>查出</t>
    </r>
    <r>
      <rPr>
        <sz val="12"/>
        <rFont val="Times New Roman"/>
        <family val="1"/>
      </rPr>
      <t>0.4104=lg2.573</t>
    </r>
    <r>
      <rPr>
        <sz val="12"/>
        <rFont val="宋体"/>
        <family val="3"/>
        <charset val="134"/>
      </rPr>
      <t>。则</t>
    </r>
    <r>
      <rPr>
        <sz val="12"/>
        <rFont val="Times New Roman"/>
        <family val="1"/>
      </rPr>
      <t>6.4104=lg2.573+6=lg(2.573×10*6)=lg2573000</t>
    </r>
    <r>
      <rPr>
        <sz val="12"/>
        <rFont val="宋体"/>
        <family val="3"/>
        <charset val="134"/>
      </rPr>
      <t>。
负的对数化负整数</t>
    </r>
    <r>
      <rPr>
        <sz val="12"/>
        <rFont val="Times New Roman"/>
        <family val="1"/>
      </rPr>
      <t>+</t>
    </r>
    <r>
      <rPr>
        <sz val="12"/>
        <rFont val="宋体"/>
        <family val="3"/>
        <charset val="134"/>
      </rPr>
      <t>正纯小数。再同样查。</t>
    </r>
    <r>
      <rPr>
        <sz val="12"/>
        <rFont val="Times New Roman"/>
        <family val="1"/>
      </rPr>
      <t xml:space="preserve"> 
</t>
    </r>
    <phoneticPr fontId="5" type="noConversion"/>
  </si>
  <si>
    <t>N</t>
  </si>
  <si>
    <t>自然对数表</t>
    <phoneticPr fontId="1" type="noConversion"/>
  </si>
  <si>
    <t>以10为底的常用对数lgN</t>
  </si>
  <si>
    <t>以前人们做乘法就用乘法，很麻烦，发明了对数这个工具后，乘法可以化成加法，即：log(ab) = loga + logb。</t>
  </si>
  <si>
    <t>但是能够这么做的前提是，我要有一张对数表，能够知道loga和logb是多少，然后求和，能够知道log多少等于这个和。虽然编对数表很麻烦，但是编好了就是一劳永逸的事情，因此有个大数学家开始编对数表。但他遇到了一个麻烦，就是这个对数表取多少作为底数最合适？10吗？或是2？为了决定这个底数，他做了如下考虑：</t>
  </si>
  <si>
    <t>1．所有乘数/被乘数都可以化到0-1之内的数乘以一个10的几次方，这个用科学记数法就行了。</t>
  </si>
  <si>
    <t>2．那么只考虑做一个0-1之间的数的对数表了，那么我们自然用一个0-1之间的数做底数（如果用大于1的数做底数，那么取完对数就是负数，不好看）。</t>
  </si>
  <si>
    <r>
      <t>3．这个0-1间的底数不能太小，比如0.1就太小了，这会导致很多数的对数都是零点几；而且“</t>
    </r>
    <r>
      <rPr>
        <b/>
        <i/>
        <sz val="11"/>
        <color theme="1"/>
        <rFont val="宋体"/>
        <family val="2"/>
        <charset val="134"/>
        <scheme val="minor"/>
      </rPr>
      <t>相差很大的两个数的对数值却相差很小</t>
    </r>
    <r>
      <rPr>
        <sz val="11"/>
        <color theme="1"/>
        <rFont val="宋体"/>
        <family val="2"/>
        <charset val="134"/>
        <scheme val="minor"/>
      </rPr>
      <t>”，比如0.1做底数时，两个数相差10倍时，对数值才相差1。换句话说，像0.5和0.55这种相差不大的数，如果用0.1做底数，那么必须把对数表做到精确到小数点以后很多位才能看出他们对数的差别。</t>
    </r>
  </si>
  <si>
    <t>4．为了避免这种缺点，底数一定要接近于1，比如0.99就很好，0.9999就更好了。总的来说就是1 - 1/X ，X越大越好。在选了一个足够大的X（X越大，对数表越精确，但是算出这个对数表就越复杂）后，你就可以算</t>
  </si>
  <si>
    <r>
      <t>（1-1/X）</t>
    </r>
    <r>
      <rPr>
        <vertAlign val="superscript"/>
        <sz val="11"/>
        <color theme="1"/>
        <rFont val="宋体"/>
        <family val="2"/>
        <charset val="134"/>
        <scheme val="minor"/>
      </rPr>
      <t>1</t>
    </r>
    <r>
      <rPr>
        <sz val="11"/>
        <color theme="1"/>
        <rFont val="宋体"/>
        <family val="2"/>
        <charset val="134"/>
        <scheme val="minor"/>
      </rPr>
      <t xml:space="preserve"> = P1 ，</t>
    </r>
  </si>
  <si>
    <r>
      <t>（1-1/X）</t>
    </r>
    <r>
      <rPr>
        <vertAlign val="superscript"/>
        <sz val="11"/>
        <color theme="1"/>
        <rFont val="宋体"/>
        <family val="2"/>
        <charset val="134"/>
        <scheme val="minor"/>
      </rPr>
      <t xml:space="preserve">2 </t>
    </r>
    <r>
      <rPr>
        <sz val="11"/>
        <color theme="1"/>
        <rFont val="宋体"/>
        <family val="2"/>
        <charset val="134"/>
        <scheme val="minor"/>
      </rPr>
      <t>= P2 ，</t>
    </r>
  </si>
  <si>
    <t>……</t>
  </si>
  <si>
    <t>那么对数表上就可以写上P1的对数值是1，P2的对数值是2……（以1-1/X作为底数）。而且如果X很大，那么P1,P2,P3……间都靠得很紧，基本可以满足均匀地覆盖了0.1-1之间的区间。</t>
  </si>
  <si>
    <r>
      <t>5．最后他再调整了一下，用（1- 1/X）</t>
    </r>
    <r>
      <rPr>
        <vertAlign val="superscript"/>
        <sz val="11"/>
        <color theme="1"/>
        <rFont val="宋体"/>
        <family val="2"/>
        <charset val="134"/>
        <scheme val="minor"/>
      </rPr>
      <t>X</t>
    </r>
    <r>
      <rPr>
        <sz val="11"/>
        <color theme="1"/>
        <rFont val="宋体"/>
        <family val="2"/>
        <charset val="134"/>
        <scheme val="minor"/>
      </rPr>
      <t>作为底，这样P1的对数值就是1/X，P2的对数值就是2/ X，……PX的对数值就是1，这样不至于让一些对数值变得太大，比如若X=10000,有些数的对数值就要到几万，这样调整之后，各个数的对数值基本在0-1之间。两个值之间最小的差为1/X。</t>
    </r>
  </si>
  <si>
    <r>
      <t>6．让对数表更精确，那么X就要更大，数学家算了很多次，1000，1万，十万，最后他发现，X变大时，这个底数（1 - 1/X）</t>
    </r>
    <r>
      <rPr>
        <vertAlign val="superscript"/>
        <sz val="11"/>
        <color theme="1"/>
        <rFont val="宋体"/>
        <family val="2"/>
        <charset val="134"/>
        <scheme val="minor"/>
      </rPr>
      <t>X</t>
    </r>
    <r>
      <rPr>
        <sz val="11"/>
        <color theme="1"/>
        <rFont val="宋体"/>
        <family val="2"/>
        <charset val="134"/>
        <scheme val="minor"/>
      </rPr>
      <t>趋近于一个值。这个值就是1/e，自然对数底的倒数（虽然那个时候还没有给它取名字）。其实如果我们第一步不是把所有值放缩到0.1-1之间，而是放缩到1-10之间，那么同样的讨论，最后的出来的结果就是e了--- 这个大数学家就是著名的欧拉(Euler)，自然对数的名字e也就来源于欧拉的姓名。</t>
    </r>
  </si>
  <si>
    <t>当然后来数学家对这个数做了无数研究，发现其各种神奇之处，出现在对数表中并非偶然，而是相当自然或必然的。因此就叫它自然对数底了。</t>
  </si>
  <si>
    <t>c是每一行的某列</t>
    <phoneticPr fontId="1" type="noConversion"/>
  </si>
  <si>
    <t>ab是第一列的某行</t>
    <phoneticPr fontId="1" type="noConversion"/>
  </si>
  <si>
    <t>d是表尾差</t>
    <phoneticPr fontId="1" type="noConversion"/>
  </si>
  <si>
    <r>
      <t>lgN的整数部分称</t>
    </r>
    <r>
      <rPr>
        <sz val="11"/>
        <color rgb="FFFF0000"/>
        <rFont val="宋体"/>
        <family val="3"/>
        <charset val="134"/>
        <scheme val="minor"/>
      </rPr>
      <t>首数</t>
    </r>
    <r>
      <rPr>
        <sz val="11"/>
        <color theme="1"/>
        <rFont val="宋体"/>
        <family val="2"/>
        <charset val="134"/>
        <scheme val="minor"/>
      </rPr>
      <t>（characteristc),</t>
    </r>
    <phoneticPr fontId="1" type="noConversion"/>
  </si>
  <si>
    <r>
      <t>小数部分称为</t>
    </r>
    <r>
      <rPr>
        <sz val="11"/>
        <color rgb="FF00B0F0"/>
        <rFont val="宋体"/>
        <family val="3"/>
        <charset val="134"/>
        <scheme val="minor"/>
      </rPr>
      <t>尾数</t>
    </r>
    <r>
      <rPr>
        <sz val="11"/>
        <color theme="1"/>
        <rFont val="宋体"/>
        <family val="2"/>
        <charset val="134"/>
        <scheme val="minor"/>
      </rPr>
      <t>(mantissa).</t>
    </r>
    <phoneticPr fontId="1" type="noConversion"/>
  </si>
  <si>
    <r>
      <rPr>
        <sz val="11"/>
        <color rgb="FFFF0000"/>
        <rFont val="宋体"/>
        <family val="3"/>
        <charset val="134"/>
        <scheme val="minor"/>
      </rPr>
      <t>0</t>
    </r>
    <r>
      <rPr>
        <sz val="11"/>
        <color theme="1"/>
        <rFont val="宋体"/>
        <family val="2"/>
        <charset val="134"/>
        <scheme val="minor"/>
      </rPr>
      <t>.</t>
    </r>
    <r>
      <rPr>
        <sz val="11"/>
        <color rgb="FF00B0F0"/>
        <rFont val="宋体"/>
        <family val="3"/>
        <charset val="134"/>
        <scheme val="minor"/>
      </rPr>
      <t>abcd</t>
    </r>
    <phoneticPr fontId="1" type="noConversion"/>
  </si>
  <si>
    <r>
      <rPr>
        <sz val="11"/>
        <color rgb="FFFF0000"/>
        <rFont val="宋体"/>
        <family val="3"/>
        <charset val="134"/>
        <scheme val="minor"/>
      </rPr>
      <t>1</t>
    </r>
    <r>
      <rPr>
        <sz val="11"/>
        <color theme="1"/>
        <rFont val="宋体"/>
        <family val="2"/>
        <charset val="134"/>
        <scheme val="minor"/>
      </rPr>
      <t>.</t>
    </r>
    <r>
      <rPr>
        <sz val="11"/>
        <color rgb="FF00B0F0"/>
        <rFont val="宋体"/>
        <family val="3"/>
        <charset val="134"/>
        <scheme val="minor"/>
      </rPr>
      <t>abcd</t>
    </r>
    <phoneticPr fontId="1" type="noConversion"/>
  </si>
  <si>
    <r>
      <rPr>
        <sz val="11"/>
        <color rgb="FFFF0000"/>
        <rFont val="宋体"/>
        <family val="3"/>
        <charset val="134"/>
        <scheme val="minor"/>
      </rPr>
      <t>2</t>
    </r>
    <r>
      <rPr>
        <sz val="11"/>
        <color theme="1"/>
        <rFont val="宋体"/>
        <family val="2"/>
        <charset val="134"/>
        <scheme val="minor"/>
      </rPr>
      <t>.</t>
    </r>
    <r>
      <rPr>
        <sz val="11"/>
        <color rgb="FF00B0F0"/>
        <rFont val="宋体"/>
        <family val="3"/>
        <charset val="134"/>
        <scheme val="minor"/>
      </rPr>
      <t>abcd</t>
    </r>
    <phoneticPr fontId="1" type="noConversion"/>
  </si>
  <si>
    <t>正数的常用对数的首数，是真数的整数部分的位数减去1的一个整数。如lg97254的首数必然是4；</t>
    <phoneticPr fontId="1" type="noConversion"/>
  </si>
  <si>
    <t>lnN</t>
    <phoneticPr fontId="1" type="noConversion"/>
  </si>
  <si>
    <t>=</t>
    <phoneticPr fontId="1" type="noConversion"/>
  </si>
  <si>
    <t>ln5.104</t>
  </si>
  <si>
    <t>x=(4938*23.68^2/5.104)^(1/3)</t>
    <phoneticPr fontId="1" type="noConversion"/>
  </si>
  <si>
    <t>ln4938</t>
    <phoneticPr fontId="1" type="noConversion"/>
  </si>
  <si>
    <t>ln10+ln10+ln10+ln4.938</t>
    <phoneticPr fontId="1" type="noConversion"/>
  </si>
  <si>
    <t>2+2+0.401633</t>
    <phoneticPr fontId="1" type="noConversion"/>
  </si>
  <si>
    <t>(1/3)(ln4938+2ln23.67-ln5.104)</t>
    <phoneticPr fontId="1" type="noConversion"/>
  </si>
  <si>
    <t>ln23.68</t>
    <phoneticPr fontId="1" type="noConversion"/>
  </si>
  <si>
    <t>ln10+ln2.368</t>
    <phoneticPr fontId="1" type="noConversion"/>
  </si>
  <si>
    <t>lnx=(1/3)(ln4938+2ln23.68-ln5.104)</t>
    <phoneticPr fontId="1" type="noConversion"/>
  </si>
  <si>
    <t>1&lt;=N&lt;=10</t>
    <phoneticPr fontId="1" type="noConversion"/>
  </si>
  <si>
    <t>23.68</t>
    <phoneticPr fontId="1" type="noConversion"/>
  </si>
  <si>
    <t>lgx=(1/3)(lg4938+2lg23.68-lg5.104)</t>
    <phoneticPr fontId="1" type="noConversion"/>
  </si>
  <si>
    <t>4938</t>
    <phoneticPr fontId="1" type="noConversion"/>
  </si>
  <si>
    <t>81.49</t>
    <phoneticPr fontId="1" type="noConversion"/>
  </si>
  <si>
    <t>ln23.68=ln(10*23.68)=ln10+ln23.68</t>
    <phoneticPr fontId="1" type="noConversion"/>
  </si>
  <si>
    <t>1/x/100</t>
    <phoneticPr fontId="1" type="noConversion"/>
  </si>
</sst>
</file>

<file path=xl/styles.xml><?xml version="1.0" encoding="utf-8"?>
<styleSheet xmlns="http://schemas.openxmlformats.org/spreadsheetml/2006/main">
  <numFmts count="7">
    <numFmt numFmtId="176" formatCode="0_ "/>
    <numFmt numFmtId="177" formatCode="0.0000_ "/>
    <numFmt numFmtId="178" formatCode="0.000_ "/>
    <numFmt numFmtId="179" formatCode="0.00_ "/>
    <numFmt numFmtId="180" formatCode="0000"/>
    <numFmt numFmtId="181" formatCode="#,##0.00_ "/>
    <numFmt numFmtId="182" formatCode="0.0000_);[Red]\(0.0000\)"/>
  </numFmts>
  <fonts count="16">
    <font>
      <sz val="11"/>
      <color theme="1"/>
      <name val="宋体"/>
      <family val="2"/>
      <charset val="134"/>
      <scheme val="minor"/>
    </font>
    <font>
      <sz val="9"/>
      <name val="宋体"/>
      <family val="2"/>
      <charset val="134"/>
      <scheme val="minor"/>
    </font>
    <font>
      <sz val="10.5"/>
      <color theme="1"/>
      <name val="Calibri"/>
      <family val="2"/>
    </font>
    <font>
      <sz val="12"/>
      <name val="新細明體"/>
      <family val="1"/>
      <charset val="136"/>
    </font>
    <font>
      <sz val="12"/>
      <name val="Times New Roman"/>
      <family val="1"/>
    </font>
    <font>
      <sz val="9"/>
      <name val="新細明體"/>
      <family val="1"/>
      <charset val="136"/>
    </font>
    <font>
      <sz val="12"/>
      <name val="宋体"/>
      <family val="3"/>
      <charset val="134"/>
    </font>
    <font>
      <sz val="9"/>
      <color theme="1"/>
      <name val="宋体"/>
      <family val="3"/>
      <charset val="134"/>
    </font>
    <font>
      <b/>
      <i/>
      <sz val="11"/>
      <color theme="1"/>
      <name val="宋体"/>
      <family val="2"/>
      <charset val="134"/>
      <scheme val="minor"/>
    </font>
    <font>
      <vertAlign val="superscript"/>
      <sz val="11"/>
      <color theme="1"/>
      <name val="宋体"/>
      <family val="2"/>
      <charset val="134"/>
      <scheme val="minor"/>
    </font>
    <font>
      <sz val="12"/>
      <color rgb="FFFF0000"/>
      <name val="Times New Roman"/>
      <family val="1"/>
    </font>
    <font>
      <sz val="11"/>
      <color rgb="FFFF0000"/>
      <name val="宋体"/>
      <family val="3"/>
      <charset val="134"/>
      <scheme val="minor"/>
    </font>
    <font>
      <sz val="11"/>
      <color theme="1"/>
      <name val="宋体"/>
      <family val="3"/>
      <charset val="134"/>
      <scheme val="minor"/>
    </font>
    <font>
      <sz val="11"/>
      <color rgb="FF00B0F0"/>
      <name val="宋体"/>
      <family val="3"/>
      <charset val="134"/>
      <scheme val="minor"/>
    </font>
    <font>
      <sz val="12"/>
      <color rgb="FF00B0F0"/>
      <name val="Times New Roman"/>
      <family val="1"/>
    </font>
    <font>
      <sz val="11"/>
      <color rgb="FFFF0000"/>
      <name val="宋体"/>
      <family val="2"/>
      <charset val="134"/>
      <scheme val="minor"/>
    </font>
  </fonts>
  <fills count="4">
    <fill>
      <patternFill patternType="none"/>
    </fill>
    <fill>
      <patternFill patternType="gray125"/>
    </fill>
    <fill>
      <patternFill patternType="solid">
        <fgColor rgb="FFFFFF99"/>
        <bgColor indexed="64"/>
      </patternFill>
    </fill>
    <fill>
      <patternFill patternType="solid">
        <fgColor rgb="FFCC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alignment vertical="center"/>
    </xf>
    <xf numFmtId="0" fontId="3" fillId="0" borderId="0"/>
  </cellStyleXfs>
  <cellXfs count="65">
    <xf numFmtId="0" fontId="0" fillId="0" borderId="0" xfId="0">
      <alignment vertical="center"/>
    </xf>
    <xf numFmtId="49" fontId="0" fillId="0" borderId="0" xfId="0" applyNumberFormat="1">
      <alignment vertical="center"/>
    </xf>
    <xf numFmtId="49" fontId="0" fillId="0" borderId="2" xfId="0" applyNumberFormat="1" applyBorder="1" applyAlignment="1">
      <alignment horizontal="center" vertical="center"/>
    </xf>
    <xf numFmtId="49" fontId="0" fillId="0" borderId="0" xfId="0" applyNumberFormat="1" applyAlignment="1">
      <alignment horizontal="center" vertical="center"/>
    </xf>
    <xf numFmtId="49" fontId="0" fillId="0" borderId="8" xfId="0" applyNumberFormat="1" applyBorder="1" applyAlignment="1">
      <alignment horizontal="center" vertical="center"/>
    </xf>
    <xf numFmtId="49" fontId="0" fillId="0" borderId="9" xfId="0" applyNumberFormat="1" applyBorder="1" applyAlignment="1">
      <alignment horizontal="center" vertical="center"/>
    </xf>
    <xf numFmtId="49" fontId="0" fillId="0" borderId="5" xfId="0" applyNumberFormat="1" applyBorder="1" applyAlignment="1">
      <alignment horizontal="center"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0" xfId="0" applyNumberFormat="1" applyBorder="1" applyAlignment="1">
      <alignment horizontal="center" vertical="center"/>
    </xf>
    <xf numFmtId="49" fontId="0" fillId="0" borderId="6" xfId="0" applyNumberFormat="1" applyBorder="1" applyAlignment="1">
      <alignment horizontal="center" vertical="center"/>
    </xf>
    <xf numFmtId="49" fontId="0" fillId="0" borderId="7" xfId="0" applyNumberFormat="1" applyBorder="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left" vertical="center"/>
    </xf>
    <xf numFmtId="49" fontId="0" fillId="0" borderId="0" xfId="0" applyNumberFormat="1" applyAlignment="1">
      <alignment horizontal="righ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78" fontId="0" fillId="0" borderId="0" xfId="0" applyNumberFormat="1" applyAlignment="1">
      <alignment horizontal="center" vertical="center"/>
    </xf>
    <xf numFmtId="179" fontId="0" fillId="0" borderId="0" xfId="0" applyNumberFormat="1" applyAlignment="1">
      <alignment horizontal="center" vertical="center"/>
    </xf>
    <xf numFmtId="0" fontId="2" fillId="0" borderId="0" xfId="0" applyFont="1">
      <alignment vertical="center"/>
    </xf>
    <xf numFmtId="0" fontId="4" fillId="0" borderId="0" xfId="1" applyFont="1" applyAlignment="1">
      <alignment horizontal="center"/>
    </xf>
    <xf numFmtId="0" fontId="4" fillId="0" borderId="1" xfId="1" applyFont="1" applyBorder="1" applyAlignment="1">
      <alignment horizontal="center"/>
    </xf>
    <xf numFmtId="180" fontId="4" fillId="0" borderId="1" xfId="1" applyNumberFormat="1" applyFont="1" applyBorder="1" applyAlignment="1">
      <alignment horizontal="center"/>
    </xf>
    <xf numFmtId="176" fontId="4" fillId="0" borderId="1" xfId="1" applyNumberFormat="1" applyFont="1" applyBorder="1" applyAlignment="1">
      <alignment horizontal="center"/>
    </xf>
    <xf numFmtId="0" fontId="7" fillId="0" borderId="0" xfId="0" applyFont="1" applyAlignment="1">
      <alignment horizontal="center" vertical="center"/>
    </xf>
    <xf numFmtId="0" fontId="7" fillId="2" borderId="10" xfId="0" applyFont="1" applyFill="1" applyBorder="1" applyAlignment="1">
      <alignment horizontal="center" vertical="center"/>
    </xf>
    <xf numFmtId="0" fontId="7" fillId="3" borderId="0" xfId="0" applyFont="1" applyFill="1" applyAlignment="1">
      <alignment horizontal="center" vertical="center"/>
    </xf>
    <xf numFmtId="0" fontId="7" fillId="0" borderId="0" xfId="0" applyFont="1" applyAlignment="1">
      <alignment horizontal="right" vertical="center"/>
    </xf>
    <xf numFmtId="0" fontId="7" fillId="0" borderId="0" xfId="0" applyFont="1" applyAlignment="1">
      <alignment horizontal="left" vertical="center"/>
    </xf>
    <xf numFmtId="0" fontId="0" fillId="0" borderId="0" xfId="0" applyAlignment="1">
      <alignment horizontal="left" vertical="center" indent="4"/>
    </xf>
    <xf numFmtId="0" fontId="0" fillId="0" borderId="0" xfId="0" applyAlignment="1">
      <alignment horizontal="left" vertical="center" indent="6"/>
    </xf>
    <xf numFmtId="0" fontId="0" fillId="0" borderId="0" xfId="0" applyAlignment="1">
      <alignment vertical="center" wrapText="1"/>
    </xf>
    <xf numFmtId="0" fontId="4" fillId="0" borderId="1" xfId="1" applyFont="1" applyBorder="1" applyAlignment="1">
      <alignment horizontal="center"/>
    </xf>
    <xf numFmtId="0" fontId="0" fillId="0" borderId="1" xfId="0" applyBorder="1">
      <alignment vertical="center"/>
    </xf>
    <xf numFmtId="0" fontId="0" fillId="0" borderId="1" xfId="0" applyBorder="1" applyAlignment="1">
      <alignment horizontal="left" vertical="center"/>
    </xf>
    <xf numFmtId="0" fontId="4" fillId="0" borderId="1" xfId="1" applyFont="1" applyBorder="1" applyAlignment="1">
      <alignment horizontal="center"/>
    </xf>
    <xf numFmtId="0" fontId="4" fillId="0" borderId="0" xfId="1" applyFont="1" applyAlignment="1"/>
    <xf numFmtId="180" fontId="10" fillId="0" borderId="1" xfId="1" applyNumberFormat="1" applyFont="1" applyBorder="1" applyAlignment="1">
      <alignment horizontal="center"/>
    </xf>
    <xf numFmtId="176" fontId="10" fillId="0" borderId="1" xfId="1" applyNumberFormat="1" applyFont="1" applyBorder="1" applyAlignment="1">
      <alignment horizontal="center"/>
    </xf>
    <xf numFmtId="0" fontId="10" fillId="0" borderId="1" xfId="1" applyFont="1" applyBorder="1" applyAlignment="1">
      <alignment horizontal="center"/>
    </xf>
    <xf numFmtId="49" fontId="0" fillId="0" borderId="0" xfId="0" applyNumberFormat="1" applyAlignment="1">
      <alignment vertical="center"/>
    </xf>
    <xf numFmtId="49" fontId="12" fillId="0" borderId="1" xfId="0" applyNumberFormat="1" applyFont="1" applyBorder="1" applyAlignment="1">
      <alignment horizontal="center" vertical="center"/>
    </xf>
    <xf numFmtId="180" fontId="14" fillId="0" borderId="1" xfId="1" applyNumberFormat="1" applyFont="1" applyBorder="1" applyAlignment="1">
      <alignment horizontal="center"/>
    </xf>
    <xf numFmtId="176" fontId="14" fillId="0" borderId="1" xfId="1" applyNumberFormat="1" applyFont="1" applyBorder="1" applyAlignment="1">
      <alignment horizontal="center"/>
    </xf>
    <xf numFmtId="0" fontId="14" fillId="0" borderId="1" xfId="1" applyFont="1" applyBorder="1" applyAlignment="1">
      <alignment horizontal="center"/>
    </xf>
    <xf numFmtId="49" fontId="12" fillId="0" borderId="0" xfId="0" applyNumberFormat="1" applyFont="1" applyBorder="1" applyAlignment="1">
      <alignment horizontal="center" vertical="center"/>
    </xf>
    <xf numFmtId="49" fontId="0" fillId="0" borderId="0" xfId="0" applyNumberFormat="1" applyBorder="1" applyAlignment="1">
      <alignment vertical="center"/>
    </xf>
    <xf numFmtId="49" fontId="0" fillId="0" borderId="0" xfId="0" applyNumberFormat="1" applyBorder="1" applyAlignment="1">
      <alignment horizontal="left" vertical="center"/>
    </xf>
    <xf numFmtId="181" fontId="0" fillId="0" borderId="0" xfId="0" applyNumberFormat="1" applyAlignment="1">
      <alignment horizontal="center" vertical="center"/>
    </xf>
    <xf numFmtId="0" fontId="15" fillId="0" borderId="0" xfId="0" applyFont="1">
      <alignment vertical="center"/>
    </xf>
    <xf numFmtId="0" fontId="7" fillId="0" borderId="11" xfId="0" applyFont="1" applyBorder="1" applyAlignment="1">
      <alignment horizontal="center" vertical="center"/>
    </xf>
    <xf numFmtId="0" fontId="4" fillId="0" borderId="1" xfId="1" applyFont="1" applyBorder="1" applyAlignment="1">
      <alignment horizontal="center" vertical="center"/>
    </xf>
    <xf numFmtId="0" fontId="10" fillId="0" borderId="1" xfId="1" applyFont="1" applyBorder="1" applyAlignment="1">
      <alignment horizontal="center" vertical="center"/>
    </xf>
    <xf numFmtId="0" fontId="14" fillId="0" borderId="1" xfId="1" applyFont="1" applyBorder="1" applyAlignment="1">
      <alignment horizontal="center" vertical="center"/>
    </xf>
    <xf numFmtId="0" fontId="6" fillId="0" borderId="3" xfId="1" applyFont="1" applyBorder="1" applyAlignment="1">
      <alignment horizontal="left" wrapText="1"/>
    </xf>
    <xf numFmtId="0" fontId="6" fillId="0" borderId="0" xfId="1" applyFont="1" applyBorder="1" applyAlignment="1">
      <alignment horizontal="left" wrapText="1"/>
    </xf>
    <xf numFmtId="0" fontId="3" fillId="0" borderId="1" xfId="1" applyFont="1" applyBorder="1" applyAlignment="1">
      <alignment horizontal="center"/>
    </xf>
    <xf numFmtId="0" fontId="4" fillId="0" borderId="1" xfId="1" applyFont="1" applyBorder="1" applyAlignment="1">
      <alignment horizontal="center"/>
    </xf>
    <xf numFmtId="0" fontId="0" fillId="0" borderId="0" xfId="0" applyAlignment="1">
      <alignment horizontal="left" vertical="center" wrapText="1"/>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2" xfId="0" applyNumberFormat="1" applyBorder="1" applyAlignment="1">
      <alignment horizontal="center" vertical="center"/>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182" fontId="0" fillId="0" borderId="0" xfId="0" applyNumberFormat="1" applyAlignment="1">
      <alignment horizontal="center" vertical="center" shrinkToFit="1"/>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22</xdr:col>
      <xdr:colOff>22860</xdr:colOff>
      <xdr:row>16</xdr:row>
      <xdr:rowOff>106680</xdr:rowOff>
    </xdr:from>
    <xdr:to>
      <xdr:col>22</xdr:col>
      <xdr:colOff>327660</xdr:colOff>
      <xdr:row>16</xdr:row>
      <xdr:rowOff>108268</xdr:rowOff>
    </xdr:to>
    <xdr:cxnSp macro="">
      <xdr:nvCxnSpPr>
        <xdr:cNvPr id="3" name="直接箭头连接符 2"/>
        <xdr:cNvCxnSpPr/>
      </xdr:nvCxnSpPr>
      <xdr:spPr>
        <a:xfrm>
          <a:off x="7139940" y="358140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xdr:colOff>
      <xdr:row>18</xdr:row>
      <xdr:rowOff>114300</xdr:rowOff>
    </xdr:from>
    <xdr:to>
      <xdr:col>22</xdr:col>
      <xdr:colOff>320040</xdr:colOff>
      <xdr:row>18</xdr:row>
      <xdr:rowOff>115888</xdr:rowOff>
    </xdr:to>
    <xdr:cxnSp macro="">
      <xdr:nvCxnSpPr>
        <xdr:cNvPr id="4" name="直接箭头连接符 3"/>
        <xdr:cNvCxnSpPr/>
      </xdr:nvCxnSpPr>
      <xdr:spPr>
        <a:xfrm>
          <a:off x="7132320" y="395478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22860</xdr:colOff>
      <xdr:row>18</xdr:row>
      <xdr:rowOff>106680</xdr:rowOff>
    </xdr:from>
    <xdr:to>
      <xdr:col>22</xdr:col>
      <xdr:colOff>327660</xdr:colOff>
      <xdr:row>18</xdr:row>
      <xdr:rowOff>108268</xdr:rowOff>
    </xdr:to>
    <xdr:cxnSp macro="">
      <xdr:nvCxnSpPr>
        <xdr:cNvPr id="5" name="直接箭头连接符 4"/>
        <xdr:cNvCxnSpPr/>
      </xdr:nvCxnSpPr>
      <xdr:spPr>
        <a:xfrm>
          <a:off x="7139940" y="394716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114300</xdr:colOff>
      <xdr:row>21</xdr:row>
      <xdr:rowOff>121920</xdr:rowOff>
    </xdr:from>
    <xdr:to>
      <xdr:col>22</xdr:col>
      <xdr:colOff>411480</xdr:colOff>
      <xdr:row>21</xdr:row>
      <xdr:rowOff>123508</xdr:rowOff>
    </xdr:to>
    <xdr:cxnSp macro="">
      <xdr:nvCxnSpPr>
        <xdr:cNvPr id="6" name="直接箭头连接符 5"/>
        <xdr:cNvCxnSpPr/>
      </xdr:nvCxnSpPr>
      <xdr:spPr>
        <a:xfrm rot="10800000">
          <a:off x="7231380" y="4511040"/>
          <a:ext cx="2971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11007</xdr:colOff>
      <xdr:row>13</xdr:row>
      <xdr:rowOff>98213</xdr:rowOff>
    </xdr:from>
    <xdr:to>
      <xdr:col>22</xdr:col>
      <xdr:colOff>315807</xdr:colOff>
      <xdr:row>13</xdr:row>
      <xdr:rowOff>99801</xdr:rowOff>
    </xdr:to>
    <xdr:cxnSp macro="">
      <xdr:nvCxnSpPr>
        <xdr:cNvPr id="8" name="直接箭头连接符 7"/>
        <xdr:cNvCxnSpPr/>
      </xdr:nvCxnSpPr>
      <xdr:spPr>
        <a:xfrm>
          <a:off x="7128087" y="3024293"/>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327660</xdr:colOff>
      <xdr:row>12</xdr:row>
      <xdr:rowOff>106680</xdr:rowOff>
    </xdr:from>
    <xdr:to>
      <xdr:col>7</xdr:col>
      <xdr:colOff>899160</xdr:colOff>
      <xdr:row>13</xdr:row>
      <xdr:rowOff>137160</xdr:rowOff>
    </xdr:to>
    <xdr:pic>
      <xdr:nvPicPr>
        <xdr:cNvPr id="1025"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227320" y="2301240"/>
          <a:ext cx="571500" cy="213360"/>
        </a:xfrm>
        <a:prstGeom prst="rect">
          <a:avLst/>
        </a:prstGeom>
        <a:noFill/>
      </xdr:spPr>
    </xdr:pic>
    <xdr:clientData/>
  </xdr:twoCellAnchor>
  <xdr:twoCellAnchor>
    <xdr:from>
      <xdr:col>7</xdr:col>
      <xdr:colOff>1691640</xdr:colOff>
      <xdr:row>6</xdr:row>
      <xdr:rowOff>175260</xdr:rowOff>
    </xdr:from>
    <xdr:to>
      <xdr:col>7</xdr:col>
      <xdr:colOff>2316480</xdr:colOff>
      <xdr:row>8</xdr:row>
      <xdr:rowOff>114300</xdr:rowOff>
    </xdr:to>
    <xdr:pic>
      <xdr:nvPicPr>
        <xdr:cNvPr id="1026"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6591300" y="1272540"/>
          <a:ext cx="624840" cy="3048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4</xdr:row>
      <xdr:rowOff>45720</xdr:rowOff>
    </xdr:from>
    <xdr:to>
      <xdr:col>2</xdr:col>
      <xdr:colOff>655320</xdr:colOff>
      <xdr:row>5</xdr:row>
      <xdr:rowOff>38100</xdr:rowOff>
    </xdr:to>
    <xdr:pic>
      <xdr:nvPicPr>
        <xdr:cNvPr id="1025"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912620" y="777240"/>
          <a:ext cx="426720" cy="175260"/>
        </a:xfrm>
        <a:prstGeom prst="rect">
          <a:avLst/>
        </a:prstGeom>
        <a:noFill/>
      </xdr:spPr>
    </xdr:pic>
    <xdr:clientData/>
  </xdr:twoCellAnchor>
  <xdr:twoCellAnchor>
    <xdr:from>
      <xdr:col>2</xdr:col>
      <xdr:colOff>175260</xdr:colOff>
      <xdr:row>5</xdr:row>
      <xdr:rowOff>30480</xdr:rowOff>
    </xdr:from>
    <xdr:to>
      <xdr:col>2</xdr:col>
      <xdr:colOff>678180</xdr:colOff>
      <xdr:row>6</xdr:row>
      <xdr:rowOff>0</xdr:rowOff>
    </xdr:to>
    <xdr:pic>
      <xdr:nvPicPr>
        <xdr:cNvPr id="1026"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859280" y="944880"/>
          <a:ext cx="502920" cy="175260"/>
        </a:xfrm>
        <a:prstGeom prst="rect">
          <a:avLst/>
        </a:prstGeom>
        <a:noFill/>
      </xdr:spPr>
    </xdr:pic>
    <xdr:clientData/>
  </xdr:twoCellAnchor>
  <xdr:twoCellAnchor>
    <xdr:from>
      <xdr:col>1</xdr:col>
      <xdr:colOff>297180</xdr:colOff>
      <xdr:row>8</xdr:row>
      <xdr:rowOff>15240</xdr:rowOff>
    </xdr:from>
    <xdr:to>
      <xdr:col>1</xdr:col>
      <xdr:colOff>647700</xdr:colOff>
      <xdr:row>8</xdr:row>
      <xdr:rowOff>175260</xdr:rowOff>
    </xdr:to>
    <xdr:pic>
      <xdr:nvPicPr>
        <xdr:cNvPr id="1027" name="Picture 3"/>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297180" y="1661160"/>
          <a:ext cx="350520" cy="160020"/>
        </a:xfrm>
        <a:prstGeom prst="rect">
          <a:avLst/>
        </a:prstGeom>
        <a:noFill/>
      </xdr:spPr>
    </xdr:pic>
    <xdr:clientData/>
  </xdr:twoCellAnchor>
  <xdr:twoCellAnchor>
    <xdr:from>
      <xdr:col>2</xdr:col>
      <xdr:colOff>15240</xdr:colOff>
      <xdr:row>9</xdr:row>
      <xdr:rowOff>30480</xdr:rowOff>
    </xdr:from>
    <xdr:to>
      <xdr:col>2</xdr:col>
      <xdr:colOff>777240</xdr:colOff>
      <xdr:row>9</xdr:row>
      <xdr:rowOff>190500</xdr:rowOff>
    </xdr:to>
    <xdr:pic>
      <xdr:nvPicPr>
        <xdr:cNvPr id="1031" name="Picture 7"/>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2491740" y="1859280"/>
          <a:ext cx="762000" cy="160020"/>
        </a:xfrm>
        <a:prstGeom prst="rect">
          <a:avLst/>
        </a:prstGeom>
        <a:noFill/>
      </xdr:spPr>
    </xdr:pic>
    <xdr:clientData/>
  </xdr:twoCellAnchor>
  <xdr:twoCellAnchor>
    <xdr:from>
      <xdr:col>2</xdr:col>
      <xdr:colOff>0</xdr:colOff>
      <xdr:row>10</xdr:row>
      <xdr:rowOff>22860</xdr:rowOff>
    </xdr:from>
    <xdr:to>
      <xdr:col>2</xdr:col>
      <xdr:colOff>762000</xdr:colOff>
      <xdr:row>10</xdr:row>
      <xdr:rowOff>182880</xdr:rowOff>
    </xdr:to>
    <xdr:pic>
      <xdr:nvPicPr>
        <xdr:cNvPr id="1032" name="Picture 8"/>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2476500" y="2072640"/>
          <a:ext cx="762000" cy="160020"/>
        </a:xfrm>
        <a:prstGeom prst="rect">
          <a:avLst/>
        </a:prstGeom>
        <a:noFill/>
      </xdr:spPr>
    </xdr:pic>
    <xdr:clientData/>
  </xdr:twoCellAnchor>
  <xdr:twoCellAnchor>
    <xdr:from>
      <xdr:col>1</xdr:col>
      <xdr:colOff>1287780</xdr:colOff>
      <xdr:row>19</xdr:row>
      <xdr:rowOff>45720</xdr:rowOff>
    </xdr:from>
    <xdr:to>
      <xdr:col>2</xdr:col>
      <xdr:colOff>137160</xdr:colOff>
      <xdr:row>21</xdr:row>
      <xdr:rowOff>76200</xdr:rowOff>
    </xdr:to>
    <xdr:pic>
      <xdr:nvPicPr>
        <xdr:cNvPr id="1033" name="Picture 9"/>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1287780" y="3703320"/>
          <a:ext cx="716280" cy="396240"/>
        </a:xfrm>
        <a:prstGeom prst="rect">
          <a:avLst/>
        </a:prstGeom>
        <a:noFill/>
      </xdr:spPr>
    </xdr:pic>
    <xdr:clientData/>
  </xdr:twoCellAnchor>
  <xdr:twoCellAnchor>
    <xdr:from>
      <xdr:col>2</xdr:col>
      <xdr:colOff>83820</xdr:colOff>
      <xdr:row>21</xdr:row>
      <xdr:rowOff>68580</xdr:rowOff>
    </xdr:from>
    <xdr:to>
      <xdr:col>2</xdr:col>
      <xdr:colOff>800100</xdr:colOff>
      <xdr:row>23</xdr:row>
      <xdr:rowOff>99060</xdr:rowOff>
    </xdr:to>
    <xdr:pic>
      <xdr:nvPicPr>
        <xdr:cNvPr id="1034" name="Picture 10"/>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1950720" y="4091940"/>
          <a:ext cx="716280" cy="396240"/>
        </a:xfrm>
        <a:prstGeom prst="rect">
          <a:avLst/>
        </a:prstGeom>
        <a:noFill/>
      </xdr:spPr>
    </xdr:pic>
    <xdr:clientData/>
  </xdr:twoCellAnchor>
  <xdr:twoCellAnchor>
    <xdr:from>
      <xdr:col>1</xdr:col>
      <xdr:colOff>891540</xdr:colOff>
      <xdr:row>25</xdr:row>
      <xdr:rowOff>83820</xdr:rowOff>
    </xdr:from>
    <xdr:to>
      <xdr:col>1</xdr:col>
      <xdr:colOff>1645920</xdr:colOff>
      <xdr:row>27</xdr:row>
      <xdr:rowOff>114300</xdr:rowOff>
    </xdr:to>
    <xdr:pic>
      <xdr:nvPicPr>
        <xdr:cNvPr id="1035" name="Picture 11"/>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891540" y="4838700"/>
          <a:ext cx="754380" cy="396240"/>
        </a:xfrm>
        <a:prstGeom prst="rect">
          <a:avLst/>
        </a:prstGeom>
        <a:noFill/>
      </xdr:spPr>
    </xdr:pic>
    <xdr:clientData/>
  </xdr:twoCellAnchor>
  <xdr:twoCellAnchor>
    <xdr:from>
      <xdr:col>1</xdr:col>
      <xdr:colOff>388620</xdr:colOff>
      <xdr:row>28</xdr:row>
      <xdr:rowOff>0</xdr:rowOff>
    </xdr:from>
    <xdr:to>
      <xdr:col>3</xdr:col>
      <xdr:colOff>220980</xdr:colOff>
      <xdr:row>29</xdr:row>
      <xdr:rowOff>137160</xdr:rowOff>
    </xdr:to>
    <xdr:pic>
      <xdr:nvPicPr>
        <xdr:cNvPr id="1036" name="Picture 12"/>
        <xdr:cNvPicPr>
          <a:picLocks noChangeAspect="1" noChangeArrowheads="1"/>
        </xdr:cNvPicPr>
      </xdr:nvPicPr>
      <xdr:blipFill>
        <a:blip xmlns:r="http://schemas.openxmlformats.org/officeDocument/2006/relationships" r:embed="rId9" cstate="print">
          <a:clrChange>
            <a:clrFrom>
              <a:srgbClr val="FFFFFF"/>
            </a:clrFrom>
            <a:clrTo>
              <a:srgbClr val="FFFFFF">
                <a:alpha val="0"/>
              </a:srgbClr>
            </a:clrTo>
          </a:clrChange>
        </a:blip>
        <a:srcRect/>
        <a:stretch>
          <a:fillRect/>
        </a:stretch>
      </xdr:blipFill>
      <xdr:spPr bwMode="auto">
        <a:xfrm>
          <a:off x="388620" y="5303520"/>
          <a:ext cx="2613660" cy="32004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0</xdr:colOff>
      <xdr:row>10</xdr:row>
      <xdr:rowOff>0</xdr:rowOff>
    </xdr:from>
    <xdr:to>
      <xdr:col>23</xdr:col>
      <xdr:colOff>68580</xdr:colOff>
      <xdr:row>12</xdr:row>
      <xdr:rowOff>30480</xdr:rowOff>
    </xdr:to>
    <xdr:pic>
      <xdr:nvPicPr>
        <xdr:cNvPr id="1025"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6263640" y="1828800"/>
          <a:ext cx="1600200" cy="396240"/>
        </a:xfrm>
        <a:prstGeom prst="rect">
          <a:avLst/>
        </a:prstGeom>
        <a:noFill/>
      </xdr:spPr>
    </xdr:pic>
    <xdr:clientData/>
  </xdr:twoCellAnchor>
  <xdr:twoCellAnchor>
    <xdr:from>
      <xdr:col>22</xdr:col>
      <xdr:colOff>22860</xdr:colOff>
      <xdr:row>19</xdr:row>
      <xdr:rowOff>106680</xdr:rowOff>
    </xdr:from>
    <xdr:to>
      <xdr:col>22</xdr:col>
      <xdr:colOff>327660</xdr:colOff>
      <xdr:row>19</xdr:row>
      <xdr:rowOff>108268</xdr:rowOff>
    </xdr:to>
    <xdr:cxnSp macro="">
      <xdr:nvCxnSpPr>
        <xdr:cNvPr id="4" name="直接箭头连接符 3"/>
        <xdr:cNvCxnSpPr/>
      </xdr:nvCxnSpPr>
      <xdr:spPr>
        <a:xfrm>
          <a:off x="7139940" y="284988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xdr:colOff>
      <xdr:row>21</xdr:row>
      <xdr:rowOff>114300</xdr:rowOff>
    </xdr:from>
    <xdr:to>
      <xdr:col>22</xdr:col>
      <xdr:colOff>320040</xdr:colOff>
      <xdr:row>21</xdr:row>
      <xdr:rowOff>115888</xdr:rowOff>
    </xdr:to>
    <xdr:cxnSp macro="">
      <xdr:nvCxnSpPr>
        <xdr:cNvPr id="5" name="直接箭头连接符 4"/>
        <xdr:cNvCxnSpPr/>
      </xdr:nvCxnSpPr>
      <xdr:spPr>
        <a:xfrm>
          <a:off x="7132320" y="395478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22860</xdr:colOff>
      <xdr:row>21</xdr:row>
      <xdr:rowOff>106680</xdr:rowOff>
    </xdr:from>
    <xdr:to>
      <xdr:col>22</xdr:col>
      <xdr:colOff>327660</xdr:colOff>
      <xdr:row>21</xdr:row>
      <xdr:rowOff>108268</xdr:rowOff>
    </xdr:to>
    <xdr:cxnSp macro="">
      <xdr:nvCxnSpPr>
        <xdr:cNvPr id="6" name="直接箭头连接符 5"/>
        <xdr:cNvCxnSpPr/>
      </xdr:nvCxnSpPr>
      <xdr:spPr>
        <a:xfrm>
          <a:off x="7139940" y="358140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114300</xdr:colOff>
      <xdr:row>24</xdr:row>
      <xdr:rowOff>121920</xdr:rowOff>
    </xdr:from>
    <xdr:to>
      <xdr:col>22</xdr:col>
      <xdr:colOff>411480</xdr:colOff>
      <xdr:row>24</xdr:row>
      <xdr:rowOff>123508</xdr:rowOff>
    </xdr:to>
    <xdr:cxnSp macro="">
      <xdr:nvCxnSpPr>
        <xdr:cNvPr id="8" name="直接箭头连接符 7"/>
        <xdr:cNvCxnSpPr/>
      </xdr:nvCxnSpPr>
      <xdr:spPr>
        <a:xfrm rot="10800000">
          <a:off x="7231380" y="4511040"/>
          <a:ext cx="2971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335280</xdr:colOff>
      <xdr:row>19</xdr:row>
      <xdr:rowOff>76200</xdr:rowOff>
    </xdr:from>
    <xdr:to>
      <xdr:col>23</xdr:col>
      <xdr:colOff>556260</xdr:colOff>
      <xdr:row>26</xdr:row>
      <xdr:rowOff>91440</xdr:rowOff>
    </xdr:to>
    <xdr:cxnSp macro="">
      <xdr:nvCxnSpPr>
        <xdr:cNvPr id="10" name="肘形连接符 9"/>
        <xdr:cNvCxnSpPr/>
      </xdr:nvCxnSpPr>
      <xdr:spPr>
        <a:xfrm rot="10800000" flipV="1">
          <a:off x="6225540" y="3550920"/>
          <a:ext cx="2125980" cy="1295400"/>
        </a:xfrm>
        <a:prstGeom prst="bentConnector3">
          <a:avLst>
            <a:gd name="adj1" fmla="val -231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11007</xdr:colOff>
      <xdr:row>16</xdr:row>
      <xdr:rowOff>98213</xdr:rowOff>
    </xdr:from>
    <xdr:to>
      <xdr:col>22</xdr:col>
      <xdr:colOff>315807</xdr:colOff>
      <xdr:row>16</xdr:row>
      <xdr:rowOff>99801</xdr:rowOff>
    </xdr:to>
    <xdr:cxnSp macro="">
      <xdr:nvCxnSpPr>
        <xdr:cNvPr id="9" name="直接箭头连接符 8"/>
        <xdr:cNvCxnSpPr/>
      </xdr:nvCxnSpPr>
      <xdr:spPr>
        <a:xfrm>
          <a:off x="7089140" y="307848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22860</xdr:colOff>
      <xdr:row>19</xdr:row>
      <xdr:rowOff>106680</xdr:rowOff>
    </xdr:from>
    <xdr:to>
      <xdr:col>22</xdr:col>
      <xdr:colOff>327660</xdr:colOff>
      <xdr:row>19</xdr:row>
      <xdr:rowOff>108268</xdr:rowOff>
    </xdr:to>
    <xdr:cxnSp macro="">
      <xdr:nvCxnSpPr>
        <xdr:cNvPr id="3" name="直接箭头连接符 2"/>
        <xdr:cNvCxnSpPr/>
      </xdr:nvCxnSpPr>
      <xdr:spPr>
        <a:xfrm>
          <a:off x="7139940" y="358140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xdr:colOff>
      <xdr:row>21</xdr:row>
      <xdr:rowOff>114300</xdr:rowOff>
    </xdr:from>
    <xdr:to>
      <xdr:col>22</xdr:col>
      <xdr:colOff>320040</xdr:colOff>
      <xdr:row>21</xdr:row>
      <xdr:rowOff>115888</xdr:rowOff>
    </xdr:to>
    <xdr:cxnSp macro="">
      <xdr:nvCxnSpPr>
        <xdr:cNvPr id="4" name="直接箭头连接符 3"/>
        <xdr:cNvCxnSpPr/>
      </xdr:nvCxnSpPr>
      <xdr:spPr>
        <a:xfrm>
          <a:off x="7132320" y="395478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22860</xdr:colOff>
      <xdr:row>21</xdr:row>
      <xdr:rowOff>106680</xdr:rowOff>
    </xdr:from>
    <xdr:to>
      <xdr:col>22</xdr:col>
      <xdr:colOff>327660</xdr:colOff>
      <xdr:row>21</xdr:row>
      <xdr:rowOff>108268</xdr:rowOff>
    </xdr:to>
    <xdr:cxnSp macro="">
      <xdr:nvCxnSpPr>
        <xdr:cNvPr id="5" name="直接箭头连接符 4"/>
        <xdr:cNvCxnSpPr/>
      </xdr:nvCxnSpPr>
      <xdr:spPr>
        <a:xfrm>
          <a:off x="7139940" y="3947160"/>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114300</xdr:colOff>
      <xdr:row>24</xdr:row>
      <xdr:rowOff>121920</xdr:rowOff>
    </xdr:from>
    <xdr:to>
      <xdr:col>22</xdr:col>
      <xdr:colOff>411480</xdr:colOff>
      <xdr:row>24</xdr:row>
      <xdr:rowOff>123508</xdr:rowOff>
    </xdr:to>
    <xdr:cxnSp macro="">
      <xdr:nvCxnSpPr>
        <xdr:cNvPr id="6" name="直接箭头连接符 5"/>
        <xdr:cNvCxnSpPr/>
      </xdr:nvCxnSpPr>
      <xdr:spPr>
        <a:xfrm rot="10800000">
          <a:off x="7231380" y="4511040"/>
          <a:ext cx="2971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83820</xdr:colOff>
      <xdr:row>10</xdr:row>
      <xdr:rowOff>129540</xdr:rowOff>
    </xdr:from>
    <xdr:to>
      <xdr:col>21</xdr:col>
      <xdr:colOff>190500</xdr:colOff>
      <xdr:row>24</xdr:row>
      <xdr:rowOff>114300</xdr:rowOff>
    </xdr:to>
    <xdr:cxnSp macro="">
      <xdr:nvCxnSpPr>
        <xdr:cNvPr id="7" name="肘形连接符 6"/>
        <xdr:cNvCxnSpPr/>
      </xdr:nvCxnSpPr>
      <xdr:spPr>
        <a:xfrm rot="10800000">
          <a:off x="3817620" y="1958340"/>
          <a:ext cx="2636520" cy="254508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144780</xdr:colOff>
      <xdr:row>9</xdr:row>
      <xdr:rowOff>114300</xdr:rowOff>
    </xdr:from>
    <xdr:to>
      <xdr:col>23</xdr:col>
      <xdr:colOff>243840</xdr:colOff>
      <xdr:row>11</xdr:row>
      <xdr:rowOff>144780</xdr:rowOff>
    </xdr:to>
    <xdr:pic>
      <xdr:nvPicPr>
        <xdr:cNvPr id="2049"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6408420" y="1760220"/>
          <a:ext cx="1630680" cy="39624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Q97"/>
  <sheetViews>
    <sheetView showGridLines="0" tabSelected="1" workbookViewId="0">
      <pane xSplit="1" ySplit="2" topLeftCell="B18" activePane="bottomRight" state="frozen"/>
      <selection pane="topRight" activeCell="B1" sqref="B1"/>
      <selection pane="bottomLeft" activeCell="A3" sqref="A3"/>
      <selection pane="bottomRight" activeCell="Q28" sqref="Q28"/>
    </sheetView>
  </sheetViews>
  <sheetFormatPr defaultRowHeight="14.4"/>
  <cols>
    <col min="1" max="1" width="4" bestFit="1" customWidth="1"/>
    <col min="2" max="11" width="6.6640625" bestFit="1" customWidth="1"/>
    <col min="12" max="12" width="8.77734375" style="3" customWidth="1"/>
    <col min="13" max="13" width="9.33203125" style="3" customWidth="1"/>
    <col min="14" max="14" width="9.77734375" style="3" customWidth="1"/>
    <col min="15" max="15" width="14.21875" style="3" customWidth="1"/>
    <col min="16" max="16" width="2.44140625" customWidth="1"/>
    <col min="18" max="18" width="4.5546875" customWidth="1"/>
  </cols>
  <sheetData>
    <row r="1" spans="1:17" ht="15" thickBot="1">
      <c r="A1" s="50" t="s">
        <v>124</v>
      </c>
      <c r="B1" s="50"/>
      <c r="C1" s="50"/>
      <c r="D1" s="50"/>
      <c r="E1" s="50"/>
      <c r="F1" s="50"/>
      <c r="G1" s="50"/>
      <c r="H1" s="50"/>
      <c r="I1" s="50"/>
      <c r="J1" s="50"/>
      <c r="K1" s="50"/>
      <c r="L1" s="9"/>
      <c r="M1" s="9"/>
      <c r="N1" s="9"/>
      <c r="O1" s="9"/>
    </row>
    <row r="2" spans="1:17" ht="15" thickBot="1">
      <c r="A2" s="25" t="s">
        <v>123</v>
      </c>
      <c r="B2" s="25">
        <v>0</v>
      </c>
      <c r="C2" s="25">
        <v>1</v>
      </c>
      <c r="D2" s="25">
        <v>2</v>
      </c>
      <c r="E2" s="25">
        <v>3</v>
      </c>
      <c r="F2" s="25">
        <v>4</v>
      </c>
      <c r="G2" s="25">
        <v>5</v>
      </c>
      <c r="H2" s="25">
        <v>6</v>
      </c>
      <c r="I2" s="25">
        <v>7</v>
      </c>
      <c r="J2" s="25">
        <v>8</v>
      </c>
      <c r="K2" s="25">
        <v>9</v>
      </c>
      <c r="L2" s="9" t="s">
        <v>52</v>
      </c>
      <c r="M2" s="9" t="s">
        <v>148</v>
      </c>
      <c r="N2" s="9"/>
      <c r="O2" s="9"/>
    </row>
    <row r="3" spans="1:17">
      <c r="A3" s="24">
        <v>1</v>
      </c>
      <c r="B3" s="24">
        <v>0</v>
      </c>
      <c r="C3" s="24">
        <v>0.01</v>
      </c>
      <c r="D3" s="24">
        <v>1.9800000000000002E-2</v>
      </c>
      <c r="E3" s="24">
        <v>2.9600000000000001E-2</v>
      </c>
      <c r="F3" s="24">
        <v>3.9199999999999999E-2</v>
      </c>
      <c r="G3" s="24">
        <v>4.8800000000000003E-2</v>
      </c>
      <c r="H3" s="24">
        <v>5.8299999999999998E-2</v>
      </c>
      <c r="I3" s="24">
        <v>6.7699999999999996E-2</v>
      </c>
      <c r="J3" s="24">
        <v>7.6999999999999999E-2</v>
      </c>
      <c r="K3" s="24">
        <v>8.6199999999999999E-2</v>
      </c>
      <c r="L3" s="9" t="s">
        <v>159</v>
      </c>
      <c r="M3" s="45"/>
      <c r="N3" s="46"/>
      <c r="O3" s="9"/>
    </row>
    <row r="4" spans="1:17">
      <c r="A4" s="24">
        <v>1.1000000000000001</v>
      </c>
      <c r="B4" s="24">
        <v>9.5299999999999996E-2</v>
      </c>
      <c r="C4" s="24">
        <v>0.10440000000000001</v>
      </c>
      <c r="D4" s="24">
        <v>0.1133</v>
      </c>
      <c r="E4" s="24">
        <v>0.1222</v>
      </c>
      <c r="F4" s="24">
        <v>0.13100000000000001</v>
      </c>
      <c r="G4" s="24">
        <v>0.13980000000000001</v>
      </c>
      <c r="H4" s="24">
        <v>0.1484</v>
      </c>
      <c r="I4" s="24">
        <v>0.157</v>
      </c>
      <c r="J4" s="24">
        <v>0.16550000000000001</v>
      </c>
      <c r="K4" s="24">
        <v>0.17399999999999999</v>
      </c>
      <c r="L4" s="13" t="s">
        <v>151</v>
      </c>
      <c r="M4" s="45"/>
      <c r="N4" s="46"/>
      <c r="O4" s="18"/>
    </row>
    <row r="5" spans="1:17">
      <c r="A5" s="24">
        <v>1.2</v>
      </c>
      <c r="B5" s="24">
        <v>0.18229999999999999</v>
      </c>
      <c r="C5" s="24">
        <v>0.19059999999999999</v>
      </c>
      <c r="D5" s="24">
        <v>0.19889999999999999</v>
      </c>
      <c r="E5" s="24">
        <v>0.20699999999999999</v>
      </c>
      <c r="F5" s="24">
        <v>0.21510000000000001</v>
      </c>
      <c r="G5" s="24">
        <v>0.22309999999999999</v>
      </c>
      <c r="H5" s="24">
        <v>0.2311</v>
      </c>
      <c r="I5" s="24">
        <v>0.23899999999999999</v>
      </c>
      <c r="J5" s="24">
        <v>0.24690000000000001</v>
      </c>
      <c r="K5" s="24">
        <v>0.25459999999999999</v>
      </c>
      <c r="L5" s="13" t="s">
        <v>158</v>
      </c>
      <c r="M5" s="45"/>
      <c r="N5" s="46"/>
      <c r="O5" s="9"/>
    </row>
    <row r="6" spans="1:17">
      <c r="A6" s="24">
        <v>1.3</v>
      </c>
      <c r="B6" s="24">
        <v>0.26240000000000002</v>
      </c>
      <c r="C6" s="24">
        <v>0.27</v>
      </c>
      <c r="D6" s="24">
        <v>0.27760000000000001</v>
      </c>
      <c r="E6" s="24">
        <v>0.28520000000000001</v>
      </c>
      <c r="F6" s="24">
        <v>0.29270000000000002</v>
      </c>
      <c r="G6" s="24">
        <v>0.30009999999999998</v>
      </c>
      <c r="H6" s="24">
        <v>0.3075</v>
      </c>
      <c r="I6" s="24">
        <v>0.31480000000000002</v>
      </c>
      <c r="J6" s="24">
        <v>0.3221</v>
      </c>
      <c r="K6" s="24">
        <v>0.32929999999999998</v>
      </c>
      <c r="L6" s="9"/>
      <c r="M6" s="9"/>
      <c r="N6" s="46"/>
      <c r="O6" s="9"/>
    </row>
    <row r="7" spans="1:17">
      <c r="A7" s="24">
        <v>1.4</v>
      </c>
      <c r="B7" s="24">
        <v>0.33650000000000002</v>
      </c>
      <c r="C7" s="24">
        <v>0.34360000000000002</v>
      </c>
      <c r="D7" s="24">
        <v>0.35070000000000001</v>
      </c>
      <c r="E7" s="24">
        <v>0.35770000000000002</v>
      </c>
      <c r="F7" s="24">
        <v>0.36459999999999998</v>
      </c>
      <c r="G7" s="24">
        <v>0.37159999999999999</v>
      </c>
      <c r="H7" s="24">
        <v>0.37840000000000001</v>
      </c>
      <c r="I7" s="24">
        <v>0.38529999999999998</v>
      </c>
      <c r="J7" s="24">
        <v>0.39200000000000002</v>
      </c>
      <c r="K7" s="24">
        <v>0.39879999999999999</v>
      </c>
      <c r="L7" s="3" t="s">
        <v>31</v>
      </c>
      <c r="M7" s="9"/>
      <c r="N7" s="3" t="s">
        <v>148</v>
      </c>
      <c r="O7" s="9"/>
    </row>
    <row r="8" spans="1:17">
      <c r="A8" s="24">
        <v>1.5</v>
      </c>
      <c r="B8" s="24">
        <v>0.40550000000000003</v>
      </c>
      <c r="C8" s="24">
        <v>0.41210000000000002</v>
      </c>
      <c r="D8" s="24">
        <v>0.41870000000000002</v>
      </c>
      <c r="E8" s="24">
        <v>0.42530000000000001</v>
      </c>
      <c r="F8" s="24">
        <v>0.43180000000000002</v>
      </c>
      <c r="G8" s="24">
        <v>0.43830000000000002</v>
      </c>
      <c r="H8" s="24">
        <v>0.44469999999999998</v>
      </c>
      <c r="I8" s="24">
        <v>0.4511</v>
      </c>
      <c r="J8" s="24">
        <v>0.45739999999999997</v>
      </c>
      <c r="K8" s="24">
        <v>0.4637</v>
      </c>
      <c r="L8" s="47" t="s">
        <v>152</v>
      </c>
      <c r="M8" s="9" t="s">
        <v>149</v>
      </c>
      <c r="N8" s="47" t="s">
        <v>153</v>
      </c>
      <c r="O8" s="9"/>
      <c r="P8" s="9" t="s">
        <v>149</v>
      </c>
      <c r="Q8">
        <f>B93*3+E42</f>
        <v>8.5030999999999999</v>
      </c>
    </row>
    <row r="9" spans="1:17">
      <c r="A9" s="24">
        <v>1.6</v>
      </c>
      <c r="B9" s="24">
        <v>0.47</v>
      </c>
      <c r="C9" s="24">
        <v>0.47620000000000001</v>
      </c>
      <c r="D9" s="24">
        <v>0.4824</v>
      </c>
      <c r="E9" s="24">
        <v>0.48859999999999998</v>
      </c>
      <c r="F9" s="24">
        <v>0.49469999999999997</v>
      </c>
      <c r="G9" s="24">
        <v>0.50080000000000002</v>
      </c>
      <c r="H9" s="24">
        <v>0.50680000000000003</v>
      </c>
      <c r="I9" s="24">
        <v>0.51280000000000003</v>
      </c>
      <c r="J9" s="24">
        <v>0.51880000000000004</v>
      </c>
      <c r="K9" s="24">
        <v>0.52470000000000006</v>
      </c>
      <c r="L9" s="3" t="s">
        <v>156</v>
      </c>
      <c r="M9" s="9" t="s">
        <v>149</v>
      </c>
      <c r="N9" s="47" t="s">
        <v>157</v>
      </c>
      <c r="O9" s="9"/>
      <c r="P9" s="9" t="s">
        <v>149</v>
      </c>
      <c r="Q9">
        <f>B93*1+I16</f>
        <v>3.1654999999999998</v>
      </c>
    </row>
    <row r="10" spans="1:17">
      <c r="A10" s="24">
        <v>1.7</v>
      </c>
      <c r="B10" s="24">
        <v>0.53059999999999996</v>
      </c>
      <c r="C10" s="24">
        <v>0.53649999999999998</v>
      </c>
      <c r="D10" s="24">
        <v>0.5423</v>
      </c>
      <c r="E10" s="24">
        <v>0.54810000000000003</v>
      </c>
      <c r="F10" s="24">
        <v>0.55389999999999995</v>
      </c>
      <c r="G10" s="24">
        <v>0.55959999999999999</v>
      </c>
      <c r="H10" s="24">
        <v>0.56530000000000002</v>
      </c>
      <c r="I10" s="24">
        <v>0.57099999999999995</v>
      </c>
      <c r="J10" s="24">
        <v>0.5766</v>
      </c>
      <c r="K10" s="24">
        <v>0.58220000000000005</v>
      </c>
      <c r="L10" s="3" t="s">
        <v>150</v>
      </c>
      <c r="M10" s="9"/>
      <c r="N10" s="47"/>
      <c r="O10" s="9"/>
      <c r="P10" s="9" t="s">
        <v>149</v>
      </c>
      <c r="Q10">
        <f>B44</f>
        <v>1.6292</v>
      </c>
    </row>
    <row r="11" spans="1:17">
      <c r="A11" s="24">
        <v>1.8</v>
      </c>
      <c r="B11" s="24">
        <v>0.58779999999999999</v>
      </c>
      <c r="C11" s="24">
        <v>0.59330000000000005</v>
      </c>
      <c r="D11" s="24">
        <v>0.5988</v>
      </c>
      <c r="E11" s="24">
        <v>0.60429999999999995</v>
      </c>
      <c r="F11" s="24">
        <v>0.60980000000000001</v>
      </c>
      <c r="G11" s="24">
        <v>0.61519999999999997</v>
      </c>
      <c r="H11" s="24">
        <v>0.62060000000000004</v>
      </c>
      <c r="I11" s="24">
        <v>0.62590000000000001</v>
      </c>
      <c r="J11" s="24">
        <v>0.63129999999999997</v>
      </c>
      <c r="K11" s="24">
        <v>0.63660000000000005</v>
      </c>
      <c r="L11" t="s">
        <v>155</v>
      </c>
      <c r="P11" s="3" t="s">
        <v>149</v>
      </c>
      <c r="Q11">
        <f>(Q8+Q9*2-Q10)/3</f>
        <v>4.4016333333333328</v>
      </c>
    </row>
    <row r="12" spans="1:17">
      <c r="A12" s="24">
        <v>1.9</v>
      </c>
      <c r="B12" s="24">
        <v>0.64190000000000003</v>
      </c>
      <c r="C12" s="24">
        <v>0.64710000000000001</v>
      </c>
      <c r="D12" s="24">
        <v>0.65229999999999999</v>
      </c>
      <c r="E12" s="24">
        <v>0.65749999999999997</v>
      </c>
      <c r="F12" s="24">
        <v>0.66269999999999996</v>
      </c>
      <c r="G12" s="24">
        <v>0.66779999999999995</v>
      </c>
      <c r="H12" s="24">
        <v>0.67290000000000005</v>
      </c>
      <c r="I12" s="24">
        <v>0.67800000000000005</v>
      </c>
      <c r="J12" s="24">
        <v>0.68310000000000004</v>
      </c>
      <c r="K12" s="24">
        <v>0.68810000000000004</v>
      </c>
      <c r="P12" s="3"/>
    </row>
    <row r="13" spans="1:17">
      <c r="A13" s="26">
        <v>2</v>
      </c>
      <c r="B13" s="26">
        <v>0.69310000000000005</v>
      </c>
      <c r="C13" s="26">
        <v>0.69810000000000005</v>
      </c>
      <c r="D13" s="26">
        <v>0.70309999999999995</v>
      </c>
      <c r="E13" s="26">
        <v>0.70799999999999996</v>
      </c>
      <c r="F13" s="26">
        <v>0.71289999999999998</v>
      </c>
      <c r="G13" s="26">
        <v>0.71779999999999999</v>
      </c>
      <c r="H13" s="26">
        <v>0.72270000000000001</v>
      </c>
      <c r="I13" s="26">
        <v>0.72750000000000004</v>
      </c>
      <c r="J13" s="26">
        <v>0.73240000000000005</v>
      </c>
      <c r="K13" s="26">
        <v>0.73719999999999997</v>
      </c>
      <c r="L13">
        <v>7.39</v>
      </c>
      <c r="M13" s="9"/>
      <c r="P13" s="3"/>
      <c r="Q13" s="13" t="s">
        <v>154</v>
      </c>
    </row>
    <row r="14" spans="1:17">
      <c r="A14" s="24">
        <v>2.1</v>
      </c>
      <c r="B14" s="24">
        <v>0.7419</v>
      </c>
      <c r="C14" s="24">
        <v>0.74670000000000003</v>
      </c>
      <c r="D14" s="24">
        <v>0.75139999999999996</v>
      </c>
      <c r="E14" s="24">
        <v>0.75609999999999999</v>
      </c>
      <c r="F14" s="24">
        <v>0.76080000000000003</v>
      </c>
      <c r="G14" s="24">
        <v>0.76549999999999996</v>
      </c>
      <c r="H14" s="24">
        <v>0.77010000000000001</v>
      </c>
      <c r="I14" s="24">
        <v>0.77470000000000006</v>
      </c>
      <c r="J14" s="24">
        <v>0.77929999999999999</v>
      </c>
      <c r="K14" s="24">
        <v>0.78390000000000004</v>
      </c>
      <c r="L14">
        <v>1.49</v>
      </c>
      <c r="P14" s="3"/>
    </row>
    <row r="15" spans="1:17">
      <c r="A15" s="24">
        <v>2.2000000000000002</v>
      </c>
      <c r="B15" s="24">
        <v>0.78849999999999998</v>
      </c>
      <c r="C15" s="24">
        <v>0.79300000000000004</v>
      </c>
      <c r="D15" s="24">
        <v>0.79749999999999999</v>
      </c>
      <c r="E15" s="24">
        <v>0.80200000000000005</v>
      </c>
      <c r="F15" s="24">
        <v>0.80649999999999999</v>
      </c>
      <c r="G15" s="24">
        <v>0.81089999999999995</v>
      </c>
      <c r="H15" s="24">
        <v>0.81540000000000001</v>
      </c>
      <c r="I15" s="24">
        <v>0.81979999999999997</v>
      </c>
      <c r="J15" s="24">
        <v>0.82420000000000004</v>
      </c>
      <c r="K15" s="24">
        <v>0.8286</v>
      </c>
      <c r="L15" s="49">
        <f>L13*L13*L14</f>
        <v>81.372028999999998</v>
      </c>
      <c r="N15" s="3" t="s">
        <v>76</v>
      </c>
      <c r="P15" s="3"/>
    </row>
    <row r="16" spans="1:17">
      <c r="A16" s="24">
        <v>2.2999999999999998</v>
      </c>
      <c r="B16" s="24">
        <v>0.83289999999999997</v>
      </c>
      <c r="C16" s="24">
        <v>0.83720000000000006</v>
      </c>
      <c r="D16" s="24">
        <v>0.84160000000000001</v>
      </c>
      <c r="E16" s="24">
        <v>0.84589999999999999</v>
      </c>
      <c r="F16" s="24">
        <v>0.85019999999999996</v>
      </c>
      <c r="G16" s="24">
        <v>0.85440000000000005</v>
      </c>
      <c r="H16" s="24">
        <v>0.85870000000000002</v>
      </c>
      <c r="I16" s="24">
        <v>0.8629</v>
      </c>
      <c r="J16" s="24">
        <v>0.86709999999999998</v>
      </c>
      <c r="K16" s="24">
        <v>0.87129999999999996</v>
      </c>
      <c r="N16" s="48">
        <f>L15/N15</f>
        <v>2.1504235993657503</v>
      </c>
    </row>
    <row r="17" spans="1:17">
      <c r="A17" s="24">
        <v>2.4</v>
      </c>
      <c r="B17" s="24">
        <v>0.87549999999999994</v>
      </c>
      <c r="C17" s="24">
        <v>0.87960000000000005</v>
      </c>
      <c r="D17" s="24">
        <v>0.88380000000000003</v>
      </c>
      <c r="E17" s="24">
        <v>0.88790000000000002</v>
      </c>
      <c r="F17" s="24">
        <v>0.89200000000000002</v>
      </c>
      <c r="G17" s="24">
        <v>0.89610000000000001</v>
      </c>
      <c r="H17" s="24">
        <v>0.9002</v>
      </c>
      <c r="I17" s="24">
        <v>0.9042</v>
      </c>
      <c r="J17" s="24">
        <v>0.9083</v>
      </c>
      <c r="K17" s="24">
        <v>0.9123</v>
      </c>
      <c r="N17" s="16"/>
    </row>
    <row r="18" spans="1:17">
      <c r="A18" s="24">
        <v>2.5</v>
      </c>
      <c r="B18" s="24">
        <v>0.9163</v>
      </c>
      <c r="C18" s="24">
        <v>0.92030000000000001</v>
      </c>
      <c r="D18" s="24">
        <v>0.92430000000000001</v>
      </c>
      <c r="E18" s="24">
        <v>0.92820000000000003</v>
      </c>
      <c r="F18" s="24">
        <v>0.93220000000000003</v>
      </c>
      <c r="G18" s="24">
        <v>0.93610000000000004</v>
      </c>
      <c r="H18" s="24">
        <v>0.94</v>
      </c>
      <c r="I18" s="24">
        <v>0.94389999999999996</v>
      </c>
      <c r="J18" s="24">
        <v>0.94779999999999998</v>
      </c>
      <c r="K18" s="24">
        <v>0.95169999999999999</v>
      </c>
      <c r="L18" s="13" t="s">
        <v>164</v>
      </c>
      <c r="M18" s="14"/>
      <c r="N18" s="15"/>
    </row>
    <row r="19" spans="1:17">
      <c r="A19" s="24">
        <v>2.6</v>
      </c>
      <c r="B19" s="24">
        <v>0.95550000000000002</v>
      </c>
      <c r="C19" s="24">
        <v>0.95940000000000003</v>
      </c>
      <c r="D19" s="24">
        <v>0.96319999999999995</v>
      </c>
      <c r="E19" s="24">
        <v>0.96699999999999997</v>
      </c>
      <c r="F19" s="24">
        <v>0.9708</v>
      </c>
      <c r="G19" s="24">
        <v>0.97460000000000002</v>
      </c>
      <c r="H19" s="24">
        <v>0.97829999999999995</v>
      </c>
      <c r="I19" s="24">
        <v>0.98209999999999997</v>
      </c>
      <c r="J19" s="24">
        <v>0.98580000000000001</v>
      </c>
      <c r="K19" s="24">
        <v>0.98950000000000005</v>
      </c>
      <c r="N19" s="16"/>
      <c r="Q19" s="3"/>
    </row>
    <row r="20" spans="1:17">
      <c r="A20" s="24">
        <v>2.7</v>
      </c>
      <c r="B20" s="24">
        <v>0.99329999999999996</v>
      </c>
      <c r="C20" s="24">
        <v>0.99690000000000001</v>
      </c>
      <c r="D20" s="24">
        <v>1.0005999999999999</v>
      </c>
      <c r="E20" s="24">
        <v>1.0043</v>
      </c>
      <c r="F20" s="24">
        <v>1.008</v>
      </c>
      <c r="G20" s="24">
        <v>1.0116000000000001</v>
      </c>
      <c r="H20" s="24">
        <v>1.0152000000000001</v>
      </c>
      <c r="I20" s="24">
        <v>1.0187999999999999</v>
      </c>
      <c r="J20" s="24">
        <v>1.0225</v>
      </c>
      <c r="K20" s="24">
        <v>1.026</v>
      </c>
      <c r="M20" s="14"/>
      <c r="N20" s="15"/>
    </row>
    <row r="21" spans="1:17">
      <c r="A21" s="24">
        <v>2.8</v>
      </c>
      <c r="B21" s="24">
        <v>1.0296000000000001</v>
      </c>
      <c r="C21" s="24">
        <v>1.0331999999999999</v>
      </c>
      <c r="D21" s="24">
        <v>1.0367</v>
      </c>
      <c r="E21" s="24">
        <v>1.0403</v>
      </c>
      <c r="F21" s="24">
        <v>1.0438000000000001</v>
      </c>
      <c r="G21" s="24">
        <v>1.0472999999999999</v>
      </c>
      <c r="H21" s="24">
        <v>1.0508</v>
      </c>
      <c r="I21" s="24">
        <v>1.0543</v>
      </c>
      <c r="J21" s="24">
        <v>1.0578000000000001</v>
      </c>
      <c r="K21" s="24">
        <v>1.0612999999999999</v>
      </c>
      <c r="N21" s="16"/>
    </row>
    <row r="22" spans="1:17">
      <c r="A22" s="24">
        <v>2.9</v>
      </c>
      <c r="B22" s="24">
        <v>1.0647</v>
      </c>
      <c r="C22" s="24">
        <v>1.0682</v>
      </c>
      <c r="D22" s="24">
        <v>1.0716000000000001</v>
      </c>
      <c r="E22" s="24">
        <v>1.075</v>
      </c>
      <c r="F22" s="24">
        <v>1.0784</v>
      </c>
      <c r="G22" s="24">
        <v>1.0818000000000001</v>
      </c>
      <c r="H22" s="24">
        <v>1.0851999999999999</v>
      </c>
      <c r="I22" s="24">
        <v>1.0886</v>
      </c>
      <c r="J22" s="24">
        <v>1.0919000000000001</v>
      </c>
      <c r="K22" s="24">
        <v>1.0952999999999999</v>
      </c>
      <c r="M22" s="14"/>
      <c r="N22" s="16"/>
    </row>
    <row r="23" spans="1:17">
      <c r="A23" s="26">
        <v>3</v>
      </c>
      <c r="B23" s="26">
        <v>1.0986</v>
      </c>
      <c r="C23" s="26">
        <v>1.1019000000000001</v>
      </c>
      <c r="D23" s="26">
        <v>1.1052999999999999</v>
      </c>
      <c r="E23" s="26">
        <v>1.1086</v>
      </c>
      <c r="F23" s="26">
        <v>1.1119000000000001</v>
      </c>
      <c r="G23" s="26">
        <v>1.1151</v>
      </c>
      <c r="H23" s="26">
        <v>1.1184000000000001</v>
      </c>
      <c r="I23" s="26">
        <v>1.1216999999999999</v>
      </c>
      <c r="J23" s="26">
        <v>1.1249</v>
      </c>
      <c r="K23" s="26">
        <v>1.1282000000000001</v>
      </c>
      <c r="M23" s="3" t="s">
        <v>165</v>
      </c>
      <c r="N23" s="17"/>
    </row>
    <row r="24" spans="1:17">
      <c r="A24" s="24">
        <v>3.1</v>
      </c>
      <c r="B24" s="24">
        <v>1.1314</v>
      </c>
      <c r="C24" s="24">
        <v>1.1346000000000001</v>
      </c>
      <c r="D24" s="24">
        <v>1.1377999999999999</v>
      </c>
      <c r="E24" s="24">
        <v>1.141</v>
      </c>
      <c r="F24" s="24">
        <v>1.1442000000000001</v>
      </c>
      <c r="G24" s="24">
        <v>1.1474</v>
      </c>
      <c r="H24" s="24">
        <v>1.1506000000000001</v>
      </c>
      <c r="I24" s="24">
        <v>1.1536999999999999</v>
      </c>
      <c r="J24" s="24">
        <v>1.1569</v>
      </c>
      <c r="K24" s="24">
        <v>1.1599999999999999</v>
      </c>
      <c r="L24" s="16">
        <f>K24-J24</f>
        <v>3.0999999999998806E-3</v>
      </c>
      <c r="M24" s="64">
        <f>1/J24*0.01</f>
        <v>8.6437894372893079E-3</v>
      </c>
      <c r="N24" s="64">
        <f>M24/L24</f>
        <v>2.788319173319239</v>
      </c>
    </row>
    <row r="25" spans="1:17">
      <c r="A25" s="24">
        <v>3.2</v>
      </c>
      <c r="B25" s="24">
        <v>1.1632</v>
      </c>
      <c r="C25" s="24">
        <v>1.1662999999999999</v>
      </c>
      <c r="D25" s="24">
        <v>1.1694</v>
      </c>
      <c r="E25" s="24">
        <v>1.1725000000000001</v>
      </c>
      <c r="F25" s="24">
        <v>1.1756</v>
      </c>
      <c r="G25" s="24">
        <v>1.1787000000000001</v>
      </c>
      <c r="H25" s="24">
        <v>1.1817</v>
      </c>
      <c r="I25" s="24">
        <v>1.1848000000000001</v>
      </c>
      <c r="J25" s="24">
        <v>1.1878</v>
      </c>
      <c r="K25" s="24">
        <v>1.1909000000000001</v>
      </c>
      <c r="L25" s="16">
        <f t="shared" ref="L25:L32" si="0">K25-J25</f>
        <v>3.1000000000001027E-3</v>
      </c>
      <c r="M25" s="64">
        <f t="shared" ref="M25:M32" si="1">1/J25*0.01</f>
        <v>8.4189257450749296E-3</v>
      </c>
      <c r="N25" s="64">
        <f t="shared" ref="N25:N32" si="2">M25/L25</f>
        <v>2.7157824984111776</v>
      </c>
    </row>
    <row r="26" spans="1:17">
      <c r="A26" s="24">
        <v>3.3</v>
      </c>
      <c r="B26" s="24">
        <v>1.1939</v>
      </c>
      <c r="C26" s="24">
        <v>1.1969000000000001</v>
      </c>
      <c r="D26" s="24">
        <v>1.2</v>
      </c>
      <c r="E26" s="24">
        <v>1.2030000000000001</v>
      </c>
      <c r="F26" s="24">
        <v>1.206</v>
      </c>
      <c r="G26" s="24">
        <v>1.2090000000000001</v>
      </c>
      <c r="H26" s="24">
        <v>1.2119</v>
      </c>
      <c r="I26" s="24">
        <v>1.2149000000000001</v>
      </c>
      <c r="J26" s="24">
        <v>1.2179</v>
      </c>
      <c r="K26" s="24">
        <v>1.2208000000000001</v>
      </c>
      <c r="L26" s="16">
        <f t="shared" si="0"/>
        <v>2.9000000000001247E-3</v>
      </c>
      <c r="M26" s="64">
        <f t="shared" si="1"/>
        <v>8.2108547499794727E-3</v>
      </c>
      <c r="N26" s="64">
        <f t="shared" si="2"/>
        <v>2.8313292241307311</v>
      </c>
    </row>
    <row r="27" spans="1:17">
      <c r="A27" s="24">
        <v>3.4</v>
      </c>
      <c r="B27" s="24">
        <v>1.2238</v>
      </c>
      <c r="C27" s="24">
        <v>1.2266999999999999</v>
      </c>
      <c r="D27" s="24">
        <v>1.2296</v>
      </c>
      <c r="E27" s="24">
        <v>1.2325999999999999</v>
      </c>
      <c r="F27" s="24">
        <v>1.2355</v>
      </c>
      <c r="G27" s="24">
        <v>1.2383999999999999</v>
      </c>
      <c r="H27" s="24">
        <v>1.2413000000000001</v>
      </c>
      <c r="I27" s="24">
        <v>1.2442</v>
      </c>
      <c r="J27" s="24">
        <v>1.2470000000000001</v>
      </c>
      <c r="K27" s="24">
        <v>1.2499</v>
      </c>
      <c r="L27" s="16">
        <f t="shared" si="0"/>
        <v>2.8999999999999027E-3</v>
      </c>
      <c r="M27" s="64">
        <f t="shared" si="1"/>
        <v>8.0192461908580575E-3</v>
      </c>
      <c r="N27" s="64">
        <f t="shared" si="2"/>
        <v>2.7652573071925266</v>
      </c>
    </row>
    <row r="28" spans="1:17">
      <c r="A28" s="24">
        <v>3.5</v>
      </c>
      <c r="B28" s="24">
        <v>1.2527999999999999</v>
      </c>
      <c r="C28" s="24">
        <v>1.2556</v>
      </c>
      <c r="D28" s="24">
        <v>1.2585</v>
      </c>
      <c r="E28" s="24">
        <v>1.2613000000000001</v>
      </c>
      <c r="F28" s="24">
        <v>1.2641</v>
      </c>
      <c r="G28" s="24">
        <v>1.2668999999999999</v>
      </c>
      <c r="H28" s="24">
        <v>1.2698</v>
      </c>
      <c r="I28" s="24">
        <v>1.2726</v>
      </c>
      <c r="J28" s="24">
        <v>1.2754000000000001</v>
      </c>
      <c r="K28" s="24">
        <v>1.2782</v>
      </c>
      <c r="L28" s="16">
        <f t="shared" si="0"/>
        <v>2.7999999999999137E-3</v>
      </c>
      <c r="M28" s="64">
        <f t="shared" si="1"/>
        <v>7.840677434530343E-3</v>
      </c>
      <c r="N28" s="64">
        <f t="shared" si="2"/>
        <v>2.8002419409037804</v>
      </c>
    </row>
    <row r="29" spans="1:17">
      <c r="A29" s="24">
        <v>3.6</v>
      </c>
      <c r="B29" s="24">
        <v>1.2808999999999999</v>
      </c>
      <c r="C29" s="24">
        <v>1.2837000000000001</v>
      </c>
      <c r="D29" s="24">
        <v>1.2865</v>
      </c>
      <c r="E29" s="24">
        <v>1.2891999999999999</v>
      </c>
      <c r="F29" s="24">
        <v>1.292</v>
      </c>
      <c r="G29" s="24">
        <v>1.2947</v>
      </c>
      <c r="H29" s="24">
        <v>1.2975000000000001</v>
      </c>
      <c r="I29" s="24">
        <v>1.3002</v>
      </c>
      <c r="J29" s="24">
        <v>1.3028999999999999</v>
      </c>
      <c r="K29" s="24">
        <v>1.3056000000000001</v>
      </c>
      <c r="L29" s="16">
        <f t="shared" si="0"/>
        <v>2.7000000000001467E-3</v>
      </c>
      <c r="M29" s="64">
        <f t="shared" si="1"/>
        <v>7.6751861232634902E-3</v>
      </c>
      <c r="N29" s="64">
        <f t="shared" si="2"/>
        <v>2.8426615271344717</v>
      </c>
    </row>
    <row r="30" spans="1:17">
      <c r="A30" s="24">
        <v>3.7</v>
      </c>
      <c r="B30" s="24">
        <v>1.3083</v>
      </c>
      <c r="C30" s="24">
        <v>1.3109999999999999</v>
      </c>
      <c r="D30" s="24">
        <v>1.3137000000000001</v>
      </c>
      <c r="E30" s="24">
        <v>1.3164</v>
      </c>
      <c r="F30" s="24">
        <v>1.3190999999999999</v>
      </c>
      <c r="G30" s="24">
        <v>1.3218000000000001</v>
      </c>
      <c r="H30" s="24">
        <v>1.3244</v>
      </c>
      <c r="I30" s="24">
        <v>1.3270999999999999</v>
      </c>
      <c r="J30" s="24">
        <v>1.3297000000000001</v>
      </c>
      <c r="K30" s="24">
        <v>1.3324</v>
      </c>
      <c r="L30" s="16">
        <f t="shared" si="0"/>
        <v>2.6999999999999247E-3</v>
      </c>
      <c r="M30" s="64">
        <f t="shared" si="1"/>
        <v>7.520493344363389E-3</v>
      </c>
      <c r="N30" s="64">
        <f t="shared" si="2"/>
        <v>2.7853679053198515</v>
      </c>
    </row>
    <row r="31" spans="1:17">
      <c r="A31" s="24">
        <v>3.8</v>
      </c>
      <c r="B31" s="24">
        <v>1.335</v>
      </c>
      <c r="C31" s="24">
        <v>1.3375999999999999</v>
      </c>
      <c r="D31" s="24">
        <v>1.3403</v>
      </c>
      <c r="E31" s="24">
        <v>1.3429</v>
      </c>
      <c r="F31" s="24">
        <v>1.3454999999999999</v>
      </c>
      <c r="G31" s="24">
        <v>1.3481000000000001</v>
      </c>
      <c r="H31" s="24">
        <v>1.3507</v>
      </c>
      <c r="I31" s="24">
        <v>1.3532999999999999</v>
      </c>
      <c r="J31" s="24">
        <v>1.3557999999999999</v>
      </c>
      <c r="K31" s="24">
        <v>1.3584000000000001</v>
      </c>
      <c r="L31" s="16">
        <f t="shared" si="0"/>
        <v>2.6000000000001577E-3</v>
      </c>
      <c r="M31" s="64">
        <f t="shared" si="1"/>
        <v>7.3757191326154301E-3</v>
      </c>
      <c r="N31" s="64">
        <f t="shared" si="2"/>
        <v>2.8368150510057624</v>
      </c>
    </row>
    <row r="32" spans="1:17">
      <c r="A32" s="24">
        <v>3.9</v>
      </c>
      <c r="B32" s="24">
        <v>1.361</v>
      </c>
      <c r="C32" s="24">
        <v>1.3634999999999999</v>
      </c>
      <c r="D32" s="24">
        <v>1.3661000000000001</v>
      </c>
      <c r="E32" s="24">
        <v>1.3686</v>
      </c>
      <c r="F32" s="24">
        <v>1.3712</v>
      </c>
      <c r="G32" s="24">
        <v>1.3736999999999999</v>
      </c>
      <c r="H32" s="24">
        <v>1.3762000000000001</v>
      </c>
      <c r="I32" s="24">
        <v>1.3788</v>
      </c>
      <c r="J32" s="24">
        <v>1.3813</v>
      </c>
      <c r="K32" s="24">
        <v>1.3837999999999999</v>
      </c>
      <c r="L32" s="16">
        <f t="shared" si="0"/>
        <v>2.4999999999999467E-3</v>
      </c>
      <c r="M32" s="64">
        <f>1/J32*0.01</f>
        <v>7.2395569391153257E-3</v>
      </c>
      <c r="N32" s="64">
        <f t="shared" si="2"/>
        <v>2.8958227756461921</v>
      </c>
    </row>
    <row r="33" spans="1:14">
      <c r="A33" s="26">
        <v>4</v>
      </c>
      <c r="B33" s="26">
        <v>1.3863000000000001</v>
      </c>
      <c r="C33" s="26">
        <v>1.3888</v>
      </c>
      <c r="D33" s="26">
        <v>1.3913</v>
      </c>
      <c r="E33" s="26">
        <v>1.3937999999999999</v>
      </c>
      <c r="F33" s="26">
        <v>1.3962000000000001</v>
      </c>
      <c r="G33" s="26">
        <v>1.3987000000000001</v>
      </c>
      <c r="H33" s="26">
        <v>1.4012</v>
      </c>
      <c r="I33" s="26">
        <v>1.4036</v>
      </c>
      <c r="J33" s="26">
        <v>1.4060999999999999</v>
      </c>
      <c r="K33" s="26">
        <v>1.4085000000000001</v>
      </c>
      <c r="L33" s="64"/>
      <c r="M33" s="64"/>
      <c r="N33" s="64"/>
    </row>
    <row r="34" spans="1:14">
      <c r="A34" s="24">
        <v>4.0999999999999996</v>
      </c>
      <c r="B34" s="24">
        <v>1.411</v>
      </c>
      <c r="C34" s="24">
        <v>1.4134</v>
      </c>
      <c r="D34" s="27">
        <v>1.4158999999999999</v>
      </c>
      <c r="E34" s="24">
        <v>1.4182999999999999</v>
      </c>
      <c r="F34" s="24">
        <v>1.4207000000000001</v>
      </c>
      <c r="G34" s="24">
        <v>1.4231</v>
      </c>
      <c r="H34" s="24">
        <v>1.4255</v>
      </c>
      <c r="I34" s="24">
        <v>1.4278999999999999</v>
      </c>
      <c r="J34" s="24">
        <v>1.4302999999999999</v>
      </c>
      <c r="K34" s="24">
        <v>1.4327000000000001</v>
      </c>
      <c r="L34" s="64"/>
      <c r="M34" s="64"/>
      <c r="N34" s="64"/>
    </row>
    <row r="35" spans="1:14">
      <c r="A35" s="24">
        <v>4.2</v>
      </c>
      <c r="B35" s="24">
        <v>1.4351</v>
      </c>
      <c r="C35" s="24">
        <v>1.4375</v>
      </c>
      <c r="D35" s="24">
        <v>1.4398</v>
      </c>
      <c r="E35" s="24">
        <v>1.4421999999999999</v>
      </c>
      <c r="F35" s="24">
        <v>1.4446000000000001</v>
      </c>
      <c r="G35" s="24">
        <v>1.4469000000000001</v>
      </c>
      <c r="H35" s="24">
        <v>1.4493</v>
      </c>
      <c r="I35" s="24">
        <v>1.4516</v>
      </c>
      <c r="J35" s="24">
        <v>1.454</v>
      </c>
      <c r="K35" s="24">
        <v>1.4562999999999999</v>
      </c>
      <c r="L35" s="64"/>
      <c r="M35" s="64"/>
      <c r="N35" s="64"/>
    </row>
    <row r="36" spans="1:14">
      <c r="A36" s="24">
        <v>4.3</v>
      </c>
      <c r="B36" s="24">
        <v>1.4585999999999999</v>
      </c>
      <c r="C36" s="24">
        <v>1.4609000000000001</v>
      </c>
      <c r="D36" s="24">
        <v>1.4633</v>
      </c>
      <c r="E36" s="24">
        <v>1.4656</v>
      </c>
      <c r="F36" s="24">
        <v>1.4679</v>
      </c>
      <c r="G36" s="24">
        <v>1.4702</v>
      </c>
      <c r="H36" s="24">
        <v>1.4724999999999999</v>
      </c>
      <c r="I36" s="24">
        <v>1.4748000000000001</v>
      </c>
      <c r="J36" s="24">
        <v>1.4770000000000001</v>
      </c>
      <c r="K36" s="24">
        <v>1.4793000000000001</v>
      </c>
    </row>
    <row r="37" spans="1:14">
      <c r="A37" s="24">
        <v>4.4000000000000004</v>
      </c>
      <c r="B37" s="24">
        <v>1.4816</v>
      </c>
      <c r="C37" s="24">
        <v>1.4839</v>
      </c>
      <c r="D37" s="24">
        <v>1.4861</v>
      </c>
      <c r="E37" s="24">
        <v>1.4883999999999999</v>
      </c>
      <c r="F37" s="24">
        <v>1.4906999999999999</v>
      </c>
      <c r="G37" s="24">
        <v>1.4928999999999999</v>
      </c>
      <c r="H37" s="24">
        <v>1.4951000000000001</v>
      </c>
      <c r="I37" s="24">
        <v>1.4974000000000001</v>
      </c>
      <c r="J37" s="24">
        <v>1.4996</v>
      </c>
      <c r="K37" s="24">
        <v>1.5019</v>
      </c>
    </row>
    <row r="38" spans="1:14">
      <c r="A38" s="24">
        <v>4.5</v>
      </c>
      <c r="B38" s="24">
        <v>1.5041</v>
      </c>
      <c r="C38" s="24">
        <v>1.5063</v>
      </c>
      <c r="D38" s="24">
        <v>1.5085</v>
      </c>
      <c r="E38" s="24">
        <v>1.5106999999999999</v>
      </c>
      <c r="F38" s="24">
        <v>1.5128999999999999</v>
      </c>
      <c r="G38" s="24">
        <v>1.5150999999999999</v>
      </c>
      <c r="H38" s="24">
        <v>1.5173000000000001</v>
      </c>
      <c r="I38" s="24">
        <v>1.5195000000000001</v>
      </c>
      <c r="J38" s="24">
        <v>1.5217000000000001</v>
      </c>
      <c r="K38" s="24">
        <v>1.5239</v>
      </c>
    </row>
    <row r="39" spans="1:14">
      <c r="A39" s="24">
        <v>4.5999999999999996</v>
      </c>
      <c r="B39" s="24">
        <v>1.5261</v>
      </c>
      <c r="C39" s="24">
        <v>1.5282</v>
      </c>
      <c r="D39" s="24">
        <v>1.5304</v>
      </c>
      <c r="E39" s="24">
        <v>1.5326</v>
      </c>
      <c r="F39" s="24">
        <v>1.5347</v>
      </c>
      <c r="G39" s="24">
        <v>1.5368999999999999</v>
      </c>
      <c r="H39" s="24">
        <v>1.5389999999999999</v>
      </c>
      <c r="I39" s="24">
        <v>1.5411999999999999</v>
      </c>
      <c r="J39" s="24">
        <v>1.5432999999999999</v>
      </c>
      <c r="K39" s="24">
        <v>1.5454000000000001</v>
      </c>
    </row>
    <row r="40" spans="1:14">
      <c r="A40" s="24">
        <v>4.7</v>
      </c>
      <c r="B40" s="24">
        <v>1.5476000000000001</v>
      </c>
      <c r="C40" s="24">
        <v>1.5497000000000001</v>
      </c>
      <c r="D40" s="24">
        <v>1.5518000000000001</v>
      </c>
      <c r="E40" s="24">
        <v>1.5539000000000001</v>
      </c>
      <c r="F40" s="24">
        <v>1.556</v>
      </c>
      <c r="G40" s="24">
        <v>1.5581</v>
      </c>
      <c r="H40" s="24">
        <v>1.5602</v>
      </c>
      <c r="I40" s="24">
        <v>1.5623</v>
      </c>
      <c r="J40" s="24">
        <v>1.5644</v>
      </c>
      <c r="K40" s="24">
        <v>1.5665</v>
      </c>
    </row>
    <row r="41" spans="1:14">
      <c r="A41" s="24">
        <v>4.8</v>
      </c>
      <c r="B41" s="24">
        <v>1.5686</v>
      </c>
      <c r="C41" s="24">
        <v>1.5707</v>
      </c>
      <c r="D41" s="24">
        <v>1.5728</v>
      </c>
      <c r="E41" s="24">
        <v>1.5748</v>
      </c>
      <c r="F41" s="24">
        <v>1.5769</v>
      </c>
      <c r="G41" s="24">
        <v>1.579</v>
      </c>
      <c r="H41" s="24">
        <v>1.581</v>
      </c>
      <c r="I41" s="24">
        <v>1.5831</v>
      </c>
      <c r="J41" s="24">
        <v>1.5851</v>
      </c>
      <c r="K41" s="24">
        <v>1.5871999999999999</v>
      </c>
    </row>
    <row r="42" spans="1:14">
      <c r="A42" s="24">
        <v>4.9000000000000004</v>
      </c>
      <c r="B42" s="24">
        <v>1.5891999999999999</v>
      </c>
      <c r="C42" s="24">
        <v>1.5912999999999999</v>
      </c>
      <c r="D42" s="24">
        <v>1.5932999999999999</v>
      </c>
      <c r="E42" s="24">
        <v>1.5952999999999999</v>
      </c>
      <c r="F42" s="24">
        <v>1.5973999999999999</v>
      </c>
      <c r="G42" s="24">
        <v>1.5993999999999999</v>
      </c>
      <c r="H42" s="24">
        <v>1.6013999999999999</v>
      </c>
      <c r="I42" s="24">
        <v>1.6033999999999999</v>
      </c>
      <c r="J42" s="24">
        <v>1.6053999999999999</v>
      </c>
      <c r="K42" s="24">
        <v>1.6073999999999999</v>
      </c>
    </row>
    <row r="43" spans="1:14">
      <c r="A43" s="26">
        <v>5</v>
      </c>
      <c r="B43" s="26">
        <v>1.6093999999999999</v>
      </c>
      <c r="C43" s="26">
        <v>1.6113999999999999</v>
      </c>
      <c r="D43" s="26">
        <v>1.6133999999999999</v>
      </c>
      <c r="E43" s="26">
        <v>1.6153999999999999</v>
      </c>
      <c r="F43" s="26">
        <v>1.6173999999999999</v>
      </c>
      <c r="G43" s="26">
        <v>1.6194</v>
      </c>
      <c r="H43" s="26">
        <v>1.6214</v>
      </c>
      <c r="I43" s="26">
        <v>1.6233</v>
      </c>
      <c r="J43" s="26">
        <v>1.6253</v>
      </c>
      <c r="K43" s="26">
        <v>1.6273</v>
      </c>
    </row>
    <row r="44" spans="1:14">
      <c r="A44" s="24">
        <v>5.0999999999999996</v>
      </c>
      <c r="B44" s="24">
        <v>1.6292</v>
      </c>
      <c r="C44" s="24">
        <v>1.6312</v>
      </c>
      <c r="D44" s="24">
        <v>1.6332</v>
      </c>
      <c r="E44" s="24">
        <v>1.6351</v>
      </c>
      <c r="F44" s="24">
        <v>1.6371</v>
      </c>
      <c r="G44" s="24">
        <v>1.639</v>
      </c>
      <c r="H44" s="24">
        <v>1.6409</v>
      </c>
      <c r="I44" s="24">
        <v>1.6429</v>
      </c>
      <c r="J44" s="24">
        <v>1.6448</v>
      </c>
      <c r="K44" s="24">
        <v>1.6467000000000001</v>
      </c>
    </row>
    <row r="45" spans="1:14">
      <c r="A45" s="24">
        <v>5.2</v>
      </c>
      <c r="B45" s="24">
        <v>1.6487000000000001</v>
      </c>
      <c r="C45" s="24">
        <v>1.6506000000000001</v>
      </c>
      <c r="D45" s="24">
        <v>1.6525000000000001</v>
      </c>
      <c r="E45" s="24">
        <v>1.6544000000000001</v>
      </c>
      <c r="F45" s="24">
        <v>1.6563000000000001</v>
      </c>
      <c r="G45" s="24">
        <v>1.6581999999999999</v>
      </c>
      <c r="H45" s="24">
        <v>1.6600999999999999</v>
      </c>
      <c r="I45" s="24">
        <v>1.6619999999999999</v>
      </c>
      <c r="J45" s="24">
        <v>1.6638999999999999</v>
      </c>
      <c r="K45" s="24">
        <v>1.6657999999999999</v>
      </c>
    </row>
    <row r="46" spans="1:14">
      <c r="A46" s="24">
        <v>5.3</v>
      </c>
      <c r="B46" s="24">
        <v>1.6677</v>
      </c>
      <c r="C46" s="24">
        <v>1.6696</v>
      </c>
      <c r="D46" s="24">
        <v>1.6715</v>
      </c>
      <c r="E46" s="24">
        <v>1.6734</v>
      </c>
      <c r="F46" s="24">
        <v>1.6752</v>
      </c>
      <c r="G46" s="24">
        <v>1.6771</v>
      </c>
      <c r="H46" s="24">
        <v>1.679</v>
      </c>
      <c r="I46" s="24">
        <v>1.6808000000000001</v>
      </c>
      <c r="J46" s="24">
        <v>1.6827000000000001</v>
      </c>
      <c r="K46" s="24">
        <v>1.6845000000000001</v>
      </c>
    </row>
    <row r="47" spans="1:14">
      <c r="A47" s="24">
        <v>5.4</v>
      </c>
      <c r="B47" s="24">
        <v>1.6863999999999999</v>
      </c>
      <c r="C47" s="24">
        <v>1.6881999999999999</v>
      </c>
      <c r="D47" s="24">
        <v>1.6900999999999999</v>
      </c>
      <c r="E47" s="24">
        <v>1.6919</v>
      </c>
      <c r="F47" s="24">
        <v>1.6938</v>
      </c>
      <c r="G47" s="27">
        <v>1.6956</v>
      </c>
      <c r="H47" s="24">
        <v>1.6974</v>
      </c>
      <c r="I47" s="24">
        <v>1.6993</v>
      </c>
      <c r="J47" s="24">
        <v>1.7011000000000001</v>
      </c>
      <c r="K47" s="24">
        <v>1.7029000000000001</v>
      </c>
    </row>
    <row r="48" spans="1:14">
      <c r="A48" s="24">
        <v>5.5</v>
      </c>
      <c r="B48" s="24">
        <v>1.7047000000000001</v>
      </c>
      <c r="C48" s="24">
        <v>1.7065999999999999</v>
      </c>
      <c r="D48" s="24">
        <v>1.7083999999999999</v>
      </c>
      <c r="E48" s="24">
        <v>1.7101999999999999</v>
      </c>
      <c r="F48" s="24">
        <v>1.712</v>
      </c>
      <c r="G48" s="24">
        <v>1.7138</v>
      </c>
      <c r="H48" s="24">
        <v>1.7156</v>
      </c>
      <c r="I48" s="24">
        <v>1.7174</v>
      </c>
      <c r="J48" s="24">
        <v>1.7192000000000001</v>
      </c>
      <c r="K48" s="24">
        <v>1.7210000000000001</v>
      </c>
    </row>
    <row r="49" spans="1:11">
      <c r="A49" s="24">
        <v>5.6</v>
      </c>
      <c r="B49" s="24">
        <v>1.7228000000000001</v>
      </c>
      <c r="C49" s="24">
        <v>1.7245999999999999</v>
      </c>
      <c r="D49" s="24">
        <v>1.7262999999999999</v>
      </c>
      <c r="E49" s="24">
        <v>1.7281</v>
      </c>
      <c r="F49" s="24">
        <v>1.7299</v>
      </c>
      <c r="G49" s="24">
        <v>1.7317</v>
      </c>
      <c r="H49" s="24">
        <v>1.7334000000000001</v>
      </c>
      <c r="I49" s="24">
        <v>1.7352000000000001</v>
      </c>
      <c r="J49" s="24">
        <v>1.7370000000000001</v>
      </c>
      <c r="K49" s="24">
        <v>1.7386999999999999</v>
      </c>
    </row>
    <row r="50" spans="1:11">
      <c r="A50" s="24">
        <v>5.7</v>
      </c>
      <c r="B50" s="24">
        <v>1.7404999999999999</v>
      </c>
      <c r="C50" s="24">
        <v>1.7422</v>
      </c>
      <c r="D50" s="24">
        <v>1.744</v>
      </c>
      <c r="E50" s="24">
        <v>1.7457</v>
      </c>
      <c r="F50" s="24">
        <v>1.7475000000000001</v>
      </c>
      <c r="G50" s="24">
        <v>1.7492000000000001</v>
      </c>
      <c r="H50" s="24">
        <v>1.7508999999999999</v>
      </c>
      <c r="I50" s="24">
        <v>1.7526999999999999</v>
      </c>
      <c r="J50" s="24">
        <v>1.7544</v>
      </c>
      <c r="K50" s="24">
        <v>1.7561</v>
      </c>
    </row>
    <row r="51" spans="1:11">
      <c r="A51" s="24">
        <v>5.8</v>
      </c>
      <c r="B51" s="24">
        <v>1.7579</v>
      </c>
      <c r="C51" s="24">
        <v>1.7596000000000001</v>
      </c>
      <c r="D51" s="24">
        <v>1.7613000000000001</v>
      </c>
      <c r="E51" s="24">
        <v>1.7629999999999999</v>
      </c>
      <c r="F51" s="24">
        <v>1.7646999999999999</v>
      </c>
      <c r="G51" s="24">
        <v>1.7664</v>
      </c>
      <c r="H51" s="24">
        <v>1.7681</v>
      </c>
      <c r="I51" s="24">
        <v>1.7699</v>
      </c>
      <c r="J51" s="24">
        <v>1.7716000000000001</v>
      </c>
      <c r="K51" s="24">
        <v>1.7733000000000001</v>
      </c>
    </row>
    <row r="52" spans="1:11">
      <c r="A52" s="24">
        <v>5.9</v>
      </c>
      <c r="B52" s="24">
        <v>1.7749999999999999</v>
      </c>
      <c r="C52" s="24">
        <v>1.7766</v>
      </c>
      <c r="D52" s="24">
        <v>1.7783</v>
      </c>
      <c r="E52" s="24">
        <v>1.78</v>
      </c>
      <c r="F52" s="24">
        <v>1.7817000000000001</v>
      </c>
      <c r="G52" s="24">
        <v>1.7834000000000001</v>
      </c>
      <c r="H52" s="24">
        <v>1.7850999999999999</v>
      </c>
      <c r="I52" s="24">
        <v>1.7867</v>
      </c>
      <c r="J52" s="24">
        <v>1.7884</v>
      </c>
      <c r="K52" s="24">
        <v>1.7901</v>
      </c>
    </row>
    <row r="53" spans="1:11">
      <c r="A53" s="24">
        <v>6</v>
      </c>
      <c r="B53" s="24">
        <v>1.7918000000000001</v>
      </c>
      <c r="C53" s="24">
        <v>1.7934000000000001</v>
      </c>
      <c r="D53" s="24">
        <v>1.7950999999999999</v>
      </c>
      <c r="E53" s="24">
        <v>1.7967</v>
      </c>
      <c r="F53" s="24">
        <v>1.7984</v>
      </c>
      <c r="G53" s="24">
        <v>1.8001</v>
      </c>
      <c r="H53" s="24">
        <v>1.8017000000000001</v>
      </c>
      <c r="I53" s="24">
        <v>1.8033999999999999</v>
      </c>
      <c r="J53" s="24">
        <v>1.8049999999999999</v>
      </c>
      <c r="K53" s="24">
        <v>1.8066</v>
      </c>
    </row>
    <row r="54" spans="1:11">
      <c r="A54" s="24">
        <v>6.1</v>
      </c>
      <c r="B54" s="24">
        <v>1.8083</v>
      </c>
      <c r="C54" s="24">
        <v>1.8099000000000001</v>
      </c>
      <c r="D54" s="24">
        <v>1.8116000000000001</v>
      </c>
      <c r="E54" s="24">
        <v>1.8131999999999999</v>
      </c>
      <c r="F54" s="24">
        <v>1.8148</v>
      </c>
      <c r="G54" s="24">
        <v>1.8165</v>
      </c>
      <c r="H54" s="24">
        <v>1.8181</v>
      </c>
      <c r="I54" s="24">
        <v>1.8197000000000001</v>
      </c>
      <c r="J54" s="24">
        <v>1.8212999999999999</v>
      </c>
      <c r="K54" s="24">
        <v>1.8229</v>
      </c>
    </row>
    <row r="55" spans="1:11">
      <c r="A55" s="24">
        <v>6.2</v>
      </c>
      <c r="B55" s="24">
        <v>1.8245</v>
      </c>
      <c r="C55" s="24">
        <v>1.8262</v>
      </c>
      <c r="D55" s="24">
        <v>1.8278000000000001</v>
      </c>
      <c r="E55" s="24">
        <v>1.8293999999999999</v>
      </c>
      <c r="F55" s="24">
        <v>1.831</v>
      </c>
      <c r="G55" s="24">
        <v>1.8326</v>
      </c>
      <c r="H55" s="24">
        <v>1.8342000000000001</v>
      </c>
      <c r="I55" s="24">
        <v>1.8358000000000001</v>
      </c>
      <c r="J55" s="24">
        <v>1.8373999999999999</v>
      </c>
      <c r="K55" s="24">
        <v>1.839</v>
      </c>
    </row>
    <row r="56" spans="1:11">
      <c r="A56" s="24">
        <v>6.3</v>
      </c>
      <c r="B56" s="24">
        <v>1.8405</v>
      </c>
      <c r="C56" s="24">
        <v>1.8421000000000001</v>
      </c>
      <c r="D56" s="24">
        <v>1.8436999999999999</v>
      </c>
      <c r="E56" s="24">
        <v>1.8452999999999999</v>
      </c>
      <c r="F56" s="24">
        <v>1.8469</v>
      </c>
      <c r="G56" s="24">
        <v>1.8485</v>
      </c>
      <c r="H56" s="24">
        <v>1.85</v>
      </c>
      <c r="I56" s="24">
        <v>1.8515999999999999</v>
      </c>
      <c r="J56" s="24">
        <v>1.8532</v>
      </c>
      <c r="K56" s="24">
        <v>1.8547</v>
      </c>
    </row>
    <row r="57" spans="1:11">
      <c r="A57" s="24">
        <v>6.4</v>
      </c>
      <c r="B57" s="24">
        <v>1.8563000000000001</v>
      </c>
      <c r="C57" s="24">
        <v>1.8579000000000001</v>
      </c>
      <c r="D57" s="24">
        <v>1.8593999999999999</v>
      </c>
      <c r="E57" s="24">
        <v>1.861</v>
      </c>
      <c r="F57" s="24">
        <v>1.8625</v>
      </c>
      <c r="G57" s="24">
        <v>1.8641000000000001</v>
      </c>
      <c r="H57" s="24">
        <v>1.8655999999999999</v>
      </c>
      <c r="I57" s="24">
        <v>1.8672</v>
      </c>
      <c r="J57" s="24">
        <v>1.8687</v>
      </c>
      <c r="K57" s="24">
        <v>1.8703000000000001</v>
      </c>
    </row>
    <row r="58" spans="1:11">
      <c r="A58" s="24">
        <v>6.5</v>
      </c>
      <c r="B58" s="24">
        <v>1.8717999999999999</v>
      </c>
      <c r="C58" s="24">
        <v>1.8733</v>
      </c>
      <c r="D58" s="24">
        <v>1.8749</v>
      </c>
      <c r="E58" s="24">
        <v>1.8764000000000001</v>
      </c>
      <c r="F58" s="24">
        <v>1.8778999999999999</v>
      </c>
      <c r="G58" s="24">
        <v>1.8794999999999999</v>
      </c>
      <c r="H58" s="24">
        <v>1.881</v>
      </c>
      <c r="I58" s="24">
        <v>1.8825000000000001</v>
      </c>
      <c r="J58" s="24">
        <v>1.8839999999999999</v>
      </c>
      <c r="K58" s="24">
        <v>1.8855999999999999</v>
      </c>
    </row>
    <row r="59" spans="1:11">
      <c r="A59" s="24">
        <v>6.6</v>
      </c>
      <c r="B59" s="24">
        <v>1.8871</v>
      </c>
      <c r="C59" s="24">
        <v>1.8886000000000001</v>
      </c>
      <c r="D59" s="24">
        <v>1.8900999999999999</v>
      </c>
      <c r="E59" s="24">
        <v>1.8915999999999999</v>
      </c>
      <c r="F59" s="24">
        <v>1.8931</v>
      </c>
      <c r="G59" s="24">
        <v>1.8946000000000001</v>
      </c>
      <c r="H59" s="24">
        <v>1.8960999999999999</v>
      </c>
      <c r="I59" s="24">
        <v>1.8976</v>
      </c>
      <c r="J59" s="24">
        <v>1.8991</v>
      </c>
      <c r="K59" s="24">
        <v>1.9006000000000001</v>
      </c>
    </row>
    <row r="60" spans="1:11">
      <c r="A60" s="24">
        <v>6.7</v>
      </c>
      <c r="B60" s="24">
        <v>1.9020999999999999</v>
      </c>
      <c r="C60" s="24">
        <v>1.9036</v>
      </c>
      <c r="D60" s="24">
        <v>1.9051</v>
      </c>
      <c r="E60" s="24">
        <v>1.9066000000000001</v>
      </c>
      <c r="F60" s="24">
        <v>1.9080999999999999</v>
      </c>
      <c r="G60" s="24">
        <v>1.9095</v>
      </c>
      <c r="H60" s="24">
        <v>1.911</v>
      </c>
      <c r="I60" s="24">
        <v>1.9125000000000001</v>
      </c>
      <c r="J60" s="24">
        <v>1.9139999999999999</v>
      </c>
      <c r="K60" s="24">
        <v>1.9155</v>
      </c>
    </row>
    <row r="61" spans="1:11">
      <c r="A61" s="24">
        <v>6.8</v>
      </c>
      <c r="B61" s="24">
        <v>1.9169</v>
      </c>
      <c r="C61" s="24">
        <v>1.9184000000000001</v>
      </c>
      <c r="D61" s="24">
        <v>1.9198999999999999</v>
      </c>
      <c r="E61" s="24">
        <v>1.9213</v>
      </c>
      <c r="F61" s="24">
        <v>1.9228000000000001</v>
      </c>
      <c r="G61" s="24">
        <v>1.9241999999999999</v>
      </c>
      <c r="H61" s="24">
        <v>1.9257</v>
      </c>
      <c r="I61" s="24">
        <v>1.9272</v>
      </c>
      <c r="J61" s="24">
        <v>1.9286000000000001</v>
      </c>
      <c r="K61" s="24">
        <v>1.9300999999999999</v>
      </c>
    </row>
    <row r="62" spans="1:11">
      <c r="A62" s="24">
        <v>6.9</v>
      </c>
      <c r="B62" s="24">
        <v>1.9315</v>
      </c>
      <c r="C62" s="24">
        <v>1.9330000000000001</v>
      </c>
      <c r="D62" s="24">
        <v>1.9343999999999999</v>
      </c>
      <c r="E62" s="24">
        <v>1.9359</v>
      </c>
      <c r="F62" s="24">
        <v>1.9373</v>
      </c>
      <c r="G62" s="24">
        <v>1.9387000000000001</v>
      </c>
      <c r="H62" s="24">
        <v>1.9401999999999999</v>
      </c>
      <c r="I62" s="24">
        <v>1.9416</v>
      </c>
      <c r="J62" s="24">
        <v>1.9430000000000001</v>
      </c>
      <c r="K62" s="24">
        <v>1.9444999999999999</v>
      </c>
    </row>
    <row r="63" spans="1:11">
      <c r="A63" s="24">
        <v>7</v>
      </c>
      <c r="B63" s="24">
        <v>1.9459</v>
      </c>
      <c r="C63" s="24">
        <v>1.9473</v>
      </c>
      <c r="D63" s="24">
        <v>1.9488000000000001</v>
      </c>
      <c r="E63" s="24">
        <v>1.9501999999999999</v>
      </c>
      <c r="F63" s="24">
        <v>1.9516</v>
      </c>
      <c r="G63" s="24">
        <v>1.9530000000000001</v>
      </c>
      <c r="H63" s="24">
        <v>1.9543999999999999</v>
      </c>
      <c r="I63" s="24">
        <v>1.9559</v>
      </c>
      <c r="J63" s="24">
        <v>1.9573</v>
      </c>
      <c r="K63" s="24">
        <v>1.9587000000000001</v>
      </c>
    </row>
    <row r="64" spans="1:11">
      <c r="A64" s="24">
        <v>7.1</v>
      </c>
      <c r="B64" s="24">
        <v>1.9601</v>
      </c>
      <c r="C64" s="24">
        <v>1.9615</v>
      </c>
      <c r="D64" s="24">
        <v>1.9629000000000001</v>
      </c>
      <c r="E64" s="24">
        <v>1.9642999999999999</v>
      </c>
      <c r="F64" s="24">
        <v>1.9657</v>
      </c>
      <c r="G64" s="24">
        <v>1.9671000000000001</v>
      </c>
      <c r="H64" s="24">
        <v>1.9684999999999999</v>
      </c>
      <c r="I64" s="24">
        <v>1.9699</v>
      </c>
      <c r="J64" s="24">
        <v>1.9713000000000001</v>
      </c>
      <c r="K64" s="24">
        <v>1.9726999999999999</v>
      </c>
    </row>
    <row r="65" spans="1:11">
      <c r="A65" s="24">
        <v>7.2</v>
      </c>
      <c r="B65" s="24">
        <v>1.9741</v>
      </c>
      <c r="C65" s="24">
        <v>1.9755</v>
      </c>
      <c r="D65" s="24">
        <v>1.9769000000000001</v>
      </c>
      <c r="E65" s="24">
        <v>1.9782</v>
      </c>
      <c r="F65" s="24">
        <v>1.9796</v>
      </c>
      <c r="G65" s="24">
        <v>1.9810000000000001</v>
      </c>
      <c r="H65" s="24">
        <v>1.9823999999999999</v>
      </c>
      <c r="I65" s="24">
        <v>1.9838</v>
      </c>
      <c r="J65" s="24">
        <v>1.9851000000000001</v>
      </c>
      <c r="K65" s="24">
        <v>1.9864999999999999</v>
      </c>
    </row>
    <row r="66" spans="1:11">
      <c r="A66" s="24">
        <v>7.3</v>
      </c>
      <c r="B66" s="24">
        <v>1.9879</v>
      </c>
      <c r="C66" s="24">
        <v>1.9892000000000001</v>
      </c>
      <c r="D66" s="24">
        <v>1.9905999999999999</v>
      </c>
      <c r="E66" s="24">
        <v>1.992</v>
      </c>
      <c r="F66" s="24">
        <v>1.9933000000000001</v>
      </c>
      <c r="G66" s="24">
        <v>1.9946999999999999</v>
      </c>
      <c r="H66" s="24">
        <v>1.9961</v>
      </c>
      <c r="I66" s="24">
        <v>1.9974000000000001</v>
      </c>
      <c r="J66" s="24">
        <v>1.9987999999999999</v>
      </c>
      <c r="K66" s="24">
        <v>2.0001000000000002</v>
      </c>
    </row>
    <row r="67" spans="1:11">
      <c r="A67" s="24">
        <v>7.4</v>
      </c>
      <c r="B67" s="24">
        <v>2.0015000000000001</v>
      </c>
      <c r="C67" s="24">
        <v>2.0028000000000001</v>
      </c>
      <c r="D67" s="24">
        <v>2.0042</v>
      </c>
      <c r="E67" s="24">
        <v>2.0055000000000001</v>
      </c>
      <c r="F67" s="24">
        <v>2.0068999999999999</v>
      </c>
      <c r="G67" s="24">
        <v>2.0082</v>
      </c>
      <c r="H67" s="24">
        <v>2.0095999999999998</v>
      </c>
      <c r="I67" s="24">
        <v>2.0108999999999999</v>
      </c>
      <c r="J67" s="24">
        <v>2.0122</v>
      </c>
      <c r="K67" s="24">
        <v>2.0135999999999998</v>
      </c>
    </row>
    <row r="68" spans="1:11">
      <c r="A68" s="24">
        <v>7.5</v>
      </c>
      <c r="B68" s="24">
        <v>2.0148999999999999</v>
      </c>
      <c r="C68" s="24">
        <v>2.0162</v>
      </c>
      <c r="D68" s="24">
        <v>2.0175999999999998</v>
      </c>
      <c r="E68" s="24">
        <v>2.0188999999999999</v>
      </c>
      <c r="F68" s="24">
        <v>2.0202</v>
      </c>
      <c r="G68" s="24">
        <v>2.0215000000000001</v>
      </c>
      <c r="H68" s="24">
        <v>2.0228999999999999</v>
      </c>
      <c r="I68" s="24">
        <v>2.0242</v>
      </c>
      <c r="J68" s="24">
        <v>2.0255000000000001</v>
      </c>
      <c r="K68" s="24">
        <v>2.0268000000000002</v>
      </c>
    </row>
    <row r="69" spans="1:11">
      <c r="A69" s="24">
        <v>7.6</v>
      </c>
      <c r="B69" s="24">
        <v>2.0280999999999998</v>
      </c>
      <c r="C69" s="24">
        <v>2.0295000000000001</v>
      </c>
      <c r="D69" s="24">
        <v>2.0308000000000002</v>
      </c>
      <c r="E69" s="24">
        <v>2.0320999999999998</v>
      </c>
      <c r="F69" s="24">
        <v>2.0333999999999999</v>
      </c>
      <c r="G69" s="24">
        <v>2.0347</v>
      </c>
      <c r="H69" s="24">
        <v>2.036</v>
      </c>
      <c r="I69" s="24">
        <v>2.0373000000000001</v>
      </c>
      <c r="J69" s="24">
        <v>2.0386000000000002</v>
      </c>
      <c r="K69" s="24">
        <v>2.0398999999999998</v>
      </c>
    </row>
    <row r="70" spans="1:11">
      <c r="A70" s="24">
        <v>7.7</v>
      </c>
      <c r="B70" s="24">
        <v>2.0411999999999999</v>
      </c>
      <c r="C70" s="24">
        <v>2.0425</v>
      </c>
      <c r="D70" s="24">
        <v>2.0438000000000001</v>
      </c>
      <c r="E70" s="24">
        <v>2.0451000000000001</v>
      </c>
      <c r="F70" s="24">
        <v>2.0464000000000002</v>
      </c>
      <c r="G70" s="24">
        <v>2.0476999999999999</v>
      </c>
      <c r="H70" s="24">
        <v>2.0489999999999999</v>
      </c>
      <c r="I70" s="24">
        <v>2.0503</v>
      </c>
      <c r="J70" s="24">
        <v>2.0516000000000001</v>
      </c>
      <c r="K70" s="24">
        <v>2.0528</v>
      </c>
    </row>
    <row r="71" spans="1:11">
      <c r="A71" s="24">
        <v>7.8</v>
      </c>
      <c r="B71" s="24">
        <v>2.0541</v>
      </c>
      <c r="C71" s="24">
        <v>2.0554000000000001</v>
      </c>
      <c r="D71" s="24">
        <v>2.0567000000000002</v>
      </c>
      <c r="E71" s="24">
        <v>2.0579999999999998</v>
      </c>
      <c r="F71" s="24">
        <v>2.0592000000000001</v>
      </c>
      <c r="G71" s="24">
        <v>2.0605000000000002</v>
      </c>
      <c r="H71" s="24">
        <v>2.0617999999999999</v>
      </c>
      <c r="I71" s="24">
        <v>2.0630999999999999</v>
      </c>
      <c r="J71" s="24">
        <v>2.0642999999999998</v>
      </c>
      <c r="K71" s="24">
        <v>2.0655999999999999</v>
      </c>
    </row>
    <row r="72" spans="1:11">
      <c r="A72" s="24">
        <v>7.9</v>
      </c>
      <c r="B72" s="24">
        <v>2.0669</v>
      </c>
      <c r="C72" s="24">
        <v>2.0680999999999998</v>
      </c>
      <c r="D72" s="24">
        <v>2.0693999999999999</v>
      </c>
      <c r="E72" s="24">
        <v>2.0707</v>
      </c>
      <c r="F72" s="24">
        <v>2.0718999999999999</v>
      </c>
      <c r="G72" s="24">
        <v>2.0731999999999999</v>
      </c>
      <c r="H72" s="24">
        <v>2.0743999999999998</v>
      </c>
      <c r="I72" s="24">
        <v>2.0756999999999999</v>
      </c>
      <c r="J72" s="24">
        <v>2.0769000000000002</v>
      </c>
      <c r="K72" s="24">
        <v>2.0781999999999998</v>
      </c>
    </row>
    <row r="73" spans="1:11">
      <c r="A73" s="24">
        <v>8</v>
      </c>
      <c r="B73" s="24">
        <v>2.0794000000000001</v>
      </c>
      <c r="C73" s="24">
        <v>2.0807000000000002</v>
      </c>
      <c r="D73" s="24">
        <v>2.0819000000000001</v>
      </c>
      <c r="E73" s="24">
        <v>2.0832000000000002</v>
      </c>
      <c r="F73" s="24">
        <v>2.0844</v>
      </c>
      <c r="G73" s="24">
        <v>2.0857000000000001</v>
      </c>
      <c r="H73" s="24">
        <v>2.0869</v>
      </c>
      <c r="I73" s="24">
        <v>2.0882000000000001</v>
      </c>
      <c r="J73" s="24">
        <v>2.0893999999999999</v>
      </c>
      <c r="K73" s="24">
        <v>2.0905999999999998</v>
      </c>
    </row>
    <row r="74" spans="1:11">
      <c r="A74" s="24">
        <v>8.1</v>
      </c>
      <c r="B74" s="24">
        <v>2.0918999999999999</v>
      </c>
      <c r="C74" s="24">
        <v>2.0931000000000002</v>
      </c>
      <c r="D74" s="24">
        <v>2.0943000000000001</v>
      </c>
      <c r="E74" s="24">
        <v>2.0956000000000001</v>
      </c>
      <c r="F74" s="24">
        <v>2.0968</v>
      </c>
      <c r="G74" s="24">
        <v>2.0979999999999999</v>
      </c>
      <c r="H74" s="24">
        <v>2.0992000000000002</v>
      </c>
      <c r="I74" s="24">
        <v>2.1004999999999998</v>
      </c>
      <c r="J74" s="24">
        <v>2.1017000000000001</v>
      </c>
      <c r="K74" s="24">
        <v>2.1029</v>
      </c>
    </row>
    <row r="75" spans="1:11">
      <c r="A75" s="24">
        <v>8.1999999999999993</v>
      </c>
      <c r="B75" s="24">
        <v>2.1040999999999999</v>
      </c>
      <c r="C75" s="24">
        <v>2.1053999999999999</v>
      </c>
      <c r="D75" s="24">
        <v>2.1065999999999998</v>
      </c>
      <c r="E75" s="24">
        <v>2.1078000000000001</v>
      </c>
      <c r="F75" s="24">
        <v>2.109</v>
      </c>
      <c r="G75" s="24">
        <v>2.1101999999999999</v>
      </c>
      <c r="H75" s="24">
        <v>2.1114000000000002</v>
      </c>
      <c r="I75" s="24">
        <v>2.1126</v>
      </c>
      <c r="J75" s="24">
        <v>2.1137999999999999</v>
      </c>
      <c r="K75" s="24">
        <v>2.1150000000000002</v>
      </c>
    </row>
    <row r="76" spans="1:11">
      <c r="A76" s="24">
        <v>8.3000000000000007</v>
      </c>
      <c r="B76" s="24">
        <v>2.1162999999999998</v>
      </c>
      <c r="C76" s="24">
        <v>2.1175000000000002</v>
      </c>
      <c r="D76" s="24">
        <v>2.1187</v>
      </c>
      <c r="E76" s="24">
        <v>2.1198999999999999</v>
      </c>
      <c r="F76" s="24">
        <v>2.1211000000000002</v>
      </c>
      <c r="G76" s="24">
        <v>2.1223000000000001</v>
      </c>
      <c r="H76" s="24">
        <v>2.1234999999999999</v>
      </c>
      <c r="I76" s="24">
        <v>2.1246999999999998</v>
      </c>
      <c r="J76" s="24">
        <v>2.1257999999999999</v>
      </c>
      <c r="K76" s="24">
        <v>2.1269999999999998</v>
      </c>
    </row>
    <row r="77" spans="1:11">
      <c r="A77" s="24">
        <v>8.4</v>
      </c>
      <c r="B77" s="24">
        <v>2.1282000000000001</v>
      </c>
      <c r="C77" s="24">
        <v>2.1294</v>
      </c>
      <c r="D77" s="24">
        <v>2.1305999999999998</v>
      </c>
      <c r="E77" s="24">
        <v>2.1318000000000001</v>
      </c>
      <c r="F77" s="24">
        <v>2.133</v>
      </c>
      <c r="G77" s="24">
        <v>2.1341999999999999</v>
      </c>
      <c r="H77" s="24">
        <v>2.1353</v>
      </c>
      <c r="I77" s="24">
        <v>2.1364999999999998</v>
      </c>
      <c r="J77" s="24">
        <v>2.1377000000000002</v>
      </c>
      <c r="K77" s="24">
        <v>2.1389</v>
      </c>
    </row>
    <row r="78" spans="1:11">
      <c r="A78" s="24">
        <v>8.5</v>
      </c>
      <c r="B78" s="24">
        <v>2.1400999999999999</v>
      </c>
      <c r="C78" s="24">
        <v>2.1412</v>
      </c>
      <c r="D78" s="24">
        <v>2.1423999999999999</v>
      </c>
      <c r="E78" s="24">
        <v>2.1436000000000002</v>
      </c>
      <c r="F78" s="24">
        <v>2.1448</v>
      </c>
      <c r="G78" s="24">
        <v>2.1459000000000001</v>
      </c>
      <c r="H78" s="24">
        <v>2.1471</v>
      </c>
      <c r="I78" s="24">
        <v>2.1482999999999999</v>
      </c>
      <c r="J78" s="24">
        <v>2.1494</v>
      </c>
      <c r="K78" s="24">
        <v>2.1505999999999998</v>
      </c>
    </row>
    <row r="79" spans="1:11">
      <c r="A79" s="24">
        <v>8.6</v>
      </c>
      <c r="B79" s="24">
        <v>2.1518000000000002</v>
      </c>
      <c r="C79" s="24">
        <v>2.1528999999999998</v>
      </c>
      <c r="D79" s="24">
        <v>2.1541000000000001</v>
      </c>
      <c r="E79" s="24">
        <v>2.1551999999999998</v>
      </c>
      <c r="F79" s="24">
        <v>2.1564000000000001</v>
      </c>
      <c r="G79" s="24">
        <v>2.1576</v>
      </c>
      <c r="H79" s="24">
        <v>2.1587000000000001</v>
      </c>
      <c r="I79" s="24">
        <v>2.1598999999999999</v>
      </c>
      <c r="J79" s="24">
        <v>2.161</v>
      </c>
      <c r="K79" s="24">
        <v>2.1621999999999999</v>
      </c>
    </row>
    <row r="80" spans="1:11">
      <c r="A80" s="24">
        <v>8.6999999999999993</v>
      </c>
      <c r="B80" s="24">
        <v>2.1633</v>
      </c>
      <c r="C80" s="24">
        <v>2.1644999999999999</v>
      </c>
      <c r="D80" s="24">
        <v>2.1656</v>
      </c>
      <c r="E80" s="24">
        <v>2.1667999999999998</v>
      </c>
      <c r="F80" s="24">
        <v>2.1678999999999999</v>
      </c>
      <c r="G80" s="24">
        <v>2.1690999999999998</v>
      </c>
      <c r="H80" s="24">
        <v>2.1701999999999999</v>
      </c>
      <c r="I80" s="24">
        <v>2.1713</v>
      </c>
      <c r="J80" s="24">
        <v>2.1724999999999999</v>
      </c>
      <c r="K80" s="24">
        <v>2.1736</v>
      </c>
    </row>
    <row r="81" spans="1:11">
      <c r="A81" s="24">
        <v>8.8000000000000007</v>
      </c>
      <c r="B81" s="24">
        <v>2.1747999999999998</v>
      </c>
      <c r="C81" s="24">
        <v>2.1758999999999999</v>
      </c>
      <c r="D81" s="24">
        <v>2.177</v>
      </c>
      <c r="E81" s="24">
        <v>2.1781999999999999</v>
      </c>
      <c r="F81" s="24">
        <v>2.1793</v>
      </c>
      <c r="G81" s="24">
        <v>2.1804000000000001</v>
      </c>
      <c r="H81" s="24">
        <v>2.1815000000000002</v>
      </c>
      <c r="I81" s="24">
        <v>2.1827000000000001</v>
      </c>
      <c r="J81" s="24">
        <v>2.1838000000000002</v>
      </c>
      <c r="K81" s="24">
        <v>2.1848999999999998</v>
      </c>
    </row>
    <row r="82" spans="1:11">
      <c r="A82" s="24">
        <v>8.9</v>
      </c>
      <c r="B82" s="24">
        <v>2.1861000000000002</v>
      </c>
      <c r="C82" s="24">
        <v>2.1871999999999998</v>
      </c>
      <c r="D82" s="24">
        <v>2.1882999999999999</v>
      </c>
      <c r="E82" s="24">
        <v>2.1894</v>
      </c>
      <c r="F82" s="24">
        <v>2.1905000000000001</v>
      </c>
      <c r="G82" s="24">
        <v>2.1917</v>
      </c>
      <c r="H82" s="24">
        <v>2.1928000000000001</v>
      </c>
      <c r="I82" s="24">
        <v>2.1939000000000002</v>
      </c>
      <c r="J82" s="24">
        <v>2.1949999999999998</v>
      </c>
      <c r="K82" s="24">
        <v>2.1960999999999999</v>
      </c>
    </row>
    <row r="83" spans="1:11">
      <c r="A83" s="24">
        <v>9</v>
      </c>
      <c r="B83" s="24">
        <v>2.1972</v>
      </c>
      <c r="C83" s="24">
        <v>2.1983000000000001</v>
      </c>
      <c r="D83" s="24">
        <v>2.1993999999999998</v>
      </c>
      <c r="E83" s="24">
        <v>2.2006000000000001</v>
      </c>
      <c r="F83" s="24">
        <v>2.2017000000000002</v>
      </c>
      <c r="G83" s="24">
        <v>2.2027999999999999</v>
      </c>
      <c r="H83" s="24">
        <v>2.2039</v>
      </c>
      <c r="I83" s="24">
        <v>2.2050000000000001</v>
      </c>
      <c r="J83" s="24">
        <v>2.2061000000000002</v>
      </c>
      <c r="K83" s="24">
        <v>2.2071999999999998</v>
      </c>
    </row>
    <row r="84" spans="1:11">
      <c r="A84" s="24">
        <v>9.1</v>
      </c>
      <c r="B84" s="24">
        <v>2.2082999999999999</v>
      </c>
      <c r="C84" s="24">
        <v>2.2094</v>
      </c>
      <c r="D84" s="24">
        <v>2.2105000000000001</v>
      </c>
      <c r="E84" s="24">
        <v>2.2115999999999998</v>
      </c>
      <c r="F84" s="24">
        <v>2.2126999999999999</v>
      </c>
      <c r="G84" s="24">
        <v>2.2138</v>
      </c>
      <c r="H84" s="24">
        <v>2.2147999999999999</v>
      </c>
      <c r="I84" s="24">
        <v>2.2159</v>
      </c>
      <c r="J84" s="24">
        <v>2.2170000000000001</v>
      </c>
      <c r="K84" s="24">
        <v>2.2181000000000002</v>
      </c>
    </row>
    <row r="85" spans="1:11">
      <c r="A85" s="24">
        <v>9.1999999999999993</v>
      </c>
      <c r="B85" s="24">
        <v>2.2191999999999998</v>
      </c>
      <c r="C85" s="24">
        <v>2.2202999999999999</v>
      </c>
      <c r="D85" s="24">
        <v>2.2214</v>
      </c>
      <c r="E85" s="24">
        <v>2.2225000000000001</v>
      </c>
      <c r="F85" s="24">
        <v>2.2235</v>
      </c>
      <c r="G85" s="24">
        <v>2.2246000000000001</v>
      </c>
      <c r="H85" s="24">
        <v>2.2256999999999998</v>
      </c>
      <c r="I85" s="24">
        <v>2.2267999999999999</v>
      </c>
      <c r="J85" s="24">
        <v>2.2279</v>
      </c>
      <c r="K85" s="24">
        <v>2.2288999999999999</v>
      </c>
    </row>
    <row r="86" spans="1:11">
      <c r="A86" s="24">
        <v>9.3000000000000007</v>
      </c>
      <c r="B86" s="24">
        <v>2.23</v>
      </c>
      <c r="C86" s="24">
        <v>2.2311000000000001</v>
      </c>
      <c r="D86" s="24">
        <v>2.2322000000000002</v>
      </c>
      <c r="E86" s="24">
        <v>2.2332000000000001</v>
      </c>
      <c r="F86" s="24">
        <v>2.2343000000000002</v>
      </c>
      <c r="G86" s="24">
        <v>2.2353999999999998</v>
      </c>
      <c r="H86" s="24">
        <v>2.2364000000000002</v>
      </c>
      <c r="I86" s="24">
        <v>2.2374999999999998</v>
      </c>
      <c r="J86" s="24">
        <v>2.2385999999999999</v>
      </c>
      <c r="K86" s="24">
        <v>2.2395999999999998</v>
      </c>
    </row>
    <row r="87" spans="1:11">
      <c r="A87" s="24">
        <v>9.4</v>
      </c>
      <c r="B87" s="24">
        <v>2.2406999999999999</v>
      </c>
      <c r="C87" s="24">
        <v>2.2418</v>
      </c>
      <c r="D87" s="24">
        <v>2.2427999999999999</v>
      </c>
      <c r="E87" s="24">
        <v>2.2439</v>
      </c>
      <c r="F87" s="24">
        <v>2.2450000000000001</v>
      </c>
      <c r="G87" s="24">
        <v>2.246</v>
      </c>
      <c r="H87" s="24">
        <v>2.2471000000000001</v>
      </c>
      <c r="I87" s="24">
        <v>2.2481</v>
      </c>
      <c r="J87" s="24">
        <v>2.2492000000000001</v>
      </c>
      <c r="K87" s="24">
        <v>2.2502</v>
      </c>
    </row>
    <row r="88" spans="1:11">
      <c r="A88" s="24">
        <v>9.5</v>
      </c>
      <c r="B88" s="24">
        <v>2.2513000000000001</v>
      </c>
      <c r="C88" s="24">
        <v>2.2523</v>
      </c>
      <c r="D88" s="24">
        <v>2.2534000000000001</v>
      </c>
      <c r="E88" s="24">
        <v>2.2544</v>
      </c>
      <c r="F88" s="24">
        <v>2.2555000000000001</v>
      </c>
      <c r="G88" s="24">
        <v>2.2565</v>
      </c>
      <c r="H88" s="24">
        <v>2.2576000000000001</v>
      </c>
      <c r="I88" s="24">
        <v>2.2585999999999999</v>
      </c>
      <c r="J88" s="24">
        <v>2.2597</v>
      </c>
      <c r="K88" s="24">
        <v>2.2606999999999999</v>
      </c>
    </row>
    <row r="89" spans="1:11">
      <c r="A89" s="24">
        <v>9.6</v>
      </c>
      <c r="B89" s="24">
        <v>2.2618</v>
      </c>
      <c r="C89" s="24">
        <v>2.2627999999999999</v>
      </c>
      <c r="D89" s="24">
        <v>2.2637999999999998</v>
      </c>
      <c r="E89" s="24">
        <v>2.2648999999999999</v>
      </c>
      <c r="F89" s="24">
        <v>2.2658999999999998</v>
      </c>
      <c r="G89" s="24">
        <v>2.2669999999999999</v>
      </c>
      <c r="H89" s="24">
        <v>2.2679999999999998</v>
      </c>
      <c r="I89" s="24">
        <v>2.2690000000000001</v>
      </c>
      <c r="J89" s="24">
        <v>2.2700999999999998</v>
      </c>
      <c r="K89" s="24">
        <v>2.2711000000000001</v>
      </c>
    </row>
    <row r="90" spans="1:11">
      <c r="A90" s="24">
        <v>9.6999999999999993</v>
      </c>
      <c r="B90" s="24">
        <v>2.2721</v>
      </c>
      <c r="C90" s="24">
        <v>2.2732000000000001</v>
      </c>
      <c r="D90" s="24">
        <v>2.2742</v>
      </c>
      <c r="E90" s="24">
        <v>2.2751999999999999</v>
      </c>
      <c r="F90" s="24">
        <v>2.2761999999999998</v>
      </c>
      <c r="G90" s="24">
        <v>2.2772999999999999</v>
      </c>
      <c r="H90" s="24">
        <v>2.2783000000000002</v>
      </c>
      <c r="I90" s="24">
        <v>2.2793000000000001</v>
      </c>
      <c r="J90" s="24">
        <v>2.2803</v>
      </c>
      <c r="K90" s="24">
        <v>2.2814000000000001</v>
      </c>
    </row>
    <row r="91" spans="1:11">
      <c r="A91" s="24">
        <v>9.8000000000000007</v>
      </c>
      <c r="B91" s="24">
        <v>2.2824</v>
      </c>
      <c r="C91" s="24">
        <v>2.2833999999999999</v>
      </c>
      <c r="D91" s="24">
        <v>2.2844000000000002</v>
      </c>
      <c r="E91" s="24">
        <v>2.2854000000000001</v>
      </c>
      <c r="F91" s="24">
        <v>2.2865000000000002</v>
      </c>
      <c r="G91" s="24">
        <v>2.2875000000000001</v>
      </c>
      <c r="H91" s="24">
        <v>2.2885</v>
      </c>
      <c r="I91" s="24">
        <v>2.2894999999999999</v>
      </c>
      <c r="J91" s="24">
        <v>2.2905000000000002</v>
      </c>
      <c r="K91" s="24">
        <v>2.2915000000000001</v>
      </c>
    </row>
    <row r="92" spans="1:11">
      <c r="A92" s="24">
        <v>9.9</v>
      </c>
      <c r="B92" s="24">
        <v>2.2925</v>
      </c>
      <c r="C92" s="24">
        <v>2.2934999999999999</v>
      </c>
      <c r="D92" s="24">
        <v>2.2946</v>
      </c>
      <c r="E92" s="24">
        <v>2.2955999999999999</v>
      </c>
      <c r="F92" s="24">
        <v>2.2966000000000002</v>
      </c>
      <c r="G92" s="24">
        <v>2.2976000000000001</v>
      </c>
      <c r="H92" s="24">
        <v>2.2986</v>
      </c>
      <c r="I92" s="24">
        <v>2.2995999999999999</v>
      </c>
      <c r="J92" s="24">
        <v>2.3006000000000002</v>
      </c>
      <c r="K92" s="24">
        <v>2.3016000000000001</v>
      </c>
    </row>
    <row r="93" spans="1:11">
      <c r="A93" s="24">
        <v>10</v>
      </c>
      <c r="B93" s="24">
        <v>2.3026</v>
      </c>
      <c r="C93" s="24"/>
      <c r="D93" s="24"/>
      <c r="E93" s="24"/>
      <c r="F93" s="24"/>
      <c r="G93" s="28"/>
      <c r="H93" s="24"/>
      <c r="I93" s="24"/>
      <c r="J93" s="24"/>
      <c r="K93" s="24"/>
    </row>
    <row r="96" spans="1:11">
      <c r="B96">
        <f>A93/B93</f>
        <v>4.3429167028576394</v>
      </c>
    </row>
    <row r="97" spans="2:2">
      <c r="B97">
        <f>2.71828^B93</f>
        <v>10.000133582450262</v>
      </c>
    </row>
  </sheetData>
  <mergeCells count="1">
    <mergeCell ref="A1:K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Y34"/>
  <sheetViews>
    <sheetView zoomScale="70" zoomScaleNormal="70" workbookViewId="0">
      <pane xSplit="1" ySplit="3" topLeftCell="B4" activePane="bottomRight" state="frozen"/>
      <selection pane="topRight" activeCell="B1" sqref="B1"/>
      <selection pane="bottomLeft" activeCell="A4" sqref="A4"/>
      <selection pane="bottomRight" activeCell="U1" sqref="U1:AC1048576"/>
    </sheetView>
  </sheetViews>
  <sheetFormatPr defaultColWidth="5.44140625" defaultRowHeight="14.4"/>
  <cols>
    <col min="1" max="11" width="5.44140625" style="3"/>
    <col min="12" max="20" width="2.88671875" style="3" customWidth="1"/>
    <col min="21" max="21" width="5.44140625" style="3"/>
    <col min="22" max="22" width="12.44140625" style="3" customWidth="1"/>
    <col min="23" max="23" width="9.88671875" style="3" customWidth="1"/>
    <col min="24" max="24" width="9.77734375" style="3" customWidth="1"/>
    <col min="25" max="25" width="8.109375" style="3" customWidth="1"/>
    <col min="26" max="16384" width="5.44140625" style="3"/>
  </cols>
  <sheetData>
    <row r="1" spans="1:25">
      <c r="F1" s="3" t="s">
        <v>33</v>
      </c>
    </row>
    <row r="2" spans="1:25">
      <c r="A2" s="61" t="s">
        <v>31</v>
      </c>
      <c r="B2" s="59">
        <v>0</v>
      </c>
      <c r="C2" s="59">
        <v>1</v>
      </c>
      <c r="D2" s="59">
        <v>2</v>
      </c>
      <c r="E2" s="59">
        <v>3</v>
      </c>
      <c r="F2" s="59">
        <v>4</v>
      </c>
      <c r="G2" s="59">
        <v>5</v>
      </c>
      <c r="H2" s="59">
        <v>6</v>
      </c>
      <c r="I2" s="59">
        <v>7</v>
      </c>
      <c r="J2" s="59">
        <v>8</v>
      </c>
      <c r="K2" s="59">
        <v>9</v>
      </c>
      <c r="L2" s="59" t="s">
        <v>32</v>
      </c>
      <c r="M2" s="59"/>
      <c r="N2" s="59"/>
      <c r="O2" s="59"/>
      <c r="P2" s="59"/>
      <c r="Q2" s="59"/>
      <c r="R2" s="59"/>
      <c r="S2" s="59"/>
      <c r="T2" s="60"/>
      <c r="V2" s="12" t="s">
        <v>52</v>
      </c>
      <c r="W2" s="12" t="s">
        <v>53</v>
      </c>
    </row>
    <row r="3" spans="1:25">
      <c r="A3" s="62"/>
      <c r="B3" s="63">
        <v>0</v>
      </c>
      <c r="C3" s="63">
        <v>1</v>
      </c>
      <c r="D3" s="63">
        <v>2</v>
      </c>
      <c r="E3" s="63">
        <v>3</v>
      </c>
      <c r="F3" s="63">
        <v>4</v>
      </c>
      <c r="G3" s="63">
        <v>5</v>
      </c>
      <c r="H3" s="63">
        <v>6</v>
      </c>
      <c r="I3" s="63">
        <v>7</v>
      </c>
      <c r="J3" s="63">
        <v>8</v>
      </c>
      <c r="K3" s="63">
        <v>9</v>
      </c>
      <c r="L3" s="4">
        <v>1</v>
      </c>
      <c r="M3" s="4">
        <v>2</v>
      </c>
      <c r="N3" s="4">
        <v>3</v>
      </c>
      <c r="O3" s="4">
        <v>4</v>
      </c>
      <c r="P3" s="4">
        <v>5</v>
      </c>
      <c r="Q3" s="4">
        <v>6</v>
      </c>
      <c r="R3" s="4">
        <v>7</v>
      </c>
      <c r="S3" s="4">
        <v>8</v>
      </c>
      <c r="T3" s="5">
        <v>9</v>
      </c>
      <c r="V3" s="12" t="s">
        <v>54</v>
      </c>
      <c r="W3" s="12" t="s">
        <v>56</v>
      </c>
    </row>
    <row r="4" spans="1:25">
      <c r="A4" s="6">
        <v>10</v>
      </c>
      <c r="B4" s="2" t="s">
        <v>34</v>
      </c>
      <c r="C4" s="7" t="s">
        <v>35</v>
      </c>
      <c r="D4" s="7" t="s">
        <v>46</v>
      </c>
      <c r="E4" s="7" t="s">
        <v>47</v>
      </c>
      <c r="F4" s="7" t="s">
        <v>48</v>
      </c>
      <c r="G4" s="2" t="s">
        <v>49</v>
      </c>
      <c r="H4" s="7" t="s">
        <v>50</v>
      </c>
      <c r="I4" s="7" t="s">
        <v>51</v>
      </c>
      <c r="J4" s="7" t="s">
        <v>37</v>
      </c>
      <c r="K4" s="8" t="s">
        <v>37</v>
      </c>
      <c r="L4" s="9" t="s">
        <v>38</v>
      </c>
      <c r="M4" s="9" t="s">
        <v>39</v>
      </c>
      <c r="N4" s="9" t="s">
        <v>12</v>
      </c>
      <c r="O4" s="9" t="s">
        <v>40</v>
      </c>
      <c r="P4" s="9" t="s">
        <v>41</v>
      </c>
      <c r="Q4" s="9" t="s">
        <v>42</v>
      </c>
      <c r="R4" s="9" t="s">
        <v>43</v>
      </c>
      <c r="S4" s="9" t="s">
        <v>44</v>
      </c>
      <c r="T4" s="10" t="s">
        <v>45</v>
      </c>
      <c r="V4" s="12" t="s">
        <v>59</v>
      </c>
      <c r="W4" s="12" t="s">
        <v>57</v>
      </c>
    </row>
    <row r="5" spans="1:25">
      <c r="A5" s="6">
        <v>11</v>
      </c>
      <c r="B5" s="6" t="s">
        <v>36</v>
      </c>
      <c r="C5" s="9"/>
      <c r="D5" s="9"/>
      <c r="E5" s="9"/>
      <c r="F5" s="9"/>
      <c r="G5" s="6"/>
      <c r="H5" s="9"/>
      <c r="I5" s="9"/>
      <c r="J5" s="9"/>
      <c r="K5" s="10"/>
      <c r="L5" s="9"/>
      <c r="M5" s="9"/>
      <c r="N5" s="9"/>
      <c r="O5" s="9"/>
      <c r="P5" s="9"/>
      <c r="Q5" s="9"/>
      <c r="R5" s="9"/>
      <c r="S5" s="9"/>
      <c r="T5" s="10"/>
      <c r="V5" s="12" t="s">
        <v>60</v>
      </c>
      <c r="W5" s="12" t="s">
        <v>58</v>
      </c>
    </row>
    <row r="6" spans="1:25">
      <c r="A6" s="6">
        <v>12</v>
      </c>
      <c r="B6" s="6"/>
      <c r="C6" s="9"/>
      <c r="D6" s="9"/>
      <c r="E6" s="9"/>
      <c r="F6" s="9"/>
      <c r="G6" s="6"/>
      <c r="H6" s="9"/>
      <c r="I6" s="9"/>
      <c r="J6" s="9"/>
      <c r="K6" s="10"/>
      <c r="L6" s="9"/>
      <c r="M6" s="9"/>
      <c r="N6" s="9"/>
      <c r="O6" s="9"/>
      <c r="P6" s="9"/>
      <c r="Q6" s="9"/>
      <c r="R6" s="9"/>
      <c r="S6" s="9"/>
      <c r="T6" s="10"/>
      <c r="V6" s="12" t="s">
        <v>55</v>
      </c>
      <c r="W6" s="12" t="s">
        <v>55</v>
      </c>
    </row>
    <row r="7" spans="1:25">
      <c r="A7" s="6">
        <v>13</v>
      </c>
      <c r="B7" s="6"/>
      <c r="C7" s="9"/>
      <c r="D7" s="9"/>
      <c r="E7" s="9"/>
      <c r="F7" s="9"/>
      <c r="G7" s="6"/>
      <c r="H7" s="9"/>
      <c r="I7" s="9"/>
      <c r="J7" s="9"/>
      <c r="K7" s="10"/>
      <c r="L7" s="9"/>
      <c r="M7" s="9"/>
      <c r="N7" s="9"/>
      <c r="O7" s="9"/>
      <c r="P7" s="9"/>
      <c r="Q7" s="9"/>
      <c r="R7" s="9"/>
      <c r="S7" s="9"/>
      <c r="T7" s="10"/>
      <c r="V7" s="13" t="s">
        <v>61</v>
      </c>
    </row>
    <row r="8" spans="1:25">
      <c r="A8" s="6">
        <v>14</v>
      </c>
      <c r="B8" s="6"/>
      <c r="C8" s="9"/>
      <c r="D8" s="9"/>
      <c r="E8" s="9"/>
      <c r="F8" s="9"/>
      <c r="G8" s="6"/>
      <c r="H8" s="9"/>
      <c r="I8" s="9"/>
      <c r="J8" s="9"/>
      <c r="K8" s="10"/>
      <c r="L8" s="9"/>
      <c r="M8" s="9"/>
      <c r="N8" s="9"/>
      <c r="O8" s="9"/>
      <c r="P8" s="9"/>
      <c r="Q8" s="9"/>
      <c r="R8" s="9"/>
      <c r="S8" s="9"/>
      <c r="T8" s="10"/>
      <c r="V8" s="13" t="s">
        <v>62</v>
      </c>
    </row>
    <row r="9" spans="1:25">
      <c r="A9" s="6">
        <v>15</v>
      </c>
      <c r="B9" s="6"/>
      <c r="C9" s="9"/>
      <c r="D9" s="9"/>
      <c r="E9" s="9"/>
      <c r="F9" s="9"/>
      <c r="G9" s="6"/>
      <c r="H9" s="9"/>
      <c r="I9" s="9"/>
      <c r="J9" s="9"/>
      <c r="K9" s="10"/>
      <c r="L9" s="9"/>
      <c r="M9" s="9"/>
      <c r="N9" s="9"/>
      <c r="O9" s="9"/>
      <c r="P9" s="9"/>
      <c r="Q9" s="9"/>
      <c r="R9" s="9"/>
      <c r="S9" s="9"/>
      <c r="T9" s="10"/>
      <c r="V9" s="13" t="s">
        <v>63</v>
      </c>
    </row>
    <row r="10" spans="1:25">
      <c r="A10" s="6">
        <v>16</v>
      </c>
      <c r="B10" s="6"/>
      <c r="C10" s="9"/>
      <c r="D10" s="9"/>
      <c r="E10" s="9"/>
      <c r="F10" s="9"/>
      <c r="G10" s="6"/>
      <c r="H10" s="9"/>
      <c r="I10" s="9"/>
      <c r="J10" s="9"/>
      <c r="K10" s="10"/>
      <c r="L10" s="9"/>
      <c r="M10" s="9"/>
      <c r="N10" s="9"/>
      <c r="O10" s="9"/>
      <c r="P10" s="9"/>
      <c r="Q10" s="9"/>
      <c r="R10" s="9"/>
      <c r="S10" s="9"/>
      <c r="T10" s="10"/>
    </row>
    <row r="11" spans="1:25">
      <c r="A11" s="6">
        <v>17</v>
      </c>
      <c r="B11" s="6"/>
      <c r="C11" s="9"/>
      <c r="D11" s="9"/>
      <c r="E11" s="9"/>
      <c r="F11" s="9"/>
      <c r="G11" s="6"/>
      <c r="H11" s="9"/>
      <c r="I11" s="9"/>
      <c r="J11" s="9"/>
      <c r="K11" s="10"/>
      <c r="L11" s="9"/>
      <c r="M11" s="9"/>
      <c r="N11" s="9"/>
      <c r="O11" s="9"/>
      <c r="P11" s="9"/>
      <c r="Q11" s="9"/>
      <c r="R11" s="9"/>
      <c r="S11" s="9"/>
      <c r="T11" s="10"/>
      <c r="V11"/>
    </row>
    <row r="12" spans="1:25">
      <c r="A12" s="6">
        <v>18</v>
      </c>
      <c r="B12" s="6"/>
      <c r="C12" s="9"/>
      <c r="D12" s="9"/>
      <c r="E12" s="9"/>
      <c r="F12" s="9"/>
      <c r="G12" s="6"/>
      <c r="H12" s="9"/>
      <c r="I12" s="9"/>
      <c r="J12" s="9"/>
      <c r="K12" s="10"/>
      <c r="L12" s="9"/>
      <c r="M12" s="9"/>
      <c r="N12" s="9"/>
      <c r="O12" s="9"/>
      <c r="P12" s="9"/>
      <c r="Q12" s="9"/>
      <c r="R12" s="9"/>
      <c r="S12" s="9"/>
      <c r="T12" s="10"/>
      <c r="Y12" s="18">
        <f>(493.8*23.67^2/5.104)^(1/3)</f>
        <v>37.845331342461016</v>
      </c>
    </row>
    <row r="13" spans="1:25">
      <c r="A13" s="6">
        <v>19</v>
      </c>
      <c r="B13" s="6"/>
      <c r="C13" s="9"/>
      <c r="D13" s="9"/>
      <c r="E13" s="9"/>
      <c r="F13" s="9"/>
      <c r="G13" s="6"/>
      <c r="H13" s="9"/>
      <c r="I13" s="9"/>
      <c r="J13" s="9"/>
      <c r="K13" s="10"/>
      <c r="L13" s="9"/>
      <c r="M13" s="9"/>
      <c r="N13" s="9"/>
      <c r="O13" s="9"/>
      <c r="P13" s="9"/>
      <c r="Q13" s="9"/>
      <c r="R13" s="9"/>
      <c r="S13" s="9"/>
      <c r="T13" s="10"/>
      <c r="V13" s="13" t="s">
        <v>64</v>
      </c>
    </row>
    <row r="14" spans="1:25">
      <c r="A14" s="6">
        <v>20</v>
      </c>
      <c r="B14" s="6"/>
      <c r="C14" s="9"/>
      <c r="D14" s="9"/>
      <c r="E14" s="9"/>
      <c r="F14" s="9"/>
      <c r="G14" s="6"/>
      <c r="H14" s="9"/>
      <c r="I14" s="9"/>
      <c r="J14" s="9"/>
      <c r="K14" s="10"/>
      <c r="L14" s="9"/>
      <c r="M14" s="9"/>
      <c r="N14" s="9"/>
      <c r="O14" s="9"/>
      <c r="P14" s="9"/>
      <c r="Q14" s="9"/>
      <c r="R14" s="9"/>
      <c r="S14" s="9"/>
      <c r="T14" s="10"/>
    </row>
    <row r="15" spans="1:25">
      <c r="A15" s="6">
        <v>21</v>
      </c>
      <c r="B15" s="6"/>
      <c r="C15" s="9"/>
      <c r="D15" s="9"/>
      <c r="E15" s="9"/>
      <c r="F15" s="9"/>
      <c r="G15" s="6"/>
      <c r="H15" s="9"/>
      <c r="I15" s="9"/>
      <c r="J15" s="9"/>
      <c r="K15" s="10"/>
      <c r="L15" s="9"/>
      <c r="M15" s="9"/>
      <c r="N15" s="9"/>
      <c r="O15" s="9"/>
      <c r="P15" s="9"/>
      <c r="Q15" s="9"/>
      <c r="R15" s="9"/>
      <c r="S15" s="9"/>
      <c r="T15" s="10"/>
      <c r="V15" s="3" t="s">
        <v>31</v>
      </c>
      <c r="X15" s="3" t="s">
        <v>53</v>
      </c>
    </row>
    <row r="16" spans="1:25">
      <c r="A16" s="6">
        <v>22</v>
      </c>
      <c r="B16" s="6"/>
      <c r="C16" s="9"/>
      <c r="D16" s="9"/>
      <c r="E16" s="9"/>
      <c r="F16" s="9"/>
      <c r="G16" s="6"/>
      <c r="H16" s="9"/>
      <c r="I16" s="9"/>
      <c r="J16" s="9"/>
      <c r="K16" s="10"/>
      <c r="L16" s="9"/>
      <c r="M16" s="9"/>
      <c r="N16" s="9"/>
      <c r="O16" s="9"/>
      <c r="P16" s="9"/>
      <c r="Q16" s="9"/>
      <c r="R16" s="9"/>
      <c r="S16" s="9"/>
      <c r="T16" s="10"/>
    </row>
    <row r="17" spans="1:24">
      <c r="A17" s="6">
        <v>23</v>
      </c>
      <c r="B17" s="6"/>
      <c r="C17" s="9"/>
      <c r="D17" s="9"/>
      <c r="E17" s="9"/>
      <c r="F17" s="9"/>
      <c r="G17" s="6"/>
      <c r="H17" s="9"/>
      <c r="I17" s="9"/>
      <c r="J17" s="9"/>
      <c r="K17" s="10"/>
      <c r="L17" s="9"/>
      <c r="M17" s="9"/>
      <c r="N17" s="9"/>
      <c r="O17" s="9"/>
      <c r="P17" s="9"/>
      <c r="Q17" s="9"/>
      <c r="R17" s="9"/>
      <c r="S17" s="9"/>
      <c r="T17" s="10"/>
      <c r="V17" s="3" t="s">
        <v>67</v>
      </c>
      <c r="X17" s="15" t="s">
        <v>68</v>
      </c>
    </row>
    <row r="18" spans="1:24">
      <c r="A18" s="6">
        <v>24</v>
      </c>
      <c r="B18" s="6"/>
      <c r="C18" s="9"/>
      <c r="D18" s="9"/>
      <c r="E18" s="9"/>
      <c r="F18" s="9"/>
      <c r="G18" s="6"/>
      <c r="H18" s="9"/>
      <c r="I18" s="9"/>
      <c r="J18" s="9"/>
      <c r="K18" s="10"/>
      <c r="L18" s="9"/>
      <c r="M18" s="9"/>
      <c r="N18" s="9"/>
      <c r="O18" s="9"/>
      <c r="P18" s="9"/>
      <c r="Q18" s="9"/>
      <c r="R18" s="9"/>
      <c r="S18" s="9"/>
      <c r="T18" s="10"/>
      <c r="W18" s="14" t="s">
        <v>69</v>
      </c>
      <c r="X18" s="15" t="s">
        <v>70</v>
      </c>
    </row>
    <row r="19" spans="1:24">
      <c r="A19" s="6">
        <v>25</v>
      </c>
      <c r="B19" s="6"/>
      <c r="C19" s="9"/>
      <c r="D19" s="9"/>
      <c r="E19" s="9"/>
      <c r="F19" s="9"/>
      <c r="G19" s="6"/>
      <c r="H19" s="9"/>
      <c r="I19" s="9"/>
      <c r="J19" s="9"/>
      <c r="K19" s="10"/>
      <c r="L19" s="9"/>
      <c r="M19" s="9"/>
      <c r="N19" s="9"/>
      <c r="O19" s="9"/>
      <c r="P19" s="9"/>
      <c r="Q19" s="9"/>
      <c r="R19" s="9"/>
      <c r="S19" s="9"/>
      <c r="T19" s="10"/>
      <c r="W19" s="3" t="s">
        <v>72</v>
      </c>
      <c r="X19" s="16">
        <f>X17*X18</f>
        <v>2.7484000000000002</v>
      </c>
    </row>
    <row r="20" spans="1:24">
      <c r="A20" s="6">
        <v>26</v>
      </c>
      <c r="B20" s="6"/>
      <c r="C20" s="9"/>
      <c r="D20" s="9"/>
      <c r="E20" s="9"/>
      <c r="F20" s="9"/>
      <c r="G20" s="6"/>
      <c r="H20" s="9"/>
      <c r="I20" s="9"/>
      <c r="J20" s="9"/>
      <c r="K20" s="10"/>
      <c r="L20" s="9"/>
      <c r="M20" s="9"/>
      <c r="N20" s="9"/>
      <c r="O20" s="9"/>
      <c r="P20" s="9"/>
      <c r="Q20" s="9"/>
      <c r="R20" s="9"/>
      <c r="S20" s="9"/>
      <c r="T20" s="10"/>
      <c r="V20" s="3" t="s">
        <v>65</v>
      </c>
      <c r="W20" s="14" t="s">
        <v>71</v>
      </c>
      <c r="X20" s="15" t="s">
        <v>66</v>
      </c>
    </row>
    <row r="21" spans="1:24">
      <c r="A21" s="6">
        <v>27</v>
      </c>
      <c r="B21" s="6"/>
      <c r="C21" s="9"/>
      <c r="D21" s="9"/>
      <c r="E21" s="9"/>
      <c r="F21" s="9"/>
      <c r="G21" s="6"/>
      <c r="H21" s="9"/>
      <c r="I21" s="9"/>
      <c r="J21" s="9"/>
      <c r="K21" s="10"/>
      <c r="L21" s="9"/>
      <c r="M21" s="9"/>
      <c r="N21" s="9"/>
      <c r="O21" s="9"/>
      <c r="P21" s="9"/>
      <c r="Q21" s="9"/>
      <c r="R21" s="9"/>
      <c r="S21" s="9"/>
      <c r="T21" s="10"/>
      <c r="X21" s="16">
        <f>X19+X20</f>
        <v>5.4419000000000004</v>
      </c>
    </row>
    <row r="22" spans="1:24">
      <c r="A22" s="6">
        <v>28</v>
      </c>
      <c r="B22" s="6"/>
      <c r="C22" s="9"/>
      <c r="D22" s="9"/>
      <c r="E22" s="9"/>
      <c r="F22" s="9"/>
      <c r="G22" s="6"/>
      <c r="H22" s="9"/>
      <c r="I22" s="9"/>
      <c r="J22" s="9"/>
      <c r="K22" s="10"/>
      <c r="L22" s="9"/>
      <c r="M22" s="9"/>
      <c r="N22" s="9"/>
      <c r="O22" s="9"/>
      <c r="P22" s="9"/>
      <c r="Q22" s="9"/>
      <c r="R22" s="9"/>
      <c r="S22" s="9"/>
      <c r="T22" s="10"/>
      <c r="V22" s="3" t="s">
        <v>73</v>
      </c>
      <c r="W22" s="14" t="s">
        <v>74</v>
      </c>
      <c r="X22" s="16">
        <v>0.70789999999999997</v>
      </c>
    </row>
    <row r="23" spans="1:24">
      <c r="A23" s="6">
        <v>29</v>
      </c>
      <c r="B23" s="6"/>
      <c r="C23" s="9"/>
      <c r="D23" s="9"/>
      <c r="E23" s="9"/>
      <c r="F23" s="9"/>
      <c r="G23" s="6"/>
      <c r="H23" s="9"/>
      <c r="I23" s="9"/>
      <c r="J23" s="9"/>
      <c r="K23" s="10"/>
      <c r="L23" s="9"/>
      <c r="M23" s="9"/>
      <c r="N23" s="9"/>
      <c r="O23" s="9"/>
      <c r="P23" s="9"/>
      <c r="Q23" s="9"/>
      <c r="R23" s="9"/>
      <c r="S23" s="9"/>
      <c r="T23" s="10"/>
      <c r="X23" s="17">
        <f>X21-X22</f>
        <v>4.734</v>
      </c>
    </row>
    <row r="24" spans="1:24">
      <c r="A24" s="6">
        <v>30</v>
      </c>
      <c r="B24" s="6"/>
      <c r="C24" s="9"/>
      <c r="D24" s="9"/>
      <c r="E24" s="9"/>
      <c r="F24" s="9"/>
      <c r="G24" s="6"/>
      <c r="H24" s="9"/>
      <c r="I24" s="9"/>
      <c r="J24" s="9"/>
      <c r="K24" s="10"/>
      <c r="L24" s="9"/>
      <c r="M24" s="9"/>
      <c r="N24" s="9"/>
      <c r="O24" s="9"/>
      <c r="P24" s="9"/>
      <c r="Q24" s="9"/>
      <c r="R24" s="9"/>
      <c r="S24" s="9"/>
      <c r="T24" s="10"/>
      <c r="W24" s="3" t="s">
        <v>75</v>
      </c>
      <c r="X24" s="15">
        <v>3</v>
      </c>
    </row>
    <row r="25" spans="1:24">
      <c r="A25" s="6">
        <v>31</v>
      </c>
      <c r="B25" s="6"/>
      <c r="C25" s="9"/>
      <c r="D25" s="9"/>
      <c r="E25" s="9"/>
      <c r="F25" s="9"/>
      <c r="G25" s="6"/>
      <c r="H25" s="9"/>
      <c r="I25" s="9"/>
      <c r="J25" s="9"/>
      <c r="K25" s="10"/>
      <c r="L25" s="9"/>
      <c r="M25" s="9"/>
      <c r="N25" s="9"/>
      <c r="O25" s="9"/>
      <c r="P25" s="9"/>
      <c r="Q25" s="9"/>
      <c r="R25" s="9"/>
      <c r="S25" s="9"/>
      <c r="T25" s="10"/>
      <c r="V25" s="3" t="s">
        <v>76</v>
      </c>
      <c r="X25" s="17">
        <f>X23/X24</f>
        <v>1.5780000000000001</v>
      </c>
    </row>
    <row r="26" spans="1:24">
      <c r="A26" s="6">
        <v>48</v>
      </c>
      <c r="B26" s="6"/>
      <c r="C26" s="9"/>
      <c r="D26" s="9"/>
      <c r="E26" s="9"/>
      <c r="F26" s="9"/>
      <c r="G26" s="6"/>
      <c r="H26" s="9"/>
      <c r="I26" s="9"/>
      <c r="J26" s="9"/>
      <c r="K26" s="10"/>
      <c r="L26" s="9"/>
      <c r="M26" s="9"/>
      <c r="N26" s="9"/>
      <c r="O26" s="9"/>
      <c r="P26" s="9"/>
      <c r="Q26" s="9"/>
      <c r="R26" s="9"/>
      <c r="S26" s="9"/>
      <c r="T26" s="10"/>
    </row>
    <row r="27" spans="1:24">
      <c r="A27" s="6">
        <v>49</v>
      </c>
      <c r="B27" s="6"/>
      <c r="C27" s="9"/>
      <c r="D27" s="9"/>
      <c r="E27" s="9" t="s">
        <v>77</v>
      </c>
      <c r="F27" s="9"/>
      <c r="G27" s="6"/>
      <c r="H27" s="9"/>
      <c r="I27" s="9"/>
      <c r="J27" s="9"/>
      <c r="K27" s="10"/>
      <c r="L27" s="9"/>
      <c r="M27" s="9"/>
      <c r="N27" s="9"/>
      <c r="O27" s="9"/>
      <c r="P27" s="9"/>
      <c r="Q27" s="9"/>
      <c r="R27" s="9"/>
      <c r="S27" s="9" t="s">
        <v>78</v>
      </c>
      <c r="T27" s="10"/>
      <c r="U27" s="3" t="s">
        <v>79</v>
      </c>
    </row>
    <row r="28" spans="1:24">
      <c r="A28" s="6">
        <v>50</v>
      </c>
      <c r="B28" s="6"/>
      <c r="C28" s="9"/>
      <c r="D28" s="9"/>
      <c r="E28" s="9"/>
      <c r="F28" s="9"/>
      <c r="G28" s="6"/>
      <c r="H28" s="9"/>
      <c r="I28" s="9"/>
      <c r="J28" s="9"/>
      <c r="K28" s="10"/>
      <c r="L28" s="9"/>
      <c r="M28" s="9"/>
      <c r="N28" s="9"/>
      <c r="O28" s="9"/>
      <c r="P28" s="9"/>
      <c r="Q28" s="9"/>
      <c r="R28" s="9"/>
      <c r="S28" s="9"/>
      <c r="T28" s="10"/>
    </row>
    <row r="29" spans="1:24">
      <c r="A29" s="6">
        <v>51</v>
      </c>
      <c r="B29" s="6"/>
      <c r="C29" s="9"/>
      <c r="D29" s="9"/>
      <c r="E29" s="9"/>
      <c r="F29" s="9"/>
      <c r="G29" s="6"/>
      <c r="H29" s="9"/>
      <c r="I29" s="9"/>
      <c r="J29" s="9"/>
      <c r="K29" s="10"/>
      <c r="L29" s="9"/>
      <c r="M29" s="9"/>
      <c r="N29" s="9"/>
      <c r="O29" s="9"/>
      <c r="P29" s="9"/>
      <c r="Q29" s="9"/>
      <c r="R29" s="9"/>
      <c r="S29" s="9"/>
      <c r="T29" s="10"/>
    </row>
    <row r="30" spans="1:24">
      <c r="A30" s="6">
        <v>52</v>
      </c>
      <c r="B30" s="6"/>
      <c r="C30" s="9"/>
      <c r="D30" s="9"/>
      <c r="E30" s="9"/>
      <c r="F30" s="9"/>
      <c r="G30" s="6"/>
      <c r="H30" s="9"/>
      <c r="I30" s="9"/>
      <c r="J30" s="9"/>
      <c r="K30" s="10"/>
      <c r="L30" s="9"/>
      <c r="M30" s="9"/>
      <c r="N30" s="9"/>
      <c r="O30" s="9"/>
      <c r="P30" s="9"/>
      <c r="Q30" s="9"/>
      <c r="R30" s="9"/>
      <c r="S30" s="9"/>
      <c r="T30" s="10"/>
    </row>
    <row r="31" spans="1:24">
      <c r="A31" s="6">
        <v>53</v>
      </c>
      <c r="B31" s="6"/>
      <c r="C31" s="9"/>
      <c r="D31" s="9"/>
      <c r="E31" s="9"/>
      <c r="F31" s="9"/>
      <c r="G31" s="6"/>
      <c r="H31" s="9"/>
      <c r="I31" s="9"/>
      <c r="J31" s="9"/>
      <c r="K31" s="10"/>
      <c r="L31" s="9"/>
      <c r="M31" s="9"/>
      <c r="N31" s="9"/>
      <c r="O31" s="9"/>
      <c r="P31" s="9"/>
      <c r="Q31" s="9"/>
      <c r="R31" s="9"/>
      <c r="S31" s="9"/>
      <c r="T31" s="10"/>
    </row>
    <row r="32" spans="1:24">
      <c r="A32" s="6">
        <v>54</v>
      </c>
      <c r="B32" s="11"/>
      <c r="C32" s="4"/>
      <c r="D32" s="4"/>
      <c r="E32" s="4"/>
      <c r="F32" s="4"/>
      <c r="G32" s="11"/>
      <c r="H32" s="4"/>
      <c r="I32" s="4"/>
      <c r="J32" s="4"/>
      <c r="K32" s="5"/>
      <c r="L32" s="9"/>
      <c r="M32" s="9"/>
      <c r="N32" s="9"/>
      <c r="O32" s="9"/>
      <c r="P32" s="9"/>
      <c r="Q32" s="9"/>
      <c r="R32" s="9"/>
      <c r="S32" s="9"/>
      <c r="T32" s="10"/>
    </row>
    <row r="33" spans="1:20">
      <c r="A33" s="61" t="s">
        <v>31</v>
      </c>
      <c r="B33" s="59">
        <v>0</v>
      </c>
      <c r="C33" s="59">
        <v>1</v>
      </c>
      <c r="D33" s="59">
        <v>2</v>
      </c>
      <c r="E33" s="59">
        <v>3</v>
      </c>
      <c r="F33" s="59">
        <v>4</v>
      </c>
      <c r="G33" s="59">
        <v>5</v>
      </c>
      <c r="H33" s="59">
        <v>6</v>
      </c>
      <c r="I33" s="59">
        <v>7</v>
      </c>
      <c r="J33" s="59">
        <v>8</v>
      </c>
      <c r="K33" s="59">
        <v>9</v>
      </c>
      <c r="L33" s="59" t="s">
        <v>32</v>
      </c>
      <c r="M33" s="59"/>
      <c r="N33" s="59"/>
      <c r="O33" s="59"/>
      <c r="P33" s="59"/>
      <c r="Q33" s="59"/>
      <c r="R33" s="59"/>
      <c r="S33" s="59"/>
      <c r="T33" s="60"/>
    </row>
    <row r="34" spans="1:20">
      <c r="A34" s="62"/>
      <c r="B34" s="63">
        <v>0</v>
      </c>
      <c r="C34" s="63">
        <v>1</v>
      </c>
      <c r="D34" s="63">
        <v>2</v>
      </c>
      <c r="E34" s="63">
        <v>3</v>
      </c>
      <c r="F34" s="63">
        <v>4</v>
      </c>
      <c r="G34" s="63">
        <v>5</v>
      </c>
      <c r="H34" s="63">
        <v>6</v>
      </c>
      <c r="I34" s="63">
        <v>7</v>
      </c>
      <c r="J34" s="63">
        <v>8</v>
      </c>
      <c r="K34" s="63">
        <v>9</v>
      </c>
      <c r="L34" s="4">
        <v>1</v>
      </c>
      <c r="M34" s="4">
        <v>2</v>
      </c>
      <c r="N34" s="4">
        <v>3</v>
      </c>
      <c r="O34" s="4">
        <v>4</v>
      </c>
      <c r="P34" s="4">
        <v>5</v>
      </c>
      <c r="Q34" s="4">
        <v>6</v>
      </c>
      <c r="R34" s="4">
        <v>7</v>
      </c>
      <c r="S34" s="4">
        <v>8</v>
      </c>
      <c r="T34" s="5">
        <v>9</v>
      </c>
    </row>
  </sheetData>
  <mergeCells count="24">
    <mergeCell ref="L2:T2"/>
    <mergeCell ref="A2:A3"/>
    <mergeCell ref="B2:B3"/>
    <mergeCell ref="C2:C3"/>
    <mergeCell ref="D2:D3"/>
    <mergeCell ref="E2:E3"/>
    <mergeCell ref="F2:F3"/>
    <mergeCell ref="G2:G3"/>
    <mergeCell ref="H2:H3"/>
    <mergeCell ref="I2:I3"/>
    <mergeCell ref="J2:J3"/>
    <mergeCell ref="K2:K3"/>
    <mergeCell ref="L33:T33"/>
    <mergeCell ref="A33:A34"/>
    <mergeCell ref="B33:B34"/>
    <mergeCell ref="C33:C34"/>
    <mergeCell ref="D33:D34"/>
    <mergeCell ref="E33:E34"/>
    <mergeCell ref="F33:F34"/>
    <mergeCell ref="G33:G34"/>
    <mergeCell ref="H33:H34"/>
    <mergeCell ref="I33:I34"/>
    <mergeCell ref="J33:J34"/>
    <mergeCell ref="K33:K34"/>
  </mergeCells>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X34"/>
  <sheetViews>
    <sheetView workbookViewId="0">
      <pane xSplit="1" ySplit="3" topLeftCell="B4" activePane="bottomRight" state="frozen"/>
      <selection pane="topRight" activeCell="B1" sqref="B1"/>
      <selection pane="bottomLeft" activeCell="A4" sqref="A4"/>
      <selection pane="bottomRight" activeCell="V27" sqref="V27"/>
    </sheetView>
  </sheetViews>
  <sheetFormatPr defaultColWidth="5.44140625" defaultRowHeight="14.4"/>
  <cols>
    <col min="1" max="11" width="5.44140625" style="3"/>
    <col min="12" max="20" width="2.88671875" style="3" customWidth="1"/>
    <col min="21" max="21" width="5.44140625" style="3"/>
    <col min="22" max="22" width="12.44140625" style="3" customWidth="1"/>
    <col min="23" max="23" width="9.88671875" style="3" customWidth="1"/>
    <col min="24" max="24" width="8.44140625" style="3" customWidth="1"/>
    <col min="25" max="16384" width="5.44140625" style="3"/>
  </cols>
  <sheetData>
    <row r="1" spans="1:24">
      <c r="F1" s="3" t="s">
        <v>80</v>
      </c>
    </row>
    <row r="2" spans="1:24">
      <c r="A2" s="61" t="s">
        <v>81</v>
      </c>
      <c r="B2" s="59">
        <v>0</v>
      </c>
      <c r="C2" s="59">
        <v>1</v>
      </c>
      <c r="D2" s="59">
        <v>2</v>
      </c>
      <c r="E2" s="59">
        <v>3</v>
      </c>
      <c r="F2" s="59">
        <v>4</v>
      </c>
      <c r="G2" s="59">
        <v>5</v>
      </c>
      <c r="H2" s="59">
        <v>6</v>
      </c>
      <c r="I2" s="59">
        <v>7</v>
      </c>
      <c r="J2" s="59">
        <v>8</v>
      </c>
      <c r="K2" s="59">
        <v>9</v>
      </c>
      <c r="L2" s="59" t="s">
        <v>32</v>
      </c>
      <c r="M2" s="59"/>
      <c r="N2" s="59"/>
      <c r="O2" s="59"/>
      <c r="P2" s="59"/>
      <c r="Q2" s="59"/>
      <c r="R2" s="59"/>
      <c r="S2" s="59"/>
      <c r="T2" s="60"/>
      <c r="V2" s="12" t="s">
        <v>52</v>
      </c>
      <c r="W2" s="12" t="s">
        <v>53</v>
      </c>
    </row>
    <row r="3" spans="1:24">
      <c r="A3" s="62"/>
      <c r="B3" s="63">
        <v>0</v>
      </c>
      <c r="C3" s="63">
        <v>1</v>
      </c>
      <c r="D3" s="63">
        <v>2</v>
      </c>
      <c r="E3" s="63">
        <v>3</v>
      </c>
      <c r="F3" s="63">
        <v>4</v>
      </c>
      <c r="G3" s="63">
        <v>5</v>
      </c>
      <c r="H3" s="63">
        <v>6</v>
      </c>
      <c r="I3" s="63">
        <v>7</v>
      </c>
      <c r="J3" s="63">
        <v>8</v>
      </c>
      <c r="K3" s="63">
        <v>9</v>
      </c>
      <c r="L3" s="4">
        <v>1</v>
      </c>
      <c r="M3" s="4">
        <v>2</v>
      </c>
      <c r="N3" s="4">
        <v>3</v>
      </c>
      <c r="O3" s="4">
        <v>4</v>
      </c>
      <c r="P3" s="4">
        <v>5</v>
      </c>
      <c r="Q3" s="4">
        <v>6</v>
      </c>
      <c r="R3" s="4">
        <v>7</v>
      </c>
      <c r="S3" s="4">
        <v>8</v>
      </c>
      <c r="T3" s="5">
        <v>9</v>
      </c>
      <c r="V3" s="12" t="s">
        <v>54</v>
      </c>
      <c r="W3" s="12" t="s">
        <v>56</v>
      </c>
    </row>
    <row r="4" spans="1:24">
      <c r="A4" s="6" t="s">
        <v>82</v>
      </c>
      <c r="B4" s="2" t="s">
        <v>111</v>
      </c>
      <c r="C4" s="7"/>
      <c r="D4" s="7"/>
      <c r="E4" s="7"/>
      <c r="F4" s="7"/>
      <c r="G4" s="2"/>
      <c r="H4" s="7"/>
      <c r="I4" s="7"/>
      <c r="J4" s="7"/>
      <c r="K4" s="8"/>
      <c r="L4" s="9"/>
      <c r="M4" s="9"/>
      <c r="N4" s="9"/>
      <c r="O4" s="9"/>
      <c r="P4" s="9"/>
      <c r="Q4" s="9"/>
      <c r="R4" s="9"/>
      <c r="S4" s="9"/>
      <c r="T4" s="10"/>
      <c r="V4" s="12" t="s">
        <v>59</v>
      </c>
      <c r="W4" s="12" t="s">
        <v>57</v>
      </c>
    </row>
    <row r="5" spans="1:24">
      <c r="A5" s="6" t="s">
        <v>83</v>
      </c>
      <c r="B5" s="6"/>
      <c r="C5" s="9"/>
      <c r="D5" s="9"/>
      <c r="E5" s="9"/>
      <c r="F5" s="9"/>
      <c r="G5" s="6"/>
      <c r="H5" s="9"/>
      <c r="I5" s="9"/>
      <c r="J5" s="9"/>
      <c r="K5" s="10"/>
      <c r="L5" s="9"/>
      <c r="M5" s="9"/>
      <c r="N5" s="9"/>
      <c r="O5" s="9"/>
      <c r="P5" s="9"/>
      <c r="Q5" s="9"/>
      <c r="R5" s="9"/>
      <c r="S5" s="9"/>
      <c r="T5" s="10"/>
      <c r="V5" s="12" t="s">
        <v>60</v>
      </c>
      <c r="W5" s="12" t="s">
        <v>58</v>
      </c>
    </row>
    <row r="6" spans="1:24">
      <c r="A6" s="6" t="s">
        <v>84</v>
      </c>
      <c r="B6" s="6"/>
      <c r="C6" s="9"/>
      <c r="D6" s="9"/>
      <c r="E6" s="9"/>
      <c r="F6" s="9"/>
      <c r="G6" s="6"/>
      <c r="H6" s="9"/>
      <c r="I6" s="9"/>
      <c r="J6" s="9"/>
      <c r="K6" s="10"/>
      <c r="L6" s="9"/>
      <c r="M6" s="9"/>
      <c r="N6" s="9"/>
      <c r="O6" s="9"/>
      <c r="P6" s="9"/>
      <c r="Q6" s="9"/>
      <c r="R6" s="9"/>
      <c r="S6" s="9"/>
      <c r="T6" s="10"/>
      <c r="V6" s="12" t="s">
        <v>55</v>
      </c>
      <c r="W6" s="12" t="s">
        <v>55</v>
      </c>
    </row>
    <row r="7" spans="1:24">
      <c r="A7" s="6" t="s">
        <v>85</v>
      </c>
      <c r="B7" s="6"/>
      <c r="C7" s="9"/>
      <c r="D7" s="9"/>
      <c r="E7" s="9"/>
      <c r="F7" s="9"/>
      <c r="G7" s="6"/>
      <c r="H7" s="9"/>
      <c r="I7" s="9"/>
      <c r="J7" s="9"/>
      <c r="K7" s="10"/>
      <c r="L7" s="9"/>
      <c r="M7" s="9"/>
      <c r="N7" s="9"/>
      <c r="O7" s="9"/>
      <c r="P7" s="9"/>
      <c r="Q7" s="9"/>
      <c r="R7" s="9"/>
      <c r="S7" s="9"/>
      <c r="T7" s="10"/>
      <c r="V7" s="13" t="s">
        <v>61</v>
      </c>
    </row>
    <row r="8" spans="1:24">
      <c r="A8" s="6" t="s">
        <v>86</v>
      </c>
      <c r="B8" s="6"/>
      <c r="C8" s="9"/>
      <c r="D8" s="9"/>
      <c r="E8" s="9"/>
      <c r="F8" s="9"/>
      <c r="G8" s="6"/>
      <c r="H8" s="9"/>
      <c r="I8" s="9"/>
      <c r="J8" s="9"/>
      <c r="K8" s="10"/>
      <c r="L8" s="9"/>
      <c r="M8" s="9"/>
      <c r="N8" s="9"/>
      <c r="O8" s="9"/>
      <c r="P8" s="9"/>
      <c r="Q8" s="9"/>
      <c r="R8" s="9"/>
      <c r="S8" s="9"/>
      <c r="T8" s="10"/>
      <c r="V8" s="13" t="s">
        <v>62</v>
      </c>
    </row>
    <row r="9" spans="1:24">
      <c r="A9" s="6" t="s">
        <v>87</v>
      </c>
      <c r="B9" s="6"/>
      <c r="C9" s="9"/>
      <c r="D9" s="9"/>
      <c r="E9" s="9"/>
      <c r="F9" s="9"/>
      <c r="G9" s="6"/>
      <c r="H9" s="9"/>
      <c r="I9" s="9"/>
      <c r="J9" s="9"/>
      <c r="K9" s="10"/>
      <c r="L9" s="9"/>
      <c r="M9" s="9"/>
      <c r="N9" s="9"/>
      <c r="O9" s="9"/>
      <c r="P9" s="9"/>
      <c r="Q9" s="9"/>
      <c r="R9" s="9"/>
      <c r="S9" s="9"/>
      <c r="T9" s="10"/>
      <c r="V9" s="13" t="s">
        <v>63</v>
      </c>
    </row>
    <row r="10" spans="1:24">
      <c r="A10" s="6" t="s">
        <v>88</v>
      </c>
      <c r="B10" s="6"/>
      <c r="C10" s="9"/>
      <c r="D10" s="9"/>
      <c r="E10" s="9"/>
      <c r="F10" s="9"/>
      <c r="G10" s="6"/>
      <c r="H10" s="9"/>
      <c r="I10" s="9"/>
      <c r="J10" s="9"/>
      <c r="K10" s="10"/>
      <c r="L10" s="9"/>
      <c r="M10" s="9"/>
      <c r="N10" s="9"/>
      <c r="O10" s="9"/>
      <c r="P10" s="9"/>
      <c r="Q10" s="9"/>
      <c r="R10" s="9"/>
      <c r="S10" s="9"/>
      <c r="T10" s="10"/>
    </row>
    <row r="11" spans="1:24">
      <c r="A11" s="6" t="s">
        <v>89</v>
      </c>
      <c r="B11" s="6"/>
      <c r="C11" s="9"/>
      <c r="D11" s="9"/>
      <c r="E11" s="9"/>
      <c r="F11" s="9"/>
      <c r="G11" s="6"/>
      <c r="H11" s="9"/>
      <c r="I11" s="9"/>
      <c r="J11" s="9" t="s">
        <v>112</v>
      </c>
      <c r="K11" s="10"/>
      <c r="L11" s="9"/>
      <c r="M11" s="9"/>
      <c r="N11" s="9"/>
      <c r="O11" s="9"/>
      <c r="P11" s="9"/>
      <c r="Q11" s="9"/>
      <c r="R11" s="9"/>
      <c r="S11" s="9"/>
      <c r="T11" s="10"/>
      <c r="V11"/>
    </row>
    <row r="12" spans="1:24">
      <c r="A12" s="6" t="s">
        <v>90</v>
      </c>
      <c r="B12" s="6"/>
      <c r="C12" s="9"/>
      <c r="D12" s="9"/>
      <c r="E12" s="9"/>
      <c r="F12" s="9"/>
      <c r="G12" s="6"/>
      <c r="H12" s="9"/>
      <c r="I12" s="9"/>
      <c r="J12" s="9"/>
      <c r="K12" s="10"/>
      <c r="L12" s="9"/>
      <c r="M12" s="9"/>
      <c r="N12" s="9"/>
      <c r="O12" s="9"/>
      <c r="P12" s="9"/>
      <c r="Q12" s="9"/>
      <c r="R12" s="9"/>
      <c r="S12" s="9"/>
      <c r="T12" s="10"/>
    </row>
    <row r="13" spans="1:24">
      <c r="A13" s="6" t="s">
        <v>91</v>
      </c>
      <c r="B13" s="6"/>
      <c r="C13" s="9"/>
      <c r="D13" s="9"/>
      <c r="E13" s="9"/>
      <c r="F13" s="9"/>
      <c r="G13" s="6"/>
      <c r="H13" s="9"/>
      <c r="I13" s="9"/>
      <c r="J13" s="9"/>
      <c r="K13" s="10"/>
      <c r="L13" s="9"/>
      <c r="M13" s="9"/>
      <c r="N13" s="9"/>
      <c r="O13" s="9"/>
      <c r="P13" s="9"/>
      <c r="Q13" s="9"/>
      <c r="R13" s="9"/>
      <c r="S13" s="9"/>
      <c r="T13" s="10"/>
      <c r="V13" s="13" t="s">
        <v>64</v>
      </c>
    </row>
    <row r="14" spans="1:24">
      <c r="A14" s="6" t="s">
        <v>92</v>
      </c>
      <c r="B14" s="6"/>
      <c r="C14" s="9"/>
      <c r="D14" s="9"/>
      <c r="E14" s="9"/>
      <c r="F14" s="9"/>
      <c r="G14" s="6"/>
      <c r="H14" s="9"/>
      <c r="I14" s="9"/>
      <c r="J14" s="9"/>
      <c r="K14" s="10"/>
      <c r="L14" s="9"/>
      <c r="M14" s="9"/>
      <c r="N14" s="9"/>
      <c r="O14" s="9"/>
      <c r="P14" s="9"/>
      <c r="Q14" s="9"/>
      <c r="R14" s="9"/>
      <c r="S14" s="9"/>
      <c r="T14" s="10"/>
      <c r="U14"/>
    </row>
    <row r="15" spans="1:24">
      <c r="A15" s="6" t="s">
        <v>93</v>
      </c>
      <c r="B15" s="6"/>
      <c r="C15" s="9"/>
      <c r="D15" s="9"/>
      <c r="E15" s="9"/>
      <c r="F15" s="9"/>
      <c r="G15" s="6"/>
      <c r="H15" s="9"/>
      <c r="I15" s="9"/>
      <c r="J15" s="9"/>
      <c r="K15" s="10"/>
      <c r="L15" s="9"/>
      <c r="M15" s="9"/>
      <c r="N15" s="9"/>
      <c r="O15" s="9"/>
      <c r="P15" s="9"/>
      <c r="Q15" s="9"/>
      <c r="R15" s="9"/>
      <c r="S15" s="9"/>
      <c r="T15" s="10"/>
      <c r="V15" s="3" t="s">
        <v>31</v>
      </c>
      <c r="X15" s="3" t="s">
        <v>53</v>
      </c>
    </row>
    <row r="16" spans="1:24">
      <c r="A16" s="6" t="s">
        <v>94</v>
      </c>
      <c r="B16" s="6"/>
      <c r="C16" s="9"/>
      <c r="D16" s="9"/>
      <c r="E16" s="9"/>
      <c r="F16" s="9"/>
      <c r="G16" s="6"/>
      <c r="H16" s="9"/>
      <c r="I16" s="9"/>
      <c r="J16" s="9"/>
      <c r="K16" s="10"/>
      <c r="L16" s="9"/>
      <c r="M16" s="9"/>
      <c r="N16" s="9"/>
      <c r="O16" s="9"/>
      <c r="P16" s="9"/>
      <c r="Q16" s="9"/>
      <c r="R16" s="9"/>
      <c r="S16" s="9"/>
      <c r="T16" s="10"/>
    </row>
    <row r="17" spans="1:24">
      <c r="A17" s="6" t="s">
        <v>95</v>
      </c>
      <c r="B17" s="6"/>
      <c r="C17" s="9"/>
      <c r="D17" s="9"/>
      <c r="E17" s="9"/>
      <c r="F17" s="9"/>
      <c r="G17" s="6"/>
      <c r="H17" s="9"/>
      <c r="I17" s="9"/>
      <c r="J17" s="9"/>
      <c r="K17" s="10"/>
      <c r="L17" s="9"/>
      <c r="M17" s="9"/>
      <c r="N17" s="9"/>
      <c r="O17" s="9"/>
      <c r="P17" s="9"/>
      <c r="Q17" s="9"/>
      <c r="R17" s="9"/>
      <c r="S17" s="9"/>
      <c r="T17" s="10"/>
      <c r="V17" s="3" t="s">
        <v>67</v>
      </c>
      <c r="X17" s="15" t="s">
        <v>68</v>
      </c>
    </row>
    <row r="18" spans="1:24">
      <c r="A18" s="6" t="s">
        <v>96</v>
      </c>
      <c r="B18" s="6"/>
      <c r="C18" s="9"/>
      <c r="D18" s="9"/>
      <c r="E18" s="9"/>
      <c r="F18" s="9"/>
      <c r="G18" s="6"/>
      <c r="H18" s="9"/>
      <c r="I18" s="9"/>
      <c r="J18" s="9"/>
      <c r="K18" s="10"/>
      <c r="L18" s="9"/>
      <c r="M18" s="9"/>
      <c r="N18" s="9"/>
      <c r="O18" s="9"/>
      <c r="P18" s="9"/>
      <c r="Q18" s="9"/>
      <c r="R18" s="9"/>
      <c r="S18" s="9"/>
      <c r="T18" s="10"/>
      <c r="W18" s="14" t="s">
        <v>69</v>
      </c>
      <c r="X18" s="15" t="s">
        <v>70</v>
      </c>
    </row>
    <row r="19" spans="1:24">
      <c r="A19" s="6" t="s">
        <v>97</v>
      </c>
      <c r="B19" s="6"/>
      <c r="C19" s="9"/>
      <c r="D19" s="9"/>
      <c r="E19" s="9"/>
      <c r="F19" s="9"/>
      <c r="G19" s="6"/>
      <c r="H19" s="9"/>
      <c r="I19" s="9"/>
      <c r="J19" s="9"/>
      <c r="K19" s="10"/>
      <c r="L19" s="9"/>
      <c r="M19" s="9"/>
      <c r="N19" s="9"/>
      <c r="O19" s="9"/>
      <c r="P19" s="9"/>
      <c r="Q19" s="9"/>
      <c r="R19" s="9"/>
      <c r="S19" s="9"/>
      <c r="T19" s="10"/>
      <c r="W19" s="3" t="s">
        <v>72</v>
      </c>
      <c r="X19" s="16">
        <f>X17*X18</f>
        <v>2.7484000000000002</v>
      </c>
    </row>
    <row r="20" spans="1:24">
      <c r="A20" s="6" t="s">
        <v>98</v>
      </c>
      <c r="B20" s="6"/>
      <c r="C20" s="9"/>
      <c r="D20" s="9"/>
      <c r="E20" s="9"/>
      <c r="F20" s="9"/>
      <c r="G20" s="6"/>
      <c r="H20" s="9"/>
      <c r="I20" s="9"/>
      <c r="J20" s="9"/>
      <c r="K20" s="10"/>
      <c r="L20" s="9"/>
      <c r="M20" s="9"/>
      <c r="N20" s="9"/>
      <c r="O20" s="9"/>
      <c r="P20" s="9"/>
      <c r="Q20" s="9"/>
      <c r="R20" s="9"/>
      <c r="S20" s="9"/>
      <c r="T20" s="10"/>
      <c r="V20" s="3" t="s">
        <v>65</v>
      </c>
      <c r="W20" s="14" t="s">
        <v>71</v>
      </c>
      <c r="X20" s="15" t="s">
        <v>66</v>
      </c>
    </row>
    <row r="21" spans="1:24">
      <c r="A21" s="6" t="s">
        <v>99</v>
      </c>
      <c r="B21" s="6"/>
      <c r="C21" s="9"/>
      <c r="D21" s="9"/>
      <c r="E21" s="9"/>
      <c r="F21" s="9"/>
      <c r="G21" s="6"/>
      <c r="H21" s="9"/>
      <c r="I21" s="9"/>
      <c r="J21" s="9"/>
      <c r="K21" s="10"/>
      <c r="L21" s="9"/>
      <c r="M21" s="9"/>
      <c r="N21" s="9"/>
      <c r="O21" s="9"/>
      <c r="P21" s="9"/>
      <c r="Q21" s="9"/>
      <c r="R21" s="9"/>
      <c r="S21" s="9"/>
      <c r="T21" s="10"/>
      <c r="X21" s="16">
        <f>X19+X20</f>
        <v>5.4419000000000004</v>
      </c>
    </row>
    <row r="22" spans="1:24">
      <c r="A22" s="6" t="s">
        <v>100</v>
      </c>
      <c r="B22" s="6"/>
      <c r="C22" s="9"/>
      <c r="D22" s="9"/>
      <c r="E22" s="9"/>
      <c r="F22" s="9"/>
      <c r="G22" s="6"/>
      <c r="H22" s="9"/>
      <c r="I22" s="9"/>
      <c r="J22" s="9"/>
      <c r="K22" s="10"/>
      <c r="L22" s="9"/>
      <c r="M22" s="9"/>
      <c r="N22" s="9"/>
      <c r="O22" s="9"/>
      <c r="P22" s="9"/>
      <c r="Q22" s="9"/>
      <c r="R22" s="9"/>
      <c r="S22" s="9"/>
      <c r="T22" s="10"/>
      <c r="V22" s="3" t="s">
        <v>73</v>
      </c>
      <c r="W22" s="14" t="s">
        <v>74</v>
      </c>
      <c r="X22" s="16">
        <v>0.70789999999999997</v>
      </c>
    </row>
    <row r="23" spans="1:24">
      <c r="A23" s="6" t="s">
        <v>101</v>
      </c>
      <c r="B23" s="6"/>
      <c r="C23" s="9"/>
      <c r="D23" s="9"/>
      <c r="E23" s="9"/>
      <c r="F23" s="9"/>
      <c r="G23" s="6"/>
      <c r="H23" s="9"/>
      <c r="I23" s="9"/>
      <c r="J23" s="9"/>
      <c r="K23" s="10"/>
      <c r="L23" s="9"/>
      <c r="M23" s="9"/>
      <c r="N23" s="9"/>
      <c r="O23" s="9"/>
      <c r="P23" s="9"/>
      <c r="Q23" s="9"/>
      <c r="R23" s="9"/>
      <c r="S23" s="9"/>
      <c r="T23" s="10"/>
      <c r="X23" s="17">
        <f>X21-X22</f>
        <v>4.734</v>
      </c>
    </row>
    <row r="24" spans="1:24">
      <c r="A24" s="6" t="s">
        <v>102</v>
      </c>
      <c r="B24" s="6"/>
      <c r="C24" s="9"/>
      <c r="D24" s="9"/>
      <c r="E24" s="9"/>
      <c r="F24" s="9"/>
      <c r="G24" s="6"/>
      <c r="H24" s="9"/>
      <c r="I24" s="9"/>
      <c r="J24" s="9"/>
      <c r="K24" s="10"/>
      <c r="L24" s="9"/>
      <c r="M24" s="9"/>
      <c r="N24" s="9"/>
      <c r="O24" s="9"/>
      <c r="P24" s="9"/>
      <c r="Q24" s="9"/>
      <c r="R24" s="9"/>
      <c r="S24" s="9"/>
      <c r="T24" s="10"/>
      <c r="W24" s="3" t="s">
        <v>75</v>
      </c>
      <c r="X24" s="15">
        <v>3</v>
      </c>
    </row>
    <row r="25" spans="1:24">
      <c r="A25" s="6" t="s">
        <v>103</v>
      </c>
      <c r="B25" s="6"/>
      <c r="C25" s="9"/>
      <c r="D25" s="9"/>
      <c r="E25" s="9"/>
      <c r="F25" s="9"/>
      <c r="G25" s="6"/>
      <c r="H25" s="9"/>
      <c r="I25" s="9"/>
      <c r="J25" s="9"/>
      <c r="K25" s="10"/>
      <c r="L25" s="9"/>
      <c r="M25" s="9"/>
      <c r="N25" s="9"/>
      <c r="O25" s="9"/>
      <c r="P25" s="9"/>
      <c r="Q25" s="9"/>
      <c r="R25" s="9"/>
      <c r="S25" s="9"/>
      <c r="T25" s="10"/>
      <c r="V25" s="3" t="s">
        <v>76</v>
      </c>
      <c r="X25" s="17">
        <f>X23/X24</f>
        <v>1.5780000000000001</v>
      </c>
    </row>
    <row r="26" spans="1:24">
      <c r="A26" s="6" t="s">
        <v>104</v>
      </c>
      <c r="B26" s="6"/>
      <c r="C26" s="9"/>
      <c r="D26" s="9"/>
      <c r="E26" s="9"/>
      <c r="F26" s="9"/>
      <c r="G26" s="6"/>
      <c r="H26" s="9"/>
      <c r="I26" s="9"/>
      <c r="J26" s="9"/>
      <c r="K26" s="10"/>
      <c r="L26" s="9"/>
      <c r="M26" s="9"/>
      <c r="N26" s="9"/>
      <c r="O26" s="9"/>
      <c r="P26" s="9"/>
      <c r="Q26" s="9"/>
      <c r="R26" s="9"/>
      <c r="S26" s="9"/>
      <c r="T26" s="10"/>
    </row>
    <row r="27" spans="1:24">
      <c r="A27" s="6" t="s">
        <v>105</v>
      </c>
      <c r="B27" s="6"/>
      <c r="C27" s="9"/>
      <c r="D27" s="9"/>
      <c r="E27" s="9"/>
      <c r="F27" s="9"/>
      <c r="G27" s="6"/>
      <c r="H27" s="9"/>
      <c r="I27" s="9"/>
      <c r="J27" s="9"/>
      <c r="K27" s="10"/>
      <c r="L27" s="9"/>
      <c r="M27" s="9"/>
      <c r="N27" s="9"/>
      <c r="O27" s="9"/>
      <c r="P27" s="9"/>
      <c r="Q27" s="9"/>
      <c r="R27" s="9"/>
      <c r="S27" s="9"/>
      <c r="T27" s="10"/>
      <c r="V27" s="18">
        <f>(493.8*23.67^2/5.104)^(1/3)</f>
        <v>37.845331342461016</v>
      </c>
    </row>
    <row r="28" spans="1:24">
      <c r="A28" s="6" t="s">
        <v>106</v>
      </c>
      <c r="B28" s="6"/>
      <c r="C28" s="9"/>
      <c r="D28" s="9"/>
      <c r="E28" s="9"/>
      <c r="F28" s="9"/>
      <c r="G28" s="6"/>
      <c r="H28" s="9"/>
      <c r="I28" s="9"/>
      <c r="J28" s="9"/>
      <c r="K28" s="10"/>
      <c r="L28" s="9"/>
      <c r="M28" s="9"/>
      <c r="N28" s="9"/>
      <c r="O28" s="9"/>
      <c r="P28" s="9"/>
      <c r="Q28" s="9"/>
      <c r="R28" s="9"/>
      <c r="S28" s="9"/>
      <c r="T28" s="10"/>
      <c r="V28" s="18"/>
    </row>
    <row r="29" spans="1:24">
      <c r="A29" s="6" t="s">
        <v>107</v>
      </c>
      <c r="B29" s="6"/>
      <c r="C29" s="9"/>
      <c r="D29" s="9"/>
      <c r="E29" s="9"/>
      <c r="F29" s="9"/>
      <c r="G29" s="6"/>
      <c r="H29" s="9"/>
      <c r="I29" s="9"/>
      <c r="J29" s="9"/>
      <c r="K29" s="10"/>
      <c r="L29" s="9"/>
      <c r="M29" s="9"/>
      <c r="N29" s="9"/>
      <c r="O29" s="9"/>
      <c r="P29" s="9"/>
      <c r="Q29" s="9"/>
      <c r="R29" s="9"/>
      <c r="S29" s="9"/>
      <c r="T29" s="10"/>
    </row>
    <row r="30" spans="1:24">
      <c r="A30" s="6" t="s">
        <v>108</v>
      </c>
      <c r="B30" s="6"/>
      <c r="C30" s="9"/>
      <c r="D30" s="9"/>
      <c r="E30" s="9"/>
      <c r="F30" s="9"/>
      <c r="G30" s="6"/>
      <c r="H30" s="9"/>
      <c r="I30" s="9"/>
      <c r="J30" s="9"/>
      <c r="K30" s="10"/>
      <c r="L30" s="9"/>
      <c r="M30" s="9"/>
      <c r="N30" s="9"/>
      <c r="O30" s="9"/>
      <c r="P30" s="9"/>
      <c r="Q30" s="9"/>
      <c r="R30" s="9"/>
      <c r="S30" s="9"/>
      <c r="T30" s="10"/>
    </row>
    <row r="31" spans="1:24">
      <c r="A31" s="6" t="s">
        <v>109</v>
      </c>
      <c r="B31" s="6"/>
      <c r="C31" s="9"/>
      <c r="D31" s="9"/>
      <c r="E31" s="9"/>
      <c r="F31" s="9"/>
      <c r="G31" s="6"/>
      <c r="H31" s="9"/>
      <c r="I31" s="9"/>
      <c r="J31" s="9"/>
      <c r="K31" s="10"/>
      <c r="L31" s="9"/>
      <c r="M31" s="9"/>
      <c r="N31" s="9"/>
      <c r="O31" s="9"/>
      <c r="P31" s="9"/>
      <c r="Q31" s="9"/>
      <c r="R31" s="9"/>
      <c r="S31" s="9"/>
      <c r="T31" s="10"/>
    </row>
    <row r="32" spans="1:24">
      <c r="A32" s="6" t="s">
        <v>110</v>
      </c>
      <c r="B32" s="11"/>
      <c r="C32" s="4"/>
      <c r="D32" s="4"/>
      <c r="E32" s="4"/>
      <c r="F32" s="4"/>
      <c r="G32" s="11"/>
      <c r="H32" s="4"/>
      <c r="I32" s="4"/>
      <c r="J32" s="4"/>
      <c r="K32" s="5"/>
      <c r="L32" s="9"/>
      <c r="M32" s="9"/>
      <c r="N32" s="9"/>
      <c r="O32" s="9"/>
      <c r="P32" s="9"/>
      <c r="Q32" s="9"/>
      <c r="R32" s="9"/>
      <c r="S32" s="9"/>
      <c r="T32" s="10"/>
    </row>
    <row r="33" spans="1:20">
      <c r="A33" s="61" t="s">
        <v>81</v>
      </c>
      <c r="B33" s="59">
        <v>0</v>
      </c>
      <c r="C33" s="59">
        <v>1</v>
      </c>
      <c r="D33" s="59">
        <v>2</v>
      </c>
      <c r="E33" s="59">
        <v>3</v>
      </c>
      <c r="F33" s="59">
        <v>4</v>
      </c>
      <c r="G33" s="59">
        <v>5</v>
      </c>
      <c r="H33" s="59">
        <v>6</v>
      </c>
      <c r="I33" s="59">
        <v>7</v>
      </c>
      <c r="J33" s="59">
        <v>8</v>
      </c>
      <c r="K33" s="59">
        <v>9</v>
      </c>
      <c r="L33" s="59" t="s">
        <v>32</v>
      </c>
      <c r="M33" s="59"/>
      <c r="N33" s="59"/>
      <c r="O33" s="59"/>
      <c r="P33" s="59"/>
      <c r="Q33" s="59"/>
      <c r="R33" s="59"/>
      <c r="S33" s="59"/>
      <c r="T33" s="60"/>
    </row>
    <row r="34" spans="1:20">
      <c r="A34" s="62"/>
      <c r="B34" s="63">
        <v>0</v>
      </c>
      <c r="C34" s="63">
        <v>1</v>
      </c>
      <c r="D34" s="63">
        <v>2</v>
      </c>
      <c r="E34" s="63">
        <v>3</v>
      </c>
      <c r="F34" s="63">
        <v>4</v>
      </c>
      <c r="G34" s="63">
        <v>5</v>
      </c>
      <c r="H34" s="63">
        <v>6</v>
      </c>
      <c r="I34" s="63">
        <v>7</v>
      </c>
      <c r="J34" s="63">
        <v>8</v>
      </c>
      <c r="K34" s="63">
        <v>9</v>
      </c>
      <c r="L34" s="4">
        <v>1</v>
      </c>
      <c r="M34" s="4">
        <v>2</v>
      </c>
      <c r="N34" s="4">
        <v>3</v>
      </c>
      <c r="O34" s="4">
        <v>4</v>
      </c>
      <c r="P34" s="4">
        <v>5</v>
      </c>
      <c r="Q34" s="4">
        <v>6</v>
      </c>
      <c r="R34" s="4">
        <v>7</v>
      </c>
      <c r="S34" s="4">
        <v>8</v>
      </c>
      <c r="T34" s="5">
        <v>9</v>
      </c>
    </row>
  </sheetData>
  <mergeCells count="24">
    <mergeCell ref="L2:T2"/>
    <mergeCell ref="A2:A3"/>
    <mergeCell ref="B2:B3"/>
    <mergeCell ref="C2:C3"/>
    <mergeCell ref="D2:D3"/>
    <mergeCell ref="E2:E3"/>
    <mergeCell ref="F2:F3"/>
    <mergeCell ref="G2:G3"/>
    <mergeCell ref="H2:H3"/>
    <mergeCell ref="I2:I3"/>
    <mergeCell ref="J2:J3"/>
    <mergeCell ref="K2:K3"/>
    <mergeCell ref="L33:T33"/>
    <mergeCell ref="A33:A34"/>
    <mergeCell ref="B33:B34"/>
    <mergeCell ref="C33:C34"/>
    <mergeCell ref="D33:D34"/>
    <mergeCell ref="E33:E34"/>
    <mergeCell ref="F33:F34"/>
    <mergeCell ref="G33:G34"/>
    <mergeCell ref="H33:H34"/>
    <mergeCell ref="I33:I34"/>
    <mergeCell ref="J33:J34"/>
    <mergeCell ref="K33:K34"/>
  </mergeCells>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M20"/>
  <sheetViews>
    <sheetView topLeftCell="A10" workbookViewId="0">
      <selection activeCell="J11" sqref="J11"/>
    </sheetView>
  </sheetViews>
  <sheetFormatPr defaultRowHeight="14.4"/>
  <cols>
    <col min="4" max="6" width="12" bestFit="1" customWidth="1"/>
    <col min="11" max="13" width="12" bestFit="1" customWidth="1"/>
  </cols>
  <sheetData>
    <row r="1" spans="1:13">
      <c r="A1">
        <v>100</v>
      </c>
      <c r="B1">
        <v>1</v>
      </c>
      <c r="C1">
        <v>0.9</v>
      </c>
      <c r="D1">
        <f>C1^B1</f>
        <v>0.9</v>
      </c>
      <c r="E1">
        <f>A1*D1</f>
        <v>90</v>
      </c>
      <c r="H1">
        <v>100</v>
      </c>
      <c r="I1">
        <v>1</v>
      </c>
      <c r="J1">
        <v>1.1000000000000001</v>
      </c>
      <c r="K1">
        <f>J1^I1</f>
        <v>1.1000000000000001</v>
      </c>
      <c r="L1">
        <f>H1*K1</f>
        <v>110.00000000000001</v>
      </c>
    </row>
    <row r="2" spans="1:13">
      <c r="A2">
        <v>100</v>
      </c>
      <c r="B2">
        <v>2</v>
      </c>
      <c r="C2">
        <v>0.9</v>
      </c>
      <c r="D2">
        <f t="shared" ref="D2:D10" si="0">C2^B2</f>
        <v>0.81</v>
      </c>
      <c r="E2">
        <f t="shared" ref="E2:E10" si="1">A2*D2</f>
        <v>81</v>
      </c>
      <c r="F2">
        <f>E1*C1</f>
        <v>81</v>
      </c>
      <c r="H2">
        <v>100</v>
      </c>
      <c r="I2">
        <v>2</v>
      </c>
      <c r="J2">
        <v>1.1000000000000001</v>
      </c>
      <c r="K2">
        <f t="shared" ref="K2:K20" si="2">J2^I2</f>
        <v>1.2100000000000002</v>
      </c>
      <c r="L2">
        <f t="shared" ref="L2:L20" si="3">H2*K2</f>
        <v>121.00000000000001</v>
      </c>
      <c r="M2">
        <f>L1*J1</f>
        <v>121.00000000000003</v>
      </c>
    </row>
    <row r="3" spans="1:13">
      <c r="A3">
        <v>100</v>
      </c>
      <c r="B3">
        <v>3</v>
      </c>
      <c r="C3">
        <v>0.9</v>
      </c>
      <c r="D3">
        <f t="shared" si="0"/>
        <v>0.72900000000000009</v>
      </c>
      <c r="E3">
        <f t="shared" si="1"/>
        <v>72.900000000000006</v>
      </c>
      <c r="F3">
        <f t="shared" ref="F3:F10" si="4">E2*C2</f>
        <v>72.900000000000006</v>
      </c>
      <c r="H3">
        <v>100</v>
      </c>
      <c r="I3">
        <v>3</v>
      </c>
      <c r="J3">
        <v>1.1000000000000001</v>
      </c>
      <c r="K3">
        <f t="shared" si="2"/>
        <v>1.3310000000000004</v>
      </c>
      <c r="L3">
        <f t="shared" si="3"/>
        <v>133.10000000000005</v>
      </c>
      <c r="M3">
        <f t="shared" ref="M3:M20" si="5">L2*J2</f>
        <v>133.10000000000002</v>
      </c>
    </row>
    <row r="4" spans="1:13">
      <c r="A4">
        <v>100</v>
      </c>
      <c r="B4">
        <v>4</v>
      </c>
      <c r="C4">
        <v>0.9</v>
      </c>
      <c r="D4">
        <f t="shared" si="0"/>
        <v>0.65610000000000013</v>
      </c>
      <c r="E4">
        <f t="shared" si="1"/>
        <v>65.610000000000014</v>
      </c>
      <c r="F4">
        <f t="shared" si="4"/>
        <v>65.610000000000014</v>
      </c>
      <c r="H4">
        <v>100</v>
      </c>
      <c r="I4">
        <v>4</v>
      </c>
      <c r="J4">
        <v>1.1000000000000001</v>
      </c>
      <c r="K4">
        <f t="shared" si="2"/>
        <v>1.4641000000000004</v>
      </c>
      <c r="L4">
        <f t="shared" si="3"/>
        <v>146.41000000000005</v>
      </c>
      <c r="M4">
        <f t="shared" si="5"/>
        <v>146.41000000000008</v>
      </c>
    </row>
    <row r="5" spans="1:13">
      <c r="A5">
        <v>100</v>
      </c>
      <c r="B5">
        <v>5</v>
      </c>
      <c r="C5">
        <v>0.9</v>
      </c>
      <c r="D5">
        <f t="shared" si="0"/>
        <v>0.59049000000000018</v>
      </c>
      <c r="E5">
        <f t="shared" si="1"/>
        <v>59.049000000000021</v>
      </c>
      <c r="F5">
        <f t="shared" si="4"/>
        <v>59.049000000000014</v>
      </c>
      <c r="H5">
        <v>100</v>
      </c>
      <c r="I5">
        <v>5</v>
      </c>
      <c r="J5">
        <v>1.1000000000000001</v>
      </c>
      <c r="K5">
        <f t="shared" si="2"/>
        <v>1.6105100000000006</v>
      </c>
      <c r="L5">
        <f t="shared" si="3"/>
        <v>161.05100000000004</v>
      </c>
      <c r="M5">
        <f t="shared" si="5"/>
        <v>161.05100000000007</v>
      </c>
    </row>
    <row r="6" spans="1:13">
      <c r="A6">
        <v>100</v>
      </c>
      <c r="B6">
        <v>6</v>
      </c>
      <c r="C6">
        <v>0.9</v>
      </c>
      <c r="D6">
        <f t="shared" si="0"/>
        <v>0.53144100000000016</v>
      </c>
      <c r="E6">
        <f t="shared" si="1"/>
        <v>53.144100000000016</v>
      </c>
      <c r="F6">
        <f t="shared" si="4"/>
        <v>53.144100000000023</v>
      </c>
      <c r="H6">
        <v>100</v>
      </c>
      <c r="I6">
        <v>6</v>
      </c>
      <c r="J6">
        <v>1.1000000000000001</v>
      </c>
      <c r="K6">
        <f t="shared" si="2"/>
        <v>1.7715610000000008</v>
      </c>
      <c r="L6">
        <f t="shared" si="3"/>
        <v>177.15610000000009</v>
      </c>
      <c r="M6">
        <f t="shared" si="5"/>
        <v>177.15610000000007</v>
      </c>
    </row>
    <row r="7" spans="1:13">
      <c r="A7">
        <v>100</v>
      </c>
      <c r="B7">
        <v>7</v>
      </c>
      <c r="C7">
        <v>0.9</v>
      </c>
      <c r="D7">
        <f t="shared" si="0"/>
        <v>0.47829690000000014</v>
      </c>
      <c r="E7">
        <f t="shared" si="1"/>
        <v>47.829690000000014</v>
      </c>
      <c r="F7">
        <f t="shared" si="4"/>
        <v>47.829690000000014</v>
      </c>
      <c r="H7">
        <v>100</v>
      </c>
      <c r="I7">
        <v>7</v>
      </c>
      <c r="J7">
        <v>1.1000000000000001</v>
      </c>
      <c r="K7">
        <f t="shared" si="2"/>
        <v>1.9487171000000012</v>
      </c>
      <c r="L7">
        <f t="shared" si="3"/>
        <v>194.87171000000012</v>
      </c>
      <c r="M7">
        <f t="shared" si="5"/>
        <v>194.87171000000012</v>
      </c>
    </row>
    <row r="8" spans="1:13">
      <c r="A8">
        <v>100</v>
      </c>
      <c r="B8">
        <v>8</v>
      </c>
      <c r="C8">
        <v>0.9</v>
      </c>
      <c r="D8">
        <f t="shared" si="0"/>
        <v>0.43046721000000016</v>
      </c>
      <c r="E8">
        <f t="shared" si="1"/>
        <v>43.046721000000012</v>
      </c>
      <c r="F8">
        <f t="shared" si="4"/>
        <v>43.046721000000012</v>
      </c>
      <c r="H8">
        <v>100</v>
      </c>
      <c r="I8">
        <v>8</v>
      </c>
      <c r="J8">
        <v>1.1000000000000001</v>
      </c>
      <c r="K8">
        <f t="shared" si="2"/>
        <v>2.1435888100000011</v>
      </c>
      <c r="L8">
        <f t="shared" si="3"/>
        <v>214.35888100000011</v>
      </c>
      <c r="M8">
        <f t="shared" si="5"/>
        <v>214.35888100000014</v>
      </c>
    </row>
    <row r="9" spans="1:13">
      <c r="A9">
        <v>100</v>
      </c>
      <c r="B9">
        <v>9</v>
      </c>
      <c r="C9">
        <v>0.9</v>
      </c>
      <c r="D9">
        <f t="shared" si="0"/>
        <v>0.38742048900000015</v>
      </c>
      <c r="E9">
        <f t="shared" si="1"/>
        <v>38.742048900000015</v>
      </c>
      <c r="F9">
        <f t="shared" si="4"/>
        <v>38.742048900000015</v>
      </c>
      <c r="H9">
        <v>100</v>
      </c>
      <c r="I9">
        <v>9</v>
      </c>
      <c r="J9">
        <v>1.1000000000000001</v>
      </c>
      <c r="K9">
        <f t="shared" si="2"/>
        <v>2.3579476910000015</v>
      </c>
      <c r="L9">
        <f t="shared" si="3"/>
        <v>235.79476910000014</v>
      </c>
      <c r="M9">
        <f t="shared" si="5"/>
        <v>235.79476910000014</v>
      </c>
    </row>
    <row r="10" spans="1:13">
      <c r="A10">
        <v>100</v>
      </c>
      <c r="B10">
        <v>10</v>
      </c>
      <c r="C10">
        <v>0.9</v>
      </c>
      <c r="D10">
        <f t="shared" si="0"/>
        <v>0.34867844010000015</v>
      </c>
      <c r="E10">
        <f t="shared" si="1"/>
        <v>34.867844010000013</v>
      </c>
      <c r="F10">
        <f t="shared" si="4"/>
        <v>34.867844010000013</v>
      </c>
      <c r="H10">
        <v>100</v>
      </c>
      <c r="I10">
        <v>10</v>
      </c>
      <c r="J10">
        <v>1.1000000000000001</v>
      </c>
      <c r="K10">
        <f t="shared" si="2"/>
        <v>2.5937424601000019</v>
      </c>
      <c r="L10">
        <f t="shared" si="3"/>
        <v>259.37424601000021</v>
      </c>
      <c r="M10">
        <f t="shared" si="5"/>
        <v>259.37424601000015</v>
      </c>
    </row>
    <row r="11" spans="1:13">
      <c r="A11">
        <v>100</v>
      </c>
      <c r="B11">
        <v>11</v>
      </c>
      <c r="C11">
        <v>0.9</v>
      </c>
      <c r="D11">
        <f t="shared" ref="D11:D20" si="6">C11^B11</f>
        <v>0.31381059609000017</v>
      </c>
      <c r="E11">
        <f t="shared" ref="E11:E20" si="7">A11*D11</f>
        <v>31.381059609000019</v>
      </c>
      <c r="F11">
        <f t="shared" ref="F11:F20" si="8">E10*C10</f>
        <v>31.381059609000012</v>
      </c>
      <c r="H11">
        <v>100</v>
      </c>
      <c r="I11">
        <v>11</v>
      </c>
      <c r="J11">
        <v>1.1000000000000001</v>
      </c>
      <c r="K11">
        <f t="shared" si="2"/>
        <v>2.8531167061100025</v>
      </c>
      <c r="L11">
        <f t="shared" si="3"/>
        <v>285.31167061100024</v>
      </c>
      <c r="M11">
        <f t="shared" si="5"/>
        <v>285.31167061100024</v>
      </c>
    </row>
    <row r="12" spans="1:13">
      <c r="A12">
        <v>100</v>
      </c>
      <c r="B12">
        <v>12</v>
      </c>
      <c r="C12">
        <v>0.9</v>
      </c>
      <c r="D12">
        <f t="shared" si="6"/>
        <v>0.28242953648100017</v>
      </c>
      <c r="E12">
        <f t="shared" si="7"/>
        <v>28.242953648100016</v>
      </c>
      <c r="F12">
        <f t="shared" si="8"/>
        <v>28.242953648100016</v>
      </c>
      <c r="H12">
        <v>100</v>
      </c>
      <c r="I12">
        <v>12</v>
      </c>
      <c r="J12">
        <v>1.1000000000000001</v>
      </c>
      <c r="K12">
        <f t="shared" si="2"/>
        <v>3.1384283767210026</v>
      </c>
      <c r="L12">
        <f t="shared" si="3"/>
        <v>313.84283767210025</v>
      </c>
      <c r="M12">
        <f t="shared" si="5"/>
        <v>313.8428376721003</v>
      </c>
    </row>
    <row r="13" spans="1:13">
      <c r="A13">
        <v>100</v>
      </c>
      <c r="B13">
        <v>13</v>
      </c>
      <c r="C13">
        <v>0.9</v>
      </c>
      <c r="D13">
        <f t="shared" si="6"/>
        <v>0.25418658283290019</v>
      </c>
      <c r="E13">
        <f t="shared" si="7"/>
        <v>25.418658283290018</v>
      </c>
      <c r="F13">
        <f t="shared" si="8"/>
        <v>25.418658283290014</v>
      </c>
      <c r="H13">
        <v>100</v>
      </c>
      <c r="I13">
        <v>13</v>
      </c>
      <c r="J13">
        <v>1.1000000000000001</v>
      </c>
      <c r="K13">
        <f t="shared" si="2"/>
        <v>3.4522712143931029</v>
      </c>
      <c r="L13">
        <f t="shared" si="3"/>
        <v>345.22712143931028</v>
      </c>
      <c r="M13">
        <f t="shared" si="5"/>
        <v>345.22712143931028</v>
      </c>
    </row>
    <row r="14" spans="1:13">
      <c r="A14">
        <v>100</v>
      </c>
      <c r="B14">
        <v>14</v>
      </c>
      <c r="C14">
        <v>0.9</v>
      </c>
      <c r="D14">
        <f t="shared" si="6"/>
        <v>0.22876792454961015</v>
      </c>
      <c r="E14">
        <f t="shared" si="7"/>
        <v>22.876792454961013</v>
      </c>
      <c r="F14">
        <f t="shared" si="8"/>
        <v>22.876792454961016</v>
      </c>
      <c r="H14">
        <v>100</v>
      </c>
      <c r="I14">
        <v>14</v>
      </c>
      <c r="J14">
        <v>1.1000000000000001</v>
      </c>
      <c r="K14">
        <f t="shared" si="2"/>
        <v>3.7974983358324139</v>
      </c>
      <c r="L14">
        <f t="shared" si="3"/>
        <v>379.74983358324141</v>
      </c>
      <c r="M14">
        <f t="shared" si="5"/>
        <v>379.74983358324135</v>
      </c>
    </row>
    <row r="15" spans="1:13">
      <c r="A15">
        <v>100</v>
      </c>
      <c r="B15">
        <v>15</v>
      </c>
      <c r="C15">
        <v>0.9</v>
      </c>
      <c r="D15">
        <f t="shared" si="6"/>
        <v>0.20589113209464913</v>
      </c>
      <c r="E15">
        <f t="shared" si="7"/>
        <v>20.589113209464912</v>
      </c>
      <c r="F15">
        <f t="shared" si="8"/>
        <v>20.589113209464912</v>
      </c>
      <c r="H15">
        <v>100</v>
      </c>
      <c r="I15">
        <v>15</v>
      </c>
      <c r="J15">
        <v>1.1000000000000001</v>
      </c>
      <c r="K15">
        <f t="shared" si="2"/>
        <v>4.1772481694156554</v>
      </c>
      <c r="L15">
        <f t="shared" si="3"/>
        <v>417.72481694156556</v>
      </c>
      <c r="M15">
        <f t="shared" si="5"/>
        <v>417.72481694156556</v>
      </c>
    </row>
    <row r="16" spans="1:13">
      <c r="A16">
        <v>100</v>
      </c>
      <c r="B16">
        <v>16</v>
      </c>
      <c r="C16">
        <v>0.9</v>
      </c>
      <c r="D16">
        <f t="shared" si="6"/>
        <v>0.18530201888518424</v>
      </c>
      <c r="E16">
        <f t="shared" si="7"/>
        <v>18.530201888518423</v>
      </c>
      <c r="F16">
        <f t="shared" si="8"/>
        <v>18.530201888518423</v>
      </c>
      <c r="H16">
        <v>100</v>
      </c>
      <c r="I16">
        <v>16</v>
      </c>
      <c r="J16">
        <v>1.1000000000000001</v>
      </c>
      <c r="K16">
        <f t="shared" si="2"/>
        <v>4.5949729863572211</v>
      </c>
      <c r="L16">
        <f t="shared" si="3"/>
        <v>459.49729863572213</v>
      </c>
      <c r="M16">
        <f t="shared" si="5"/>
        <v>459.49729863572213</v>
      </c>
    </row>
    <row r="17" spans="1:13">
      <c r="A17">
        <v>100</v>
      </c>
      <c r="B17">
        <v>17</v>
      </c>
      <c r="C17">
        <v>0.9</v>
      </c>
      <c r="D17">
        <f t="shared" si="6"/>
        <v>0.16677181699666582</v>
      </c>
      <c r="E17">
        <f t="shared" si="7"/>
        <v>16.677181699666583</v>
      </c>
      <c r="F17">
        <f t="shared" si="8"/>
        <v>16.67718169966658</v>
      </c>
      <c r="H17">
        <v>100</v>
      </c>
      <c r="I17">
        <v>17</v>
      </c>
      <c r="J17">
        <v>1.1000000000000001</v>
      </c>
      <c r="K17">
        <f t="shared" si="2"/>
        <v>5.0544702849929433</v>
      </c>
      <c r="L17">
        <f t="shared" si="3"/>
        <v>505.44702849929433</v>
      </c>
      <c r="M17">
        <f t="shared" si="5"/>
        <v>505.44702849929439</v>
      </c>
    </row>
    <row r="18" spans="1:13">
      <c r="A18">
        <v>100</v>
      </c>
      <c r="B18">
        <v>18</v>
      </c>
      <c r="C18">
        <v>0.9</v>
      </c>
      <c r="D18">
        <f t="shared" si="6"/>
        <v>0.15009463529699923</v>
      </c>
      <c r="E18">
        <f t="shared" si="7"/>
        <v>15.009463529699923</v>
      </c>
      <c r="F18">
        <f t="shared" si="8"/>
        <v>15.009463529699925</v>
      </c>
      <c r="H18">
        <v>100</v>
      </c>
      <c r="I18">
        <v>18</v>
      </c>
      <c r="J18">
        <v>1.1000000000000001</v>
      </c>
      <c r="K18">
        <f t="shared" si="2"/>
        <v>5.5599173134922379</v>
      </c>
      <c r="L18">
        <f t="shared" si="3"/>
        <v>555.99173134922376</v>
      </c>
      <c r="M18">
        <f t="shared" si="5"/>
        <v>555.99173134922376</v>
      </c>
    </row>
    <row r="19" spans="1:13">
      <c r="A19">
        <v>100</v>
      </c>
      <c r="B19">
        <v>19</v>
      </c>
      <c r="C19">
        <v>0.9</v>
      </c>
      <c r="D19">
        <f t="shared" si="6"/>
        <v>0.13508517176729934</v>
      </c>
      <c r="E19">
        <f t="shared" si="7"/>
        <v>13.508517176729933</v>
      </c>
      <c r="F19">
        <f t="shared" si="8"/>
        <v>13.508517176729931</v>
      </c>
      <c r="H19">
        <v>100</v>
      </c>
      <c r="I19">
        <v>19</v>
      </c>
      <c r="J19">
        <v>1.1000000000000001</v>
      </c>
      <c r="K19">
        <f t="shared" si="2"/>
        <v>6.1159090448414632</v>
      </c>
      <c r="L19">
        <f t="shared" si="3"/>
        <v>611.59090448414634</v>
      </c>
      <c r="M19">
        <f t="shared" si="5"/>
        <v>611.59090448414622</v>
      </c>
    </row>
    <row r="20" spans="1:13">
      <c r="A20">
        <v>100</v>
      </c>
      <c r="B20">
        <v>20</v>
      </c>
      <c r="C20">
        <v>0.9</v>
      </c>
      <c r="D20">
        <f t="shared" si="6"/>
        <v>0.12157665459056941</v>
      </c>
      <c r="E20">
        <f t="shared" si="7"/>
        <v>12.15766545905694</v>
      </c>
      <c r="F20">
        <f t="shared" si="8"/>
        <v>12.15766545905694</v>
      </c>
      <c r="H20">
        <v>100</v>
      </c>
      <c r="I20">
        <v>20</v>
      </c>
      <c r="J20">
        <v>1.1000000000000001</v>
      </c>
      <c r="K20">
        <f t="shared" si="2"/>
        <v>6.7274999493256091</v>
      </c>
      <c r="L20">
        <f t="shared" si="3"/>
        <v>672.74999493256087</v>
      </c>
      <c r="M20">
        <f t="shared" si="5"/>
        <v>672.74999493256098</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13"/>
  <sheetViews>
    <sheetView workbookViewId="0">
      <selection activeCell="A7" sqref="A7"/>
    </sheetView>
  </sheetViews>
  <sheetFormatPr defaultRowHeight="14.4"/>
  <cols>
    <col min="1" max="1" width="121.109375" style="31" customWidth="1"/>
  </cols>
  <sheetData>
    <row r="1" spans="1:1">
      <c r="A1" s="31" t="s">
        <v>126</v>
      </c>
    </row>
    <row r="2" spans="1:1" ht="43.2">
      <c r="A2" s="31" t="s">
        <v>127</v>
      </c>
    </row>
    <row r="3" spans="1:1">
      <c r="A3" s="31" t="s">
        <v>128</v>
      </c>
    </row>
    <row r="4" spans="1:1" ht="28.8">
      <c r="A4" s="31" t="s">
        <v>129</v>
      </c>
    </row>
    <row r="5" spans="1:1" ht="43.2">
      <c r="A5" s="31" t="s">
        <v>130</v>
      </c>
    </row>
    <row r="6" spans="1:1" ht="28.8">
      <c r="A6" s="31" t="s">
        <v>131</v>
      </c>
    </row>
    <row r="7" spans="1:1" ht="16.8">
      <c r="A7" s="31" t="s">
        <v>132</v>
      </c>
    </row>
    <row r="8" spans="1:1" ht="16.8">
      <c r="A8" s="31" t="s">
        <v>133</v>
      </c>
    </row>
    <row r="9" spans="1:1">
      <c r="A9" s="31" t="s">
        <v>134</v>
      </c>
    </row>
    <row r="10" spans="1:1" ht="28.8">
      <c r="A10" s="31" t="s">
        <v>135</v>
      </c>
    </row>
    <row r="11" spans="1:1" ht="45.6">
      <c r="A11" s="31" t="s">
        <v>136</v>
      </c>
    </row>
    <row r="12" spans="1:1" ht="60">
      <c r="A12" s="31" t="s">
        <v>137</v>
      </c>
    </row>
    <row r="13" spans="1:1" ht="28.8">
      <c r="A13" s="31" t="s">
        <v>138</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
  <sheetViews>
    <sheetView workbookViewId="0">
      <selection sqref="A1:S40"/>
    </sheetView>
  </sheetViews>
  <sheetFormatPr defaultRowHeight="14.4"/>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103"/>
  <sheetViews>
    <sheetView showGridLines="0" zoomScale="80" zoomScaleNormal="80" workbookViewId="0">
      <pane xSplit="1" ySplit="2" topLeftCell="B78" activePane="bottomRight" state="frozen"/>
      <selection pane="topRight" activeCell="B1" sqref="B1"/>
      <selection pane="bottomLeft" activeCell="A3" sqref="A3"/>
      <selection pane="bottomRight" activeCell="A92" sqref="A92"/>
    </sheetView>
  </sheetViews>
  <sheetFormatPr defaultColWidth="8.109375" defaultRowHeight="15.6"/>
  <cols>
    <col min="1" max="1" width="4.109375" style="20" customWidth="1"/>
    <col min="2" max="11" width="6.33203125" style="20" customWidth="1"/>
    <col min="12" max="20" width="3.88671875" style="20" customWidth="1"/>
    <col min="21" max="21" width="5.44140625" style="3"/>
    <col min="22" max="22" width="12.44140625" style="3" customWidth="1"/>
    <col min="23" max="23" width="9.88671875" style="3" customWidth="1"/>
    <col min="24" max="24" width="9.77734375" style="3" customWidth="1"/>
    <col min="25" max="25" width="8.109375" style="3" customWidth="1"/>
    <col min="26" max="29" width="5.44140625" style="3"/>
    <col min="30" max="30" width="4.77734375" style="20" customWidth="1"/>
    <col min="31" max="265" width="8.109375" style="20"/>
    <col min="266" max="276" width="8.109375" style="20" customWidth="1"/>
    <col min="277" max="285" width="5.6640625" style="20" customWidth="1"/>
    <col min="286" max="521" width="8.109375" style="20"/>
    <col min="522" max="532" width="8.109375" style="20" customWidth="1"/>
    <col min="533" max="541" width="5.6640625" style="20" customWidth="1"/>
    <col min="542" max="777" width="8.109375" style="20"/>
    <col min="778" max="788" width="8.109375" style="20" customWidth="1"/>
    <col min="789" max="797" width="5.6640625" style="20" customWidth="1"/>
    <col min="798" max="1033" width="8.109375" style="20"/>
    <col min="1034" max="1044" width="8.109375" style="20" customWidth="1"/>
    <col min="1045" max="1053" width="5.6640625" style="20" customWidth="1"/>
    <col min="1054" max="1289" width="8.109375" style="20"/>
    <col min="1290" max="1300" width="8.109375" style="20" customWidth="1"/>
    <col min="1301" max="1309" width="5.6640625" style="20" customWidth="1"/>
    <col min="1310" max="1545" width="8.109375" style="20"/>
    <col min="1546" max="1556" width="8.109375" style="20" customWidth="1"/>
    <col min="1557" max="1565" width="5.6640625" style="20" customWidth="1"/>
    <col min="1566" max="1801" width="8.109375" style="20"/>
    <col min="1802" max="1812" width="8.109375" style="20" customWidth="1"/>
    <col min="1813" max="1821" width="5.6640625" style="20" customWidth="1"/>
    <col min="1822" max="2057" width="8.109375" style="20"/>
    <col min="2058" max="2068" width="8.109375" style="20" customWidth="1"/>
    <col min="2069" max="2077" width="5.6640625" style="20" customWidth="1"/>
    <col min="2078" max="2313" width="8.109375" style="20"/>
    <col min="2314" max="2324" width="8.109375" style="20" customWidth="1"/>
    <col min="2325" max="2333" width="5.6640625" style="20" customWidth="1"/>
    <col min="2334" max="2569" width="8.109375" style="20"/>
    <col min="2570" max="2580" width="8.109375" style="20" customWidth="1"/>
    <col min="2581" max="2589" width="5.6640625" style="20" customWidth="1"/>
    <col min="2590" max="2825" width="8.109375" style="20"/>
    <col min="2826" max="2836" width="8.109375" style="20" customWidth="1"/>
    <col min="2837" max="2845" width="5.6640625" style="20" customWidth="1"/>
    <col min="2846" max="3081" width="8.109375" style="20"/>
    <col min="3082" max="3092" width="8.109375" style="20" customWidth="1"/>
    <col min="3093" max="3101" width="5.6640625" style="20" customWidth="1"/>
    <col min="3102" max="3337" width="8.109375" style="20"/>
    <col min="3338" max="3348" width="8.109375" style="20" customWidth="1"/>
    <col min="3349" max="3357" width="5.6640625" style="20" customWidth="1"/>
    <col min="3358" max="3593" width="8.109375" style="20"/>
    <col min="3594" max="3604" width="8.109375" style="20" customWidth="1"/>
    <col min="3605" max="3613" width="5.6640625" style="20" customWidth="1"/>
    <col min="3614" max="3849" width="8.109375" style="20"/>
    <col min="3850" max="3860" width="8.109375" style="20" customWidth="1"/>
    <col min="3861" max="3869" width="5.6640625" style="20" customWidth="1"/>
    <col min="3870" max="4105" width="8.109375" style="20"/>
    <col min="4106" max="4116" width="8.109375" style="20" customWidth="1"/>
    <col min="4117" max="4125" width="5.6640625" style="20" customWidth="1"/>
    <col min="4126" max="4361" width="8.109375" style="20"/>
    <col min="4362" max="4372" width="8.109375" style="20" customWidth="1"/>
    <col min="4373" max="4381" width="5.6640625" style="20" customWidth="1"/>
    <col min="4382" max="4617" width="8.109375" style="20"/>
    <col min="4618" max="4628" width="8.109375" style="20" customWidth="1"/>
    <col min="4629" max="4637" width="5.6640625" style="20" customWidth="1"/>
    <col min="4638" max="4873" width="8.109375" style="20"/>
    <col min="4874" max="4884" width="8.109375" style="20" customWidth="1"/>
    <col min="4885" max="4893" width="5.6640625" style="20" customWidth="1"/>
    <col min="4894" max="5129" width="8.109375" style="20"/>
    <col min="5130" max="5140" width="8.109375" style="20" customWidth="1"/>
    <col min="5141" max="5149" width="5.6640625" style="20" customWidth="1"/>
    <col min="5150" max="5385" width="8.109375" style="20"/>
    <col min="5386" max="5396" width="8.109375" style="20" customWidth="1"/>
    <col min="5397" max="5405" width="5.6640625" style="20" customWidth="1"/>
    <col min="5406" max="5641" width="8.109375" style="20"/>
    <col min="5642" max="5652" width="8.109375" style="20" customWidth="1"/>
    <col min="5653" max="5661" width="5.6640625" style="20" customWidth="1"/>
    <col min="5662" max="5897" width="8.109375" style="20"/>
    <col min="5898" max="5908" width="8.109375" style="20" customWidth="1"/>
    <col min="5909" max="5917" width="5.6640625" style="20" customWidth="1"/>
    <col min="5918" max="6153" width="8.109375" style="20"/>
    <col min="6154" max="6164" width="8.109375" style="20" customWidth="1"/>
    <col min="6165" max="6173" width="5.6640625" style="20" customWidth="1"/>
    <col min="6174" max="6409" width="8.109375" style="20"/>
    <col min="6410" max="6420" width="8.109375" style="20" customWidth="1"/>
    <col min="6421" max="6429" width="5.6640625" style="20" customWidth="1"/>
    <col min="6430" max="6665" width="8.109375" style="20"/>
    <col min="6666" max="6676" width="8.109375" style="20" customWidth="1"/>
    <col min="6677" max="6685" width="5.6640625" style="20" customWidth="1"/>
    <col min="6686" max="6921" width="8.109375" style="20"/>
    <col min="6922" max="6932" width="8.109375" style="20" customWidth="1"/>
    <col min="6933" max="6941" width="5.6640625" style="20" customWidth="1"/>
    <col min="6942" max="7177" width="8.109375" style="20"/>
    <col min="7178" max="7188" width="8.109375" style="20" customWidth="1"/>
    <col min="7189" max="7197" width="5.6640625" style="20" customWidth="1"/>
    <col min="7198" max="7433" width="8.109375" style="20"/>
    <col min="7434" max="7444" width="8.109375" style="20" customWidth="1"/>
    <col min="7445" max="7453" width="5.6640625" style="20" customWidth="1"/>
    <col min="7454" max="7689" width="8.109375" style="20"/>
    <col min="7690" max="7700" width="8.109375" style="20" customWidth="1"/>
    <col min="7701" max="7709" width="5.6640625" style="20" customWidth="1"/>
    <col min="7710" max="7945" width="8.109375" style="20"/>
    <col min="7946" max="7956" width="8.109375" style="20" customWidth="1"/>
    <col min="7957" max="7965" width="5.6640625" style="20" customWidth="1"/>
    <col min="7966" max="8201" width="8.109375" style="20"/>
    <col min="8202" max="8212" width="8.109375" style="20" customWidth="1"/>
    <col min="8213" max="8221" width="5.6640625" style="20" customWidth="1"/>
    <col min="8222" max="8457" width="8.109375" style="20"/>
    <col min="8458" max="8468" width="8.109375" style="20" customWidth="1"/>
    <col min="8469" max="8477" width="5.6640625" style="20" customWidth="1"/>
    <col min="8478" max="8713" width="8.109375" style="20"/>
    <col min="8714" max="8724" width="8.109375" style="20" customWidth="1"/>
    <col min="8725" max="8733" width="5.6640625" style="20" customWidth="1"/>
    <col min="8734" max="8969" width="8.109375" style="20"/>
    <col min="8970" max="8980" width="8.109375" style="20" customWidth="1"/>
    <col min="8981" max="8989" width="5.6640625" style="20" customWidth="1"/>
    <col min="8990" max="9225" width="8.109375" style="20"/>
    <col min="9226" max="9236" width="8.109375" style="20" customWidth="1"/>
    <col min="9237" max="9245" width="5.6640625" style="20" customWidth="1"/>
    <col min="9246" max="9481" width="8.109375" style="20"/>
    <col min="9482" max="9492" width="8.109375" style="20" customWidth="1"/>
    <col min="9493" max="9501" width="5.6640625" style="20" customWidth="1"/>
    <col min="9502" max="9737" width="8.109375" style="20"/>
    <col min="9738" max="9748" width="8.109375" style="20" customWidth="1"/>
    <col min="9749" max="9757" width="5.6640625" style="20" customWidth="1"/>
    <col min="9758" max="9993" width="8.109375" style="20"/>
    <col min="9994" max="10004" width="8.109375" style="20" customWidth="1"/>
    <col min="10005" max="10013" width="5.6640625" style="20" customWidth="1"/>
    <col min="10014" max="10249" width="8.109375" style="20"/>
    <col min="10250" max="10260" width="8.109375" style="20" customWidth="1"/>
    <col min="10261" max="10269" width="5.6640625" style="20" customWidth="1"/>
    <col min="10270" max="10505" width="8.109375" style="20"/>
    <col min="10506" max="10516" width="8.109375" style="20" customWidth="1"/>
    <col min="10517" max="10525" width="5.6640625" style="20" customWidth="1"/>
    <col min="10526" max="10761" width="8.109375" style="20"/>
    <col min="10762" max="10772" width="8.109375" style="20" customWidth="1"/>
    <col min="10773" max="10781" width="5.6640625" style="20" customWidth="1"/>
    <col min="10782" max="11017" width="8.109375" style="20"/>
    <col min="11018" max="11028" width="8.109375" style="20" customWidth="1"/>
    <col min="11029" max="11037" width="5.6640625" style="20" customWidth="1"/>
    <col min="11038" max="11273" width="8.109375" style="20"/>
    <col min="11274" max="11284" width="8.109375" style="20" customWidth="1"/>
    <col min="11285" max="11293" width="5.6640625" style="20" customWidth="1"/>
    <col min="11294" max="11529" width="8.109375" style="20"/>
    <col min="11530" max="11540" width="8.109375" style="20" customWidth="1"/>
    <col min="11541" max="11549" width="5.6640625" style="20" customWidth="1"/>
    <col min="11550" max="11785" width="8.109375" style="20"/>
    <col min="11786" max="11796" width="8.109375" style="20" customWidth="1"/>
    <col min="11797" max="11805" width="5.6640625" style="20" customWidth="1"/>
    <col min="11806" max="12041" width="8.109375" style="20"/>
    <col min="12042" max="12052" width="8.109375" style="20" customWidth="1"/>
    <col min="12053" max="12061" width="5.6640625" style="20" customWidth="1"/>
    <col min="12062" max="12297" width="8.109375" style="20"/>
    <col min="12298" max="12308" width="8.109375" style="20" customWidth="1"/>
    <col min="12309" max="12317" width="5.6640625" style="20" customWidth="1"/>
    <col min="12318" max="12553" width="8.109375" style="20"/>
    <col min="12554" max="12564" width="8.109375" style="20" customWidth="1"/>
    <col min="12565" max="12573" width="5.6640625" style="20" customWidth="1"/>
    <col min="12574" max="12809" width="8.109375" style="20"/>
    <col min="12810" max="12820" width="8.109375" style="20" customWidth="1"/>
    <col min="12821" max="12829" width="5.6640625" style="20" customWidth="1"/>
    <col min="12830" max="13065" width="8.109375" style="20"/>
    <col min="13066" max="13076" width="8.109375" style="20" customWidth="1"/>
    <col min="13077" max="13085" width="5.6640625" style="20" customWidth="1"/>
    <col min="13086" max="13321" width="8.109375" style="20"/>
    <col min="13322" max="13332" width="8.109375" style="20" customWidth="1"/>
    <col min="13333" max="13341" width="5.6640625" style="20" customWidth="1"/>
    <col min="13342" max="13577" width="8.109375" style="20"/>
    <col min="13578" max="13588" width="8.109375" style="20" customWidth="1"/>
    <col min="13589" max="13597" width="5.6640625" style="20" customWidth="1"/>
    <col min="13598" max="13833" width="8.109375" style="20"/>
    <col min="13834" max="13844" width="8.109375" style="20" customWidth="1"/>
    <col min="13845" max="13853" width="5.6640625" style="20" customWidth="1"/>
    <col min="13854" max="14089" width="8.109375" style="20"/>
    <col min="14090" max="14100" width="8.109375" style="20" customWidth="1"/>
    <col min="14101" max="14109" width="5.6640625" style="20" customWidth="1"/>
    <col min="14110" max="14345" width="8.109375" style="20"/>
    <col min="14346" max="14356" width="8.109375" style="20" customWidth="1"/>
    <col min="14357" max="14365" width="5.6640625" style="20" customWidth="1"/>
    <col min="14366" max="14601" width="8.109375" style="20"/>
    <col min="14602" max="14612" width="8.109375" style="20" customWidth="1"/>
    <col min="14613" max="14621" width="5.6640625" style="20" customWidth="1"/>
    <col min="14622" max="14857" width="8.109375" style="20"/>
    <col min="14858" max="14868" width="8.109375" style="20" customWidth="1"/>
    <col min="14869" max="14877" width="5.6640625" style="20" customWidth="1"/>
    <col min="14878" max="15113" width="8.109375" style="20"/>
    <col min="15114" max="15124" width="8.109375" style="20" customWidth="1"/>
    <col min="15125" max="15133" width="5.6640625" style="20" customWidth="1"/>
    <col min="15134" max="15369" width="8.109375" style="20"/>
    <col min="15370" max="15380" width="8.109375" style="20" customWidth="1"/>
    <col min="15381" max="15389" width="5.6640625" style="20" customWidth="1"/>
    <col min="15390" max="15625" width="8.109375" style="20"/>
    <col min="15626" max="15636" width="8.109375" style="20" customWidth="1"/>
    <col min="15637" max="15645" width="5.6640625" style="20" customWidth="1"/>
    <col min="15646" max="15881" width="8.109375" style="20"/>
    <col min="15882" max="15892" width="8.109375" style="20" customWidth="1"/>
    <col min="15893" max="15901" width="5.6640625" style="20" customWidth="1"/>
    <col min="15902" max="16137" width="8.109375" style="20"/>
    <col min="16138" max="16148" width="8.109375" style="20" customWidth="1"/>
    <col min="16149" max="16157" width="5.6640625" style="20" customWidth="1"/>
    <col min="16158" max="16384" width="8.109375" style="20"/>
  </cols>
  <sheetData>
    <row r="1" spans="1:25" ht="16.2">
      <c r="A1" s="51" t="s">
        <v>120</v>
      </c>
      <c r="B1" s="51">
        <v>0</v>
      </c>
      <c r="C1" s="51">
        <v>1</v>
      </c>
      <c r="D1" s="51">
        <v>2</v>
      </c>
      <c r="E1" s="51">
        <v>3</v>
      </c>
      <c r="F1" s="51">
        <v>4</v>
      </c>
      <c r="G1" s="51">
        <v>5</v>
      </c>
      <c r="H1" s="52">
        <v>6</v>
      </c>
      <c r="I1" s="51">
        <v>7</v>
      </c>
      <c r="J1" s="53">
        <v>8</v>
      </c>
      <c r="K1" s="51">
        <v>9</v>
      </c>
      <c r="L1" s="56" t="s">
        <v>121</v>
      </c>
      <c r="M1" s="57"/>
      <c r="N1" s="57"/>
      <c r="O1" s="57"/>
      <c r="P1" s="57"/>
      <c r="Q1" s="57"/>
      <c r="R1" s="57"/>
      <c r="S1" s="57"/>
      <c r="T1" s="57"/>
    </row>
    <row r="2" spans="1:25">
      <c r="A2" s="51"/>
      <c r="B2" s="51"/>
      <c r="C2" s="51"/>
      <c r="D2" s="51"/>
      <c r="E2" s="51"/>
      <c r="F2" s="51"/>
      <c r="G2" s="51"/>
      <c r="H2" s="52"/>
      <c r="I2" s="51"/>
      <c r="J2" s="53"/>
      <c r="K2" s="51"/>
      <c r="L2" s="21">
        <v>1</v>
      </c>
      <c r="M2" s="21">
        <v>2</v>
      </c>
      <c r="N2" s="21">
        <v>3</v>
      </c>
      <c r="O2" s="44">
        <v>4</v>
      </c>
      <c r="P2" s="21">
        <v>5</v>
      </c>
      <c r="Q2" s="21">
        <v>6</v>
      </c>
      <c r="R2" s="35">
        <v>7</v>
      </c>
      <c r="S2" s="39">
        <v>8</v>
      </c>
      <c r="T2" s="32">
        <v>9</v>
      </c>
      <c r="V2" s="12" t="s">
        <v>52</v>
      </c>
      <c r="W2" s="12" t="s">
        <v>53</v>
      </c>
    </row>
    <row r="3" spans="1:25">
      <c r="A3" s="21">
        <v>10</v>
      </c>
      <c r="B3" s="22">
        <f>LOG($A3/10+B$1/100)*10000</f>
        <v>0</v>
      </c>
      <c r="C3" s="22">
        <f>LOG($A3/10+C$1/100)*10000</f>
        <v>43.213737826425785</v>
      </c>
      <c r="D3" s="22">
        <f t="shared" ref="D3:K18" si="0">LOG($A3/10+D$1/100)*10000</f>
        <v>86.001717619175693</v>
      </c>
      <c r="E3" s="22">
        <f t="shared" si="0"/>
        <v>128.37224705172218</v>
      </c>
      <c r="F3" s="22">
        <f t="shared" si="0"/>
        <v>170.33339298780371</v>
      </c>
      <c r="G3" s="22">
        <f t="shared" si="0"/>
        <v>211.89299069938093</v>
      </c>
      <c r="H3" s="22">
        <f t="shared" si="0"/>
        <v>253.05865264770262</v>
      </c>
      <c r="I3" s="22">
        <f t="shared" si="0"/>
        <v>293.83777685209668</v>
      </c>
      <c r="J3" s="22">
        <f t="shared" si="0"/>
        <v>334.23755486949727</v>
      </c>
      <c r="K3" s="22">
        <f t="shared" si="0"/>
        <v>374.26497940623665</v>
      </c>
      <c r="L3" s="23">
        <f>LOG($A3/10+$G$1/100+L$2/1000)*10000-$G3</f>
        <v>4.1341695830410004</v>
      </c>
      <c r="M3" s="23">
        <f t="shared" ref="M3:T18" si="1">LOG($A3/10+$G$1/100+M$2/1000)*10000-$G3</f>
        <v>8.2644074778218624</v>
      </c>
      <c r="N3" s="23">
        <f t="shared" si="1"/>
        <v>12.390721155483988</v>
      </c>
      <c r="O3" s="23">
        <f t="shared" si="1"/>
        <v>16.513118065897288</v>
      </c>
      <c r="P3" s="23">
        <f t="shared" si="1"/>
        <v>20.631605637733514</v>
      </c>
      <c r="Q3" s="23">
        <f t="shared" si="1"/>
        <v>24.746191278553823</v>
      </c>
      <c r="R3" s="23">
        <f t="shared" si="1"/>
        <v>28.856882374881508</v>
      </c>
      <c r="S3" s="23">
        <f t="shared" si="1"/>
        <v>32.963686292288799</v>
      </c>
      <c r="T3" s="23">
        <f t="shared" si="1"/>
        <v>37.066610375468855</v>
      </c>
      <c r="V3" s="12" t="s">
        <v>54</v>
      </c>
      <c r="W3" s="41" t="s">
        <v>144</v>
      </c>
      <c r="X3" s="40" t="s">
        <v>140</v>
      </c>
    </row>
    <row r="4" spans="1:25">
      <c r="A4" s="21">
        <v>11</v>
      </c>
      <c r="B4" s="22">
        <f t="shared" ref="B4:K35" si="2">LOG($A4/10+B$1/100)*10000</f>
        <v>413.92685158225078</v>
      </c>
      <c r="C4" s="22">
        <f t="shared" si="2"/>
        <v>453.22978786657472</v>
      </c>
      <c r="D4" s="22">
        <f t="shared" si="0"/>
        <v>492.18022670181654</v>
      </c>
      <c r="E4" s="22">
        <f t="shared" si="0"/>
        <v>530.78443483419767</v>
      </c>
      <c r="F4" s="22">
        <f t="shared" si="0"/>
        <v>569.04851336472643</v>
      </c>
      <c r="G4" s="22">
        <f t="shared" si="0"/>
        <v>606.9784035361173</v>
      </c>
      <c r="H4" s="22">
        <f t="shared" si="0"/>
        <v>644.57989226918528</v>
      </c>
      <c r="I4" s="22">
        <f t="shared" si="0"/>
        <v>681.85861746161697</v>
      </c>
      <c r="J4" s="22">
        <f t="shared" si="0"/>
        <v>718.82007306125445</v>
      </c>
      <c r="K4" s="22">
        <f t="shared" si="0"/>
        <v>755.46961392530818</v>
      </c>
      <c r="L4" s="23">
        <f t="shared" ref="L4:T35" si="3">LOG($A4/10+$G$1/100+L$2/1000)*10000-$G4</f>
        <v>3.7748327618007806</v>
      </c>
      <c r="M4" s="23">
        <f t="shared" si="1"/>
        <v>7.5463873358156661</v>
      </c>
      <c r="N4" s="23">
        <f t="shared" si="1"/>
        <v>11.314669410872966</v>
      </c>
      <c r="O4" s="23">
        <f t="shared" si="1"/>
        <v>15.079684661009424</v>
      </c>
      <c r="P4" s="23">
        <f t="shared" si="1"/>
        <v>18.841438745513869</v>
      </c>
      <c r="Q4" s="23">
        <f t="shared" si="1"/>
        <v>22.599937308985773</v>
      </c>
      <c r="R4" s="23">
        <f t="shared" si="1"/>
        <v>26.355185981378327</v>
      </c>
      <c r="S4" s="23">
        <f t="shared" si="1"/>
        <v>30.107190378057226</v>
      </c>
      <c r="T4" s="23">
        <f t="shared" si="1"/>
        <v>33.855956099842729</v>
      </c>
      <c r="V4" s="12" t="s">
        <v>59</v>
      </c>
      <c r="W4" s="41" t="s">
        <v>145</v>
      </c>
      <c r="X4" s="40" t="s">
        <v>139</v>
      </c>
    </row>
    <row r="5" spans="1:25">
      <c r="A5" s="21">
        <v>12</v>
      </c>
      <c r="B5" s="22">
        <f t="shared" si="2"/>
        <v>791.81246047624813</v>
      </c>
      <c r="C5" s="22">
        <f t="shared" si="2"/>
        <v>827.85370316450076</v>
      </c>
      <c r="D5" s="22">
        <f t="shared" si="0"/>
        <v>863.59830674748218</v>
      </c>
      <c r="E5" s="22">
        <f t="shared" si="0"/>
        <v>899.05111439397933</v>
      </c>
      <c r="F5" s="22">
        <f t="shared" si="0"/>
        <v>934.21685162235065</v>
      </c>
      <c r="G5" s="22">
        <f t="shared" si="0"/>
        <v>969.10013008056421</v>
      </c>
      <c r="H5" s="22">
        <f t="shared" si="0"/>
        <v>1003.705451175629</v>
      </c>
      <c r="I5" s="22">
        <f t="shared" si="0"/>
        <v>1038.0372095595687</v>
      </c>
      <c r="J5" s="22">
        <f t="shared" si="0"/>
        <v>1072.0996964786837</v>
      </c>
      <c r="K5" s="22">
        <f t="shared" si="0"/>
        <v>1105.8971029924899</v>
      </c>
      <c r="L5" s="23">
        <f t="shared" si="3"/>
        <v>3.4729668536349436</v>
      </c>
      <c r="M5" s="23">
        <f t="shared" si="1"/>
        <v>6.9431586635446365</v>
      </c>
      <c r="N5" s="23">
        <f t="shared" si="1"/>
        <v>10.4105798609354</v>
      </c>
      <c r="O5" s="23">
        <f t="shared" si="1"/>
        <v>13.875234866412143</v>
      </c>
      <c r="P5" s="23">
        <f t="shared" si="1"/>
        <v>17.337128090004853</v>
      </c>
      <c r="Q5" s="23">
        <f t="shared" si="1"/>
        <v>20.796263931208955</v>
      </c>
      <c r="R5" s="23">
        <f t="shared" si="1"/>
        <v>24.252646779012821</v>
      </c>
      <c r="S5" s="23">
        <f t="shared" si="1"/>
        <v>27.706281011936994</v>
      </c>
      <c r="T5" s="23">
        <f t="shared" si="1"/>
        <v>31.15717099806136</v>
      </c>
      <c r="V5" s="12" t="s">
        <v>60</v>
      </c>
      <c r="W5" s="41" t="s">
        <v>146</v>
      </c>
      <c r="X5" s="40" t="s">
        <v>141</v>
      </c>
    </row>
    <row r="6" spans="1:25">
      <c r="A6" s="21">
        <v>13</v>
      </c>
      <c r="B6" s="22">
        <f t="shared" si="2"/>
        <v>1139.433523068368</v>
      </c>
      <c r="C6" s="22">
        <f t="shared" si="2"/>
        <v>1172.7129565576427</v>
      </c>
      <c r="D6" s="22">
        <f t="shared" si="0"/>
        <v>1205.7393120584989</v>
      </c>
      <c r="E6" s="22">
        <f t="shared" si="0"/>
        <v>1238.5164096708581</v>
      </c>
      <c r="F6" s="22">
        <f t="shared" si="0"/>
        <v>1271.0479836480765</v>
      </c>
      <c r="G6" s="22">
        <f t="shared" si="0"/>
        <v>1303.3376849500614</v>
      </c>
      <c r="H6" s="22">
        <f t="shared" si="0"/>
        <v>1335.3890837021754</v>
      </c>
      <c r="I6" s="22">
        <f t="shared" si="0"/>
        <v>1367.2056715640679</v>
      </c>
      <c r="J6" s="22">
        <f t="shared" si="0"/>
        <v>1398.7908640123655</v>
      </c>
      <c r="K6" s="22">
        <f t="shared" si="0"/>
        <v>1430.1480025409512</v>
      </c>
      <c r="L6" s="23">
        <f t="shared" si="3"/>
        <v>3.2158052702443456</v>
      </c>
      <c r="M6" s="23">
        <f t="shared" si="1"/>
        <v>6.4292311061101373</v>
      </c>
      <c r="N6" s="23">
        <f t="shared" si="1"/>
        <v>9.6402810261683953</v>
      </c>
      <c r="O6" s="23">
        <f t="shared" si="1"/>
        <v>12.848958541193952</v>
      </c>
      <c r="P6" s="23">
        <f>LOG($A6/10+$G$1/100+P$2/1000)*10000-$G6</f>
        <v>16.055267154183866</v>
      </c>
      <c r="Q6" s="23">
        <f t="shared" si="1"/>
        <v>19.259210360384486</v>
      </c>
      <c r="R6" s="23">
        <f t="shared" si="1"/>
        <v>22.460791647309179</v>
      </c>
      <c r="S6" s="23">
        <f t="shared" si="1"/>
        <v>25.660014494767665</v>
      </c>
      <c r="T6" s="23">
        <f t="shared" si="1"/>
        <v>28.856882374881479</v>
      </c>
      <c r="V6" s="12" t="s">
        <v>55</v>
      </c>
      <c r="W6" s="12" t="s">
        <v>55</v>
      </c>
      <c r="X6" s="40"/>
    </row>
    <row r="7" spans="1:25">
      <c r="A7" s="21">
        <v>14</v>
      </c>
      <c r="B7" s="22">
        <f t="shared" si="2"/>
        <v>1461.2803567823801</v>
      </c>
      <c r="C7" s="22">
        <f t="shared" si="2"/>
        <v>1492.1911265537988</v>
      </c>
      <c r="D7" s="22">
        <f t="shared" si="0"/>
        <v>1522.8834438305646</v>
      </c>
      <c r="E7" s="22">
        <f t="shared" si="0"/>
        <v>1553.360374650618</v>
      </c>
      <c r="F7" s="22">
        <f t="shared" si="0"/>
        <v>1583.6249209524963</v>
      </c>
      <c r="G7" s="22">
        <f t="shared" si="0"/>
        <v>1613.6800223497489</v>
      </c>
      <c r="H7" s="22">
        <f t="shared" si="0"/>
        <v>1643.5285578443709</v>
      </c>
      <c r="I7" s="22">
        <f t="shared" si="0"/>
        <v>1673.1733474817609</v>
      </c>
      <c r="J7" s="22">
        <f t="shared" si="0"/>
        <v>1702.6171539495738</v>
      </c>
      <c r="K7" s="22">
        <f t="shared" si="0"/>
        <v>1731.8626841227403</v>
      </c>
      <c r="L7" s="23">
        <f t="shared" si="3"/>
        <v>2.994102027609415</v>
      </c>
      <c r="M7" s="23">
        <f t="shared" si="1"/>
        <v>5.9861412909999672</v>
      </c>
      <c r="N7" s="23">
        <f t="shared" si="1"/>
        <v>8.9761206304658572</v>
      </c>
      <c r="O7" s="23">
        <f t="shared" si="1"/>
        <v>11.964042880441184</v>
      </c>
      <c r="P7" s="23">
        <f t="shared" si="1"/>
        <v>14.949910869511541</v>
      </c>
      <c r="Q7" s="23">
        <f t="shared" si="1"/>
        <v>17.933727420434934</v>
      </c>
      <c r="R7" s="23">
        <f t="shared" si="1"/>
        <v>20.915495350152241</v>
      </c>
      <c r="S7" s="23">
        <f t="shared" si="1"/>
        <v>23.895217469809268</v>
      </c>
      <c r="T7" s="23">
        <f t="shared" si="1"/>
        <v>26.872896584766977</v>
      </c>
      <c r="V7" s="13" t="s">
        <v>142</v>
      </c>
    </row>
    <row r="8" spans="1:25">
      <c r="A8" s="21">
        <v>15</v>
      </c>
      <c r="B8" s="22">
        <f t="shared" si="2"/>
        <v>1760.9125905568123</v>
      </c>
      <c r="C8" s="22">
        <f t="shared" si="2"/>
        <v>1789.7694729316943</v>
      </c>
      <c r="D8" s="22">
        <f t="shared" si="0"/>
        <v>1818.4358794477255</v>
      </c>
      <c r="E8" s="22">
        <f t="shared" si="0"/>
        <v>1846.914308175988</v>
      </c>
      <c r="F8" s="22">
        <f t="shared" si="0"/>
        <v>1875.2072083646306</v>
      </c>
      <c r="G8" s="22">
        <f t="shared" si="0"/>
        <v>1903.316981702915</v>
      </c>
      <c r="H8" s="22">
        <f t="shared" si="0"/>
        <v>1931.2459835446161</v>
      </c>
      <c r="I8" s="22">
        <f t="shared" si="0"/>
        <v>1958.9965240923377</v>
      </c>
      <c r="J8" s="22">
        <f t="shared" si="0"/>
        <v>1986.5708695442263</v>
      </c>
      <c r="K8" s="22">
        <f t="shared" si="0"/>
        <v>2013.9712432045151</v>
      </c>
      <c r="L8" s="23">
        <f t="shared" si="3"/>
        <v>2.8009964331342871</v>
      </c>
      <c r="M8" s="23">
        <f t="shared" si="1"/>
        <v>5.6001875187814676</v>
      </c>
      <c r="N8" s="23">
        <f t="shared" si="1"/>
        <v>8.3975755826700151</v>
      </c>
      <c r="O8" s="23">
        <f t="shared" si="1"/>
        <v>11.19316294603982</v>
      </c>
      <c r="P8" s="23">
        <f t="shared" si="1"/>
        <v>13.9869519256481</v>
      </c>
      <c r="Q8" s="23">
        <f t="shared" si="1"/>
        <v>16.778944833786454</v>
      </c>
      <c r="R8" s="23">
        <f t="shared" si="1"/>
        <v>19.569143978287684</v>
      </c>
      <c r="S8" s="23">
        <f t="shared" si="1"/>
        <v>22.357551662541482</v>
      </c>
      <c r="T8" s="23">
        <f t="shared" si="1"/>
        <v>25.144170185501707</v>
      </c>
      <c r="V8" s="13" t="s">
        <v>143</v>
      </c>
    </row>
    <row r="9" spans="1:25">
      <c r="A9" s="21">
        <v>16</v>
      </c>
      <c r="B9" s="22">
        <f t="shared" si="2"/>
        <v>2041.1998265592479</v>
      </c>
      <c r="C9" s="22">
        <f t="shared" si="2"/>
        <v>2068.2587603184975</v>
      </c>
      <c r="D9" s="22">
        <f t="shared" si="0"/>
        <v>2095.1501454263098</v>
      </c>
      <c r="E9" s="22">
        <f t="shared" si="0"/>
        <v>2121.8760440395786</v>
      </c>
      <c r="F9" s="22">
        <f t="shared" si="0"/>
        <v>2148.4384804769788</v>
      </c>
      <c r="G9" s="22">
        <f t="shared" si="0"/>
        <v>2174.8394421390631</v>
      </c>
      <c r="H9" s="22">
        <f t="shared" si="0"/>
        <v>2201.0808804005515</v>
      </c>
      <c r="I9" s="22">
        <f t="shared" si="0"/>
        <v>2227.164711475833</v>
      </c>
      <c r="J9" s="22">
        <f t="shared" si="0"/>
        <v>2253.0928172586291</v>
      </c>
      <c r="K9" s="22">
        <f t="shared" si="0"/>
        <v>2278.867046136736</v>
      </c>
      <c r="L9" s="23">
        <f t="shared" si="3"/>
        <v>2.6312904888732191</v>
      </c>
      <c r="M9" s="23">
        <f t="shared" si="1"/>
        <v>5.2609877045711073</v>
      </c>
      <c r="N9" s="23">
        <f t="shared" si="1"/>
        <v>7.8890935754116072</v>
      </c>
      <c r="O9" s="23">
        <f t="shared" si="1"/>
        <v>10.515610026216109</v>
      </c>
      <c r="P9" s="23">
        <f t="shared" si="1"/>
        <v>13.140538978312634</v>
      </c>
      <c r="Q9" s="23">
        <f t="shared" si="1"/>
        <v>15.76388234955084</v>
      </c>
      <c r="R9" s="23">
        <f t="shared" si="1"/>
        <v>18.385642054304299</v>
      </c>
      <c r="S9" s="23">
        <f t="shared" si="1"/>
        <v>21.005820003484587</v>
      </c>
      <c r="T9" s="23">
        <f t="shared" si="1"/>
        <v>23.62441810454402</v>
      </c>
      <c r="V9" s="13" t="s">
        <v>63</v>
      </c>
    </row>
    <row r="10" spans="1:25">
      <c r="A10" s="21">
        <v>17</v>
      </c>
      <c r="B10" s="22">
        <f t="shared" si="2"/>
        <v>2304.4892137827392</v>
      </c>
      <c r="C10" s="22">
        <f t="shared" si="2"/>
        <v>2329.9611039215383</v>
      </c>
      <c r="D10" s="22">
        <f t="shared" si="0"/>
        <v>2355.2844690754891</v>
      </c>
      <c r="E10" s="22">
        <f t="shared" si="0"/>
        <v>2380.461031287954</v>
      </c>
      <c r="F10" s="22">
        <f t="shared" si="0"/>
        <v>2405.4924828259973</v>
      </c>
      <c r="G10" s="22">
        <f t="shared" si="0"/>
        <v>2430.3804868629445</v>
      </c>
      <c r="H10" s="22">
        <f t="shared" si="0"/>
        <v>2455.1266781414984</v>
      </c>
      <c r="I10" s="22">
        <f t="shared" si="0"/>
        <v>2479.7326636180665</v>
      </c>
      <c r="J10" s="22">
        <f t="shared" si="0"/>
        <v>2504.2000230889398</v>
      </c>
      <c r="K10" s="22">
        <f t="shared" si="0"/>
        <v>2528.5303097989322</v>
      </c>
      <c r="L10" s="23">
        <f t="shared" si="3"/>
        <v>2.4809739715165051</v>
      </c>
      <c r="M10" s="23">
        <f t="shared" si="1"/>
        <v>4.9605314576747332</v>
      </c>
      <c r="N10" s="23">
        <f t="shared" si="1"/>
        <v>7.4386740750046556</v>
      </c>
      <c r="O10" s="23">
        <f t="shared" si="1"/>
        <v>9.9154034372727438</v>
      </c>
      <c r="P10" s="23">
        <f t="shared" si="1"/>
        <v>12.390721155484243</v>
      </c>
      <c r="Q10" s="23">
        <f t="shared" si="1"/>
        <v>14.864628837893179</v>
      </c>
      <c r="R10" s="23">
        <f t="shared" si="1"/>
        <v>17.337128090005081</v>
      </c>
      <c r="S10" s="23">
        <f t="shared" si="1"/>
        <v>19.808220514586083</v>
      </c>
      <c r="T10" s="23">
        <f t="shared" si="1"/>
        <v>22.277907711667922</v>
      </c>
    </row>
    <row r="11" spans="1:25">
      <c r="A11" s="21">
        <v>18</v>
      </c>
      <c r="B11" s="22">
        <f t="shared" si="2"/>
        <v>2552.7250510330605</v>
      </c>
      <c r="C11" s="22">
        <f t="shared" si="2"/>
        <v>2576.7857486918451</v>
      </c>
      <c r="D11" s="22">
        <f t="shared" si="0"/>
        <v>2600.7138798507481</v>
      </c>
      <c r="E11" s="22">
        <f t="shared" si="0"/>
        <v>2624.5108973042948</v>
      </c>
      <c r="F11" s="22">
        <f t="shared" si="0"/>
        <v>2648.1782300953651</v>
      </c>
      <c r="G11" s="22">
        <f t="shared" si="0"/>
        <v>2671.7172840301382</v>
      </c>
      <c r="H11" s="22">
        <f t="shared" si="0"/>
        <v>2695.1294421791631</v>
      </c>
      <c r="I11" s="22">
        <f t="shared" si="0"/>
        <v>2718.4160653649897</v>
      </c>
      <c r="J11" s="22">
        <f t="shared" si="0"/>
        <v>2741.5784926367987</v>
      </c>
      <c r="K11" s="22">
        <f t="shared" si="0"/>
        <v>2764.6180417324417</v>
      </c>
      <c r="L11" s="23">
        <f t="shared" si="3"/>
        <v>2.3469034989029751</v>
      </c>
      <c r="M11" s="23">
        <f t="shared" si="1"/>
        <v>4.6925394290174154</v>
      </c>
      <c r="N11" s="23">
        <f t="shared" si="1"/>
        <v>7.0369091588377159</v>
      </c>
      <c r="O11" s="23">
        <f t="shared" si="1"/>
        <v>9.3800140546450166</v>
      </c>
      <c r="P11" s="23">
        <f t="shared" si="1"/>
        <v>11.721855480508566</v>
      </c>
      <c r="Q11" s="23">
        <f t="shared" si="1"/>
        <v>14.062434798294362</v>
      </c>
      <c r="R11" s="23">
        <f t="shared" si="1"/>
        <v>16.401753367666061</v>
      </c>
      <c r="S11" s="23">
        <f t="shared" si="1"/>
        <v>18.739812546091343</v>
      </c>
      <c r="T11" s="23">
        <f t="shared" si="1"/>
        <v>21.076613688847374</v>
      </c>
      <c r="V11" s="13" t="s">
        <v>151</v>
      </c>
      <c r="Y11" s="18"/>
    </row>
    <row r="12" spans="1:25">
      <c r="A12" s="21">
        <v>19</v>
      </c>
      <c r="B12" s="22">
        <f t="shared" si="2"/>
        <v>2787.536009528289</v>
      </c>
      <c r="C12" s="22">
        <f t="shared" si="2"/>
        <v>2810.3336724772753</v>
      </c>
      <c r="D12" s="22">
        <f t="shared" si="0"/>
        <v>2833.0122870354958</v>
      </c>
      <c r="E12" s="22">
        <f t="shared" si="0"/>
        <v>2855.5730900777376</v>
      </c>
      <c r="F12" s="22">
        <f t="shared" si="0"/>
        <v>2878.0172993022602</v>
      </c>
      <c r="G12" s="22">
        <f t="shared" si="0"/>
        <v>2900.3461136251804</v>
      </c>
      <c r="H12" s="22">
        <f t="shared" si="0"/>
        <v>2922.5607135647601</v>
      </c>
      <c r="I12" s="22">
        <f t="shared" si="0"/>
        <v>2944.6622616159289</v>
      </c>
      <c r="J12" s="22">
        <f t="shared" si="0"/>
        <v>2966.651902615311</v>
      </c>
      <c r="K12" s="22">
        <f t="shared" si="0"/>
        <v>2988.5307640970664</v>
      </c>
      <c r="L12" s="23">
        <f t="shared" si="3"/>
        <v>2.2265803199998118</v>
      </c>
      <c r="M12" s="23">
        <f t="shared" si="1"/>
        <v>4.4520196815497002</v>
      </c>
      <c r="N12" s="23">
        <f t="shared" si="1"/>
        <v>6.6763192533635447</v>
      </c>
      <c r="O12" s="23">
        <f t="shared" si="1"/>
        <v>8.899480202362156</v>
      </c>
      <c r="P12" s="23">
        <f t="shared" si="1"/>
        <v>11.12150369367555</v>
      </c>
      <c r="Q12" s="23">
        <f t="shared" si="1"/>
        <v>13.342390890645675</v>
      </c>
      <c r="R12" s="23">
        <f t="shared" si="1"/>
        <v>15.562142954830961</v>
      </c>
      <c r="S12" s="23">
        <f t="shared" si="1"/>
        <v>17.780761046009957</v>
      </c>
      <c r="T12" s="23">
        <f t="shared" si="1"/>
        <v>19.998246322183149</v>
      </c>
      <c r="V12" s="13" t="s">
        <v>161</v>
      </c>
    </row>
    <row r="13" spans="1:25">
      <c r="A13" s="21">
        <v>20</v>
      </c>
      <c r="B13" s="22">
        <f t="shared" si="2"/>
        <v>3010.2999566398121</v>
      </c>
      <c r="C13" s="22">
        <f t="shared" si="2"/>
        <v>3031.9605742048884</v>
      </c>
      <c r="D13" s="22">
        <f t="shared" si="0"/>
        <v>3053.5136944662377</v>
      </c>
      <c r="E13" s="22">
        <f t="shared" si="0"/>
        <v>3074.9603791321288</v>
      </c>
      <c r="F13" s="22">
        <f t="shared" si="0"/>
        <v>3096.3016742589875</v>
      </c>
      <c r="G13" s="22">
        <f t="shared" si="0"/>
        <v>3117.5386105575426</v>
      </c>
      <c r="H13" s="22">
        <f t="shared" si="0"/>
        <v>3138.6722036915344</v>
      </c>
      <c r="I13" s="22">
        <f t="shared" si="0"/>
        <v>3159.7034545691772</v>
      </c>
      <c r="J13" s="22">
        <f t="shared" si="0"/>
        <v>3180.6333496276156</v>
      </c>
      <c r="K13" s="22">
        <f t="shared" si="0"/>
        <v>3201.4628611105395</v>
      </c>
      <c r="L13" s="23">
        <f t="shared" si="3"/>
        <v>2.1179931261194724</v>
      </c>
      <c r="M13" s="23">
        <f t="shared" si="1"/>
        <v>4.234953840243179</v>
      </c>
      <c r="N13" s="23">
        <f t="shared" si="1"/>
        <v>6.3508831483759423</v>
      </c>
      <c r="O13" s="23">
        <f t="shared" si="1"/>
        <v>8.4657820550510223</v>
      </c>
      <c r="P13" s="23">
        <f t="shared" si="1"/>
        <v>10.579651563336938</v>
      </c>
      <c r="Q13" s="23">
        <f t="shared" si="1"/>
        <v>12.692492674837922</v>
      </c>
      <c r="R13" s="23">
        <f t="shared" si="1"/>
        <v>14.804306389697558</v>
      </c>
      <c r="S13" s="23">
        <f t="shared" si="1"/>
        <v>16.915093706598327</v>
      </c>
      <c r="T13" s="23">
        <f t="shared" si="1"/>
        <v>19.024855622770701</v>
      </c>
      <c r="V13" s="3" t="s">
        <v>31</v>
      </c>
      <c r="X13" s="3" t="s">
        <v>53</v>
      </c>
    </row>
    <row r="14" spans="1:25">
      <c r="A14" s="21">
        <v>21</v>
      </c>
      <c r="B14" s="22">
        <f t="shared" si="2"/>
        <v>3222.1929473391929</v>
      </c>
      <c r="C14" s="22">
        <f t="shared" si="2"/>
        <v>3242.824552976926</v>
      </c>
      <c r="D14" s="22">
        <f t="shared" si="0"/>
        <v>3263.3586092875144</v>
      </c>
      <c r="E14" s="22">
        <f t="shared" si="0"/>
        <v>3283.7960343873769</v>
      </c>
      <c r="F14" s="22">
        <f t="shared" si="0"/>
        <v>3304.1377334919084</v>
      </c>
      <c r="G14" s="22">
        <f t="shared" si="0"/>
        <v>3324.3845991560534</v>
      </c>
      <c r="H14" s="22">
        <f t="shared" si="0"/>
        <v>3344.5375115093088</v>
      </c>
      <c r="I14" s="22">
        <f t="shared" si="0"/>
        <v>3364.597338485295</v>
      </c>
      <c r="J14" s="22">
        <f t="shared" si="0"/>
        <v>3384.5649360460484</v>
      </c>
      <c r="K14" s="22">
        <f t="shared" si="0"/>
        <v>3404.4411484011835</v>
      </c>
      <c r="L14" s="23">
        <f t="shared" si="3"/>
        <v>2.0195047185716248</v>
      </c>
      <c r="M14" s="23">
        <f t="shared" si="1"/>
        <v>4.0380707874614927</v>
      </c>
      <c r="N14" s="23">
        <f t="shared" si="1"/>
        <v>6.055699078818634</v>
      </c>
      <c r="O14" s="23">
        <f t="shared" si="1"/>
        <v>8.0723904635742656</v>
      </c>
      <c r="P14" s="23">
        <f t="shared" si="1"/>
        <v>10.088145811450431</v>
      </c>
      <c r="Q14" s="23">
        <f t="shared" si="1"/>
        <v>12.102965990957273</v>
      </c>
      <c r="R14" s="23">
        <f t="shared" si="1"/>
        <v>14.116851869397124</v>
      </c>
      <c r="S14" s="23">
        <f t="shared" si="1"/>
        <v>16.129804312864962</v>
      </c>
      <c r="T14" s="23">
        <f t="shared" si="1"/>
        <v>18.141824186253871</v>
      </c>
      <c r="V14" s="3" t="s">
        <v>160</v>
      </c>
      <c r="X14" s="16">
        <v>1.3743000000000001</v>
      </c>
    </row>
    <row r="15" spans="1:25">
      <c r="A15" s="21">
        <v>22</v>
      </c>
      <c r="B15" s="22">
        <f t="shared" si="2"/>
        <v>3424.226808222063</v>
      </c>
      <c r="C15" s="22">
        <f t="shared" si="2"/>
        <v>3443.9227368511069</v>
      </c>
      <c r="D15" s="22">
        <f t="shared" si="0"/>
        <v>3463.5297445063866</v>
      </c>
      <c r="E15" s="22">
        <f t="shared" si="0"/>
        <v>3483.0486304816068</v>
      </c>
      <c r="F15" s="22">
        <f t="shared" si="0"/>
        <v>3502.4801833416286</v>
      </c>
      <c r="G15" s="22">
        <f t="shared" si="0"/>
        <v>3521.8251811136247</v>
      </c>
      <c r="H15" s="22">
        <f t="shared" si="0"/>
        <v>3541.0843914740099</v>
      </c>
      <c r="I15" s="22">
        <f t="shared" si="0"/>
        <v>3560.2585719312274</v>
      </c>
      <c r="J15" s="22">
        <f t="shared" si="0"/>
        <v>3579.3484700045387</v>
      </c>
      <c r="K15" s="22">
        <f t="shared" si="0"/>
        <v>3598.3548233988799</v>
      </c>
      <c r="L15" s="23">
        <f t="shared" si="3"/>
        <v>1.929768891574895</v>
      </c>
      <c r="M15" s="23">
        <f t="shared" si="1"/>
        <v>3.8586806794610311</v>
      </c>
      <c r="N15" s="23">
        <f t="shared" si="1"/>
        <v>5.7867361246840119</v>
      </c>
      <c r="O15" s="23">
        <f t="shared" si="1"/>
        <v>7.7139359872526256</v>
      </c>
      <c r="P15" s="23">
        <f t="shared" si="1"/>
        <v>9.6402810261688501</v>
      </c>
      <c r="Q15" s="23">
        <f t="shared" si="1"/>
        <v>11.565771999421486</v>
      </c>
      <c r="R15" s="23">
        <f t="shared" si="1"/>
        <v>13.490409663996161</v>
      </c>
      <c r="S15" s="23">
        <f t="shared" si="1"/>
        <v>15.414194775865781</v>
      </c>
      <c r="T15" s="23">
        <f t="shared" si="1"/>
        <v>17.337128090005535</v>
      </c>
      <c r="W15" s="14" t="s">
        <v>69</v>
      </c>
      <c r="X15" s="15">
        <v>2</v>
      </c>
    </row>
    <row r="16" spans="1:25">
      <c r="A16" s="39">
        <v>23</v>
      </c>
      <c r="B16" s="22">
        <f t="shared" si="2"/>
        <v>3617.2783601759284</v>
      </c>
      <c r="C16" s="22">
        <f t="shared" si="2"/>
        <v>3636.119798921442</v>
      </c>
      <c r="D16" s="22">
        <f t="shared" si="0"/>
        <v>3654.8798489089963</v>
      </c>
      <c r="E16" s="22">
        <f t="shared" si="0"/>
        <v>3673.559210260189</v>
      </c>
      <c r="F16" s="22">
        <f t="shared" si="0"/>
        <v>3692.1585741014278</v>
      </c>
      <c r="G16" s="22">
        <f t="shared" si="0"/>
        <v>3710.678622717362</v>
      </c>
      <c r="H16" s="37">
        <f t="shared" si="0"/>
        <v>3729.1200297010655</v>
      </c>
      <c r="I16" s="22">
        <f t="shared" si="0"/>
        <v>3747.483460101038</v>
      </c>
      <c r="J16" s="22">
        <f t="shared" si="0"/>
        <v>3765.7695705651195</v>
      </c>
      <c r="K16" s="22">
        <f t="shared" si="0"/>
        <v>3783.9790094813761</v>
      </c>
      <c r="L16" s="23">
        <f t="shared" si="3"/>
        <v>1.8476685320306387</v>
      </c>
      <c r="M16" s="23">
        <f t="shared" si="1"/>
        <v>3.6945513236460101</v>
      </c>
      <c r="N16" s="23">
        <f t="shared" si="1"/>
        <v>5.5406490428499637</v>
      </c>
      <c r="O16" s="23">
        <f t="shared" si="1"/>
        <v>7.3859623567964263</v>
      </c>
      <c r="P16" s="23">
        <f t="shared" si="1"/>
        <v>9.2304919317871281</v>
      </c>
      <c r="Q16" s="23">
        <f t="shared" si="1"/>
        <v>11.074238433277515</v>
      </c>
      <c r="R16" s="23">
        <f>LOG($A16/10+$G$1/100+R$2/1000)*10000-$G16</f>
        <v>12.917202525874927</v>
      </c>
      <c r="S16" s="38">
        <f t="shared" si="1"/>
        <v>14.759384873340878</v>
      </c>
      <c r="T16" s="23">
        <f t="shared" si="1"/>
        <v>16.600786138591502</v>
      </c>
      <c r="W16" s="3" t="s">
        <v>72</v>
      </c>
      <c r="X16" s="16">
        <f>X14*X15</f>
        <v>2.7486000000000002</v>
      </c>
    </row>
    <row r="17" spans="1:24">
      <c r="A17" s="21">
        <v>24</v>
      </c>
      <c r="B17" s="22">
        <f t="shared" si="2"/>
        <v>3802.1124171160604</v>
      </c>
      <c r="C17" s="22">
        <f t="shared" si="2"/>
        <v>3820.1704257486836</v>
      </c>
      <c r="D17" s="22">
        <f t="shared" si="0"/>
        <v>3838.1536598043126</v>
      </c>
      <c r="E17" s="22">
        <f t="shared" si="0"/>
        <v>3856.062735983121</v>
      </c>
      <c r="F17" s="22">
        <f t="shared" si="0"/>
        <v>3873.8982633872943</v>
      </c>
      <c r="G17" s="22">
        <f t="shared" si="0"/>
        <v>3891.6608436453243</v>
      </c>
      <c r="H17" s="22">
        <f t="shared" si="0"/>
        <v>3909.3510710337914</v>
      </c>
      <c r="I17" s="22">
        <f t="shared" si="0"/>
        <v>3926.9695325966568</v>
      </c>
      <c r="J17" s="22">
        <f t="shared" si="0"/>
        <v>3944.5168082621631</v>
      </c>
      <c r="K17" s="22">
        <f t="shared" si="0"/>
        <v>3961.9934709573627</v>
      </c>
      <c r="L17" s="23">
        <f t="shared" si="3"/>
        <v>1.7722688754543015</v>
      </c>
      <c r="M17" s="23">
        <f t="shared" si="1"/>
        <v>3.5438148184489364</v>
      </c>
      <c r="N17" s="23">
        <f t="shared" si="1"/>
        <v>5.3146384185324678</v>
      </c>
      <c r="O17" s="23">
        <f t="shared" si="1"/>
        <v>7.0847402645295006</v>
      </c>
      <c r="P17" s="23">
        <f t="shared" si="1"/>
        <v>8.8541209445479581</v>
      </c>
      <c r="Q17" s="23">
        <f t="shared" si="1"/>
        <v>10.622781045975898</v>
      </c>
      <c r="R17" s="23">
        <f t="shared" si="1"/>
        <v>12.390721155484698</v>
      </c>
      <c r="S17" s="23">
        <f t="shared" si="1"/>
        <v>14.157941859028142</v>
      </c>
      <c r="T17" s="23">
        <f t="shared" si="1"/>
        <v>15.924443741846517</v>
      </c>
      <c r="V17" s="3" t="s">
        <v>162</v>
      </c>
      <c r="W17" s="14" t="s">
        <v>71</v>
      </c>
      <c r="X17" s="16">
        <v>3.6934999999999998</v>
      </c>
    </row>
    <row r="18" spans="1:24">
      <c r="A18" s="21">
        <v>25</v>
      </c>
      <c r="B18" s="22">
        <f t="shared" si="2"/>
        <v>3979.4000867203758</v>
      </c>
      <c r="C18" s="22">
        <f t="shared" si="2"/>
        <v>3996.7372148103809</v>
      </c>
      <c r="D18" s="22">
        <f t="shared" si="0"/>
        <v>4014.0054078154408</v>
      </c>
      <c r="E18" s="22">
        <f t="shared" si="0"/>
        <v>4031.2052117581788</v>
      </c>
      <c r="F18" s="22">
        <f t="shared" si="0"/>
        <v>4048.3371661993806</v>
      </c>
      <c r="G18" s="22">
        <f t="shared" si="0"/>
        <v>4065.4018043395513</v>
      </c>
      <c r="H18" s="22">
        <f t="shared" si="0"/>
        <v>4082.3996531184957</v>
      </c>
      <c r="I18" s="22">
        <f t="shared" si="0"/>
        <v>4099.3312333129452</v>
      </c>
      <c r="J18" s="22">
        <f t="shared" si="0"/>
        <v>4116.1970596323017</v>
      </c>
      <c r="K18" s="22">
        <f t="shared" si="0"/>
        <v>4132.9976408125176</v>
      </c>
      <c r="L18" s="23">
        <f t="shared" si="3"/>
        <v>1.7027817583484648</v>
      </c>
      <c r="M18" s="23">
        <f t="shared" si="1"/>
        <v>3.404896151695084</v>
      </c>
      <c r="N18" s="23">
        <f t="shared" si="1"/>
        <v>5.1063437029520173</v>
      </c>
      <c r="O18" s="23">
        <f t="shared" si="1"/>
        <v>6.8071249344129683</v>
      </c>
      <c r="P18" s="23">
        <f t="shared" si="1"/>
        <v>8.507240367763643</v>
      </c>
      <c r="Q18" s="23">
        <f t="shared" si="1"/>
        <v>10.20669052407402</v>
      </c>
      <c r="R18" s="23">
        <f t="shared" si="1"/>
        <v>11.905475923802896</v>
      </c>
      <c r="S18" s="23">
        <f t="shared" si="1"/>
        <v>13.603597086799709</v>
      </c>
      <c r="T18" s="23">
        <f t="shared" si="1"/>
        <v>15.301054532302715</v>
      </c>
      <c r="X18" s="16">
        <f>X16+X17</f>
        <v>6.4420999999999999</v>
      </c>
    </row>
    <row r="19" spans="1:24">
      <c r="A19" s="21">
        <v>26</v>
      </c>
      <c r="B19" s="22">
        <f t="shared" si="2"/>
        <v>4149.7334797081794</v>
      </c>
      <c r="C19" s="22">
        <f t="shared" si="2"/>
        <v>4166.4050733828099</v>
      </c>
      <c r="D19" s="22">
        <f t="shared" si="2"/>
        <v>4183.0129131974545</v>
      </c>
      <c r="E19" s="22">
        <f t="shared" si="2"/>
        <v>4199.5574848975784</v>
      </c>
      <c r="F19" s="22">
        <f t="shared" si="2"/>
        <v>4216.0392686983105</v>
      </c>
      <c r="G19" s="22">
        <f t="shared" si="2"/>
        <v>4232.4587393680786</v>
      </c>
      <c r="H19" s="22">
        <f t="shared" si="2"/>
        <v>4248.8163663106698</v>
      </c>
      <c r="I19" s="22">
        <f t="shared" si="2"/>
        <v>4265.1126136457524</v>
      </c>
      <c r="J19" s="22">
        <f t="shared" si="2"/>
        <v>4281.3479402878884</v>
      </c>
      <c r="K19" s="22">
        <f t="shared" si="2"/>
        <v>4297.5228000240795</v>
      </c>
      <c r="L19" s="23">
        <f t="shared" si="3"/>
        <v>1.6385379628554801</v>
      </c>
      <c r="M19" s="23">
        <f t="shared" si="3"/>
        <v>3.2764579592767404</v>
      </c>
      <c r="N19" s="23">
        <f t="shared" si="3"/>
        <v>4.913760455213378</v>
      </c>
      <c r="O19" s="23">
        <f t="shared" si="3"/>
        <v>6.5504459160883926</v>
      </c>
      <c r="P19" s="23">
        <f t="shared" si="3"/>
        <v>8.1865148068000053</v>
      </c>
      <c r="Q19" s="23">
        <f t="shared" si="3"/>
        <v>9.8219675917198401</v>
      </c>
      <c r="R19" s="23">
        <f t="shared" si="3"/>
        <v>11.456804734696561</v>
      </c>
      <c r="S19" s="23">
        <f t="shared" si="3"/>
        <v>13.091026699053145</v>
      </c>
      <c r="T19" s="23">
        <f t="shared" si="3"/>
        <v>14.724633947591428</v>
      </c>
      <c r="V19" s="3" t="s">
        <v>73</v>
      </c>
      <c r="W19" s="14" t="s">
        <v>74</v>
      </c>
      <c r="X19" s="16">
        <v>0.70789999999999997</v>
      </c>
    </row>
    <row r="20" spans="1:24">
      <c r="A20" s="21">
        <v>27</v>
      </c>
      <c r="B20" s="22">
        <f t="shared" si="2"/>
        <v>4313.637641589874</v>
      </c>
      <c r="C20" s="22">
        <f t="shared" si="2"/>
        <v>4329.6929087440576</v>
      </c>
      <c r="D20" s="22">
        <f t="shared" si="2"/>
        <v>4345.6890403419875</v>
      </c>
      <c r="E20" s="22">
        <f t="shared" si="2"/>
        <v>4361.6264704075602</v>
      </c>
      <c r="F20" s="22">
        <f t="shared" si="2"/>
        <v>4377.5056282038795</v>
      </c>
      <c r="G20" s="22">
        <f t="shared" si="2"/>
        <v>4393.3269383026263</v>
      </c>
      <c r="H20" s="22">
        <f t="shared" si="2"/>
        <v>4409.0908206521772</v>
      </c>
      <c r="I20" s="22">
        <f t="shared" si="2"/>
        <v>4424.7976906444856</v>
      </c>
      <c r="J20" s="22">
        <f t="shared" si="2"/>
        <v>4440.4479591807631</v>
      </c>
      <c r="K20" s="22">
        <f t="shared" si="2"/>
        <v>4456.0420327359752</v>
      </c>
      <c r="L20" s="23">
        <f t="shared" si="3"/>
        <v>1.5789655942089666</v>
      </c>
      <c r="M20" s="23">
        <f t="shared" si="3"/>
        <v>3.1573573321102231</v>
      </c>
      <c r="N20" s="23">
        <f t="shared" si="3"/>
        <v>4.7351756306761672</v>
      </c>
      <c r="O20" s="23">
        <f t="shared" si="3"/>
        <v>6.3124209064226307</v>
      </c>
      <c r="P20" s="23">
        <f t="shared" si="3"/>
        <v>7.8890935754125167</v>
      </c>
      <c r="Q20" s="23">
        <f t="shared" si="3"/>
        <v>9.4651940532548906</v>
      </c>
      <c r="R20" s="23">
        <f t="shared" si="3"/>
        <v>11.040722755110437</v>
      </c>
      <c r="S20" s="23">
        <f t="shared" si="3"/>
        <v>12.615680095683274</v>
      </c>
      <c r="T20" s="23">
        <f t="shared" si="3"/>
        <v>14.190066489228229</v>
      </c>
      <c r="X20" s="17">
        <f>X18-X19</f>
        <v>5.7341999999999995</v>
      </c>
    </row>
    <row r="21" spans="1:24">
      <c r="A21" s="21">
        <v>28</v>
      </c>
      <c r="B21" s="22">
        <f t="shared" si="2"/>
        <v>4471.5803134221924</v>
      </c>
      <c r="C21" s="22">
        <f t="shared" si="2"/>
        <v>4487.0631990507982</v>
      </c>
      <c r="D21" s="22">
        <f t="shared" si="2"/>
        <v>4502.4910831936104</v>
      </c>
      <c r="E21" s="22">
        <f t="shared" si="2"/>
        <v>4517.8643552429012</v>
      </c>
      <c r="F21" s="22">
        <f t="shared" si="2"/>
        <v>4533.183400470376</v>
      </c>
      <c r="G21" s="22">
        <f t="shared" si="2"/>
        <v>4548.4486000851011</v>
      </c>
      <c r="H21" s="22">
        <f t="shared" si="2"/>
        <v>4563.6603312904299</v>
      </c>
      <c r="I21" s="22">
        <f t="shared" si="2"/>
        <v>4578.8189673399229</v>
      </c>
      <c r="J21" s="22">
        <f t="shared" si="2"/>
        <v>4593.9248775923088</v>
      </c>
      <c r="K21" s="22">
        <f t="shared" si="2"/>
        <v>4608.9784275654783</v>
      </c>
      <c r="L21" s="23">
        <f t="shared" si="3"/>
        <v>1.52357300949825</v>
      </c>
      <c r="M21" s="23">
        <f t="shared" si="3"/>
        <v>3.046611713177299</v>
      </c>
      <c r="N21" s="23">
        <f t="shared" si="3"/>
        <v>4.5691164856625619</v>
      </c>
      <c r="O21" s="23">
        <f t="shared" si="3"/>
        <v>6.0910877011801858</v>
      </c>
      <c r="P21" s="23">
        <f t="shared" si="3"/>
        <v>7.612525733567054</v>
      </c>
      <c r="Q21" s="23">
        <f t="shared" si="3"/>
        <v>9.1334309562653289</v>
      </c>
      <c r="R21" s="23">
        <f t="shared" si="3"/>
        <v>10.653803742328819</v>
      </c>
      <c r="S21" s="23">
        <f t="shared" si="3"/>
        <v>12.173644464412973</v>
      </c>
      <c r="T21" s="23">
        <f t="shared" si="3"/>
        <v>13.692953494786707</v>
      </c>
      <c r="W21" s="3" t="s">
        <v>75</v>
      </c>
      <c r="X21" s="15">
        <v>3</v>
      </c>
    </row>
    <row r="22" spans="1:24">
      <c r="A22" s="21">
        <v>29</v>
      </c>
      <c r="B22" s="22">
        <f t="shared" si="2"/>
        <v>4623.9799789895605</v>
      </c>
      <c r="C22" s="22">
        <f t="shared" si="2"/>
        <v>4638.9298898590723</v>
      </c>
      <c r="D22" s="22">
        <f t="shared" si="2"/>
        <v>4653.828514484183</v>
      </c>
      <c r="E22" s="22">
        <f t="shared" si="2"/>
        <v>4668.6762035410939</v>
      </c>
      <c r="F22" s="22">
        <f t="shared" si="2"/>
        <v>4683.4733041215723</v>
      </c>
      <c r="G22" s="22">
        <f t="shared" si="2"/>
        <v>4698.2201597816302</v>
      </c>
      <c r="H22" s="22">
        <f t="shared" si="2"/>
        <v>4712.9171105893856</v>
      </c>
      <c r="I22" s="22">
        <f t="shared" si="2"/>
        <v>4727.5644931721235</v>
      </c>
      <c r="J22" s="22">
        <f t="shared" si="2"/>
        <v>4742.1626407625527</v>
      </c>
      <c r="K22" s="22">
        <f t="shared" si="2"/>
        <v>4756.7118832442966</v>
      </c>
      <c r="L22" s="23">
        <f t="shared" si="3"/>
        <v>1.4719352179645284</v>
      </c>
      <c r="M22" s="23">
        <f t="shared" si="3"/>
        <v>2.9433717284082377</v>
      </c>
      <c r="N22" s="23">
        <f t="shared" si="3"/>
        <v>4.4143098691538398</v>
      </c>
      <c r="O22" s="23">
        <f t="shared" si="3"/>
        <v>5.8847499776757104</v>
      </c>
      <c r="P22" s="23">
        <f t="shared" si="3"/>
        <v>7.3546923911108024</v>
      </c>
      <c r="Q22" s="23">
        <f t="shared" si="3"/>
        <v>8.8241374462504609</v>
      </c>
      <c r="R22" s="23">
        <f t="shared" si="3"/>
        <v>10.29308547954588</v>
      </c>
      <c r="S22" s="23">
        <f t="shared" si="3"/>
        <v>11.761536827106283</v>
      </c>
      <c r="T22" s="23">
        <f t="shared" si="3"/>
        <v>13.229491824699835</v>
      </c>
      <c r="V22" s="3" t="s">
        <v>163</v>
      </c>
      <c r="X22" s="17">
        <f>X20/X21</f>
        <v>1.9113999999999998</v>
      </c>
    </row>
    <row r="23" spans="1:24">
      <c r="A23" s="21">
        <v>30</v>
      </c>
      <c r="B23" s="22">
        <f t="shared" si="2"/>
        <v>4771.2125471966247</v>
      </c>
      <c r="C23" s="22">
        <f t="shared" si="2"/>
        <v>4785.6649559384332</v>
      </c>
      <c r="D23" s="22">
        <f t="shared" si="2"/>
        <v>4800.0694295715066</v>
      </c>
      <c r="E23" s="22">
        <f t="shared" si="2"/>
        <v>4814.4262850230498</v>
      </c>
      <c r="F23" s="22">
        <f t="shared" si="2"/>
        <v>4828.7358360875378</v>
      </c>
      <c r="G23" s="22">
        <f t="shared" si="2"/>
        <v>4842.9983934678585</v>
      </c>
      <c r="H23" s="22">
        <f t="shared" si="2"/>
        <v>4857.2142648157997</v>
      </c>
      <c r="I23" s="22">
        <f t="shared" si="2"/>
        <v>4871.3837547718649</v>
      </c>
      <c r="J23" s="22">
        <f t="shared" si="2"/>
        <v>4885.5071650044429</v>
      </c>
      <c r="K23" s="22">
        <f t="shared" si="2"/>
        <v>4899.584794248346</v>
      </c>
      <c r="L23" s="23">
        <f t="shared" si="3"/>
        <v>1.4236829562114508</v>
      </c>
      <c r="M23" s="23">
        <f t="shared" si="3"/>
        <v>2.8468993605692958</v>
      </c>
      <c r="N23" s="23">
        <f t="shared" si="3"/>
        <v>4.2696495187601613</v>
      </c>
      <c r="O23" s="23">
        <f t="shared" si="3"/>
        <v>5.6919337361650832</v>
      </c>
      <c r="P23" s="23">
        <f t="shared" si="3"/>
        <v>7.1137523178713309</v>
      </c>
      <c r="Q23" s="23">
        <f t="shared" si="3"/>
        <v>8.5351055686642212</v>
      </c>
      <c r="R23" s="23">
        <f t="shared" si="3"/>
        <v>9.9559937930298474</v>
      </c>
      <c r="S23" s="23">
        <f t="shared" si="3"/>
        <v>11.37641729515417</v>
      </c>
      <c r="T23" s="23">
        <f t="shared" si="3"/>
        <v>12.796376378927562</v>
      </c>
    </row>
    <row r="24" spans="1:24">
      <c r="A24" s="21">
        <v>31</v>
      </c>
      <c r="B24" s="22">
        <f t="shared" si="2"/>
        <v>4913.6169383427268</v>
      </c>
      <c r="C24" s="22">
        <f t="shared" si="2"/>
        <v>4927.6038902683749</v>
      </c>
      <c r="D24" s="22">
        <f t="shared" si="2"/>
        <v>4941.5459401844282</v>
      </c>
      <c r="E24" s="22">
        <f t="shared" si="2"/>
        <v>4955.4433754644842</v>
      </c>
      <c r="F24" s="22">
        <f t="shared" si="2"/>
        <v>4969.2964807321496</v>
      </c>
      <c r="G24" s="22">
        <f t="shared" si="2"/>
        <v>4983.1055378960045</v>
      </c>
      <c r="H24" s="22">
        <f t="shared" si="2"/>
        <v>4996.8708261840384</v>
      </c>
      <c r="I24" s="22">
        <f t="shared" si="2"/>
        <v>5010.5926221775144</v>
      </c>
      <c r="J24" s="22">
        <f t="shared" si="2"/>
        <v>5024.2711998443265</v>
      </c>
      <c r="K24" s="22">
        <f t="shared" si="2"/>
        <v>5037.906830571811</v>
      </c>
      <c r="L24" s="23">
        <f t="shared" si="3"/>
        <v>1.3784938439921461</v>
      </c>
      <c r="M24" s="23">
        <f t="shared" si="3"/>
        <v>2.7565502791721883</v>
      </c>
      <c r="N24" s="23">
        <f t="shared" si="3"/>
        <v>4.1341695830415119</v>
      </c>
      <c r="O24" s="23">
        <f t="shared" si="3"/>
        <v>5.51135203283593</v>
      </c>
      <c r="P24" s="23">
        <f t="shared" si="3"/>
        <v>6.888097905525683</v>
      </c>
      <c r="Q24" s="23">
        <f t="shared" si="3"/>
        <v>8.2644074778218055</v>
      </c>
      <c r="R24" s="23">
        <f t="shared" si="3"/>
        <v>9.6402810261688501</v>
      </c>
      <c r="S24" s="23">
        <f t="shared" si="3"/>
        <v>11.015718826749435</v>
      </c>
      <c r="T24" s="23">
        <f t="shared" si="3"/>
        <v>12.390721155485153</v>
      </c>
    </row>
    <row r="25" spans="1:24">
      <c r="A25" s="21">
        <v>32</v>
      </c>
      <c r="B25" s="22">
        <f t="shared" si="2"/>
        <v>5051.4997831990604</v>
      </c>
      <c r="C25" s="22">
        <f t="shared" si="2"/>
        <v>5065.0503240487214</v>
      </c>
      <c r="D25" s="22">
        <f t="shared" si="2"/>
        <v>5078.5587169583087</v>
      </c>
      <c r="E25" s="22">
        <f t="shared" si="2"/>
        <v>5092.0252233110286</v>
      </c>
      <c r="F25" s="22">
        <f t="shared" si="2"/>
        <v>5105.450102066121</v>
      </c>
      <c r="G25" s="22">
        <f t="shared" si="2"/>
        <v>5118.8336097887432</v>
      </c>
      <c r="H25" s="22">
        <f t="shared" si="2"/>
        <v>5132.1760006793902</v>
      </c>
      <c r="I25" s="22">
        <f t="shared" si="2"/>
        <v>5145.477526602861</v>
      </c>
      <c r="J25" s="22">
        <f t="shared" si="2"/>
        <v>5158.7384371167909</v>
      </c>
      <c r="K25" s="22">
        <f t="shared" si="2"/>
        <v>5171.9589794997437</v>
      </c>
      <c r="L25" s="23">
        <f t="shared" si="3"/>
        <v>1.3360851725228713</v>
      </c>
      <c r="M25" s="23">
        <f t="shared" si="3"/>
        <v>2.6717594315614406</v>
      </c>
      <c r="N25" s="23">
        <f t="shared" si="3"/>
        <v>4.0070230297933449</v>
      </c>
      <c r="O25" s="23">
        <f t="shared" si="3"/>
        <v>5.3418762196570242</v>
      </c>
      <c r="P25" s="23">
        <f t="shared" si="3"/>
        <v>6.6763192533635447</v>
      </c>
      <c r="Q25" s="23">
        <f t="shared" si="3"/>
        <v>8.0103523828920515</v>
      </c>
      <c r="R25" s="23">
        <f t="shared" si="3"/>
        <v>9.3439758599879497</v>
      </c>
      <c r="S25" s="23">
        <f t="shared" si="3"/>
        <v>10.677189936162904</v>
      </c>
      <c r="T25" s="23">
        <f t="shared" si="3"/>
        <v>12.009994862698477</v>
      </c>
    </row>
    <row r="26" spans="1:24" hidden="1">
      <c r="A26" s="21">
        <v>33</v>
      </c>
      <c r="B26" s="22">
        <f t="shared" si="2"/>
        <v>5185.1393987788742</v>
      </c>
      <c r="C26" s="22">
        <f t="shared" si="2"/>
        <v>5198.2799377571864</v>
      </c>
      <c r="D26" s="22">
        <f t="shared" si="2"/>
        <v>5211.3808370403622</v>
      </c>
      <c r="E26" s="22">
        <f t="shared" si="2"/>
        <v>5224.4423350631987</v>
      </c>
      <c r="F26" s="22">
        <f t="shared" si="2"/>
        <v>5237.4646681156446</v>
      </c>
      <c r="G26" s="22">
        <f t="shared" si="2"/>
        <v>5250.4480703684521</v>
      </c>
      <c r="H26" s="22">
        <f t="shared" si="2"/>
        <v>5263.3927738984403</v>
      </c>
      <c r="I26" s="22">
        <f t="shared" si="2"/>
        <v>5276.2990087133858</v>
      </c>
      <c r="J26" s="22">
        <f t="shared" si="2"/>
        <v>5289.1670027765467</v>
      </c>
      <c r="K26" s="22">
        <f t="shared" si="2"/>
        <v>5301.9969820308206</v>
      </c>
      <c r="L26" s="23">
        <f t="shared" si="3"/>
        <v>1.2962079842627645</v>
      </c>
      <c r="M26" s="23">
        <f t="shared" si="3"/>
        <v>2.5920292139353478</v>
      </c>
      <c r="N26" s="23">
        <f t="shared" si="3"/>
        <v>3.8874639197483702</v>
      </c>
      <c r="O26" s="23">
        <f t="shared" si="3"/>
        <v>5.182512332216902</v>
      </c>
      <c r="P26" s="23">
        <f t="shared" si="3"/>
        <v>6.4771746816559244</v>
      </c>
      <c r="Q26" s="23">
        <f t="shared" si="3"/>
        <v>7.7714511981739633</v>
      </c>
      <c r="R26" s="23">
        <f t="shared" si="3"/>
        <v>9.0653421116721802</v>
      </c>
      <c r="S26" s="23">
        <f t="shared" si="3"/>
        <v>10.35884765184619</v>
      </c>
      <c r="T26" s="23">
        <f t="shared" si="3"/>
        <v>11.651968048190611</v>
      </c>
    </row>
    <row r="27" spans="1:24" hidden="1">
      <c r="A27" s="21">
        <v>34</v>
      </c>
      <c r="B27" s="22">
        <f t="shared" si="2"/>
        <v>5314.7891704225513</v>
      </c>
      <c r="C27" s="22">
        <f t="shared" si="2"/>
        <v>5327.5437899249764</v>
      </c>
      <c r="D27" s="22">
        <f t="shared" si="2"/>
        <v>5340.26106056135</v>
      </c>
      <c r="E27" s="22">
        <f t="shared" si="2"/>
        <v>5352.9412004277046</v>
      </c>
      <c r="F27" s="22">
        <f t="shared" si="2"/>
        <v>5365.5844257153003</v>
      </c>
      <c r="G27" s="22">
        <f t="shared" si="2"/>
        <v>5378.1909507327409</v>
      </c>
      <c r="H27" s="22">
        <f t="shared" si="2"/>
        <v>5390.7609879277661</v>
      </c>
      <c r="I27" s="22">
        <f t="shared" si="2"/>
        <v>5403.294747908737</v>
      </c>
      <c r="J27" s="22">
        <f t="shared" si="2"/>
        <v>5415.7924394658094</v>
      </c>
      <c r="K27" s="22">
        <f t="shared" si="2"/>
        <v>5428.2542695917991</v>
      </c>
      <c r="L27" s="23">
        <f t="shared" si="3"/>
        <v>1.2586421821270051</v>
      </c>
      <c r="M27" s="23">
        <f t="shared" si="3"/>
        <v>2.5169196989781994</v>
      </c>
      <c r="N27" s="23">
        <f t="shared" si="3"/>
        <v>3.774832761801008</v>
      </c>
      <c r="O27" s="23">
        <f t="shared" si="3"/>
        <v>5.0323815816591377</v>
      </c>
      <c r="P27" s="23">
        <f t="shared" si="3"/>
        <v>6.2895663694307586</v>
      </c>
      <c r="Q27" s="23">
        <f t="shared" si="3"/>
        <v>7.5463873358148703</v>
      </c>
      <c r="R27" s="23">
        <f t="shared" si="3"/>
        <v>8.8028446913267544</v>
      </c>
      <c r="S27" s="23">
        <f t="shared" si="3"/>
        <v>10.058938646297065</v>
      </c>
      <c r="T27" s="23">
        <f t="shared" si="3"/>
        <v>11.314669410873648</v>
      </c>
    </row>
    <row r="28" spans="1:24" hidden="1">
      <c r="A28" s="21">
        <v>35</v>
      </c>
      <c r="B28" s="22">
        <f t="shared" si="2"/>
        <v>5440.680443502757</v>
      </c>
      <c r="C28" s="22">
        <f t="shared" si="2"/>
        <v>5453.0711646582404</v>
      </c>
      <c r="D28" s="22">
        <f t="shared" si="2"/>
        <v>5465.4266347813109</v>
      </c>
      <c r="E28" s="22">
        <f t="shared" si="2"/>
        <v>5477.7470538782254</v>
      </c>
      <c r="F28" s="22">
        <f t="shared" si="2"/>
        <v>5490.032620257879</v>
      </c>
      <c r="G28" s="22">
        <f t="shared" si="2"/>
        <v>5502.2835305509407</v>
      </c>
      <c r="H28" s="22">
        <f t="shared" si="2"/>
        <v>5514.4999797287519</v>
      </c>
      <c r="I28" s="22">
        <f t="shared" si="2"/>
        <v>5526.682161121932</v>
      </c>
      <c r="J28" s="22">
        <f t="shared" si="2"/>
        <v>5538.8302664387438</v>
      </c>
      <c r="K28" s="22">
        <f t="shared" si="2"/>
        <v>5550.9444857831913</v>
      </c>
      <c r="L28" s="23">
        <f t="shared" si="3"/>
        <v>1.223192465214197</v>
      </c>
      <c r="M28" s="23">
        <f t="shared" si="3"/>
        <v>2.4460405146937774</v>
      </c>
      <c r="N28" s="23">
        <f t="shared" si="3"/>
        <v>3.668544342338464</v>
      </c>
      <c r="O28" s="23">
        <f t="shared" si="3"/>
        <v>4.8907041418860899</v>
      </c>
      <c r="P28" s="23">
        <f t="shared" si="3"/>
        <v>6.1125201069107788</v>
      </c>
      <c r="Q28" s="23">
        <f t="shared" si="3"/>
        <v>7.3339924308193076</v>
      </c>
      <c r="R28" s="23">
        <f t="shared" si="3"/>
        <v>8.5551213068629295</v>
      </c>
      <c r="S28" s="23">
        <f t="shared" si="3"/>
        <v>9.7759069281219126</v>
      </c>
      <c r="T28" s="23">
        <f t="shared" si="3"/>
        <v>10.996349487518273</v>
      </c>
    </row>
    <row r="29" spans="1:24" hidden="1">
      <c r="A29" s="21">
        <v>36</v>
      </c>
      <c r="B29" s="22">
        <f t="shared" si="2"/>
        <v>5563.0250076728726</v>
      </c>
      <c r="C29" s="22">
        <f t="shared" si="2"/>
        <v>5575.0720190565798</v>
      </c>
      <c r="D29" s="22">
        <f t="shared" si="2"/>
        <v>5587.0857053316568</v>
      </c>
      <c r="E29" s="22">
        <f t="shared" si="2"/>
        <v>5599.0662503611256</v>
      </c>
      <c r="F29" s="22">
        <f t="shared" si="2"/>
        <v>5611.0138364905606</v>
      </c>
      <c r="G29" s="22">
        <f t="shared" si="2"/>
        <v>5622.9286445647476</v>
      </c>
      <c r="H29" s="22">
        <f t="shared" si="2"/>
        <v>5634.8108539441064</v>
      </c>
      <c r="I29" s="22">
        <f t="shared" si="2"/>
        <v>5646.6606425208929</v>
      </c>
      <c r="J29" s="22">
        <f t="shared" si="2"/>
        <v>5658.4781867351767</v>
      </c>
      <c r="K29" s="22">
        <f t="shared" si="2"/>
        <v>5670.2636615906031</v>
      </c>
      <c r="L29" s="23">
        <f t="shared" si="3"/>
        <v>1.1896849325266885</v>
      </c>
      <c r="M29" s="23">
        <f t="shared" si="3"/>
        <v>2.3790440578650305</v>
      </c>
      <c r="N29" s="23">
        <f t="shared" si="3"/>
        <v>3.5680775544187782</v>
      </c>
      <c r="O29" s="23">
        <f t="shared" si="3"/>
        <v>4.7567856004425266</v>
      </c>
      <c r="P29" s="23">
        <f t="shared" si="3"/>
        <v>5.9451683740453518</v>
      </c>
      <c r="Q29" s="23">
        <f t="shared" si="3"/>
        <v>7.133226053189901</v>
      </c>
      <c r="R29" s="23">
        <f t="shared" si="3"/>
        <v>8.3209588156960308</v>
      </c>
      <c r="S29" s="23">
        <f t="shared" si="3"/>
        <v>9.5083668392326217</v>
      </c>
      <c r="T29" s="23">
        <f t="shared" si="3"/>
        <v>10.695450301326673</v>
      </c>
    </row>
    <row r="30" spans="1:24">
      <c r="A30" s="44">
        <v>37</v>
      </c>
      <c r="B30" s="22">
        <f t="shared" si="2"/>
        <v>5682.0172406699494</v>
      </c>
      <c r="C30" s="22">
        <f t="shared" si="2"/>
        <v>5693.7390961504589</v>
      </c>
      <c r="D30" s="22">
        <f t="shared" si="2"/>
        <v>5705.4293988189756</v>
      </c>
      <c r="E30" s="22">
        <f t="shared" si="2"/>
        <v>5717.0883180868759</v>
      </c>
      <c r="F30" s="22">
        <f t="shared" si="2"/>
        <v>5728.7160220048017</v>
      </c>
      <c r="G30" s="22">
        <f t="shared" si="2"/>
        <v>5740.3126772771884</v>
      </c>
      <c r="H30" s="22">
        <f t="shared" si="2"/>
        <v>5751.8784492766108</v>
      </c>
      <c r="I30" s="22">
        <f t="shared" si="2"/>
        <v>5763.4135020579288</v>
      </c>
      <c r="J30" s="42">
        <f t="shared" si="2"/>
        <v>5774.9179983722534</v>
      </c>
      <c r="K30" s="22">
        <f t="shared" si="2"/>
        <v>5786.3920996807237</v>
      </c>
      <c r="L30" s="23">
        <f t="shared" si="3"/>
        <v>1.1579642300384876</v>
      </c>
      <c r="M30" s="23">
        <f t="shared" si="3"/>
        <v>2.3156197930793496</v>
      </c>
      <c r="N30" s="23">
        <f t="shared" si="3"/>
        <v>3.4729668536356257</v>
      </c>
      <c r="O30" s="43">
        <f t="shared" si="3"/>
        <v>4.6300055760857504</v>
      </c>
      <c r="P30" s="23">
        <f t="shared" si="3"/>
        <v>5.7867361246835571</v>
      </c>
      <c r="Q30" s="23">
        <f t="shared" si="3"/>
        <v>6.9431586635446365</v>
      </c>
      <c r="R30" s="23">
        <f t="shared" si="3"/>
        <v>8.0992733566572497</v>
      </c>
      <c r="S30" s="23">
        <f t="shared" si="3"/>
        <v>9.2550803678796001</v>
      </c>
      <c r="T30" s="23">
        <f t="shared" si="3"/>
        <v>10.410579860935286</v>
      </c>
    </row>
    <row r="31" spans="1:24">
      <c r="A31" s="21">
        <v>38</v>
      </c>
      <c r="B31" s="22">
        <f t="shared" si="2"/>
        <v>5797.8359661681015</v>
      </c>
      <c r="C31" s="22">
        <f t="shared" si="2"/>
        <v>5809.2497567561932</v>
      </c>
      <c r="D31" s="22">
        <f t="shared" si="2"/>
        <v>5820.6336291170865</v>
      </c>
      <c r="E31" s="22">
        <f t="shared" si="2"/>
        <v>5831.9877396862275</v>
      </c>
      <c r="F31" s="22">
        <f t="shared" si="2"/>
        <v>5843.3122436753083</v>
      </c>
      <c r="G31" s="22">
        <f t="shared" si="2"/>
        <v>5854.6072950850057</v>
      </c>
      <c r="H31" s="22">
        <f t="shared" si="2"/>
        <v>5865.8730467175492</v>
      </c>
      <c r="I31" s="22">
        <f t="shared" si="2"/>
        <v>5877.1096501891143</v>
      </c>
      <c r="J31" s="22">
        <f t="shared" si="2"/>
        <v>5888.3172559420727</v>
      </c>
      <c r="K31" s="22">
        <f t="shared" si="2"/>
        <v>5899.4960132570777</v>
      </c>
      <c r="L31" s="23">
        <f t="shared" si="3"/>
        <v>1.1278911423050886</v>
      </c>
      <c r="M31" s="23">
        <f t="shared" si="3"/>
        <v>2.2554894399627301</v>
      </c>
      <c r="N31" s="23">
        <f t="shared" si="3"/>
        <v>3.3827950450031494</v>
      </c>
      <c r="O31" s="23">
        <f t="shared" si="3"/>
        <v>4.5098081093356086</v>
      </c>
      <c r="P31" s="23">
        <f t="shared" si="3"/>
        <v>5.6365287847520449</v>
      </c>
      <c r="Q31" s="23">
        <f t="shared" si="3"/>
        <v>6.7629572229252517</v>
      </c>
      <c r="R31" s="23">
        <f t="shared" si="3"/>
        <v>7.8890935754125167</v>
      </c>
      <c r="S31" s="23">
        <f t="shared" si="3"/>
        <v>9.0149379936510741</v>
      </c>
      <c r="T31" s="23">
        <f t="shared" si="3"/>
        <v>10.140490628960833</v>
      </c>
    </row>
    <row r="32" spans="1:24">
      <c r="A32" s="21">
        <v>39</v>
      </c>
      <c r="B32" s="22">
        <f t="shared" si="2"/>
        <v>5910.646070264992</v>
      </c>
      <c r="C32" s="22">
        <f t="shared" si="2"/>
        <v>5921.7675739586675</v>
      </c>
      <c r="D32" s="22">
        <f t="shared" si="2"/>
        <v>5932.8606702045727</v>
      </c>
      <c r="E32" s="22">
        <f t="shared" si="2"/>
        <v>5943.9255037542671</v>
      </c>
      <c r="F32" s="22">
        <f t="shared" si="2"/>
        <v>5954.9622182557414</v>
      </c>
      <c r="G32" s="22">
        <f t="shared" si="2"/>
        <v>5965.9709562646021</v>
      </c>
      <c r="H32" s="22">
        <f t="shared" si="2"/>
        <v>5976.9518592551231</v>
      </c>
      <c r="I32" s="22">
        <f t="shared" si="2"/>
        <v>5987.9050676311508</v>
      </c>
      <c r="J32" s="22">
        <f t="shared" si="2"/>
        <v>5998.8307207368789</v>
      </c>
      <c r="K32" s="22">
        <f t="shared" si="2"/>
        <v>6009.7289568674814</v>
      </c>
      <c r="L32" s="23">
        <f t="shared" si="3"/>
        <v>1.0993405498593347</v>
      </c>
      <c r="M32" s="23">
        <f t="shared" si="3"/>
        <v>2.1984028913029761</v>
      </c>
      <c r="N32" s="23">
        <f t="shared" si="3"/>
        <v>3.2971871651034235</v>
      </c>
      <c r="O32" s="23">
        <f t="shared" si="3"/>
        <v>4.395693511933132</v>
      </c>
      <c r="P32" s="23">
        <f t="shared" si="3"/>
        <v>5.4939220723508697</v>
      </c>
      <c r="Q32" s="23">
        <f t="shared" si="3"/>
        <v>6.5918729868153605</v>
      </c>
      <c r="R32" s="23">
        <f t="shared" si="3"/>
        <v>7.6895463956752792</v>
      </c>
      <c r="S32" s="23">
        <f t="shared" si="3"/>
        <v>8.7869424391719804</v>
      </c>
      <c r="T32" s="23">
        <f t="shared" si="3"/>
        <v>9.8840612574440456</v>
      </c>
    </row>
    <row r="33" spans="1:20">
      <c r="A33" s="21">
        <v>40</v>
      </c>
      <c r="B33" s="22">
        <f t="shared" si="2"/>
        <v>6020.5999132796242</v>
      </c>
      <c r="C33" s="22">
        <f t="shared" si="2"/>
        <v>6031.4437262018228</v>
      </c>
      <c r="D33" s="22">
        <f t="shared" si="2"/>
        <v>6042.2605308447</v>
      </c>
      <c r="E33" s="22">
        <f t="shared" si="2"/>
        <v>6053.0504614110951</v>
      </c>
      <c r="F33" s="22">
        <f t="shared" si="2"/>
        <v>6063.8136511060493</v>
      </c>
      <c r="G33" s="22">
        <f t="shared" si="2"/>
        <v>6074.5502321466847</v>
      </c>
      <c r="H33" s="22">
        <f t="shared" si="2"/>
        <v>6085.2603357719399</v>
      </c>
      <c r="I33" s="22">
        <f t="shared" si="2"/>
        <v>6095.9440922521999</v>
      </c>
      <c r="J33" s="22">
        <f t="shared" si="2"/>
        <v>6106.6016308987992</v>
      </c>
      <c r="K33" s="22">
        <f t="shared" si="2"/>
        <v>6117.233080073418</v>
      </c>
      <c r="L33" s="23">
        <f t="shared" si="3"/>
        <v>1.0721996891970775</v>
      </c>
      <c r="M33" s="23">
        <f t="shared" si="3"/>
        <v>2.1441347357431368</v>
      </c>
      <c r="N33" s="23">
        <f t="shared" si="3"/>
        <v>3.2158052702461646</v>
      </c>
      <c r="O33" s="23">
        <f t="shared" si="3"/>
        <v>4.287211423214103</v>
      </c>
      <c r="P33" s="23">
        <f t="shared" si="3"/>
        <v>5.3583533250639448</v>
      </c>
      <c r="Q33" s="23">
        <f t="shared" si="3"/>
        <v>6.4292311061108194</v>
      </c>
      <c r="R33" s="23">
        <f t="shared" si="3"/>
        <v>7.4998448965770876</v>
      </c>
      <c r="S33" s="23">
        <f t="shared" si="3"/>
        <v>8.570194826586885</v>
      </c>
      <c r="T33" s="23">
        <f t="shared" si="3"/>
        <v>9.6402810261697596</v>
      </c>
    </row>
    <row r="34" spans="1:20">
      <c r="A34" s="21">
        <v>41</v>
      </c>
      <c r="B34" s="22">
        <f t="shared" si="2"/>
        <v>6127.8385671973547</v>
      </c>
      <c r="C34" s="22">
        <f t="shared" si="2"/>
        <v>6138.4182187606921</v>
      </c>
      <c r="D34" s="22">
        <f t="shared" si="2"/>
        <v>6148.9721603313455</v>
      </c>
      <c r="E34" s="22">
        <f t="shared" si="2"/>
        <v>6159.5005165640105</v>
      </c>
      <c r="F34" s="22">
        <f t="shared" si="2"/>
        <v>6170.0034112089897</v>
      </c>
      <c r="G34" s="22">
        <f t="shared" si="2"/>
        <v>6180.4809671209259</v>
      </c>
      <c r="H34" s="22">
        <f t="shared" si="2"/>
        <v>6190.9333062674268</v>
      </c>
      <c r="I34" s="22">
        <f t="shared" si="2"/>
        <v>6201.3605497375747</v>
      </c>
      <c r="J34" s="22">
        <f t="shared" si="2"/>
        <v>6211.7628177503511</v>
      </c>
      <c r="K34" s="22">
        <f t="shared" si="2"/>
        <v>6222.1402296629522</v>
      </c>
      <c r="L34" s="23">
        <f t="shared" si="3"/>
        <v>1.0463666642681346</v>
      </c>
      <c r="M34" s="23">
        <f t="shared" si="3"/>
        <v>2.092481283088091</v>
      </c>
      <c r="N34" s="23">
        <f t="shared" si="3"/>
        <v>3.1383439778555839</v>
      </c>
      <c r="O34" s="23">
        <f t="shared" si="3"/>
        <v>4.1839548698762883</v>
      </c>
      <c r="P34" s="23">
        <f t="shared" si="3"/>
        <v>5.2293140803712959</v>
      </c>
      <c r="Q34" s="23">
        <f t="shared" si="3"/>
        <v>6.274421730472568</v>
      </c>
      <c r="R34" s="23">
        <f t="shared" si="3"/>
        <v>7.3192779412211166</v>
      </c>
      <c r="S34" s="23">
        <f t="shared" si="3"/>
        <v>8.3638828335779181</v>
      </c>
      <c r="T34" s="23">
        <f t="shared" si="3"/>
        <v>9.4082365284102707</v>
      </c>
    </row>
    <row r="35" spans="1:20">
      <c r="A35" s="21">
        <v>42</v>
      </c>
      <c r="B35" s="22">
        <f t="shared" si="2"/>
        <v>6232.492903979004</v>
      </c>
      <c r="C35" s="22">
        <f t="shared" si="2"/>
        <v>6242.8209583566831</v>
      </c>
      <c r="D35" s="22">
        <f t="shared" si="2"/>
        <v>6253.1245096167386</v>
      </c>
      <c r="E35" s="22">
        <f t="shared" si="2"/>
        <v>6263.4036737504239</v>
      </c>
      <c r="F35" s="22">
        <f t="shared" si="2"/>
        <v>6273.6585659273269</v>
      </c>
      <c r="G35" s="22">
        <f t="shared" si="2"/>
        <v>6283.889300503115</v>
      </c>
      <c r="H35" s="22">
        <f t="shared" si="2"/>
        <v>6294.0959910271886</v>
      </c>
      <c r="I35" s="22">
        <f t="shared" si="2"/>
        <v>6304.2787502502397</v>
      </c>
      <c r="J35" s="22">
        <f t="shared" si="2"/>
        <v>6314.43769013172</v>
      </c>
      <c r="K35" s="22">
        <f t="shared" si="2"/>
        <v>6324.5729218472425</v>
      </c>
      <c r="L35" s="23">
        <f t="shared" si="3"/>
        <v>1.0217491681141837</v>
      </c>
      <c r="M35" s="23">
        <f t="shared" si="3"/>
        <v>2.0432580094766308</v>
      </c>
      <c r="N35" s="23">
        <f t="shared" si="3"/>
        <v>3.0645266371184334</v>
      </c>
      <c r="O35" s="23">
        <f t="shared" si="3"/>
        <v>4.0855551639861005</v>
      </c>
      <c r="P35" s="23">
        <f t="shared" si="3"/>
        <v>5.1063437029515626</v>
      </c>
      <c r="Q35" s="23">
        <f t="shared" si="3"/>
        <v>6.1268923668030766</v>
      </c>
      <c r="R35" s="23">
        <f t="shared" si="3"/>
        <v>7.1472012682488639</v>
      </c>
      <c r="S35" s="23">
        <f t="shared" si="3"/>
        <v>8.167270519923477</v>
      </c>
      <c r="T35" s="23">
        <f t="shared" si="3"/>
        <v>9.1871002343732471</v>
      </c>
    </row>
    <row r="36" spans="1:20">
      <c r="A36" s="21">
        <v>43</v>
      </c>
      <c r="B36" s="22">
        <f t="shared" ref="B36:K61" si="4">LOG($A36/10+B$1/100)*10000</f>
        <v>6334.684555795865</v>
      </c>
      <c r="C36" s="22">
        <f t="shared" si="4"/>
        <v>6344.772701607315</v>
      </c>
      <c r="D36" s="22">
        <f t="shared" si="4"/>
        <v>6354.8374681491205</v>
      </c>
      <c r="E36" s="22">
        <f t="shared" si="4"/>
        <v>6364.8789635336543</v>
      </c>
      <c r="F36" s="22">
        <f t="shared" si="4"/>
        <v>6374.8972951251071</v>
      </c>
      <c r="G36" s="22">
        <f t="shared" si="4"/>
        <v>6384.8925695463731</v>
      </c>
      <c r="H36" s="22">
        <f t="shared" si="4"/>
        <v>6394.8648926858596</v>
      </c>
      <c r="I36" s="22">
        <f t="shared" si="4"/>
        <v>6404.8143697042178</v>
      </c>
      <c r="J36" s="22">
        <f t="shared" si="4"/>
        <v>6414.7411050409955</v>
      </c>
      <c r="K36" s="22">
        <f t="shared" si="4"/>
        <v>6424.6452024212131</v>
      </c>
      <c r="L36" s="23">
        <f t="shared" ref="L36:T64" si="5">LOG($A36/10+$G$1/100+L$2/1000)*10000-$G36</f>
        <v>0.99826338079583365</v>
      </c>
      <c r="M36" s="23">
        <f t="shared" si="5"/>
        <v>1.9962973548617811</v>
      </c>
      <c r="N36" s="23">
        <f t="shared" si="5"/>
        <v>2.9941020276091876</v>
      </c>
      <c r="O36" s="23">
        <f t="shared" si="5"/>
        <v>3.9916775043811867</v>
      </c>
      <c r="P36" s="23">
        <f t="shared" si="5"/>
        <v>4.9890238904463331</v>
      </c>
      <c r="Q36" s="23">
        <f t="shared" si="5"/>
        <v>5.9861412910004219</v>
      </c>
      <c r="R36" s="23">
        <f t="shared" si="5"/>
        <v>6.9830298111646698</v>
      </c>
      <c r="S36" s="23">
        <f t="shared" si="5"/>
        <v>7.9796895559948098</v>
      </c>
      <c r="T36" s="23">
        <f t="shared" si="5"/>
        <v>8.9761206304665393</v>
      </c>
    </row>
    <row r="37" spans="1:20">
      <c r="A37" s="21">
        <v>44</v>
      </c>
      <c r="B37" s="22">
        <f t="shared" si="4"/>
        <v>6434.5267648618747</v>
      </c>
      <c r="C37" s="22">
        <f t="shared" si="4"/>
        <v>6444.3858946783848</v>
      </c>
      <c r="D37" s="22">
        <f t="shared" si="4"/>
        <v>6454.2226934909186</v>
      </c>
      <c r="E37" s="22">
        <f t="shared" si="4"/>
        <v>6464.0372622306959</v>
      </c>
      <c r="F37" s="22">
        <f t="shared" si="4"/>
        <v>6473.8297011461991</v>
      </c>
      <c r="G37" s="22">
        <f t="shared" si="4"/>
        <v>6483.6001098093166</v>
      </c>
      <c r="H37" s="22">
        <f t="shared" si="4"/>
        <v>6493.3485871214189</v>
      </c>
      <c r="I37" s="22">
        <f t="shared" si="4"/>
        <v>6503.0752313193652</v>
      </c>
      <c r="J37" s="22">
        <f t="shared" si="4"/>
        <v>6512.7801399814398</v>
      </c>
      <c r="K37" s="22">
        <f t="shared" si="4"/>
        <v>6522.4634100332323</v>
      </c>
      <c r="L37" s="23">
        <f t="shared" si="5"/>
        <v>0.97583301590930205</v>
      </c>
      <c r="M37" s="23">
        <f t="shared" si="5"/>
        <v>1.9514468173911155</v>
      </c>
      <c r="N37" s="23">
        <f t="shared" si="5"/>
        <v>2.9268415029127937</v>
      </c>
      <c r="O37" s="23">
        <f t="shared" si="5"/>
        <v>3.9020171708771159</v>
      </c>
      <c r="P37" s="23">
        <f t="shared" si="5"/>
        <v>4.8769739196195587</v>
      </c>
      <c r="Q37" s="23">
        <f t="shared" si="5"/>
        <v>5.8517118474092058</v>
      </c>
      <c r="R37" s="23">
        <f t="shared" si="5"/>
        <v>6.8262310524469285</v>
      </c>
      <c r="S37" s="23">
        <f t="shared" si="5"/>
        <v>7.8005316328735717</v>
      </c>
      <c r="T37" s="23">
        <f t="shared" si="5"/>
        <v>8.7746136867563109</v>
      </c>
    </row>
    <row r="38" spans="1:20">
      <c r="A38" s="21">
        <v>45</v>
      </c>
      <c r="B38" s="22">
        <f t="shared" si="4"/>
        <v>6532.1251377534372</v>
      </c>
      <c r="C38" s="22">
        <f t="shared" si="4"/>
        <v>6541.7654187796052</v>
      </c>
      <c r="D38" s="22">
        <f t="shared" si="4"/>
        <v>6551.384348113821</v>
      </c>
      <c r="E38" s="22">
        <f t="shared" si="4"/>
        <v>6560.9820201283183</v>
      </c>
      <c r="F38" s="22">
        <f t="shared" si="4"/>
        <v>6570.5585285710386</v>
      </c>
      <c r="G38" s="22">
        <f t="shared" si="4"/>
        <v>6580.1139665711235</v>
      </c>
      <c r="H38" s="22">
        <f t="shared" si="4"/>
        <v>6589.6484266443504</v>
      </c>
      <c r="I38" s="22">
        <f t="shared" si="4"/>
        <v>6599.1620006985031</v>
      </c>
      <c r="J38" s="22">
        <f t="shared" si="4"/>
        <v>6608.6547800386916</v>
      </c>
      <c r="K38" s="22">
        <f t="shared" si="4"/>
        <v>6618.1268553726122</v>
      </c>
      <c r="L38" s="23">
        <f t="shared" si="5"/>
        <v>0.95438849280617433</v>
      </c>
      <c r="M38" s="23">
        <f t="shared" si="5"/>
        <v>1.908567299024071</v>
      </c>
      <c r="N38" s="23">
        <f t="shared" si="5"/>
        <v>2.8625365107745893</v>
      </c>
      <c r="O38" s="23">
        <f t="shared" si="5"/>
        <v>3.8162962201149639</v>
      </c>
      <c r="P38" s="23">
        <f t="shared" si="5"/>
        <v>4.7698465190460411</v>
      </c>
      <c r="Q38" s="23">
        <f t="shared" si="5"/>
        <v>5.7231874995040926</v>
      </c>
      <c r="R38" s="23">
        <f t="shared" si="5"/>
        <v>6.6763192533644542</v>
      </c>
      <c r="S38" s="23">
        <f t="shared" si="5"/>
        <v>7.6292418724433446</v>
      </c>
      <c r="T38" s="23">
        <f t="shared" si="5"/>
        <v>8.5819554484996843</v>
      </c>
    </row>
    <row r="39" spans="1:20">
      <c r="A39" s="21">
        <v>46</v>
      </c>
      <c r="B39" s="22">
        <f t="shared" si="4"/>
        <v>6627.5783168157413</v>
      </c>
      <c r="C39" s="22">
        <f t="shared" si="4"/>
        <v>6637.0092538964809</v>
      </c>
      <c r="D39" s="22">
        <f t="shared" si="4"/>
        <v>6646.4197555612545</v>
      </c>
      <c r="E39" s="22">
        <f t="shared" si="4"/>
        <v>6655.8099101795306</v>
      </c>
      <c r="F39" s="22">
        <f t="shared" si="4"/>
        <v>6665.1798055488089</v>
      </c>
      <c r="G39" s="22">
        <f t="shared" si="4"/>
        <v>6674.5295288995385</v>
      </c>
      <c r="H39" s="22">
        <f t="shared" si="4"/>
        <v>6683.8591669000016</v>
      </c>
      <c r="I39" s="22">
        <f t="shared" si="4"/>
        <v>6693.168805661122</v>
      </c>
      <c r="J39" s="22">
        <f t="shared" si="4"/>
        <v>6702.4585307412399</v>
      </c>
      <c r="K39" s="22">
        <f t="shared" si="4"/>
        <v>6711.7284271508324</v>
      </c>
      <c r="L39" s="23">
        <f t="shared" si="5"/>
        <v>0.93386621562603978</v>
      </c>
      <c r="M39" s="23">
        <f t="shared" si="5"/>
        <v>1.8675316645694693</v>
      </c>
      <c r="N39" s="23">
        <f t="shared" si="5"/>
        <v>2.8009964331349693</v>
      </c>
      <c r="O39" s="23">
        <f t="shared" si="5"/>
        <v>3.7342606075717413</v>
      </c>
      <c r="P39" s="23">
        <f t="shared" si="5"/>
        <v>4.6673242740753267</v>
      </c>
      <c r="Q39" s="23">
        <f t="shared" si="5"/>
        <v>5.6001875187821497</v>
      </c>
      <c r="R39" s="23">
        <f t="shared" si="5"/>
        <v>6.5328504277740649</v>
      </c>
      <c r="S39" s="23">
        <f t="shared" si="5"/>
        <v>7.4653130870792666</v>
      </c>
      <c r="T39" s="23">
        <f t="shared" si="5"/>
        <v>8.3975755826704699</v>
      </c>
    </row>
    <row r="40" spans="1:20">
      <c r="A40" s="21">
        <v>47</v>
      </c>
      <c r="B40" s="22">
        <f t="shared" si="4"/>
        <v>6720.9785793571755</v>
      </c>
      <c r="C40" s="22">
        <f t="shared" si="4"/>
        <v>6730.2090712889621</v>
      </c>
      <c r="D40" s="22">
        <f t="shared" si="4"/>
        <v>6739.4199863408776</v>
      </c>
      <c r="E40" s="22">
        <f t="shared" si="4"/>
        <v>6748.6114073781155</v>
      </c>
      <c r="F40" s="22">
        <f t="shared" si="4"/>
        <v>6757.783416740851</v>
      </c>
      <c r="G40" s="22">
        <f t="shared" si="4"/>
        <v>6766.9360962486662</v>
      </c>
      <c r="H40" s="22">
        <f t="shared" si="4"/>
        <v>6776.0695272049306</v>
      </c>
      <c r="I40" s="22">
        <f t="shared" si="4"/>
        <v>6785.183790401139</v>
      </c>
      <c r="J40" s="22">
        <f t="shared" si="4"/>
        <v>6794.2789661211891</v>
      </c>
      <c r="K40" s="22">
        <f t="shared" si="4"/>
        <v>6803.3551341456323</v>
      </c>
      <c r="L40" s="23">
        <f t="shared" si="5"/>
        <v>0.91420794338864653</v>
      </c>
      <c r="M40" s="23">
        <f t="shared" si="5"/>
        <v>1.8282234827047432</v>
      </c>
      <c r="N40" s="23">
        <f t="shared" si="5"/>
        <v>2.7420466989187844</v>
      </c>
      <c r="O40" s="23">
        <f t="shared" si="5"/>
        <v>3.6556776729476042</v>
      </c>
      <c r="P40" s="23">
        <f t="shared" si="5"/>
        <v>4.5691164856616524</v>
      </c>
      <c r="Q40" s="23">
        <f t="shared" si="5"/>
        <v>5.4823632178740809</v>
      </c>
      <c r="R40" s="23">
        <f t="shared" si="5"/>
        <v>6.3954179503507476</v>
      </c>
      <c r="S40" s="23">
        <f t="shared" si="5"/>
        <v>7.3082807638074883</v>
      </c>
      <c r="T40" s="23">
        <f t="shared" si="5"/>
        <v>8.2209517389092071</v>
      </c>
    </row>
    <row r="41" spans="1:20">
      <c r="A41" s="21">
        <v>48</v>
      </c>
      <c r="B41" s="22">
        <f t="shared" si="4"/>
        <v>6812.4123737558721</v>
      </c>
      <c r="C41" s="22">
        <f t="shared" si="4"/>
        <v>6821.4507637383167</v>
      </c>
      <c r="D41" s="22">
        <f t="shared" si="4"/>
        <v>6830.4703823884947</v>
      </c>
      <c r="E41" s="22">
        <f t="shared" si="4"/>
        <v>6839.4713075151212</v>
      </c>
      <c r="F41" s="22">
        <f t="shared" si="4"/>
        <v>6848.4536164441242</v>
      </c>
      <c r="G41" s="22">
        <f t="shared" si="4"/>
        <v>6857.4173860226365</v>
      </c>
      <c r="H41" s="22">
        <f t="shared" si="4"/>
        <v>6866.3626926229335</v>
      </c>
      <c r="I41" s="22">
        <f t="shared" si="4"/>
        <v>6875.2896121463436</v>
      </c>
      <c r="J41" s="22">
        <f t="shared" si="4"/>
        <v>6884.1982200271059</v>
      </c>
      <c r="K41" s="22">
        <f t="shared" si="4"/>
        <v>6893.0885912362019</v>
      </c>
      <c r="L41" s="23">
        <f t="shared" si="5"/>
        <v>0.89536023799882969</v>
      </c>
      <c r="M41" s="23">
        <f t="shared" si="5"/>
        <v>1.7905359227161171</v>
      </c>
      <c r="N41" s="23">
        <f t="shared" si="5"/>
        <v>2.6855271302192705</v>
      </c>
      <c r="O41" s="23">
        <f t="shared" si="5"/>
        <v>3.5803339365220381</v>
      </c>
      <c r="P41" s="23">
        <f t="shared" si="5"/>
        <v>4.4749564175999694</v>
      </c>
      <c r="Q41" s="23">
        <f t="shared" si="5"/>
        <v>5.3693946493749536</v>
      </c>
      <c r="R41" s="23">
        <f t="shared" si="5"/>
        <v>6.2636487077243146</v>
      </c>
      <c r="S41" s="23">
        <f t="shared" si="5"/>
        <v>7.1577186684808112</v>
      </c>
      <c r="T41" s="23">
        <f t="shared" si="5"/>
        <v>8.0516046074262704</v>
      </c>
    </row>
    <row r="42" spans="1:20">
      <c r="A42" s="21">
        <v>49</v>
      </c>
      <c r="B42" s="22">
        <f t="shared" si="4"/>
        <v>6901.9608002851373</v>
      </c>
      <c r="C42" s="22">
        <f t="shared" si="4"/>
        <v>6910.8149212296839</v>
      </c>
      <c r="D42" s="22">
        <f t="shared" si="4"/>
        <v>6919.6510276736035</v>
      </c>
      <c r="E42" s="22">
        <f t="shared" si="4"/>
        <v>6928.4691927723006</v>
      </c>
      <c r="F42" s="22">
        <f t="shared" si="4"/>
        <v>6937.2694892364698</v>
      </c>
      <c r="G42" s="22">
        <f t="shared" si="4"/>
        <v>6946.0519893356877</v>
      </c>
      <c r="H42" s="22">
        <f t="shared" si="4"/>
        <v>6954.8167649019742</v>
      </c>
      <c r="I42" s="22">
        <f t="shared" si="4"/>
        <v>6963.5638873333219</v>
      </c>
      <c r="J42" s="22">
        <f t="shared" si="4"/>
        <v>6972.2934275971757</v>
      </c>
      <c r="K42" s="22">
        <f t="shared" si="4"/>
        <v>6981.0054562339001</v>
      </c>
      <c r="L42" s="23">
        <f t="shared" si="5"/>
        <v>0.87727397915386973</v>
      </c>
      <c r="M42" s="23">
        <f t="shared" si="5"/>
        <v>1.7543707849272323</v>
      </c>
      <c r="N42" s="23">
        <f t="shared" si="5"/>
        <v>2.6312904888736739</v>
      </c>
      <c r="O42" s="23">
        <f t="shared" si="5"/>
        <v>3.5080331624931205</v>
      </c>
      <c r="P42" s="23">
        <f t="shared" si="5"/>
        <v>4.3845988772536657</v>
      </c>
      <c r="Q42" s="23">
        <f t="shared" si="5"/>
        <v>5.2609877045715621</v>
      </c>
      <c r="R42" s="23">
        <f t="shared" si="5"/>
        <v>6.1371997158212253</v>
      </c>
      <c r="S42" s="23">
        <f t="shared" si="5"/>
        <v>7.0132349823388722</v>
      </c>
      <c r="T42" s="23">
        <f t="shared" si="5"/>
        <v>7.8890935754116072</v>
      </c>
    </row>
    <row r="43" spans="1:20">
      <c r="A43" s="21">
        <v>50</v>
      </c>
      <c r="B43" s="22">
        <f t="shared" si="4"/>
        <v>6989.7000433601888</v>
      </c>
      <c r="C43" s="22">
        <f t="shared" si="4"/>
        <v>6998.3772586724572</v>
      </c>
      <c r="D43" s="22">
        <f t="shared" si="4"/>
        <v>7007.0371714501935</v>
      </c>
      <c r="E43" s="22">
        <f t="shared" si="4"/>
        <v>7015.6798505592742</v>
      </c>
      <c r="F43" s="22">
        <f t="shared" si="4"/>
        <v>7024.3053644552538</v>
      </c>
      <c r="G43" s="22">
        <f t="shared" si="4"/>
        <v>7032.913781186614</v>
      </c>
      <c r="H43" s="22">
        <f t="shared" si="4"/>
        <v>7041.5051683979909</v>
      </c>
      <c r="I43" s="22">
        <f t="shared" si="4"/>
        <v>7050.0795933333602</v>
      </c>
      <c r="J43" s="22">
        <f t="shared" si="4"/>
        <v>7058.6371228391927</v>
      </c>
      <c r="K43" s="22">
        <f t="shared" si="4"/>
        <v>7067.1778233675877</v>
      </c>
      <c r="L43" s="23">
        <f t="shared" si="5"/>
        <v>0.85990393688189215</v>
      </c>
      <c r="M43" s="23">
        <f t="shared" si="5"/>
        <v>1.7196376463170964</v>
      </c>
      <c r="N43" s="23">
        <f t="shared" si="5"/>
        <v>2.5792011956909846</v>
      </c>
      <c r="O43" s="23">
        <f t="shared" si="5"/>
        <v>3.4385946523452731</v>
      </c>
      <c r="P43" s="23">
        <f t="shared" si="5"/>
        <v>4.2978180835852982</v>
      </c>
      <c r="Q43" s="23">
        <f t="shared" si="5"/>
        <v>5.1568715566718311</v>
      </c>
      <c r="R43" s="23">
        <f t="shared" si="5"/>
        <v>6.0157551388301727</v>
      </c>
      <c r="S43" s="23">
        <f t="shared" si="5"/>
        <v>6.8744688972456061</v>
      </c>
      <c r="T43" s="23">
        <f t="shared" si="5"/>
        <v>7.7330128990606681</v>
      </c>
    </row>
    <row r="44" spans="1:20">
      <c r="A44" s="21">
        <v>51</v>
      </c>
      <c r="B44" s="22">
        <f t="shared" si="4"/>
        <v>7075.7017609793638</v>
      </c>
      <c r="C44" s="22">
        <f t="shared" si="4"/>
        <v>7084.209001347127</v>
      </c>
      <c r="D44" s="22">
        <f t="shared" si="4"/>
        <v>7092.6996097583069</v>
      </c>
      <c r="E44" s="22">
        <f t="shared" si="4"/>
        <v>7101.1736511181625</v>
      </c>
      <c r="F44" s="22">
        <f t="shared" si="4"/>
        <v>7109.6311899527573</v>
      </c>
      <c r="G44" s="22">
        <f t="shared" si="4"/>
        <v>7118.0722904119102</v>
      </c>
      <c r="H44" s="22">
        <f t="shared" si="4"/>
        <v>7126.4970162721129</v>
      </c>
      <c r="I44" s="22">
        <f t="shared" si="4"/>
        <v>7134.905430939426</v>
      </c>
      <c r="J44" s="22">
        <f t="shared" si="4"/>
        <v>7143.2975974523306</v>
      </c>
      <c r="K44" s="22">
        <f t="shared" si="4"/>
        <v>7151.6735784845787</v>
      </c>
      <c r="L44" s="23">
        <f t="shared" si="5"/>
        <v>0.84320839387874003</v>
      </c>
      <c r="M44" s="23">
        <f t="shared" si="5"/>
        <v>1.6862531056458465</v>
      </c>
      <c r="N44" s="23">
        <f t="shared" si="5"/>
        <v>2.5291341988368004</v>
      </c>
      <c r="O44" s="23">
        <f t="shared" si="5"/>
        <v>3.3718517369479741</v>
      </c>
      <c r="P44" s="23">
        <f t="shared" si="5"/>
        <v>4.2144057834429987</v>
      </c>
      <c r="Q44" s="23">
        <f t="shared" si="5"/>
        <v>5.056796401743668</v>
      </c>
      <c r="R44" s="23">
        <f t="shared" si="5"/>
        <v>5.8990236552381248</v>
      </c>
      <c r="S44" s="23">
        <f t="shared" si="5"/>
        <v>6.7410876072763131</v>
      </c>
      <c r="T44" s="23">
        <f t="shared" si="5"/>
        <v>7.5829883211727065</v>
      </c>
    </row>
    <row r="45" spans="1:20">
      <c r="A45" s="21">
        <v>52</v>
      </c>
      <c r="B45" s="22">
        <f t="shared" si="4"/>
        <v>7160.0334363479924</v>
      </c>
      <c r="C45" s="22">
        <f t="shared" si="4"/>
        <v>7168.3772329952444</v>
      </c>
      <c r="D45" s="22">
        <f t="shared" si="4"/>
        <v>7176.705030022621</v>
      </c>
      <c r="E45" s="22">
        <f t="shared" si="4"/>
        <v>7185.0168886727424</v>
      </c>
      <c r="F45" s="22">
        <f t="shared" si="4"/>
        <v>7193.3128698372666</v>
      </c>
      <c r="G45" s="22">
        <f t="shared" si="4"/>
        <v>7201.5930340595687</v>
      </c>
      <c r="H45" s="22">
        <f t="shared" si="4"/>
        <v>7209.8574415373905</v>
      </c>
      <c r="I45" s="22">
        <f t="shared" si="4"/>
        <v>7218.106152125466</v>
      </c>
      <c r="J45" s="22">
        <f t="shared" si="4"/>
        <v>7226.3392253381235</v>
      </c>
      <c r="K45" s="22">
        <f t="shared" si="4"/>
        <v>7234.5567203518576</v>
      </c>
      <c r="L45" s="23">
        <f t="shared" si="5"/>
        <v>0.82714881100127968</v>
      </c>
      <c r="M45" s="23">
        <f t="shared" si="5"/>
        <v>1.6541401148488148</v>
      </c>
      <c r="N45" s="23">
        <f t="shared" si="5"/>
        <v>2.4809739715174146</v>
      </c>
      <c r="O45" s="23">
        <f t="shared" si="5"/>
        <v>3.3076504409464178</v>
      </c>
      <c r="P45" s="23">
        <f t="shared" si="5"/>
        <v>4.1341695830415119</v>
      </c>
      <c r="Q45" s="23">
        <f t="shared" si="5"/>
        <v>4.9605314576756427</v>
      </c>
      <c r="R45" s="23">
        <f t="shared" si="5"/>
        <v>5.7867361246835571</v>
      </c>
      <c r="S45" s="23">
        <f t="shared" si="5"/>
        <v>6.6127836438708982</v>
      </c>
      <c r="T45" s="23">
        <f t="shared" si="5"/>
        <v>7.4386740750060198</v>
      </c>
    </row>
    <row r="46" spans="1:20">
      <c r="A46" s="21">
        <v>53</v>
      </c>
      <c r="B46" s="22">
        <f t="shared" si="4"/>
        <v>7242.7586960078906</v>
      </c>
      <c r="C46" s="22">
        <f t="shared" si="4"/>
        <v>7250.9452108146897</v>
      </c>
      <c r="D46" s="22">
        <f t="shared" si="4"/>
        <v>7259.1163229504818</v>
      </c>
      <c r="E46" s="22">
        <f t="shared" si="4"/>
        <v>7267.2720902657229</v>
      </c>
      <c r="F46" s="22">
        <f t="shared" si="4"/>
        <v>7275.4125702855645</v>
      </c>
      <c r="G46" s="22">
        <f t="shared" si="4"/>
        <v>7283.5378202122847</v>
      </c>
      <c r="H46" s="22">
        <f t="shared" si="4"/>
        <v>7291.6478969276995</v>
      </c>
      <c r="I46" s="22">
        <f t="shared" si="4"/>
        <v>7299.7428569955555</v>
      </c>
      <c r="J46" s="22">
        <f t="shared" si="4"/>
        <v>7307.8227566638916</v>
      </c>
      <c r="K46" s="22">
        <f t="shared" si="4"/>
        <v>7315.8876518673869</v>
      </c>
      <c r="L46" s="23">
        <f t="shared" si="5"/>
        <v>0.81168953026372037</v>
      </c>
      <c r="M46" s="23">
        <f t="shared" si="5"/>
        <v>1.6232273853820516</v>
      </c>
      <c r="N46" s="23">
        <f t="shared" si="5"/>
        <v>2.4346136220310655</v>
      </c>
      <c r="O46" s="23">
        <f t="shared" si="5"/>
        <v>3.2458482968531825</v>
      </c>
      <c r="P46" s="23">
        <f t="shared" si="5"/>
        <v>4.0569314664599005</v>
      </c>
      <c r="Q46" s="23">
        <f t="shared" si="5"/>
        <v>4.8678631874290659</v>
      </c>
      <c r="R46" s="23">
        <f t="shared" si="5"/>
        <v>5.6786435163085116</v>
      </c>
      <c r="S46" s="23">
        <f t="shared" si="5"/>
        <v>6.489272509615148</v>
      </c>
      <c r="T46" s="23">
        <f t="shared" si="5"/>
        <v>7.299750223834053</v>
      </c>
    </row>
    <row r="47" spans="1:20">
      <c r="A47" s="21">
        <v>54</v>
      </c>
      <c r="B47" s="22">
        <f t="shared" si="4"/>
        <v>7323.9375982296851</v>
      </c>
      <c r="C47" s="22">
        <f t="shared" si="4"/>
        <v>7331.9726510656947</v>
      </c>
      <c r="D47" s="22">
        <f t="shared" si="4"/>
        <v>7339.9928653838688</v>
      </c>
      <c r="E47" s="22">
        <f t="shared" si="4"/>
        <v>7347.9982958884702</v>
      </c>
      <c r="F47" s="22">
        <f t="shared" si="4"/>
        <v>7355.9889969817996</v>
      </c>
      <c r="G47" s="22">
        <f t="shared" si="4"/>
        <v>7363.9650227664242</v>
      </c>
      <c r="H47" s="22">
        <f t="shared" si="4"/>
        <v>7371.9264270473732</v>
      </c>
      <c r="I47" s="22">
        <f t="shared" si="4"/>
        <v>7379.8732633343079</v>
      </c>
      <c r="J47" s="22">
        <f t="shared" si="4"/>
        <v>7387.8055848436916</v>
      </c>
      <c r="K47" s="22">
        <f t="shared" si="4"/>
        <v>7395.723444500919</v>
      </c>
      <c r="L47" s="23">
        <f t="shared" si="5"/>
        <v>0.7967975105439109</v>
      </c>
      <c r="M47" s="23">
        <f t="shared" si="5"/>
        <v>1.5934488599350516</v>
      </c>
      <c r="N47" s="23">
        <f t="shared" si="5"/>
        <v>2.3899541017890442</v>
      </c>
      <c r="O47" s="23">
        <f t="shared" si="5"/>
        <v>3.1863132896860407</v>
      </c>
      <c r="P47" s="23">
        <f t="shared" si="5"/>
        <v>3.9825264771825459</v>
      </c>
      <c r="Q47" s="23">
        <f t="shared" si="5"/>
        <v>4.7785937178014137</v>
      </c>
      <c r="R47" s="23">
        <f t="shared" si="5"/>
        <v>5.5745150650354844</v>
      </c>
      <c r="S47" s="23">
        <f t="shared" si="5"/>
        <v>6.3702905723530421</v>
      </c>
      <c r="T47" s="23">
        <f t="shared" si="5"/>
        <v>7.1659202931887194</v>
      </c>
    </row>
    <row r="48" spans="1:20">
      <c r="A48" s="21">
        <v>55</v>
      </c>
      <c r="B48" s="22">
        <f t="shared" si="4"/>
        <v>7403.6268949424384</v>
      </c>
      <c r="C48" s="22">
        <f t="shared" si="4"/>
        <v>7411.5159885178509</v>
      </c>
      <c r="D48" s="22">
        <f t="shared" si="4"/>
        <v>7419.3907772919883</v>
      </c>
      <c r="E48" s="22">
        <f t="shared" si="4"/>
        <v>7427.2513130469833</v>
      </c>
      <c r="F48" s="22">
        <f t="shared" si="4"/>
        <v>7435.0976472842976</v>
      </c>
      <c r="G48" s="22">
        <f t="shared" si="4"/>
        <v>7442.929831226762</v>
      </c>
      <c r="H48" s="22">
        <f t="shared" si="4"/>
        <v>7450.7479158205751</v>
      </c>
      <c r="I48" s="22">
        <f t="shared" si="4"/>
        <v>7458.5519517372886</v>
      </c>
      <c r="J48" s="22">
        <f t="shared" si="4"/>
        <v>7466.3419893757873</v>
      </c>
      <c r="K48" s="22">
        <f t="shared" si="4"/>
        <v>7474.1180788642323</v>
      </c>
      <c r="L48" s="23">
        <f t="shared" si="5"/>
        <v>0.78244209184504143</v>
      </c>
      <c r="M48" s="23">
        <f t="shared" si="5"/>
        <v>1.5647432412224589</v>
      </c>
      <c r="N48" s="23">
        <f t="shared" si="5"/>
        <v>2.3469034989038846</v>
      </c>
      <c r="O48" s="23">
        <f t="shared" si="5"/>
        <v>3.1289229156254805</v>
      </c>
      <c r="P48" s="23">
        <f t="shared" si="5"/>
        <v>3.9108015421024902</v>
      </c>
      <c r="Q48" s="23">
        <f t="shared" si="5"/>
        <v>4.6925394290174154</v>
      </c>
      <c r="R48" s="23">
        <f t="shared" si="5"/>
        <v>5.4741366270300205</v>
      </c>
      <c r="S48" s="23">
        <f t="shared" si="5"/>
        <v>6.2555931867682375</v>
      </c>
      <c r="T48" s="23">
        <f t="shared" si="5"/>
        <v>7.0369091588372612</v>
      </c>
    </row>
    <row r="49" spans="1:20">
      <c r="A49" s="21">
        <v>56</v>
      </c>
      <c r="B49" s="22">
        <f t="shared" si="4"/>
        <v>7481.8802700620035</v>
      </c>
      <c r="C49" s="22">
        <f t="shared" si="4"/>
        <v>7489.6286125616143</v>
      </c>
      <c r="D49" s="22">
        <f t="shared" si="4"/>
        <v>7497.3631556906103</v>
      </c>
      <c r="E49" s="22">
        <f t="shared" si="4"/>
        <v>7505.083948513462</v>
      </c>
      <c r="F49" s="22">
        <f t="shared" si="4"/>
        <v>7512.7910398334234</v>
      </c>
      <c r="G49" s="22">
        <f t="shared" si="4"/>
        <v>7520.4844781943848</v>
      </c>
      <c r="H49" s="22">
        <f t="shared" si="4"/>
        <v>7528.1643118827133</v>
      </c>
      <c r="I49" s="22">
        <f t="shared" si="4"/>
        <v>7535.8305889290659</v>
      </c>
      <c r="J49" s="22">
        <f t="shared" si="4"/>
        <v>7543.483357110189</v>
      </c>
      <c r="K49" s="22">
        <f t="shared" si="4"/>
        <v>7551.1226639507113</v>
      </c>
      <c r="L49" s="23">
        <f t="shared" si="5"/>
        <v>0.76859478459846287</v>
      </c>
      <c r="M49" s="23">
        <f t="shared" si="5"/>
        <v>1.5370535708243551</v>
      </c>
      <c r="N49" s="23">
        <f t="shared" si="5"/>
        <v>2.3053764068017699</v>
      </c>
      <c r="O49" s="23">
        <f t="shared" si="5"/>
        <v>3.0735633406220586</v>
      </c>
      <c r="P49" s="23">
        <f t="shared" si="5"/>
        <v>3.8416144203556541</v>
      </c>
      <c r="Q49" s="23">
        <f t="shared" si="5"/>
        <v>4.6095296940447952</v>
      </c>
      <c r="R49" s="23">
        <f t="shared" si="5"/>
        <v>5.3773092097062545</v>
      </c>
      <c r="S49" s="23">
        <f t="shared" si="5"/>
        <v>6.1449530153340675</v>
      </c>
      <c r="T49" s="23">
        <f t="shared" si="5"/>
        <v>6.9124611588958942</v>
      </c>
    </row>
    <row r="50" spans="1:20">
      <c r="A50" s="21">
        <v>57</v>
      </c>
      <c r="B50" s="22">
        <f t="shared" si="4"/>
        <v>7558.748556724915</v>
      </c>
      <c r="C50" s="22">
        <f t="shared" si="4"/>
        <v>7566.3610824584803</v>
      </c>
      <c r="D50" s="22">
        <f t="shared" si="4"/>
        <v>7573.9602879302411</v>
      </c>
      <c r="E50" s="22">
        <f t="shared" si="4"/>
        <v>7581.5462196738999</v>
      </c>
      <c r="F50" s="22">
        <f t="shared" si="4"/>
        <v>7589.118923979735</v>
      </c>
      <c r="G50" s="22">
        <f t="shared" si="4"/>
        <v>7596.6784468963042</v>
      </c>
      <c r="H50" s="22">
        <f t="shared" si="4"/>
        <v>7604.2248342321209</v>
      </c>
      <c r="I50" s="22">
        <f t="shared" si="4"/>
        <v>7611.7581315573143</v>
      </c>
      <c r="J50" s="22">
        <f t="shared" si="4"/>
        <v>7619.2783842052904</v>
      </c>
      <c r="K50" s="22">
        <f t="shared" si="4"/>
        <v>7626.7856372743627</v>
      </c>
      <c r="L50" s="23">
        <f t="shared" si="5"/>
        <v>0.75522908094717423</v>
      </c>
      <c r="M50" s="23">
        <f t="shared" si="5"/>
        <v>1.5103268519578705</v>
      </c>
      <c r="N50" s="23">
        <f t="shared" si="5"/>
        <v>2.2652933586887229</v>
      </c>
      <c r="O50" s="23">
        <f t="shared" si="5"/>
        <v>3.0201286467681712</v>
      </c>
      <c r="P50" s="23">
        <f t="shared" si="5"/>
        <v>3.7748327618019175</v>
      </c>
      <c r="Q50" s="23">
        <f t="shared" si="5"/>
        <v>4.5294057493720175</v>
      </c>
      <c r="R50" s="23">
        <f t="shared" si="5"/>
        <v>5.2838476550359701</v>
      </c>
      <c r="S50" s="23">
        <f t="shared" si="5"/>
        <v>6.0381585243276277</v>
      </c>
      <c r="T50" s="23">
        <f t="shared" si="5"/>
        <v>6.7923384027590146</v>
      </c>
    </row>
    <row r="51" spans="1:20">
      <c r="A51" s="21">
        <v>58</v>
      </c>
      <c r="B51" s="22">
        <f t="shared" si="4"/>
        <v>7634.2799356293726</v>
      </c>
      <c r="C51" s="22">
        <f t="shared" si="4"/>
        <v>7641.7613239033062</v>
      </c>
      <c r="D51" s="22">
        <f t="shared" si="4"/>
        <v>7649.2298464988835</v>
      </c>
      <c r="E51" s="22">
        <f t="shared" si="4"/>
        <v>7656.6855475901411</v>
      </c>
      <c r="F51" s="22">
        <f t="shared" si="4"/>
        <v>7664.1284711239941</v>
      </c>
      <c r="G51" s="22">
        <f t="shared" si="4"/>
        <v>7671.5586608218046</v>
      </c>
      <c r="H51" s="22">
        <f t="shared" si="4"/>
        <v>7678.9761601809059</v>
      </c>
      <c r="I51" s="22">
        <f t="shared" si="4"/>
        <v>7686.3810124761449</v>
      </c>
      <c r="J51" s="22">
        <f t="shared" si="4"/>
        <v>7693.7732607613852</v>
      </c>
      <c r="K51" s="22">
        <f t="shared" si="4"/>
        <v>7701.1529478710163</v>
      </c>
      <c r="L51" s="23">
        <f t="shared" si="5"/>
        <v>0.74232028537880979</v>
      </c>
      <c r="M51" s="23">
        <f t="shared" si="5"/>
        <v>1.4845137109277857</v>
      </c>
      <c r="N51" s="23">
        <f t="shared" si="5"/>
        <v>2.2265803200007213</v>
      </c>
      <c r="O51" s="23">
        <f t="shared" si="5"/>
        <v>2.968520155925944</v>
      </c>
      <c r="P51" s="23">
        <f t="shared" si="5"/>
        <v>3.7103332620145011</v>
      </c>
      <c r="Q51" s="23">
        <f t="shared" si="5"/>
        <v>4.4520196815501549</v>
      </c>
      <c r="R51" s="23">
        <f t="shared" si="5"/>
        <v>5.19357945779484</v>
      </c>
      <c r="S51" s="23">
        <f t="shared" si="5"/>
        <v>5.9350126339941198</v>
      </c>
      <c r="T51" s="23">
        <f t="shared" si="5"/>
        <v>6.6763192533635447</v>
      </c>
    </row>
    <row r="52" spans="1:20">
      <c r="A52" s="21">
        <v>59</v>
      </c>
      <c r="B52" s="22">
        <f t="shared" si="4"/>
        <v>7708.5201164214423</v>
      </c>
      <c r="C52" s="22">
        <f t="shared" si="4"/>
        <v>7715.874808812554</v>
      </c>
      <c r="D52" s="22">
        <f t="shared" si="4"/>
        <v>7723.2170672291977</v>
      </c>
      <c r="E52" s="22">
        <f t="shared" si="4"/>
        <v>7730.5469336426268</v>
      </c>
      <c r="F52" s="22">
        <f t="shared" si="4"/>
        <v>7737.8644498119356</v>
      </c>
      <c r="G52" s="22">
        <f t="shared" si="4"/>
        <v>7745.1696572854953</v>
      </c>
      <c r="H52" s="22">
        <f t="shared" si="4"/>
        <v>7752.4625974023638</v>
      </c>
      <c r="I52" s="22">
        <f t="shared" si="4"/>
        <v>7759.7433112936906</v>
      </c>
      <c r="J52" s="22">
        <f t="shared" si="4"/>
        <v>7767.0118398841096</v>
      </c>
      <c r="K52" s="22">
        <f t="shared" si="4"/>
        <v>7774.2682238931138</v>
      </c>
      <c r="L52" s="23">
        <f t="shared" si="5"/>
        <v>0.72984536244985065</v>
      </c>
      <c r="M52" s="23">
        <f t="shared" si="5"/>
        <v>1.4595680927277499</v>
      </c>
      <c r="N52" s="23">
        <f t="shared" si="5"/>
        <v>2.1891682320383552</v>
      </c>
      <c r="O52" s="23">
        <f t="shared" si="5"/>
        <v>2.9186458215635867</v>
      </c>
      <c r="P52" s="23">
        <f t="shared" si="5"/>
        <v>3.648000902468084</v>
      </c>
      <c r="Q52" s="23">
        <f t="shared" si="5"/>
        <v>4.3772335158901114</v>
      </c>
      <c r="R52" s="23">
        <f t="shared" si="5"/>
        <v>5.1063437029524721</v>
      </c>
      <c r="S52" s="23">
        <f t="shared" si="5"/>
        <v>5.835331504752503</v>
      </c>
      <c r="T52" s="23">
        <f t="shared" si="5"/>
        <v>6.5641969623720797</v>
      </c>
    </row>
    <row r="53" spans="1:20">
      <c r="A53" s="21">
        <v>60</v>
      </c>
      <c r="B53" s="22">
        <f t="shared" si="4"/>
        <v>7781.5125038364367</v>
      </c>
      <c r="C53" s="22">
        <f t="shared" si="4"/>
        <v>7788.7447200273955</v>
      </c>
      <c r="D53" s="22">
        <f t="shared" si="4"/>
        <v>7795.9649125782453</v>
      </c>
      <c r="E53" s="22">
        <f t="shared" si="4"/>
        <v>7803.1731214015135</v>
      </c>
      <c r="F53" s="22">
        <f t="shared" si="4"/>
        <v>7810.3693862113187</v>
      </c>
      <c r="G53" s="22">
        <f t="shared" si="4"/>
        <v>7817.5537465246889</v>
      </c>
      <c r="H53" s="22">
        <f t="shared" si="4"/>
        <v>7824.7262416628619</v>
      </c>
      <c r="I53" s="22">
        <f t="shared" si="4"/>
        <v>7831.8869107525761</v>
      </c>
      <c r="J53" s="22">
        <f t="shared" si="4"/>
        <v>7839.035792727349</v>
      </c>
      <c r="K53" s="22">
        <f t="shared" si="4"/>
        <v>7846.1729263287534</v>
      </c>
      <c r="L53" s="23">
        <f t="shared" si="5"/>
        <v>0.717782799590168</v>
      </c>
      <c r="M53" s="23">
        <f t="shared" si="5"/>
        <v>1.4354469868021624</v>
      </c>
      <c r="N53" s="23">
        <f t="shared" si="5"/>
        <v>2.152992600831567</v>
      </c>
      <c r="O53" s="23">
        <f t="shared" si="5"/>
        <v>2.8704196808521374</v>
      </c>
      <c r="P53" s="23">
        <f t="shared" si="5"/>
        <v>3.5877282660212586</v>
      </c>
      <c r="Q53" s="23">
        <f t="shared" si="5"/>
        <v>4.3049183954744876</v>
      </c>
      <c r="R53" s="23">
        <f t="shared" si="5"/>
        <v>5.0219901083282821</v>
      </c>
      <c r="S53" s="23">
        <f t="shared" si="5"/>
        <v>5.7389434436809097</v>
      </c>
      <c r="T53" s="23">
        <f t="shared" si="5"/>
        <v>6.4557784406097198</v>
      </c>
    </row>
    <row r="54" spans="1:20">
      <c r="A54" s="21">
        <v>61</v>
      </c>
      <c r="B54" s="22">
        <f t="shared" si="4"/>
        <v>7853.2983501076706</v>
      </c>
      <c r="C54" s="22">
        <f t="shared" si="4"/>
        <v>7860.4121024255428</v>
      </c>
      <c r="D54" s="22">
        <f t="shared" si="4"/>
        <v>7867.5142214556117</v>
      </c>
      <c r="E54" s="22">
        <f t="shared" si="4"/>
        <v>7874.6047451841505</v>
      </c>
      <c r="F54" s="22">
        <f t="shared" si="4"/>
        <v>7881.683711411677</v>
      </c>
      <c r="G54" s="22">
        <f t="shared" si="4"/>
        <v>7888.7511577541673</v>
      </c>
      <c r="H54" s="22">
        <f t="shared" si="4"/>
        <v>7895.807121644254</v>
      </c>
      <c r="I54" s="22">
        <f t="shared" si="4"/>
        <v>7902.8516403324165</v>
      </c>
      <c r="J54" s="22">
        <f t="shared" si="4"/>
        <v>7909.884750888159</v>
      </c>
      <c r="K54" s="22">
        <f t="shared" si="4"/>
        <v>7916.9064902011796</v>
      </c>
      <c r="L54" s="23">
        <f t="shared" si="5"/>
        <v>0.70611248331078968</v>
      </c>
      <c r="M54" s="23">
        <f t="shared" si="5"/>
        <v>1.4121101795781215</v>
      </c>
      <c r="N54" s="23">
        <f t="shared" si="5"/>
        <v>2.1179931261194724</v>
      </c>
      <c r="O54" s="23">
        <f t="shared" si="5"/>
        <v>2.8237613602286729</v>
      </c>
      <c r="P54" s="23">
        <f t="shared" si="5"/>
        <v>3.5294149191831821</v>
      </c>
      <c r="Q54" s="23">
        <f t="shared" si="5"/>
        <v>4.2349538402440885</v>
      </c>
      <c r="R54" s="23">
        <f t="shared" si="5"/>
        <v>4.9403781606488337</v>
      </c>
      <c r="S54" s="23">
        <f t="shared" si="5"/>
        <v>5.6456879176257644</v>
      </c>
      <c r="T54" s="23">
        <f t="shared" si="5"/>
        <v>6.3508831483759423</v>
      </c>
    </row>
    <row r="55" spans="1:20">
      <c r="A55" s="21">
        <v>62</v>
      </c>
      <c r="B55" s="22">
        <f t="shared" si="4"/>
        <v>7923.9168949825389</v>
      </c>
      <c r="C55" s="22">
        <f t="shared" si="4"/>
        <v>7930.9160017658023</v>
      </c>
      <c r="D55" s="22">
        <f t="shared" si="4"/>
        <v>7937.9038469081861</v>
      </c>
      <c r="E55" s="22">
        <f t="shared" si="4"/>
        <v>7944.8804665916959</v>
      </c>
      <c r="F55" s="22">
        <f t="shared" si="4"/>
        <v>7951.8458968242403</v>
      </c>
      <c r="G55" s="22">
        <f t="shared" si="4"/>
        <v>7958.8001734407517</v>
      </c>
      <c r="H55" s="22">
        <f t="shared" si="4"/>
        <v>7965.7433321042972</v>
      </c>
      <c r="I55" s="22">
        <f t="shared" si="4"/>
        <v>7972.6754083071646</v>
      </c>
      <c r="J55" s="22">
        <f t="shared" si="4"/>
        <v>7979.5964373719617</v>
      </c>
      <c r="K55" s="22">
        <f t="shared" si="4"/>
        <v>7986.5064544526895</v>
      </c>
      <c r="L55" s="23">
        <f t="shared" si="5"/>
        <v>0.69481558728148229</v>
      </c>
      <c r="M55" s="23">
        <f t="shared" si="5"/>
        <v>1.3895200307415507</v>
      </c>
      <c r="N55" s="23">
        <f t="shared" si="5"/>
        <v>2.0841133659332627</v>
      </c>
      <c r="O55" s="23">
        <f t="shared" si="5"/>
        <v>2.7785956283923952</v>
      </c>
      <c r="P55" s="23">
        <f t="shared" si="5"/>
        <v>3.4729668536365352</v>
      </c>
      <c r="Q55" s="23">
        <f t="shared" si="5"/>
        <v>4.1672270771641706</v>
      </c>
      <c r="R55" s="23">
        <f t="shared" si="5"/>
        <v>4.8613763344610561</v>
      </c>
      <c r="S55" s="23">
        <f t="shared" si="5"/>
        <v>5.5554146609929376</v>
      </c>
      <c r="T55" s="23">
        <f t="shared" si="5"/>
        <v>6.249342092211009</v>
      </c>
    </row>
    <row r="56" spans="1:20">
      <c r="A56" s="21">
        <v>63</v>
      </c>
      <c r="B56" s="22">
        <f t="shared" si="4"/>
        <v>7993.4054945358166</v>
      </c>
      <c r="C56" s="22">
        <f t="shared" si="4"/>
        <v>8000.2935924413432</v>
      </c>
      <c r="D56" s="22">
        <f t="shared" si="4"/>
        <v>8007.1707828238495</v>
      </c>
      <c r="E56" s="22">
        <f t="shared" si="4"/>
        <v>8014.0371001735512</v>
      </c>
      <c r="F56" s="22">
        <f t="shared" si="4"/>
        <v>8020.8925788173265</v>
      </c>
      <c r="G56" s="22">
        <f t="shared" si="4"/>
        <v>8027.7372529197564</v>
      </c>
      <c r="H56" s="22">
        <f t="shared" si="4"/>
        <v>8034.5711564841386</v>
      </c>
      <c r="I56" s="22">
        <f t="shared" si="4"/>
        <v>8041.3943233535047</v>
      </c>
      <c r="J56" s="22">
        <f t="shared" si="4"/>
        <v>8048.206787211624</v>
      </c>
      <c r="K56" s="22">
        <f t="shared" si="4"/>
        <v>8055.0085815840011</v>
      </c>
      <c r="L56" s="23">
        <f t="shared" si="5"/>
        <v>0.68387447098848497</v>
      </c>
      <c r="M56" s="23">
        <f t="shared" si="5"/>
        <v>1.3676412706408883</v>
      </c>
      <c r="N56" s="23">
        <f t="shared" si="5"/>
        <v>2.0513004328613533</v>
      </c>
      <c r="O56" s="23">
        <f t="shared" si="5"/>
        <v>2.7348519915294673</v>
      </c>
      <c r="P56" s="23">
        <f t="shared" si="5"/>
        <v>3.418295980512994</v>
      </c>
      <c r="Q56" s="23">
        <f t="shared" si="5"/>
        <v>4.1016324336633261</v>
      </c>
      <c r="R56" s="23">
        <f t="shared" si="5"/>
        <v>4.7848613848136665</v>
      </c>
      <c r="S56" s="23">
        <f t="shared" si="5"/>
        <v>5.4679828677844853</v>
      </c>
      <c r="T56" s="23">
        <f t="shared" si="5"/>
        <v>6.1509969163789719</v>
      </c>
    </row>
    <row r="57" spans="1:20">
      <c r="A57" s="21">
        <v>64</v>
      </c>
      <c r="B57" s="22">
        <f t="shared" si="4"/>
        <v>8061.7997398388716</v>
      </c>
      <c r="C57" s="22">
        <f t="shared" si="4"/>
        <v>8068.5802951881742</v>
      </c>
      <c r="D57" s="22">
        <f t="shared" si="4"/>
        <v>8075.3502806885326</v>
      </c>
      <c r="E57" s="22">
        <f t="shared" si="4"/>
        <v>8082.109729242221</v>
      </c>
      <c r="F57" s="22">
        <f t="shared" si="4"/>
        <v>8088.8586735981216</v>
      </c>
      <c r="G57" s="22">
        <f t="shared" si="4"/>
        <v>8095.5971463526776</v>
      </c>
      <c r="H57" s="22">
        <f t="shared" si="4"/>
        <v>8102.3251799508407</v>
      </c>
      <c r="I57" s="22">
        <f t="shared" si="4"/>
        <v>8109.0428066870045</v>
      </c>
      <c r="J57" s="22">
        <f t="shared" si="4"/>
        <v>8115.750058705934</v>
      </c>
      <c r="K57" s="22">
        <f t="shared" si="4"/>
        <v>8122.4469680036927</v>
      </c>
      <c r="L57" s="23">
        <f t="shared" si="5"/>
        <v>0.67327258782006538</v>
      </c>
      <c r="M57" s="23">
        <f t="shared" si="5"/>
        <v>1.3464408165609711</v>
      </c>
      <c r="N57" s="23">
        <f t="shared" si="5"/>
        <v>2.0195047185725343</v>
      </c>
      <c r="O57" s="23">
        <f t="shared" si="5"/>
        <v>2.6924643261836536</v>
      </c>
      <c r="P57" s="23">
        <f t="shared" si="5"/>
        <v>3.3653196717132232</v>
      </c>
      <c r="Q57" s="23">
        <f t="shared" si="5"/>
        <v>4.0380707874619475</v>
      </c>
      <c r="R57" s="23">
        <f t="shared" si="5"/>
        <v>4.7107177057168883</v>
      </c>
      <c r="S57" s="23">
        <f t="shared" si="5"/>
        <v>5.3832604587514652</v>
      </c>
      <c r="T57" s="23">
        <f t="shared" si="5"/>
        <v>6.0556990788190888</v>
      </c>
    </row>
    <row r="58" spans="1:20">
      <c r="A58" s="21">
        <v>65</v>
      </c>
      <c r="B58" s="22">
        <f t="shared" si="4"/>
        <v>8129.1335664285562</v>
      </c>
      <c r="C58" s="22">
        <f t="shared" si="4"/>
        <v>8135.8098856819197</v>
      </c>
      <c r="D58" s="22">
        <f t="shared" si="4"/>
        <v>8142.4759573192014</v>
      </c>
      <c r="E58" s="22">
        <f t="shared" si="4"/>
        <v>8149.1318127507393</v>
      </c>
      <c r="F58" s="22">
        <f t="shared" si="4"/>
        <v>8155.7774832426721</v>
      </c>
      <c r="G58" s="22">
        <f t="shared" si="4"/>
        <v>8162.4129999178303</v>
      </c>
      <c r="H58" s="22">
        <f t="shared" si="4"/>
        <v>8169.0383937566021</v>
      </c>
      <c r="I58" s="22">
        <f t="shared" si="4"/>
        <v>8175.6536955978072</v>
      </c>
      <c r="J58" s="22">
        <f t="shared" si="4"/>
        <v>8182.2589361395549</v>
      </c>
      <c r="K58" s="22">
        <f t="shared" si="4"/>
        <v>8188.8541459400985</v>
      </c>
      <c r="L58" s="23">
        <f t="shared" si="5"/>
        <v>0.66299440156763012</v>
      </c>
      <c r="M58" s="23">
        <f t="shared" si="5"/>
        <v>1.3258876057898306</v>
      </c>
      <c r="N58" s="23">
        <f t="shared" si="5"/>
        <v>1.9886796435557699</v>
      </c>
      <c r="O58" s="23">
        <f t="shared" si="5"/>
        <v>2.6513705457391552</v>
      </c>
      <c r="P58" s="23">
        <f t="shared" si="5"/>
        <v>3.3139603432000513</v>
      </c>
      <c r="Q58" s="23">
        <f t="shared" si="5"/>
        <v>3.9764490667839709</v>
      </c>
      <c r="R58" s="23">
        <f t="shared" si="5"/>
        <v>4.6388367473227845</v>
      </c>
      <c r="S58" s="23">
        <f t="shared" si="5"/>
        <v>5.3011234156338105</v>
      </c>
      <c r="T58" s="23">
        <f t="shared" si="5"/>
        <v>5.963309102520725</v>
      </c>
    </row>
    <row r="59" spans="1:20">
      <c r="A59" s="21">
        <v>66</v>
      </c>
      <c r="B59" s="22">
        <f t="shared" si="4"/>
        <v>8195.4393554186863</v>
      </c>
      <c r="C59" s="22">
        <f t="shared" si="4"/>
        <v>8202.0145948564023</v>
      </c>
      <c r="D59" s="22">
        <f t="shared" si="4"/>
        <v>8208.5798943969985</v>
      </c>
      <c r="E59" s="22">
        <f t="shared" si="4"/>
        <v>8215.1352840477302</v>
      </c>
      <c r="F59" s="22">
        <f t="shared" si="4"/>
        <v>8221.6807936801742</v>
      </c>
      <c r="G59" s="22">
        <f t="shared" si="4"/>
        <v>8228.2164530310456</v>
      </c>
      <c r="H59" s="22">
        <f t="shared" si="4"/>
        <v>8234.7422917030108</v>
      </c>
      <c r="I59" s="22">
        <f t="shared" si="4"/>
        <v>8241.2583391654898</v>
      </c>
      <c r="J59" s="22">
        <f t="shared" si="4"/>
        <v>8247.7646247554567</v>
      </c>
      <c r="K59" s="22">
        <f t="shared" si="4"/>
        <v>8254.2611776782305</v>
      </c>
      <c r="L59" s="23">
        <f t="shared" si="5"/>
        <v>0.65302531046108925</v>
      </c>
      <c r="M59" s="23">
        <f t="shared" si="5"/>
        <v>1.3059524437703658</v>
      </c>
      <c r="N59" s="23">
        <f t="shared" si="5"/>
        <v>1.9587814294463897</v>
      </c>
      <c r="O59" s="23">
        <f t="shared" si="5"/>
        <v>2.611512296989531</v>
      </c>
      <c r="P59" s="23">
        <f t="shared" si="5"/>
        <v>3.2641450758928841</v>
      </c>
      <c r="Q59" s="23">
        <f t="shared" si="5"/>
        <v>3.9166797956295341</v>
      </c>
      <c r="R59" s="23">
        <f t="shared" si="5"/>
        <v>4.5691164856616524</v>
      </c>
      <c r="S59" s="23">
        <f t="shared" si="5"/>
        <v>5.2214551754404965</v>
      </c>
      <c r="T59" s="23">
        <f t="shared" si="5"/>
        <v>5.873695894400953</v>
      </c>
    </row>
    <row r="60" spans="1:20">
      <c r="A60" s="21">
        <v>67</v>
      </c>
      <c r="B60" s="22">
        <f t="shared" si="4"/>
        <v>8260.7480270082651</v>
      </c>
      <c r="C60" s="22">
        <f t="shared" si="4"/>
        <v>8267.2252016899201</v>
      </c>
      <c r="D60" s="22">
        <f t="shared" si="4"/>
        <v>8273.6927305382524</v>
      </c>
      <c r="E60" s="22">
        <f t="shared" si="4"/>
        <v>8280.1506422397688</v>
      </c>
      <c r="F60" s="22">
        <f t="shared" si="4"/>
        <v>8286.5989653531979</v>
      </c>
      <c r="G60" s="22">
        <f t="shared" si="4"/>
        <v>8293.0377283102498</v>
      </c>
      <c r="H60" s="22">
        <f t="shared" si="4"/>
        <v>8299.4669594163588</v>
      </c>
      <c r="I60" s="22">
        <f t="shared" si="4"/>
        <v>8305.8866868514433</v>
      </c>
      <c r="J60" s="22">
        <f t="shared" si="4"/>
        <v>8312.2969386706336</v>
      </c>
      <c r="K60" s="22">
        <f t="shared" si="4"/>
        <v>8318.6977428050177</v>
      </c>
      <c r="L60" s="23">
        <f t="shared" si="5"/>
        <v>0.643351577953581</v>
      </c>
      <c r="M60" s="23">
        <f t="shared" si="5"/>
        <v>1.2866078657370963</v>
      </c>
      <c r="N60" s="23">
        <f t="shared" si="5"/>
        <v>1.9297688915739855</v>
      </c>
      <c r="O60" s="23">
        <f t="shared" si="5"/>
        <v>2.5728346836767741</v>
      </c>
      <c r="P60" s="23">
        <f t="shared" si="5"/>
        <v>3.2158052702452551</v>
      </c>
      <c r="Q60" s="23">
        <f t="shared" si="5"/>
        <v>3.8586806794610311</v>
      </c>
      <c r="R60" s="23">
        <f t="shared" si="5"/>
        <v>4.5014609395002481</v>
      </c>
      <c r="S60" s="23">
        <f t="shared" si="5"/>
        <v>5.1441460785244999</v>
      </c>
      <c r="T60" s="23">
        <f t="shared" si="5"/>
        <v>5.7867361246826476</v>
      </c>
    </row>
    <row r="61" spans="1:20">
      <c r="A61" s="21">
        <v>68</v>
      </c>
      <c r="B61" s="22">
        <f t="shared" si="4"/>
        <v>8325.0891270623633</v>
      </c>
      <c r="C61" s="22">
        <f t="shared" si="4"/>
        <v>8331.4711191278511</v>
      </c>
      <c r="D61" s="22">
        <f t="shared" si="4"/>
        <v>8337.8437465647894</v>
      </c>
      <c r="E61" s="22">
        <f t="shared" si="4"/>
        <v>8344.2070368153254</v>
      </c>
      <c r="F61" s="22">
        <f t="shared" si="4"/>
        <v>8350.561017201162</v>
      </c>
      <c r="G61" s="22">
        <f t="shared" ref="D61:K92" si="6">LOG($A61/10+G$1/100)*10000</f>
        <v>8356.9057149242562</v>
      </c>
      <c r="H61" s="22">
        <f t="shared" si="6"/>
        <v>8363.2411570675176</v>
      </c>
      <c r="I61" s="22">
        <f t="shared" si="6"/>
        <v>8369.5673705955051</v>
      </c>
      <c r="J61" s="22">
        <f t="shared" si="6"/>
        <v>8375.8843823551124</v>
      </c>
      <c r="K61" s="22">
        <f t="shared" si="6"/>
        <v>8382.192219076258</v>
      </c>
      <c r="L61" s="23">
        <f t="shared" si="5"/>
        <v>0.63396026957707363</v>
      </c>
      <c r="M61" s="23">
        <f t="shared" si="5"/>
        <v>1.2678280104719306</v>
      </c>
      <c r="N61" s="23">
        <f t="shared" si="5"/>
        <v>1.9016032496892876</v>
      </c>
      <c r="O61" s="23">
        <f t="shared" si="5"/>
        <v>2.5352860142229474</v>
      </c>
      <c r="P61" s="23">
        <f t="shared" si="5"/>
        <v>3.1688763310576178</v>
      </c>
      <c r="Q61" s="23">
        <f t="shared" si="5"/>
        <v>3.8023742271616356</v>
      </c>
      <c r="R61" s="23">
        <f t="shared" si="5"/>
        <v>4.4357797294924239</v>
      </c>
      <c r="S61" s="23">
        <f t="shared" si="5"/>
        <v>5.0690928649964917</v>
      </c>
      <c r="T61" s="23">
        <f t="shared" si="5"/>
        <v>5.702313660613072</v>
      </c>
    </row>
    <row r="62" spans="1:20">
      <c r="A62" s="21">
        <v>69</v>
      </c>
      <c r="B62" s="22">
        <f t="shared" ref="B62:C92" si="7">LOG($A62/10+B$1/100)*10000</f>
        <v>8388.4909073725539</v>
      </c>
      <c r="C62" s="22">
        <f t="shared" si="7"/>
        <v>8394.7804737419847</v>
      </c>
      <c r="D62" s="22">
        <f t="shared" si="6"/>
        <v>8401.0609445675782</v>
      </c>
      <c r="E62" s="22">
        <f t="shared" si="6"/>
        <v>8407.332346118068</v>
      </c>
      <c r="F62" s="22">
        <f t="shared" si="6"/>
        <v>8413.59470454855</v>
      </c>
      <c r="G62" s="22">
        <f t="shared" si="6"/>
        <v>8419.8480459011389</v>
      </c>
      <c r="H62" s="22">
        <f t="shared" si="6"/>
        <v>8426.0923961056214</v>
      </c>
      <c r="I62" s="22">
        <f t="shared" si="6"/>
        <v>8432.3277809800948</v>
      </c>
      <c r="J62" s="22">
        <f t="shared" si="6"/>
        <v>8438.5542262316121</v>
      </c>
      <c r="K62" s="22">
        <f t="shared" si="6"/>
        <v>8444.7717574568142</v>
      </c>
      <c r="L62" s="23">
        <f t="shared" si="5"/>
        <v>0.62483919524129306</v>
      </c>
      <c r="M62" s="23">
        <f t="shared" si="5"/>
        <v>1.2495885049611388</v>
      </c>
      <c r="N62" s="23">
        <f t="shared" si="5"/>
        <v>1.8742479550182907</v>
      </c>
      <c r="O62" s="23">
        <f t="shared" si="5"/>
        <v>2.49881757125695</v>
      </c>
      <c r="P62" s="23">
        <f t="shared" si="5"/>
        <v>3.1232973795122234</v>
      </c>
      <c r="Q62" s="23">
        <f t="shared" si="5"/>
        <v>3.7476874056101224</v>
      </c>
      <c r="R62" s="23">
        <f t="shared" si="5"/>
        <v>4.3719876753602875</v>
      </c>
      <c r="S62" s="23">
        <f t="shared" si="5"/>
        <v>4.9961982145614456</v>
      </c>
      <c r="T62" s="23">
        <f t="shared" si="5"/>
        <v>5.6203190490105044</v>
      </c>
    </row>
    <row r="63" spans="1:20">
      <c r="A63" s="21">
        <v>70</v>
      </c>
      <c r="B63" s="22">
        <f t="shared" si="7"/>
        <v>8450.9804001425673</v>
      </c>
      <c r="C63" s="22">
        <f t="shared" si="7"/>
        <v>8457.1801796665877</v>
      </c>
      <c r="D63" s="22">
        <f t="shared" si="6"/>
        <v>8463.3711212980525</v>
      </c>
      <c r="E63" s="22">
        <f t="shared" si="6"/>
        <v>8469.5532501982398</v>
      </c>
      <c r="F63" s="22">
        <f t="shared" si="6"/>
        <v>8475.7265914211221</v>
      </c>
      <c r="G63" s="22">
        <f t="shared" si="6"/>
        <v>8481.8911699139862</v>
      </c>
      <c r="H63" s="22">
        <f t="shared" si="6"/>
        <v>8488.0470105180375</v>
      </c>
      <c r="I63" s="22">
        <f t="shared" si="6"/>
        <v>8494.1941379689943</v>
      </c>
      <c r="J63" s="22">
        <f t="shared" si="6"/>
        <v>8500.3325768976902</v>
      </c>
      <c r="K63" s="22">
        <f t="shared" si="6"/>
        <v>8506.4623518306653</v>
      </c>
      <c r="L63" s="23">
        <f t="shared" si="5"/>
        <v>0.61597685643937439</v>
      </c>
      <c r="M63" s="23">
        <f t="shared" si="5"/>
        <v>1.2318663588575873</v>
      </c>
      <c r="N63" s="23">
        <f t="shared" si="5"/>
        <v>1.8476685320310935</v>
      </c>
      <c r="O63" s="23">
        <f t="shared" si="5"/>
        <v>2.4633834007217956</v>
      </c>
      <c r="P63" s="23">
        <f t="shared" si="5"/>
        <v>3.0790109896788636</v>
      </c>
      <c r="Q63" s="23">
        <f t="shared" si="5"/>
        <v>3.6945513236460101</v>
      </c>
      <c r="R63" s="23">
        <f t="shared" si="5"/>
        <v>4.3100044273523963</v>
      </c>
      <c r="S63" s="23">
        <f t="shared" si="5"/>
        <v>4.9253703255180881</v>
      </c>
      <c r="T63" s="23">
        <f t="shared" si="5"/>
        <v>5.5406490428522375</v>
      </c>
    </row>
    <row r="64" spans="1:20">
      <c r="A64" s="21">
        <v>71</v>
      </c>
      <c r="B64" s="22">
        <f t="shared" si="7"/>
        <v>8512.5834871907518</v>
      </c>
      <c r="C64" s="22">
        <f t="shared" si="7"/>
        <v>8518.6960072976617</v>
      </c>
      <c r="D64" s="22">
        <f t="shared" si="6"/>
        <v>8524.7999363685631</v>
      </c>
      <c r="E64" s="22">
        <f t="shared" si="6"/>
        <v>8530.8952985186552</v>
      </c>
      <c r="F64" s="22">
        <f t="shared" si="6"/>
        <v>8536.9821177617432</v>
      </c>
      <c r="G64" s="22">
        <f t="shared" si="6"/>
        <v>8543.0604180108057</v>
      </c>
      <c r="H64" s="22">
        <f t="shared" si="6"/>
        <v>8549.130223078555</v>
      </c>
      <c r="I64" s="22">
        <f t="shared" si="6"/>
        <v>8555.1915566780008</v>
      </c>
      <c r="J64" s="22">
        <f t="shared" si="6"/>
        <v>8561.2444424230034</v>
      </c>
      <c r="K64" s="22">
        <f t="shared" si="6"/>
        <v>8567.2889038288249</v>
      </c>
      <c r="L64" s="23">
        <f t="shared" si="5"/>
        <v>0.60736239789002866</v>
      </c>
      <c r="M64" s="23">
        <f t="shared" si="5"/>
        <v>1.214639867806909</v>
      </c>
      <c r="N64" s="23">
        <f t="shared" si="5"/>
        <v>1.8218324334975478</v>
      </c>
      <c r="O64" s="23">
        <f t="shared" ref="M64:T92" si="8">LOG($A64/10+$G$1/100+O$2/1000)*10000-$G64</f>
        <v>2.4289401187015756</v>
      </c>
      <c r="P64" s="23">
        <f t="shared" si="8"/>
        <v>3.0359629471458902</v>
      </c>
      <c r="Q64" s="23">
        <f t="shared" si="8"/>
        <v>3.6429009425482946</v>
      </c>
      <c r="R64" s="23">
        <f t="shared" si="8"/>
        <v>4.2497541286156775</v>
      </c>
      <c r="S64" s="23">
        <f t="shared" si="8"/>
        <v>4.8565225290494709</v>
      </c>
      <c r="T64" s="23">
        <f t="shared" si="8"/>
        <v>5.4632061675347359</v>
      </c>
    </row>
    <row r="65" spans="1:20">
      <c r="A65" s="21">
        <v>72</v>
      </c>
      <c r="B65" s="22">
        <f t="shared" si="7"/>
        <v>8573.3249643126856</v>
      </c>
      <c r="C65" s="22">
        <f t="shared" si="7"/>
        <v>8579.3526471942896</v>
      </c>
      <c r="D65" s="22">
        <f t="shared" si="6"/>
        <v>8585.371975696391</v>
      </c>
      <c r="E65" s="22">
        <f t="shared" si="6"/>
        <v>8591.3829729453082</v>
      </c>
      <c r="F65" s="22">
        <f t="shared" si="6"/>
        <v>8597.3856619714697</v>
      </c>
      <c r="G65" s="22">
        <f t="shared" si="6"/>
        <v>8603.3800657099364</v>
      </c>
      <c r="H65" s="22">
        <f t="shared" si="6"/>
        <v>8609.3662070009377</v>
      </c>
      <c r="I65" s="22">
        <f t="shared" si="6"/>
        <v>8615.3441085903778</v>
      </c>
      <c r="J65" s="22">
        <f t="shared" si="6"/>
        <v>8621.3137931303718</v>
      </c>
      <c r="K65" s="22">
        <f t="shared" si="6"/>
        <v>8627.2752831797461</v>
      </c>
      <c r="L65" s="23">
        <f t="shared" ref="L65:L92" si="9">LOG($A65/10+$G$1/100+L$2/1000)*10000-$G65</f>
        <v>0.59898556319240015</v>
      </c>
      <c r="M65" s="23">
        <f t="shared" si="8"/>
        <v>1.1978885247735889</v>
      </c>
      <c r="N65" s="23">
        <f t="shared" si="8"/>
        <v>1.7967089075264084</v>
      </c>
      <c r="O65" s="23">
        <f t="shared" si="8"/>
        <v>2.3954467342191492</v>
      </c>
      <c r="P65" s="23">
        <f t="shared" si="8"/>
        <v>2.9941020276110066</v>
      </c>
      <c r="Q65" s="23">
        <f t="shared" si="8"/>
        <v>3.5926748104520811</v>
      </c>
      <c r="R65" s="23">
        <f t="shared" si="8"/>
        <v>4.1911651054833783</v>
      </c>
      <c r="S65" s="23">
        <f t="shared" si="8"/>
        <v>4.7895729354404466</v>
      </c>
      <c r="T65" s="23">
        <f t="shared" si="8"/>
        <v>5.3878983230424637</v>
      </c>
    </row>
    <row r="66" spans="1:20">
      <c r="A66" s="21">
        <v>73</v>
      </c>
      <c r="B66" s="22">
        <f t="shared" si="7"/>
        <v>8633.2286012045588</v>
      </c>
      <c r="C66" s="22">
        <f t="shared" si="7"/>
        <v>8639.1737695786051</v>
      </c>
      <c r="D66" s="22">
        <f t="shared" si="6"/>
        <v>8645.1108105839176</v>
      </c>
      <c r="E66" s="22">
        <f t="shared" si="6"/>
        <v>8651.0397464112793</v>
      </c>
      <c r="F66" s="22">
        <f t="shared" si="6"/>
        <v>8656.9605991607059</v>
      </c>
      <c r="G66" s="22">
        <f t="shared" si="6"/>
        <v>8662.873390841949</v>
      </c>
      <c r="H66" s="22">
        <f t="shared" si="6"/>
        <v>8668.7781433749878</v>
      </c>
      <c r="I66" s="22">
        <f t="shared" si="6"/>
        <v>8674.6748785905147</v>
      </c>
      <c r="J66" s="22">
        <f t="shared" si="6"/>
        <v>8680.5636182304152</v>
      </c>
      <c r="K66" s="22">
        <f t="shared" si="6"/>
        <v>8686.4443839482574</v>
      </c>
      <c r="L66" s="23">
        <f t="shared" si="9"/>
        <v>0.59083665406797081</v>
      </c>
      <c r="M66" s="23">
        <f t="shared" si="8"/>
        <v>1.1815929385993513</v>
      </c>
      <c r="N66" s="23">
        <f t="shared" si="8"/>
        <v>1.7722688754547562</v>
      </c>
      <c r="O66" s="23">
        <f t="shared" si="8"/>
        <v>2.3628644864875241</v>
      </c>
      <c r="P66" s="23">
        <f t="shared" si="8"/>
        <v>2.9533797935400798</v>
      </c>
      <c r="Q66" s="23">
        <f t="shared" si="8"/>
        <v>3.5438148184493912</v>
      </c>
      <c r="R66" s="23">
        <f t="shared" si="8"/>
        <v>4.1341695830415119</v>
      </c>
      <c r="S66" s="23">
        <f t="shared" si="8"/>
        <v>4.7244441091334011</v>
      </c>
      <c r="T66" s="23">
        <f t="shared" si="8"/>
        <v>5.3146384185329225</v>
      </c>
    </row>
    <row r="67" spans="1:20">
      <c r="A67" s="21">
        <v>74</v>
      </c>
      <c r="B67" s="22">
        <f t="shared" si="7"/>
        <v>8692.3171973097633</v>
      </c>
      <c r="C67" s="22">
        <f t="shared" si="7"/>
        <v>8698.1820797932814</v>
      </c>
      <c r="D67" s="22">
        <f t="shared" si="6"/>
        <v>8704.0390527902709</v>
      </c>
      <c r="E67" s="22">
        <f t="shared" si="6"/>
        <v>8709.8881376057543</v>
      </c>
      <c r="F67" s="22">
        <f t="shared" si="6"/>
        <v>8715.7293554587886</v>
      </c>
      <c r="G67" s="22">
        <f t="shared" si="6"/>
        <v>8721.5627274829294</v>
      </c>
      <c r="H67" s="22">
        <f t="shared" si="6"/>
        <v>8727.3882747266889</v>
      </c>
      <c r="I67" s="22">
        <f t="shared" si="6"/>
        <v>8733.2060181539891</v>
      </c>
      <c r="J67" s="22">
        <f t="shared" si="6"/>
        <v>8739.0159786446147</v>
      </c>
      <c r="K67" s="22">
        <f t="shared" si="6"/>
        <v>8744.8181769946659</v>
      </c>
      <c r="L67" s="23">
        <f t="shared" si="9"/>
        <v>0.58290649292575836</v>
      </c>
      <c r="M67" s="23">
        <f t="shared" si="8"/>
        <v>1.1657347591208236</v>
      </c>
      <c r="N67" s="23">
        <f t="shared" si="8"/>
        <v>1.7484848195781524</v>
      </c>
      <c r="O67" s="23">
        <f t="shared" si="8"/>
        <v>2.3311566952797875</v>
      </c>
      <c r="P67" s="23">
        <f t="shared" si="8"/>
        <v>2.9137504072041338</v>
      </c>
      <c r="Q67" s="23">
        <f t="shared" si="8"/>
        <v>3.4962659763205011</v>
      </c>
      <c r="R67" s="23">
        <f t="shared" si="8"/>
        <v>4.0787034235854662</v>
      </c>
      <c r="S67" s="23">
        <f t="shared" si="8"/>
        <v>4.6610627699537872</v>
      </c>
      <c r="T67" s="23">
        <f t="shared" si="8"/>
        <v>5.243344036367489</v>
      </c>
    </row>
    <row r="68" spans="1:20">
      <c r="A68" s="21">
        <v>75</v>
      </c>
      <c r="B68" s="22">
        <f t="shared" si="7"/>
        <v>8750.6126339170005</v>
      </c>
      <c r="C68" s="22">
        <f t="shared" si="7"/>
        <v>8756.399370041685</v>
      </c>
      <c r="D68" s="22">
        <f t="shared" si="6"/>
        <v>8762.178405916422</v>
      </c>
      <c r="E68" s="22">
        <f t="shared" si="6"/>
        <v>8767.9497620070051</v>
      </c>
      <c r="F68" s="22">
        <f t="shared" si="6"/>
        <v>8773.7134586977409</v>
      </c>
      <c r="G68" s="22">
        <f t="shared" si="6"/>
        <v>8779.4695162918815</v>
      </c>
      <c r="H68" s="22">
        <f t="shared" si="6"/>
        <v>8785.2179550120654</v>
      </c>
      <c r="I68" s="22">
        <f t="shared" si="6"/>
        <v>8790.9587950007281</v>
      </c>
      <c r="J68" s="22">
        <f t="shared" si="6"/>
        <v>8796.6920563205349</v>
      </c>
      <c r="K68" s="22">
        <f t="shared" si="6"/>
        <v>8802.4177589548035</v>
      </c>
      <c r="L68" s="23">
        <f t="shared" si="9"/>
        <v>0.57518638837063918</v>
      </c>
      <c r="M68" s="23">
        <f t="shared" si="8"/>
        <v>1.1502966082443891</v>
      </c>
      <c r="N68" s="23">
        <f t="shared" si="8"/>
        <v>1.7253306797938421</v>
      </c>
      <c r="O68" s="23">
        <f t="shared" si="8"/>
        <v>2.300288623180677</v>
      </c>
      <c r="P68" s="23">
        <f t="shared" si="8"/>
        <v>2.8751704585611151</v>
      </c>
      <c r="Q68" s="23">
        <f t="shared" si="8"/>
        <v>3.4499762060786452</v>
      </c>
      <c r="R68" s="23">
        <f t="shared" si="8"/>
        <v>4.0247058858731179</v>
      </c>
      <c r="S68" s="23">
        <f t="shared" si="8"/>
        <v>4.5993595180752891</v>
      </c>
      <c r="T68" s="23">
        <f t="shared" si="8"/>
        <v>5.1739371228068194</v>
      </c>
    </row>
    <row r="69" spans="1:20">
      <c r="A69" s="21">
        <v>76</v>
      </c>
      <c r="B69" s="22">
        <f t="shared" si="7"/>
        <v>8808.1359228079145</v>
      </c>
      <c r="C69" s="22">
        <f t="shared" si="7"/>
        <v>8813.8465677057284</v>
      </c>
      <c r="D69" s="22">
        <f t="shared" si="6"/>
        <v>8819.5497133960052</v>
      </c>
      <c r="E69" s="22">
        <f t="shared" si="6"/>
        <v>8825.2453795488054</v>
      </c>
      <c r="F69" s="22">
        <f t="shared" si="6"/>
        <v>8830.9335857568985</v>
      </c>
      <c r="G69" s="22">
        <f t="shared" si="6"/>
        <v>8836.6143515361764</v>
      </c>
      <c r="H69" s="22">
        <f t="shared" si="6"/>
        <v>8842.2876963260387</v>
      </c>
      <c r="I69" s="22">
        <f t="shared" si="6"/>
        <v>8847.9536394898096</v>
      </c>
      <c r="J69" s="22">
        <f t="shared" si="6"/>
        <v>8853.6122003151195</v>
      </c>
      <c r="K69" s="22">
        <f t="shared" si="6"/>
        <v>8859.2633980143091</v>
      </c>
      <c r="L69" s="23">
        <f t="shared" si="9"/>
        <v>0.56766810341832752</v>
      </c>
      <c r="M69" s="23">
        <f t="shared" si="8"/>
        <v>1.1352620164052496</v>
      </c>
      <c r="N69" s="23">
        <f t="shared" si="8"/>
        <v>1.7027817583475553</v>
      </c>
      <c r="O69" s="23">
        <f t="shared" si="8"/>
        <v>2.2702273486283957</v>
      </c>
      <c r="P69" s="23">
        <f t="shared" si="8"/>
        <v>2.837598806621827</v>
      </c>
      <c r="Q69" s="23">
        <f t="shared" si="8"/>
        <v>3.4048961516946292</v>
      </c>
      <c r="R69" s="23">
        <f t="shared" si="8"/>
        <v>3.9721194032063067</v>
      </c>
      <c r="S69" s="23">
        <f t="shared" si="8"/>
        <v>4.5392685805109068</v>
      </c>
      <c r="T69" s="23">
        <f t="shared" si="8"/>
        <v>5.1063437029497436</v>
      </c>
    </row>
    <row r="70" spans="1:20">
      <c r="A70" s="21">
        <v>77</v>
      </c>
      <c r="B70" s="22">
        <f t="shared" si="7"/>
        <v>8864.9072517248187</v>
      </c>
      <c r="C70" s="22">
        <f t="shared" si="7"/>
        <v>8870.5437805095698</v>
      </c>
      <c r="D70" s="22">
        <f t="shared" si="6"/>
        <v>8876.1730033573622</v>
      </c>
      <c r="E70" s="22">
        <f t="shared" si="6"/>
        <v>8881.7949391832499</v>
      </c>
      <c r="F70" s="22">
        <f t="shared" si="6"/>
        <v>8887.4096068289273</v>
      </c>
      <c r="G70" s="22">
        <f t="shared" si="6"/>
        <v>8893.0170250631018</v>
      </c>
      <c r="H70" s="22">
        <f t="shared" si="6"/>
        <v>8898.6172125818848</v>
      </c>
      <c r="I70" s="22">
        <f t="shared" si="6"/>
        <v>8904.2101880091432</v>
      </c>
      <c r="J70" s="22">
        <f t="shared" si="6"/>
        <v>8909.7959698968898</v>
      </c>
      <c r="K70" s="22">
        <f t="shared" si="6"/>
        <v>8915.3745767256441</v>
      </c>
      <c r="L70" s="23">
        <f t="shared" si="9"/>
        <v>0.56034382621328405</v>
      </c>
      <c r="M70" s="23">
        <f t="shared" si="8"/>
        <v>1.1206153639868717</v>
      </c>
      <c r="N70" s="23">
        <f t="shared" si="8"/>
        <v>1.6808146319726802</v>
      </c>
      <c r="O70" s="23">
        <f t="shared" si="8"/>
        <v>2.2409416488098941</v>
      </c>
      <c r="P70" s="23">
        <f t="shared" si="8"/>
        <v>2.8009964331358788</v>
      </c>
      <c r="Q70" s="23">
        <f t="shared" si="8"/>
        <v>3.3609790035752667</v>
      </c>
      <c r="R70" s="23">
        <f t="shared" si="8"/>
        <v>3.9208893787508714</v>
      </c>
      <c r="S70" s="23">
        <f t="shared" si="8"/>
        <v>4.4807275772745925</v>
      </c>
      <c r="T70" s="23">
        <f t="shared" si="8"/>
        <v>5.0404936177528725</v>
      </c>
    </row>
    <row r="71" spans="1:20">
      <c r="A71" s="21">
        <v>78</v>
      </c>
      <c r="B71" s="22">
        <f t="shared" si="7"/>
        <v>8920.9460269048031</v>
      </c>
      <c r="C71" s="22">
        <f t="shared" si="7"/>
        <v>8926.5103387730032</v>
      </c>
      <c r="D71" s="22">
        <f t="shared" si="6"/>
        <v>8932.0675305984805</v>
      </c>
      <c r="E71" s="22">
        <f t="shared" si="6"/>
        <v>8937.6176205794345</v>
      </c>
      <c r="F71" s="22">
        <f t="shared" si="6"/>
        <v>8943.1606268443848</v>
      </c>
      <c r="G71" s="22">
        <f t="shared" si="6"/>
        <v>8948.6965674525254</v>
      </c>
      <c r="H71" s="22">
        <f t="shared" si="6"/>
        <v>8954.2254603940783</v>
      </c>
      <c r="I71" s="22">
        <f t="shared" si="6"/>
        <v>8959.7473235906455</v>
      </c>
      <c r="J71" s="22">
        <f t="shared" si="6"/>
        <v>8965.2621748955535</v>
      </c>
      <c r="K71" s="22">
        <f t="shared" si="6"/>
        <v>8970.7700320942022</v>
      </c>
      <c r="L71" s="23">
        <f t="shared" si="9"/>
        <v>0.55320614290940284</v>
      </c>
      <c r="M71" s="23">
        <f t="shared" si="8"/>
        <v>1.1063418271605769</v>
      </c>
      <c r="N71" s="23">
        <f t="shared" si="8"/>
        <v>1.6594070707014907</v>
      </c>
      <c r="O71" s="23">
        <f t="shared" si="8"/>
        <v>2.2124018914673798</v>
      </c>
      <c r="P71" s="23">
        <f t="shared" si="8"/>
        <v>2.7653263073952985</v>
      </c>
      <c r="Q71" s="23">
        <f t="shared" si="8"/>
        <v>3.3181803364059306</v>
      </c>
      <c r="R71" s="23">
        <f t="shared" si="8"/>
        <v>3.8709639964199596</v>
      </c>
      <c r="S71" s="23">
        <f t="shared" si="8"/>
        <v>4.4236773053471552</v>
      </c>
      <c r="T71" s="23">
        <f t="shared" si="8"/>
        <v>4.9763202810918301</v>
      </c>
    </row>
    <row r="72" spans="1:20">
      <c r="A72" s="21">
        <v>79</v>
      </c>
      <c r="B72" s="22">
        <f t="shared" si="7"/>
        <v>8976.2709129044142</v>
      </c>
      <c r="C72" s="22">
        <f t="shared" si="7"/>
        <v>8981.764834976766</v>
      </c>
      <c r="D72" s="22">
        <f t="shared" si="6"/>
        <v>8987.2518158949351</v>
      </c>
      <c r="E72" s="22">
        <f t="shared" si="6"/>
        <v>8992.7318731760388</v>
      </c>
      <c r="F72" s="22">
        <f t="shared" si="6"/>
        <v>8998.2050242709629</v>
      </c>
      <c r="G72" s="22">
        <f t="shared" si="6"/>
        <v>9003.6712865647023</v>
      </c>
      <c r="H72" s="22">
        <f t="shared" si="6"/>
        <v>9009.1306773766901</v>
      </c>
      <c r="I72" s="22">
        <f t="shared" si="6"/>
        <v>9014.583213961123</v>
      </c>
      <c r="J72" s="22">
        <f t="shared" si="6"/>
        <v>9020.0289135072944</v>
      </c>
      <c r="K72" s="22">
        <f t="shared" si="6"/>
        <v>9025.4677931399146</v>
      </c>
      <c r="L72" s="23">
        <f t="shared" si="9"/>
        <v>0.54624801267527801</v>
      </c>
      <c r="M72" s="23">
        <f t="shared" si="8"/>
        <v>1.0924273278669716</v>
      </c>
      <c r="N72" s="23">
        <f t="shared" si="8"/>
        <v>1.6385379628554801</v>
      </c>
      <c r="O72" s="23">
        <f t="shared" si="8"/>
        <v>2.184579934913927</v>
      </c>
      <c r="P72" s="23">
        <f t="shared" si="8"/>
        <v>2.7305532613008836</v>
      </c>
      <c r="Q72" s="23">
        <f t="shared" si="8"/>
        <v>3.2764579592767404</v>
      </c>
      <c r="R72" s="23">
        <f t="shared" si="8"/>
        <v>3.822294046092793</v>
      </c>
      <c r="S72" s="23">
        <f t="shared" si="8"/>
        <v>4.3680615389930608</v>
      </c>
      <c r="T72" s="23">
        <f t="shared" si="8"/>
        <v>4.9137604552142875</v>
      </c>
    </row>
    <row r="73" spans="1:20">
      <c r="A73" s="21">
        <v>80</v>
      </c>
      <c r="B73" s="22">
        <f t="shared" si="7"/>
        <v>9030.8998699194362</v>
      </c>
      <c r="C73" s="22">
        <f t="shared" si="7"/>
        <v>9036.3251608423761</v>
      </c>
      <c r="D73" s="22">
        <f t="shared" si="6"/>
        <v>9041.7436828416357</v>
      </c>
      <c r="E73" s="22">
        <f t="shared" si="6"/>
        <v>9047.1554527868084</v>
      </c>
      <c r="F73" s="22">
        <f t="shared" si="6"/>
        <v>9052.5604874845121</v>
      </c>
      <c r="G73" s="22">
        <f t="shared" si="6"/>
        <v>9057.9588036786845</v>
      </c>
      <c r="H73" s="22">
        <f t="shared" si="6"/>
        <v>9063.350418050908</v>
      </c>
      <c r="I73" s="22">
        <f t="shared" si="6"/>
        <v>9068.7353472207051</v>
      </c>
      <c r="J73" s="22">
        <f t="shared" si="6"/>
        <v>9074.1136077458614</v>
      </c>
      <c r="K73" s="22">
        <f t="shared" si="6"/>
        <v>9079.4852161227227</v>
      </c>
      <c r="L73" s="23">
        <f t="shared" si="9"/>
        <v>0.53946274450208875</v>
      </c>
      <c r="M73" s="23">
        <f t="shared" si="8"/>
        <v>1.0788584874844673</v>
      </c>
      <c r="N73" s="23">
        <f t="shared" si="8"/>
        <v>1.6181872455854318</v>
      </c>
      <c r="O73" s="23">
        <f t="shared" si="8"/>
        <v>2.1574490354432783</v>
      </c>
      <c r="P73" s="23">
        <f t="shared" si="8"/>
        <v>2.6966438736853888</v>
      </c>
      <c r="Q73" s="23">
        <f t="shared" si="8"/>
        <v>3.2357717769318697</v>
      </c>
      <c r="R73" s="23">
        <f t="shared" si="8"/>
        <v>3.774832761802827</v>
      </c>
      <c r="S73" s="23">
        <f t="shared" si="8"/>
        <v>4.3138268449056341</v>
      </c>
      <c r="T73" s="23">
        <f t="shared" si="8"/>
        <v>4.8527540428458451</v>
      </c>
    </row>
    <row r="74" spans="1:20">
      <c r="A74" s="21">
        <v>81</v>
      </c>
      <c r="B74" s="22">
        <f t="shared" si="7"/>
        <v>9084.8501887864968</v>
      </c>
      <c r="C74" s="22">
        <f t="shared" si="7"/>
        <v>9090.2085421115589</v>
      </c>
      <c r="D74" s="22">
        <f t="shared" si="6"/>
        <v>9095.560292411752</v>
      </c>
      <c r="E74" s="22">
        <f t="shared" si="6"/>
        <v>9100.9054559406813</v>
      </c>
      <c r="F74" s="37">
        <f t="shared" si="6"/>
        <v>9106.2440488920111</v>
      </c>
      <c r="G74" s="22">
        <f t="shared" si="6"/>
        <v>9111.576087399766</v>
      </c>
      <c r="H74" s="22">
        <f t="shared" si="6"/>
        <v>9116.9015875386121</v>
      </c>
      <c r="I74" s="22">
        <f t="shared" si="6"/>
        <v>9122.2205653241544</v>
      </c>
      <c r="J74" s="22">
        <f t="shared" si="6"/>
        <v>9127.5330367132301</v>
      </c>
      <c r="K74" s="22">
        <f t="shared" si="6"/>
        <v>9132.8390176041848</v>
      </c>
      <c r="L74" s="23">
        <f t="shared" si="9"/>
        <v>0.53284397576680931</v>
      </c>
      <c r="M74" s="23">
        <f t="shared" si="8"/>
        <v>1.0656225839338731</v>
      </c>
      <c r="N74" s="23">
        <f t="shared" si="8"/>
        <v>1.598335840539221</v>
      </c>
      <c r="O74" s="23">
        <f t="shared" si="8"/>
        <v>2.1309837616136065</v>
      </c>
      <c r="P74" s="23">
        <f t="shared" si="8"/>
        <v>2.6635663631805073</v>
      </c>
      <c r="Q74" s="23">
        <f t="shared" si="8"/>
        <v>3.1960836612579442</v>
      </c>
      <c r="R74" s="23">
        <f t="shared" si="8"/>
        <v>3.7285356718602998</v>
      </c>
      <c r="S74" s="23">
        <f t="shared" si="8"/>
        <v>4.2609224109910429</v>
      </c>
      <c r="T74" s="38">
        <f t="shared" si="8"/>
        <v>4.7932438946554612</v>
      </c>
    </row>
    <row r="75" spans="1:20">
      <c r="A75" s="21">
        <v>82</v>
      </c>
      <c r="B75" s="22">
        <f t="shared" si="7"/>
        <v>9138.1385238371677</v>
      </c>
      <c r="C75" s="22">
        <f t="shared" si="7"/>
        <v>9143.4315711944073</v>
      </c>
      <c r="D75" s="22">
        <f t="shared" si="6"/>
        <v>9148.7181754005032</v>
      </c>
      <c r="E75" s="22">
        <f t="shared" si="6"/>
        <v>9153.9983521226968</v>
      </c>
      <c r="F75" s="22">
        <f t="shared" si="6"/>
        <v>9159.2721169711567</v>
      </c>
      <c r="G75" s="22">
        <f t="shared" si="6"/>
        <v>9164.5394854992519</v>
      </c>
      <c r="H75" s="22">
        <f t="shared" si="6"/>
        <v>9169.8004732038225</v>
      </c>
      <c r="I75" s="22">
        <f t="shared" si="6"/>
        <v>9175.0550955254657</v>
      </c>
      <c r="J75" s="22">
        <f t="shared" si="6"/>
        <v>9180.3033678488009</v>
      </c>
      <c r="K75" s="22">
        <f t="shared" si="6"/>
        <v>9185.5453055027356</v>
      </c>
      <c r="L75" s="23">
        <f t="shared" si="9"/>
        <v>0.52638565230517997</v>
      </c>
      <c r="M75" s="23">
        <f t="shared" si="8"/>
        <v>1.052707511888002</v>
      </c>
      <c r="N75" s="23">
        <f t="shared" si="8"/>
        <v>1.5789655942080572</v>
      </c>
      <c r="O75" s="23">
        <f t="shared" si="8"/>
        <v>2.1051599147194793</v>
      </c>
      <c r="P75" s="23">
        <f t="shared" si="8"/>
        <v>2.6312904888727644</v>
      </c>
      <c r="Q75" s="23">
        <f t="shared" si="8"/>
        <v>3.1573573321093136</v>
      </c>
      <c r="R75" s="23">
        <f t="shared" si="8"/>
        <v>3.6833604598687089</v>
      </c>
      <c r="S75" s="23">
        <f t="shared" si="8"/>
        <v>4.2092998875814374</v>
      </c>
      <c r="T75" s="23">
        <f t="shared" si="8"/>
        <v>4.7351756306743482</v>
      </c>
    </row>
    <row r="76" spans="1:20">
      <c r="A76" s="21">
        <v>83</v>
      </c>
      <c r="B76" s="22">
        <f t="shared" si="7"/>
        <v>9190.7809237607398</v>
      </c>
      <c r="C76" s="22">
        <f t="shared" si="7"/>
        <v>9196.0102378411102</v>
      </c>
      <c r="D76" s="22">
        <f t="shared" si="6"/>
        <v>9201.2332629072389</v>
      </c>
      <c r="E76" s="22">
        <f t="shared" si="6"/>
        <v>9206.4500140678756</v>
      </c>
      <c r="F76" s="22">
        <f t="shared" si="6"/>
        <v>9211.6605063773877</v>
      </c>
      <c r="G76" s="22">
        <f t="shared" si="6"/>
        <v>9216.8647548360223</v>
      </c>
      <c r="H76" s="22">
        <f t="shared" si="6"/>
        <v>9222.0627743901659</v>
      </c>
      <c r="I76" s="22">
        <f t="shared" si="6"/>
        <v>9227.2545799325999</v>
      </c>
      <c r="J76" s="22">
        <f t="shared" si="6"/>
        <v>9232.4401863027651</v>
      </c>
      <c r="K76" s="22">
        <f t="shared" si="6"/>
        <v>9237.6196082870028</v>
      </c>
      <c r="L76" s="23">
        <f t="shared" si="9"/>
        <v>0.5200820099653356</v>
      </c>
      <c r="M76" s="23">
        <f t="shared" si="8"/>
        <v>1.0401017458480055</v>
      </c>
      <c r="N76" s="23">
        <f t="shared" si="8"/>
        <v>1.5600592225582659</v>
      </c>
      <c r="O76" s="23">
        <f t="shared" si="8"/>
        <v>2.0799544550009159</v>
      </c>
      <c r="P76" s="23">
        <f t="shared" si="8"/>
        <v>2.5997874580807547</v>
      </c>
      <c r="Q76" s="23">
        <f t="shared" si="8"/>
        <v>3.1195582466880296</v>
      </c>
      <c r="R76" s="23">
        <f t="shared" si="8"/>
        <v>3.6392668357166258</v>
      </c>
      <c r="S76" s="23">
        <f t="shared" si="8"/>
        <v>4.1589132400495146</v>
      </c>
      <c r="T76" s="23">
        <f t="shared" si="8"/>
        <v>4.6784974745660293</v>
      </c>
    </row>
    <row r="77" spans="1:20">
      <c r="A77" s="21">
        <v>84</v>
      </c>
      <c r="B77" s="22">
        <f t="shared" si="7"/>
        <v>9242.7928606188161</v>
      </c>
      <c r="C77" s="22">
        <f t="shared" si="7"/>
        <v>9247.9599579791211</v>
      </c>
      <c r="D77" s="22">
        <f t="shared" si="6"/>
        <v>9253.1209149964961</v>
      </c>
      <c r="E77" s="22">
        <f t="shared" si="6"/>
        <v>9258.2757462474237</v>
      </c>
      <c r="F77" s="22">
        <f t="shared" si="6"/>
        <v>9263.4244662565507</v>
      </c>
      <c r="G77" s="22">
        <f t="shared" si="6"/>
        <v>9268.5670894969244</v>
      </c>
      <c r="H77" s="22">
        <f t="shared" si="6"/>
        <v>9273.703630390235</v>
      </c>
      <c r="I77" s="22">
        <f t="shared" si="6"/>
        <v>9278.8341033070701</v>
      </c>
      <c r="J77" s="22">
        <f t="shared" si="6"/>
        <v>9283.9585225671381</v>
      </c>
      <c r="K77" s="22">
        <f t="shared" si="6"/>
        <v>9289.0769024395267</v>
      </c>
      <c r="L77" s="23">
        <f t="shared" si="9"/>
        <v>0.51392755743290763</v>
      </c>
      <c r="M77" s="23">
        <f t="shared" si="8"/>
        <v>1.027794305833595</v>
      </c>
      <c r="N77" s="23">
        <f t="shared" si="8"/>
        <v>1.5416002595866303</v>
      </c>
      <c r="O77" s="23">
        <f t="shared" si="8"/>
        <v>2.0553454330765817</v>
      </c>
      <c r="P77" s="23">
        <f t="shared" si="8"/>
        <v>2.5690298406825605</v>
      </c>
      <c r="Q77" s="23">
        <f t="shared" si="8"/>
        <v>3.0826534967745829</v>
      </c>
      <c r="R77" s="23">
        <f t="shared" si="8"/>
        <v>3.5962164157244842</v>
      </c>
      <c r="S77" s="23">
        <f t="shared" si="8"/>
        <v>4.1097186118913669</v>
      </c>
      <c r="T77" s="23">
        <f t="shared" si="8"/>
        <v>4.6231600996361522</v>
      </c>
    </row>
    <row r="78" spans="1:20">
      <c r="A78" s="21">
        <v>85</v>
      </c>
      <c r="B78" s="22">
        <f t="shared" si="7"/>
        <v>9294.1892571429271</v>
      </c>
      <c r="C78" s="22">
        <f t="shared" si="7"/>
        <v>9299.2956008458787</v>
      </c>
      <c r="D78" s="22">
        <f t="shared" si="6"/>
        <v>9304.3959476670007</v>
      </c>
      <c r="E78" s="22">
        <f t="shared" si="6"/>
        <v>9309.4903116752303</v>
      </c>
      <c r="F78" s="22">
        <f t="shared" si="6"/>
        <v>9314.5787068900499</v>
      </c>
      <c r="G78" s="22">
        <f t="shared" si="6"/>
        <v>9319.6611472817276</v>
      </c>
      <c r="H78" s="22">
        <f t="shared" si="6"/>
        <v>9324.737646771533</v>
      </c>
      <c r="I78" s="22">
        <f t="shared" si="6"/>
        <v>9329.8082192319816</v>
      </c>
      <c r="J78" s="22">
        <f t="shared" si="6"/>
        <v>9334.8728784870545</v>
      </c>
      <c r="K78" s="22">
        <f t="shared" si="6"/>
        <v>9339.9316383124224</v>
      </c>
      <c r="L78" s="23">
        <f t="shared" si="9"/>
        <v>0.507917060285763</v>
      </c>
      <c r="M78" s="23">
        <f t="shared" si="8"/>
        <v>1.0157747254888818</v>
      </c>
      <c r="N78" s="23">
        <f t="shared" si="8"/>
        <v>1.5235730094973405</v>
      </c>
      <c r="O78" s="23">
        <f t="shared" si="8"/>
        <v>2.0313119261954853</v>
      </c>
      <c r="P78" s="23">
        <f t="shared" si="8"/>
        <v>2.5389914894640242</v>
      </c>
      <c r="Q78" s="23">
        <f t="shared" si="8"/>
        <v>3.0466117131763895</v>
      </c>
      <c r="R78" s="23">
        <f t="shared" si="8"/>
        <v>3.5541726112041943</v>
      </c>
      <c r="S78" s="23">
        <f t="shared" si="8"/>
        <v>4.0616741974117758</v>
      </c>
      <c r="T78" s="23">
        <f t="shared" si="8"/>
        <v>4.5691164856616524</v>
      </c>
    </row>
    <row r="79" spans="1:20">
      <c r="A79" s="21">
        <v>86</v>
      </c>
      <c r="B79" s="22">
        <f t="shared" si="7"/>
        <v>9344.9845124356762</v>
      </c>
      <c r="C79" s="22">
        <f t="shared" si="7"/>
        <v>9350.0315145365475</v>
      </c>
      <c r="D79" s="22">
        <f t="shared" si="6"/>
        <v>9355.072658247127</v>
      </c>
      <c r="E79" s="22">
        <f t="shared" si="6"/>
        <v>9360.107957152095</v>
      </c>
      <c r="F79" s="22">
        <f t="shared" si="6"/>
        <v>9365.1374247889325</v>
      </c>
      <c r="G79" s="22">
        <f t="shared" si="6"/>
        <v>9370.1610746481419</v>
      </c>
      <c r="H79" s="22">
        <f t="shared" si="6"/>
        <v>9375.1789201734664</v>
      </c>
      <c r="I79" s="22">
        <f t="shared" si="6"/>
        <v>9380.190974762103</v>
      </c>
      <c r="J79" s="22">
        <f t="shared" si="6"/>
        <v>9385.1972517649192</v>
      </c>
      <c r="K79" s="22">
        <f t="shared" si="6"/>
        <v>9390.1977644866638</v>
      </c>
      <c r="L79" s="23">
        <f t="shared" si="9"/>
        <v>0.50204552614013664</v>
      </c>
      <c r="M79" s="23">
        <f t="shared" si="8"/>
        <v>1.0040330223982892</v>
      </c>
      <c r="N79" s="23">
        <f t="shared" si="8"/>
        <v>1.5059625021858665</v>
      </c>
      <c r="O79" s="23">
        <f t="shared" si="8"/>
        <v>2.0078339789124584</v>
      </c>
      <c r="P79" s="23">
        <f t="shared" si="8"/>
        <v>2.5096474659858359</v>
      </c>
      <c r="Q79" s="23">
        <f t="shared" si="8"/>
        <v>3.0114029768010369</v>
      </c>
      <c r="R79" s="23">
        <f t="shared" si="8"/>
        <v>3.5131005247530993</v>
      </c>
      <c r="S79" s="23">
        <f t="shared" si="8"/>
        <v>4.0147401232370612</v>
      </c>
      <c r="T79" s="23">
        <f t="shared" si="8"/>
        <v>4.5163217856334086</v>
      </c>
    </row>
    <row r="80" spans="1:20">
      <c r="A80" s="21">
        <v>87</v>
      </c>
      <c r="B80" s="22">
        <f t="shared" si="7"/>
        <v>9395.1925261861852</v>
      </c>
      <c r="C80" s="22">
        <f t="shared" si="7"/>
        <v>9400.1815500766315</v>
      </c>
      <c r="D80" s="22">
        <f t="shared" si="6"/>
        <v>9405.1648493256707</v>
      </c>
      <c r="E80" s="22">
        <f t="shared" si="6"/>
        <v>9410.1424370556961</v>
      </c>
      <c r="F80" s="22">
        <f t="shared" si="6"/>
        <v>9415.1143263440299</v>
      </c>
      <c r="G80" s="22">
        <f t="shared" si="6"/>
        <v>9420.0805302231329</v>
      </c>
      <c r="H80" s="22">
        <f t="shared" si="6"/>
        <v>9425.0410616808058</v>
      </c>
      <c r="I80" s="22">
        <f t="shared" si="6"/>
        <v>9429.9959336604043</v>
      </c>
      <c r="J80" s="22">
        <f t="shared" si="6"/>
        <v>9434.9451590610261</v>
      </c>
      <c r="K80" s="22">
        <f t="shared" si="6"/>
        <v>9439.8887507377185</v>
      </c>
      <c r="L80" s="23">
        <f t="shared" si="9"/>
        <v>0.49630819081721711</v>
      </c>
      <c r="M80" s="23">
        <f t="shared" si="8"/>
        <v>0.99255967042336124</v>
      </c>
      <c r="N80" s="23">
        <f t="shared" si="8"/>
        <v>1.4887544517714559</v>
      </c>
      <c r="O80" s="23">
        <f t="shared" si="8"/>
        <v>1.9848925478199817</v>
      </c>
      <c r="P80" s="23">
        <f t="shared" si="8"/>
        <v>2.4809739715165051</v>
      </c>
      <c r="Q80" s="23">
        <f t="shared" si="8"/>
        <v>2.9769987358085928</v>
      </c>
      <c r="R80" s="23">
        <f t="shared" si="8"/>
        <v>3.4729668536347162</v>
      </c>
      <c r="S80" s="23">
        <f t="shared" si="8"/>
        <v>3.9688783379333472</v>
      </c>
      <c r="T80" s="23">
        <f t="shared" si="8"/>
        <v>4.4647332016393193</v>
      </c>
    </row>
    <row r="81" spans="1:20">
      <c r="A81" s="21">
        <v>88</v>
      </c>
      <c r="B81" s="22">
        <f t="shared" si="7"/>
        <v>9444.8267215016876</v>
      </c>
      <c r="C81" s="22">
        <f t="shared" si="7"/>
        <v>9449.7590841204801</v>
      </c>
      <c r="D81" s="22">
        <f t="shared" si="6"/>
        <v>9454.6858513181978</v>
      </c>
      <c r="E81" s="22">
        <f t="shared" si="6"/>
        <v>9459.6070357756853</v>
      </c>
      <c r="F81" s="22">
        <f t="shared" si="6"/>
        <v>9464.5226501307316</v>
      </c>
      <c r="G81" s="22">
        <f t="shared" si="6"/>
        <v>9469.4327069782539</v>
      </c>
      <c r="H81" s="22">
        <f t="shared" si="6"/>
        <v>9474.3372188705071</v>
      </c>
      <c r="I81" s="22">
        <f t="shared" si="6"/>
        <v>9479.236198317265</v>
      </c>
      <c r="J81" s="22">
        <f t="shared" si="6"/>
        <v>9484.1296577860103</v>
      </c>
      <c r="K81" s="22">
        <f t="shared" si="6"/>
        <v>9489.0176097021376</v>
      </c>
      <c r="L81" s="23">
        <f t="shared" si="9"/>
        <v>0.49070050547015853</v>
      </c>
      <c r="M81" s="23">
        <f t="shared" si="8"/>
        <v>0.98134557394951116</v>
      </c>
      <c r="N81" s="23">
        <f t="shared" si="8"/>
        <v>1.4719352179654379</v>
      </c>
      <c r="O81" s="23">
        <f t="shared" si="8"/>
        <v>1.9624694500380429</v>
      </c>
      <c r="P81" s="23">
        <f t="shared" si="8"/>
        <v>2.4529482826819731</v>
      </c>
      <c r="Q81" s="23">
        <f t="shared" si="8"/>
        <v>2.9433717284100567</v>
      </c>
      <c r="R81" s="23">
        <f t="shared" si="8"/>
        <v>3.4337397997296648</v>
      </c>
      <c r="S81" s="23">
        <f t="shared" si="8"/>
        <v>3.9240525091445306</v>
      </c>
      <c r="T81" s="23">
        <f t="shared" si="8"/>
        <v>4.4143098691565683</v>
      </c>
    </row>
    <row r="82" spans="1:20">
      <c r="A82" s="21">
        <v>89</v>
      </c>
      <c r="B82" s="22">
        <f t="shared" si="7"/>
        <v>9493.9000664491286</v>
      </c>
      <c r="C82" s="22">
        <f t="shared" si="7"/>
        <v>9498.7770403687482</v>
      </c>
      <c r="D82" s="22">
        <f t="shared" si="6"/>
        <v>9503.64854376123</v>
      </c>
      <c r="E82" s="22">
        <f t="shared" si="6"/>
        <v>9508.514588885464</v>
      </c>
      <c r="F82" s="22">
        <f t="shared" si="6"/>
        <v>9513.3751879591764</v>
      </c>
      <c r="G82" s="22">
        <f t="shared" si="6"/>
        <v>9518.2303531591206</v>
      </c>
      <c r="H82" s="22">
        <f t="shared" si="6"/>
        <v>9523.0800966212519</v>
      </c>
      <c r="I82" s="22">
        <f t="shared" si="6"/>
        <v>9527.9244304409222</v>
      </c>
      <c r="J82" s="22">
        <f t="shared" si="6"/>
        <v>9532.7633666730435</v>
      </c>
      <c r="K82" s="22">
        <f t="shared" si="6"/>
        <v>9537.5969173322883</v>
      </c>
      <c r="L82" s="23">
        <f t="shared" si="9"/>
        <v>0.4852181245223619</v>
      </c>
      <c r="M82" s="23">
        <f t="shared" si="8"/>
        <v>0.97038204381715332</v>
      </c>
      <c r="N82" s="23">
        <f t="shared" si="8"/>
        <v>1.4554917699879297</v>
      </c>
      <c r="O82" s="23">
        <f t="shared" si="8"/>
        <v>1.9405473151418846</v>
      </c>
      <c r="P82" s="23">
        <f t="shared" si="8"/>
        <v>2.4255486913843924</v>
      </c>
      <c r="Q82" s="23">
        <f t="shared" si="8"/>
        <v>2.9104959108062758</v>
      </c>
      <c r="R82" s="23">
        <f t="shared" si="8"/>
        <v>3.3953889855056332</v>
      </c>
      <c r="S82" s="23">
        <f t="shared" si="8"/>
        <v>3.8802279275696492</v>
      </c>
      <c r="T82" s="23">
        <f t="shared" si="8"/>
        <v>4.3650127490855084</v>
      </c>
    </row>
    <row r="83" spans="1:20">
      <c r="A83" s="21">
        <v>90</v>
      </c>
      <c r="B83" s="22">
        <f t="shared" si="7"/>
        <v>9542.4250943932493</v>
      </c>
      <c r="C83" s="22">
        <f t="shared" si="7"/>
        <v>9547.2479097906289</v>
      </c>
      <c r="D83" s="22">
        <f t="shared" si="6"/>
        <v>9552.0653754194173</v>
      </c>
      <c r="E83" s="22">
        <f t="shared" si="6"/>
        <v>9556.8775031350579</v>
      </c>
      <c r="F83" s="22">
        <f t="shared" si="6"/>
        <v>9561.6843047536331</v>
      </c>
      <c r="G83" s="22">
        <f t="shared" si="6"/>
        <v>9566.4857920520335</v>
      </c>
      <c r="H83" s="22">
        <f t="shared" si="6"/>
        <v>9571.2819767681303</v>
      </c>
      <c r="I83" s="22">
        <f t="shared" si="6"/>
        <v>9576.0728706009522</v>
      </c>
      <c r="J83" s="22">
        <f t="shared" si="6"/>
        <v>9580.8584852108506</v>
      </c>
      <c r="K83" s="22">
        <f t="shared" si="6"/>
        <v>9585.6388322196744</v>
      </c>
      <c r="L83" s="23">
        <f t="shared" si="9"/>
        <v>0.47985689447523328</v>
      </c>
      <c r="M83" s="23">
        <f t="shared" si="8"/>
        <v>0.95966077487719303</v>
      </c>
      <c r="N83" s="23">
        <f t="shared" si="8"/>
        <v>1.4394116529147141</v>
      </c>
      <c r="O83" s="23">
        <f t="shared" si="8"/>
        <v>1.9191095403002691</v>
      </c>
      <c r="P83" s="23">
        <f t="shared" si="8"/>
        <v>2.3987544487390551</v>
      </c>
      <c r="Q83" s="23">
        <f t="shared" si="8"/>
        <v>2.8783463899289927</v>
      </c>
      <c r="R83" s="23">
        <f t="shared" si="8"/>
        <v>3.3578853755680029</v>
      </c>
      <c r="S83" s="23">
        <f t="shared" si="8"/>
        <v>3.8373714173503686</v>
      </c>
      <c r="T83" s="23">
        <f t="shared" si="8"/>
        <v>4.3168045269649156</v>
      </c>
    </row>
    <row r="84" spans="1:20">
      <c r="A84" s="21">
        <v>91</v>
      </c>
      <c r="B84" s="22">
        <f t="shared" si="7"/>
        <v>9590.4139232109355</v>
      </c>
      <c r="C84" s="22">
        <f t="shared" si="7"/>
        <v>9595.1837697299816</v>
      </c>
      <c r="D84" s="22">
        <f t="shared" si="6"/>
        <v>9599.9483832841615</v>
      </c>
      <c r="E84" s="22">
        <f t="shared" si="6"/>
        <v>9604.7077753429894</v>
      </c>
      <c r="F84" s="22">
        <f t="shared" si="6"/>
        <v>9609.4619573383134</v>
      </c>
      <c r="G84" s="22">
        <f t="shared" si="6"/>
        <v>9614.2109406644831</v>
      </c>
      <c r="H84" s="22">
        <f t="shared" si="6"/>
        <v>9618.9547366785046</v>
      </c>
      <c r="I84" s="22">
        <f t="shared" si="6"/>
        <v>9623.6933567002106</v>
      </c>
      <c r="J84" s="22">
        <f t="shared" si="6"/>
        <v>9628.4268120124234</v>
      </c>
      <c r="K84" s="22">
        <f t="shared" si="6"/>
        <v>9633.1551138611121</v>
      </c>
      <c r="L84" s="23">
        <f t="shared" si="9"/>
        <v>0.47461284337987308</v>
      </c>
      <c r="M84" s="23">
        <f t="shared" si="8"/>
        <v>0.94917382500716485</v>
      </c>
      <c r="N84" s="23">
        <f t="shared" si="8"/>
        <v>1.4236829562123603</v>
      </c>
      <c r="O84" s="23">
        <f t="shared" si="8"/>
        <v>1.8981402483241254</v>
      </c>
      <c r="P84" s="23">
        <f t="shared" si="8"/>
        <v>2.3725457126711262</v>
      </c>
      <c r="Q84" s="23">
        <f t="shared" si="8"/>
        <v>2.8468993605692958</v>
      </c>
      <c r="R84" s="23">
        <f t="shared" si="8"/>
        <v>3.3212012033436622</v>
      </c>
      <c r="S84" s="23">
        <f t="shared" si="8"/>
        <v>3.7954512523010635</v>
      </c>
      <c r="T84" s="23">
        <f t="shared" si="8"/>
        <v>4.2696495187592518</v>
      </c>
    </row>
    <row r="85" spans="1:20">
      <c r="A85" s="21">
        <v>92</v>
      </c>
      <c r="B85" s="22">
        <f t="shared" si="7"/>
        <v>9637.8782734555516</v>
      </c>
      <c r="C85" s="22">
        <f t="shared" si="7"/>
        <v>9642.5963019684896</v>
      </c>
      <c r="D85" s="22">
        <f t="shared" si="6"/>
        <v>9647.3092105362939</v>
      </c>
      <c r="E85" s="22">
        <f t="shared" si="6"/>
        <v>9652.0170102591201</v>
      </c>
      <c r="F85" s="22">
        <f t="shared" si="6"/>
        <v>9656.7197122010657</v>
      </c>
      <c r="G85" s="22">
        <f t="shared" si="6"/>
        <v>9661.4173273903252</v>
      </c>
      <c r="H85" s="22">
        <f t="shared" si="6"/>
        <v>9666.1098668193426</v>
      </c>
      <c r="I85" s="22">
        <f t="shared" si="6"/>
        <v>9670.7973414449716</v>
      </c>
      <c r="J85" s="22">
        <f t="shared" si="6"/>
        <v>9675.479762188621</v>
      </c>
      <c r="K85" s="22">
        <f t="shared" si="6"/>
        <v>9680.1571399364166</v>
      </c>
      <c r="L85" s="23">
        <f t="shared" si="9"/>
        <v>0.46948217104727519</v>
      </c>
      <c r="M85" s="23">
        <f t="shared" si="8"/>
        <v>0.93891359549343179</v>
      </c>
      <c r="N85" s="23">
        <f t="shared" si="8"/>
        <v>1.4082942843087949</v>
      </c>
      <c r="O85" s="23">
        <f t="shared" si="8"/>
        <v>1.8776242484564136</v>
      </c>
      <c r="P85" s="23">
        <f t="shared" si="8"/>
        <v>2.3469034989029751</v>
      </c>
      <c r="Q85" s="23">
        <f t="shared" si="8"/>
        <v>2.8161320466060715</v>
      </c>
      <c r="R85" s="23">
        <f t="shared" si="8"/>
        <v>3.2853099025178381</v>
      </c>
      <c r="S85" s="23">
        <f t="shared" si="8"/>
        <v>3.7544370775922289</v>
      </c>
      <c r="T85" s="23">
        <f t="shared" si="8"/>
        <v>4.2235135827795602</v>
      </c>
    </row>
    <row r="86" spans="1:20">
      <c r="A86" s="21">
        <v>93</v>
      </c>
      <c r="B86" s="22">
        <f t="shared" si="7"/>
        <v>9684.8294855393506</v>
      </c>
      <c r="C86" s="22">
        <f t="shared" si="7"/>
        <v>9689.4968098134268</v>
      </c>
      <c r="D86" s="22">
        <f t="shared" si="6"/>
        <v>9694.1591235398137</v>
      </c>
      <c r="E86" s="22">
        <f t="shared" si="6"/>
        <v>9698.8164374650005</v>
      </c>
      <c r="F86" s="22">
        <f t="shared" si="6"/>
        <v>9703.4687623009322</v>
      </c>
      <c r="G86" s="22">
        <f t="shared" si="6"/>
        <v>9708.1161087251785</v>
      </c>
      <c r="H86" s="22">
        <f t="shared" si="6"/>
        <v>9712.758487381052</v>
      </c>
      <c r="I86" s="22">
        <f t="shared" si="6"/>
        <v>9717.3959088777829</v>
      </c>
      <c r="J86" s="22">
        <f t="shared" si="6"/>
        <v>9722.0283837906445</v>
      </c>
      <c r="K86" s="22">
        <f t="shared" si="6"/>
        <v>9726.6559226611098</v>
      </c>
      <c r="L86" s="23">
        <f t="shared" si="9"/>
        <v>0.46446123984424048</v>
      </c>
      <c r="M86" s="23">
        <f t="shared" si="8"/>
        <v>0.92887281265939237</v>
      </c>
      <c r="N86" s="23">
        <f t="shared" si="8"/>
        <v>1.3932347290647158</v>
      </c>
      <c r="O86" s="23">
        <f t="shared" si="8"/>
        <v>1.8575469996758329</v>
      </c>
      <c r="P86" s="23">
        <f t="shared" si="8"/>
        <v>2.3218096351101849</v>
      </c>
      <c r="Q86" s="23">
        <f t="shared" si="8"/>
        <v>2.7860226459761179</v>
      </c>
      <c r="R86" s="23">
        <f t="shared" si="8"/>
        <v>3.2501860428837972</v>
      </c>
      <c r="S86" s="23">
        <f t="shared" si="8"/>
        <v>3.7142998364361119</v>
      </c>
      <c r="T86" s="23">
        <f t="shared" si="8"/>
        <v>4.1783640372341324</v>
      </c>
    </row>
    <row r="87" spans="1:20">
      <c r="A87" s="21">
        <v>94</v>
      </c>
      <c r="B87" s="22">
        <f t="shared" si="7"/>
        <v>9731.2785359969876</v>
      </c>
      <c r="C87" s="22">
        <f t="shared" si="7"/>
        <v>9735.8962342725699</v>
      </c>
      <c r="D87" s="22">
        <f t="shared" si="6"/>
        <v>9740.5090279287724</v>
      </c>
      <c r="E87" s="22">
        <f t="shared" si="6"/>
        <v>9745.1169273732849</v>
      </c>
      <c r="F87" s="22">
        <f t="shared" si="6"/>
        <v>9749.7199429806897</v>
      </c>
      <c r="G87" s="22">
        <f t="shared" si="6"/>
        <v>9754.318085092631</v>
      </c>
      <c r="H87" s="22">
        <f t="shared" si="6"/>
        <v>9758.9113640179276</v>
      </c>
      <c r="I87" s="22">
        <f t="shared" si="6"/>
        <v>9763.4997900327344</v>
      </c>
      <c r="J87" s="22">
        <f t="shared" si="6"/>
        <v>9768.083373380663</v>
      </c>
      <c r="K87" s="22">
        <f t="shared" si="6"/>
        <v>9772.662124272927</v>
      </c>
      <c r="L87" s="23">
        <f t="shared" si="9"/>
        <v>0.45954656611502287</v>
      </c>
      <c r="M87" s="23">
        <f t="shared" si="8"/>
        <v>0.91904451068330673</v>
      </c>
      <c r="N87" s="23">
        <f t="shared" si="8"/>
        <v>1.3784938439894177</v>
      </c>
      <c r="O87" s="23">
        <f t="shared" si="8"/>
        <v>1.8378945763197407</v>
      </c>
      <c r="P87" s="23">
        <f t="shared" si="8"/>
        <v>2.2972467179552041</v>
      </c>
      <c r="Q87" s="23">
        <f t="shared" si="8"/>
        <v>2.7565502791712788</v>
      </c>
      <c r="R87" s="23">
        <f t="shared" si="8"/>
        <v>3.2158052702434361</v>
      </c>
      <c r="S87" s="23">
        <f t="shared" si="8"/>
        <v>3.6750117014435091</v>
      </c>
      <c r="T87" s="23">
        <f t="shared" si="8"/>
        <v>4.134169583039693</v>
      </c>
    </row>
    <row r="88" spans="1:20">
      <c r="A88" s="21">
        <v>95</v>
      </c>
      <c r="B88" s="22">
        <f t="shared" si="7"/>
        <v>9777.2360528884765</v>
      </c>
      <c r="C88" s="22">
        <f t="shared" si="7"/>
        <v>9781.80516937414</v>
      </c>
      <c r="D88" s="22">
        <f t="shared" si="6"/>
        <v>9786.3694838447427</v>
      </c>
      <c r="E88" s="22">
        <f t="shared" si="6"/>
        <v>9790.9290063832632</v>
      </c>
      <c r="F88" s="22">
        <f t="shared" si="6"/>
        <v>9795.4837470409511</v>
      </c>
      <c r="G88" s="22">
        <f t="shared" si="6"/>
        <v>9800.0337158374641</v>
      </c>
      <c r="H88" s="22">
        <f t="shared" si="6"/>
        <v>9804.5789227610021</v>
      </c>
      <c r="I88" s="22">
        <f t="shared" si="6"/>
        <v>9809.1193777684366</v>
      </c>
      <c r="J88" s="22">
        <f t="shared" si="6"/>
        <v>9813.6550907854453</v>
      </c>
      <c r="K88" s="22">
        <f t="shared" si="6"/>
        <v>9818.1860717066356</v>
      </c>
      <c r="L88" s="23">
        <f t="shared" si="9"/>
        <v>0.45473481210319733</v>
      </c>
      <c r="M88" s="23">
        <f t="shared" si="8"/>
        <v>0.90942201547477453</v>
      </c>
      <c r="N88" s="23">
        <f t="shared" si="8"/>
        <v>1.3640616200809745</v>
      </c>
      <c r="O88" s="23">
        <f t="shared" si="8"/>
        <v>1.8186536358862213</v>
      </c>
      <c r="P88" s="23">
        <f t="shared" si="8"/>
        <v>2.2731980728531198</v>
      </c>
      <c r="Q88" s="23">
        <f t="shared" si="8"/>
        <v>2.727694940938818</v>
      </c>
      <c r="R88" s="23">
        <f t="shared" si="8"/>
        <v>3.182144250100464</v>
      </c>
      <c r="S88" s="23">
        <f t="shared" si="8"/>
        <v>3.6365460102879297</v>
      </c>
      <c r="T88" s="23">
        <f t="shared" si="8"/>
        <v>4.0909002314510872</v>
      </c>
    </row>
    <row r="89" spans="1:20">
      <c r="A89" s="21">
        <v>96</v>
      </c>
      <c r="B89" s="22">
        <f t="shared" si="7"/>
        <v>9822.7123303956851</v>
      </c>
      <c r="C89" s="22">
        <f t="shared" si="7"/>
        <v>9827.2338766854537</v>
      </c>
      <c r="D89" s="22">
        <f t="shared" si="6"/>
        <v>9831.7507203781297</v>
      </c>
      <c r="E89" s="22">
        <f t="shared" si="6"/>
        <v>9836.2628712453443</v>
      </c>
      <c r="F89" s="22">
        <f t="shared" si="6"/>
        <v>9840.7703390283077</v>
      </c>
      <c r="G89" s="22">
        <f t="shared" si="6"/>
        <v>9845.2731334379259</v>
      </c>
      <c r="H89" s="22">
        <f t="shared" si="6"/>
        <v>9849.7712641549333</v>
      </c>
      <c r="I89" s="22">
        <f t="shared" si="6"/>
        <v>9854.2647408300163</v>
      </c>
      <c r="J89" s="22">
        <f t="shared" si="6"/>
        <v>9858.7535730839372</v>
      </c>
      <c r="K89" s="22">
        <f t="shared" si="6"/>
        <v>9863.2377705076542</v>
      </c>
      <c r="L89" s="23">
        <f t="shared" si="9"/>
        <v>0.45002277839739691</v>
      </c>
      <c r="M89" s="23">
        <f t="shared" si="8"/>
        <v>0.89999892955711402</v>
      </c>
      <c r="N89" s="23">
        <f t="shared" si="8"/>
        <v>1.3499284631398041</v>
      </c>
      <c r="O89" s="23">
        <f t="shared" si="8"/>
        <v>1.7998113888061198</v>
      </c>
      <c r="P89" s="23">
        <f t="shared" si="8"/>
        <v>2.2496477162094379</v>
      </c>
      <c r="Q89" s="23">
        <f t="shared" si="8"/>
        <v>2.6994374550013163</v>
      </c>
      <c r="R89" s="23">
        <f t="shared" si="8"/>
        <v>3.1491806148333126</v>
      </c>
      <c r="S89" s="23">
        <f t="shared" si="8"/>
        <v>3.5988772053497087</v>
      </c>
      <c r="T89" s="23">
        <f t="shared" si="8"/>
        <v>4.0485272361947864</v>
      </c>
    </row>
    <row r="90" spans="1:20">
      <c r="A90" s="21">
        <v>97</v>
      </c>
      <c r="B90" s="22">
        <f t="shared" si="7"/>
        <v>9867.7173426624486</v>
      </c>
      <c r="C90" s="22">
        <f t="shared" si="7"/>
        <v>9872.1922990800485</v>
      </c>
      <c r="D90" s="22">
        <f t="shared" si="6"/>
        <v>9876.6626492627456</v>
      </c>
      <c r="E90" s="22">
        <f t="shared" si="6"/>
        <v>9881.1284026835183</v>
      </c>
      <c r="F90" s="22">
        <f t="shared" si="6"/>
        <v>9885.5895687861557</v>
      </c>
      <c r="G90" s="22">
        <f t="shared" si="6"/>
        <v>9890.0461569853687</v>
      </c>
      <c r="H90" s="22">
        <f t="shared" si="6"/>
        <v>9894.4981766669189</v>
      </c>
      <c r="I90" s="22">
        <f t="shared" si="6"/>
        <v>9898.9456371877313</v>
      </c>
      <c r="J90" s="22">
        <f t="shared" si="6"/>
        <v>9903.3885478760149</v>
      </c>
      <c r="K90" s="22">
        <f t="shared" si="6"/>
        <v>9907.8269180313782</v>
      </c>
      <c r="L90" s="23">
        <f t="shared" si="9"/>
        <v>0.44540739683543507</v>
      </c>
      <c r="M90" s="23">
        <f t="shared" si="8"/>
        <v>0.89076911788652069</v>
      </c>
      <c r="N90" s="23">
        <f t="shared" si="8"/>
        <v>1.3360851725228713</v>
      </c>
      <c r="O90" s="23">
        <f t="shared" si="8"/>
        <v>1.7813555701068253</v>
      </c>
      <c r="P90" s="23">
        <f t="shared" si="8"/>
        <v>2.2265803200007213</v>
      </c>
      <c r="Q90" s="23">
        <f t="shared" si="8"/>
        <v>2.6717594315614406</v>
      </c>
      <c r="R90" s="23">
        <f t="shared" si="8"/>
        <v>3.1168929141458648</v>
      </c>
      <c r="S90" s="23">
        <f t="shared" si="8"/>
        <v>3.5619807771054184</v>
      </c>
      <c r="T90" s="23">
        <f t="shared" si="8"/>
        <v>4.0070230297915259</v>
      </c>
    </row>
    <row r="91" spans="1:20">
      <c r="A91" s="21">
        <v>98</v>
      </c>
      <c r="B91" s="22">
        <f t="shared" si="7"/>
        <v>9912.2607569249485</v>
      </c>
      <c r="C91" s="22">
        <f t="shared" si="7"/>
        <v>9916.6900737994856</v>
      </c>
      <c r="D91" s="22">
        <f t="shared" si="6"/>
        <v>9921.1148778694969</v>
      </c>
      <c r="E91" s="22">
        <f t="shared" si="6"/>
        <v>9925.5351783213555</v>
      </c>
      <c r="F91" s="22">
        <f t="shared" si="6"/>
        <v>9929.9509843134147</v>
      </c>
      <c r="G91" s="22">
        <f t="shared" si="6"/>
        <v>9934.3623049761172</v>
      </c>
      <c r="H91" s="22">
        <f t="shared" si="6"/>
        <v>9938.7691494121118</v>
      </c>
      <c r="I91" s="22">
        <f t="shared" si="6"/>
        <v>9943.1715266963674</v>
      </c>
      <c r="J91" s="22">
        <f t="shared" si="6"/>
        <v>9947.5694458762828</v>
      </c>
      <c r="K91" s="22">
        <f t="shared" si="6"/>
        <v>9951.9629159717952</v>
      </c>
      <c r="L91" s="23">
        <f t="shared" si="9"/>
        <v>0.44088572384862346</v>
      </c>
      <c r="M91" s="23">
        <f t="shared" si="8"/>
        <v>0.88172669453888375</v>
      </c>
      <c r="N91" s="23">
        <f t="shared" si="8"/>
        <v>1.3225229211584519</v>
      </c>
      <c r="O91" s="23">
        <f t="shared" si="8"/>
        <v>1.7632744127859041</v>
      </c>
      <c r="P91" s="23">
        <f t="shared" si="8"/>
        <v>2.2039811785034544</v>
      </c>
      <c r="Q91" s="23">
        <f t="shared" si="8"/>
        <v>2.644643227386041</v>
      </c>
      <c r="R91" s="23">
        <f t="shared" si="8"/>
        <v>3.0852605685067829</v>
      </c>
      <c r="S91" s="23">
        <f t="shared" si="8"/>
        <v>3.5258332109369803</v>
      </c>
      <c r="T91" s="23">
        <f t="shared" si="8"/>
        <v>3.9663611637442955</v>
      </c>
    </row>
    <row r="92" spans="1:20">
      <c r="A92" s="21">
        <v>99</v>
      </c>
      <c r="B92" s="22">
        <f t="shared" si="7"/>
        <v>9956.3519459754989</v>
      </c>
      <c r="C92" s="22">
        <f t="shared" si="7"/>
        <v>9960.7365448527526</v>
      </c>
      <c r="D92" s="22">
        <f t="shared" si="6"/>
        <v>9965.1167215417863</v>
      </c>
      <c r="E92" s="22">
        <f t="shared" si="6"/>
        <v>9969.4924849538111</v>
      </c>
      <c r="F92" s="22">
        <f t="shared" si="6"/>
        <v>9973.863843973133</v>
      </c>
      <c r="G92" s="22">
        <f t="shared" si="6"/>
        <v>9978.2308074572538</v>
      </c>
      <c r="H92" s="22">
        <f t="shared" si="6"/>
        <v>9982.5933842369868</v>
      </c>
      <c r="I92" s="22">
        <f t="shared" si="6"/>
        <v>9986.9515831165572</v>
      </c>
      <c r="J92" s="22">
        <f t="shared" si="6"/>
        <v>9991.3054128737112</v>
      </c>
      <c r="K92" s="22">
        <f t="shared" si="6"/>
        <v>9995.6548822598234</v>
      </c>
      <c r="L92" s="23">
        <f t="shared" si="9"/>
        <v>0.43645493419353443</v>
      </c>
      <c r="M92" s="23">
        <f t="shared" si="8"/>
        <v>0.87286601018240617</v>
      </c>
      <c r="N92" s="23">
        <f t="shared" si="8"/>
        <v>1.3092332367759809</v>
      </c>
      <c r="O92" s="23">
        <f t="shared" si="8"/>
        <v>1.7455566227890813</v>
      </c>
      <c r="P92" s="23">
        <f t="shared" si="8"/>
        <v>2.181836177031073</v>
      </c>
      <c r="Q92" s="23">
        <f t="shared" si="8"/>
        <v>2.6180719083040458</v>
      </c>
      <c r="R92" s="23">
        <f t="shared" si="8"/>
        <v>3.0542638254100893</v>
      </c>
      <c r="S92" s="23">
        <f t="shared" si="8"/>
        <v>3.4904119371531124</v>
      </c>
      <c r="T92" s="23">
        <f t="shared" si="8"/>
        <v>3.9265162523297477</v>
      </c>
    </row>
    <row r="93" spans="1:20" ht="15.6" customHeight="1">
      <c r="A93" s="54" t="s">
        <v>122</v>
      </c>
      <c r="B93" s="54"/>
      <c r="C93" s="54"/>
      <c r="D93" s="54"/>
      <c r="E93" s="54"/>
      <c r="F93" s="54"/>
      <c r="G93" s="54"/>
      <c r="H93" s="54"/>
      <c r="I93" s="54"/>
      <c r="J93" s="54"/>
      <c r="K93" s="54"/>
      <c r="L93" s="54"/>
      <c r="M93" s="54"/>
      <c r="N93" s="54"/>
      <c r="O93" s="54"/>
      <c r="P93" s="54"/>
      <c r="Q93" s="54"/>
      <c r="R93" s="54"/>
      <c r="S93" s="54"/>
      <c r="T93" s="54"/>
    </row>
    <row r="94" spans="1:20">
      <c r="A94" s="55"/>
      <c r="B94" s="55"/>
      <c r="C94" s="55"/>
      <c r="D94" s="55"/>
      <c r="E94" s="55"/>
      <c r="F94" s="55"/>
      <c r="G94" s="55"/>
      <c r="H94" s="55"/>
      <c r="I94" s="55"/>
      <c r="J94" s="55"/>
      <c r="K94" s="55"/>
      <c r="L94" s="55"/>
      <c r="M94" s="55"/>
      <c r="N94" s="55"/>
      <c r="O94" s="55"/>
      <c r="P94" s="55"/>
      <c r="Q94" s="55"/>
      <c r="R94" s="55"/>
      <c r="S94" s="55"/>
      <c r="T94" s="55"/>
    </row>
    <row r="95" spans="1:20">
      <c r="A95" s="55"/>
      <c r="B95" s="55"/>
      <c r="C95" s="55"/>
      <c r="D95" s="55"/>
      <c r="E95" s="55"/>
      <c r="F95" s="55"/>
      <c r="G95" s="55"/>
      <c r="H95" s="55"/>
      <c r="I95" s="55"/>
      <c r="J95" s="55"/>
      <c r="K95" s="55"/>
      <c r="L95" s="55"/>
      <c r="M95" s="55"/>
      <c r="N95" s="55"/>
      <c r="O95" s="55"/>
      <c r="P95" s="55"/>
      <c r="Q95" s="55"/>
      <c r="R95" s="55"/>
      <c r="S95" s="55"/>
      <c r="T95" s="55"/>
    </row>
    <row r="96" spans="1:20">
      <c r="A96" s="55"/>
      <c r="B96" s="55"/>
      <c r="C96" s="55"/>
      <c r="D96" s="55"/>
      <c r="E96" s="55"/>
      <c r="F96" s="55"/>
      <c r="G96" s="55"/>
      <c r="H96" s="55"/>
      <c r="I96" s="55"/>
      <c r="J96" s="55"/>
      <c r="K96" s="55"/>
      <c r="L96" s="55"/>
      <c r="M96" s="55"/>
      <c r="N96" s="55"/>
      <c r="O96" s="55"/>
      <c r="P96" s="55"/>
      <c r="Q96" s="55"/>
      <c r="R96" s="55"/>
      <c r="S96" s="55"/>
      <c r="T96" s="55"/>
    </row>
    <row r="97" spans="1:20">
      <c r="A97" s="55"/>
      <c r="B97" s="55"/>
      <c r="C97" s="55"/>
      <c r="D97" s="55"/>
      <c r="E97" s="55"/>
      <c r="F97" s="55"/>
      <c r="G97" s="55"/>
      <c r="H97" s="55"/>
      <c r="I97" s="55"/>
      <c r="J97" s="55"/>
      <c r="K97" s="55"/>
      <c r="L97" s="55"/>
      <c r="M97" s="55"/>
      <c r="N97" s="55"/>
      <c r="O97" s="55"/>
      <c r="P97" s="55"/>
      <c r="Q97" s="55"/>
      <c r="R97" s="55"/>
      <c r="S97" s="55"/>
      <c r="T97" s="55"/>
    </row>
    <row r="98" spans="1:20">
      <c r="A98" s="55"/>
      <c r="B98" s="55"/>
      <c r="C98" s="55"/>
      <c r="D98" s="55"/>
      <c r="E98" s="55"/>
      <c r="F98" s="55"/>
      <c r="G98" s="55"/>
      <c r="H98" s="55"/>
      <c r="I98" s="55"/>
      <c r="J98" s="55"/>
      <c r="K98" s="55"/>
      <c r="L98" s="55"/>
      <c r="M98" s="55"/>
      <c r="N98" s="55"/>
      <c r="O98" s="55"/>
      <c r="P98" s="55"/>
      <c r="Q98" s="55"/>
      <c r="R98" s="55"/>
      <c r="S98" s="55"/>
      <c r="T98" s="55"/>
    </row>
    <row r="99" spans="1:20" ht="88.8" customHeight="1">
      <c r="A99" s="55"/>
      <c r="B99" s="55"/>
      <c r="C99" s="55"/>
      <c r="D99" s="55"/>
      <c r="E99" s="55"/>
      <c r="F99" s="55"/>
      <c r="G99" s="55"/>
      <c r="H99" s="55"/>
      <c r="I99" s="55"/>
      <c r="J99" s="55"/>
      <c r="K99" s="55"/>
      <c r="L99" s="55"/>
      <c r="M99" s="55"/>
      <c r="N99" s="55"/>
      <c r="O99" s="55"/>
      <c r="P99" s="55"/>
      <c r="Q99" s="55"/>
      <c r="R99" s="55"/>
      <c r="S99" s="55"/>
      <c r="T99" s="55"/>
    </row>
    <row r="100" spans="1:20">
      <c r="A100" s="36"/>
      <c r="B100" s="36"/>
      <c r="C100" s="36"/>
      <c r="D100" s="36"/>
      <c r="E100" s="36"/>
      <c r="F100" s="36"/>
      <c r="G100" s="36"/>
      <c r="H100" s="36"/>
      <c r="I100" s="36"/>
      <c r="J100" s="36"/>
    </row>
    <row r="101" spans="1:20">
      <c r="A101" s="36"/>
      <c r="B101" s="36"/>
      <c r="C101" s="36"/>
      <c r="D101" s="36"/>
      <c r="E101" s="36"/>
      <c r="F101" s="36"/>
      <c r="G101" s="36"/>
      <c r="H101" s="36"/>
      <c r="I101" s="36"/>
      <c r="J101" s="36"/>
    </row>
    <row r="102" spans="1:20">
      <c r="A102" s="36"/>
      <c r="B102" s="36"/>
      <c r="C102" s="36"/>
      <c r="D102" s="36"/>
      <c r="E102" s="36"/>
      <c r="F102" s="36"/>
      <c r="G102" s="36"/>
      <c r="H102" s="36"/>
      <c r="I102" s="36"/>
      <c r="J102" s="36"/>
    </row>
    <row r="103" spans="1:20">
      <c r="A103" s="36"/>
      <c r="B103" s="36"/>
      <c r="C103" s="36"/>
      <c r="D103" s="36"/>
      <c r="E103" s="36"/>
      <c r="F103" s="36"/>
      <c r="G103" s="36"/>
      <c r="H103" s="36"/>
      <c r="I103" s="36"/>
      <c r="J103" s="36"/>
    </row>
  </sheetData>
  <mergeCells count="13">
    <mergeCell ref="G1:G2"/>
    <mergeCell ref="H1:H2"/>
    <mergeCell ref="I1:I2"/>
    <mergeCell ref="J1:J2"/>
    <mergeCell ref="A93:T99"/>
    <mergeCell ref="K1:K2"/>
    <mergeCell ref="L1:T1"/>
    <mergeCell ref="A1:A2"/>
    <mergeCell ref="B1:B2"/>
    <mergeCell ref="C1:C2"/>
    <mergeCell ref="D1:D2"/>
    <mergeCell ref="E1:E2"/>
    <mergeCell ref="F1:F2"/>
  </mergeCells>
  <phoneticPr fontId="1"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H17"/>
  <sheetViews>
    <sheetView workbookViewId="0">
      <selection activeCell="H15" sqref="H15"/>
    </sheetView>
  </sheetViews>
  <sheetFormatPr defaultRowHeight="14.4"/>
  <cols>
    <col min="2" max="2" width="11.6640625" customWidth="1"/>
    <col min="3" max="3" width="18.21875" customWidth="1"/>
    <col min="6" max="6" width="8.88671875" style="1"/>
    <col min="7" max="7" width="6" customWidth="1"/>
    <col min="8" max="8" width="54.5546875" customWidth="1"/>
  </cols>
  <sheetData>
    <row r="1" spans="1:8">
      <c r="B1" t="s">
        <v>0</v>
      </c>
      <c r="C1" t="s">
        <v>1</v>
      </c>
      <c r="E1" t="s">
        <v>3</v>
      </c>
      <c r="F1" s="1" t="s">
        <v>2</v>
      </c>
    </row>
    <row r="2" spans="1:8">
      <c r="A2">
        <f t="shared" ref="A2:A8" si="0">SQRT(1000)</f>
        <v>31.622776601683793</v>
      </c>
      <c r="B2">
        <v>0.1</v>
      </c>
      <c r="C2">
        <f t="shared" ref="C2:C17" si="1">A2^B2</f>
        <v>1.4125375446227544</v>
      </c>
      <c r="E2">
        <v>2</v>
      </c>
      <c r="F2" s="1" t="s">
        <v>5</v>
      </c>
      <c r="H2" s="58" t="s">
        <v>113</v>
      </c>
    </row>
    <row r="3" spans="1:8">
      <c r="A3">
        <f t="shared" si="0"/>
        <v>31.622776601683793</v>
      </c>
      <c r="B3">
        <v>0.2</v>
      </c>
      <c r="C3">
        <f t="shared" si="1"/>
        <v>1.9952623149688797</v>
      </c>
      <c r="E3">
        <v>3</v>
      </c>
      <c r="F3" s="1" t="s">
        <v>6</v>
      </c>
      <c r="H3" s="58"/>
    </row>
    <row r="4" spans="1:8" ht="14.4" customHeight="1">
      <c r="A4">
        <f t="shared" si="0"/>
        <v>31.622776601683793</v>
      </c>
      <c r="B4">
        <v>0.3</v>
      </c>
      <c r="C4">
        <f t="shared" si="1"/>
        <v>2.8183829312644537</v>
      </c>
      <c r="E4">
        <v>4</v>
      </c>
      <c r="F4" s="1" t="s">
        <v>7</v>
      </c>
      <c r="H4" s="58" t="s">
        <v>114</v>
      </c>
    </row>
    <row r="5" spans="1:8">
      <c r="A5">
        <f t="shared" si="0"/>
        <v>31.622776601683793</v>
      </c>
      <c r="B5">
        <v>0.4</v>
      </c>
      <c r="C5">
        <f t="shared" si="1"/>
        <v>3.9810717055349727</v>
      </c>
      <c r="E5">
        <v>5</v>
      </c>
      <c r="F5" s="1" t="s">
        <v>8</v>
      </c>
      <c r="H5" s="58"/>
    </row>
    <row r="6" spans="1:8">
      <c r="A6">
        <f t="shared" si="0"/>
        <v>31.622776601683793</v>
      </c>
      <c r="B6">
        <v>0.5</v>
      </c>
      <c r="C6">
        <f t="shared" si="1"/>
        <v>5.6234132519034912</v>
      </c>
      <c r="E6">
        <v>6</v>
      </c>
      <c r="F6" s="1" t="s">
        <v>9</v>
      </c>
      <c r="H6" s="58"/>
    </row>
    <row r="7" spans="1:8">
      <c r="A7">
        <f t="shared" si="0"/>
        <v>31.622776601683793</v>
      </c>
      <c r="B7">
        <v>0.6</v>
      </c>
      <c r="C7">
        <f t="shared" si="1"/>
        <v>7.943282347242814</v>
      </c>
      <c r="E7">
        <v>7</v>
      </c>
      <c r="F7" s="1" t="s">
        <v>10</v>
      </c>
    </row>
    <row r="8" spans="1:8">
      <c r="A8">
        <f t="shared" si="0"/>
        <v>31.622776601683793</v>
      </c>
      <c r="B8">
        <v>0.7</v>
      </c>
      <c r="C8">
        <f t="shared" si="1"/>
        <v>11.220184543019631</v>
      </c>
      <c r="E8">
        <v>8</v>
      </c>
      <c r="F8" s="1" t="s">
        <v>11</v>
      </c>
      <c r="H8" t="s">
        <v>118</v>
      </c>
    </row>
    <row r="9" spans="1:8">
      <c r="A9">
        <f>SQRT(1000)</f>
        <v>31.622776601683793</v>
      </c>
      <c r="B9">
        <v>0.8</v>
      </c>
      <c r="C9">
        <f>A9^B9</f>
        <v>15.848931924611136</v>
      </c>
      <c r="E9" t="s">
        <v>4</v>
      </c>
      <c r="F9" s="1" t="s">
        <v>12</v>
      </c>
    </row>
    <row r="10" spans="1:8">
      <c r="A10">
        <f>SQRT(1000)</f>
        <v>31.622776601683793</v>
      </c>
      <c r="B10">
        <v>0.9</v>
      </c>
      <c r="C10">
        <f t="shared" si="1"/>
        <v>22.387211385683397</v>
      </c>
      <c r="H10" t="s">
        <v>115</v>
      </c>
    </row>
    <row r="11" spans="1:8">
      <c r="A11">
        <f>SQRT(1000)</f>
        <v>31.622776601683793</v>
      </c>
      <c r="B11">
        <v>1</v>
      </c>
      <c r="C11">
        <f t="shared" si="1"/>
        <v>31.622776601683793</v>
      </c>
      <c r="H11" t="s">
        <v>116</v>
      </c>
    </row>
    <row r="12" spans="1:8">
      <c r="A12">
        <f t="shared" ref="A12:A17" si="2">SQRT(1000)</f>
        <v>31.622776601683793</v>
      </c>
      <c r="B12">
        <v>2</v>
      </c>
      <c r="C12">
        <f t="shared" si="1"/>
        <v>1000</v>
      </c>
      <c r="H12" t="s">
        <v>117</v>
      </c>
    </row>
    <row r="13" spans="1:8">
      <c r="A13">
        <f t="shared" si="2"/>
        <v>31.622776601683793</v>
      </c>
      <c r="B13">
        <v>3</v>
      </c>
      <c r="C13">
        <f t="shared" si="1"/>
        <v>31622.776601683792</v>
      </c>
    </row>
    <row r="14" spans="1:8">
      <c r="A14">
        <f t="shared" si="2"/>
        <v>31.622776601683793</v>
      </c>
      <c r="B14">
        <v>4</v>
      </c>
      <c r="C14">
        <f t="shared" si="1"/>
        <v>1000000</v>
      </c>
      <c r="H14" t="s">
        <v>119</v>
      </c>
    </row>
    <row r="15" spans="1:8">
      <c r="A15">
        <f t="shared" si="2"/>
        <v>31.622776601683793</v>
      </c>
      <c r="B15">
        <v>5</v>
      </c>
      <c r="C15">
        <f t="shared" si="1"/>
        <v>31622776.601683792</v>
      </c>
    </row>
    <row r="16" spans="1:8">
      <c r="A16">
        <f t="shared" si="2"/>
        <v>31.622776601683793</v>
      </c>
      <c r="B16">
        <v>6</v>
      </c>
      <c r="C16">
        <f t="shared" si="1"/>
        <v>1000000000</v>
      </c>
    </row>
    <row r="17" spans="1:8">
      <c r="A17">
        <f t="shared" si="2"/>
        <v>31.622776601683793</v>
      </c>
      <c r="B17">
        <v>7</v>
      </c>
      <c r="C17">
        <f t="shared" si="1"/>
        <v>31622776601.683792</v>
      </c>
      <c r="H17" s="19"/>
    </row>
  </sheetData>
  <mergeCells count="2">
    <mergeCell ref="H2:H3"/>
    <mergeCell ref="H4:H6"/>
  </mergeCells>
  <phoneticPr fontId="1" type="noConversion"/>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dimension ref="A1:H17"/>
  <sheetViews>
    <sheetView workbookViewId="0">
      <selection activeCell="L10" sqref="L10"/>
    </sheetView>
  </sheetViews>
  <sheetFormatPr defaultRowHeight="14.4"/>
  <cols>
    <col min="1" max="1" width="3.5546875" bestFit="1" customWidth="1"/>
  </cols>
  <sheetData>
    <row r="1" spans="1:8">
      <c r="A1">
        <v>-3</v>
      </c>
      <c r="B1">
        <v>2</v>
      </c>
      <c r="C1">
        <f>B1^A1</f>
        <v>0.125</v>
      </c>
      <c r="D1">
        <f>EXP(A1)</f>
        <v>4.9787068367863944E-2</v>
      </c>
    </row>
    <row r="2" spans="1:8">
      <c r="A2">
        <v>-2</v>
      </c>
      <c r="B2">
        <v>2</v>
      </c>
      <c r="C2">
        <f t="shared" ref="C2:C17" si="0">B2^A2</f>
        <v>0.25</v>
      </c>
      <c r="D2">
        <f t="shared" ref="D2:D17" si="1">EXP(A2)</f>
        <v>0.1353352832366127</v>
      </c>
    </row>
    <row r="3" spans="1:8">
      <c r="A3">
        <v>-1</v>
      </c>
      <c r="B3">
        <v>2</v>
      </c>
      <c r="C3">
        <f t="shared" si="0"/>
        <v>0.5</v>
      </c>
      <c r="D3">
        <f t="shared" si="1"/>
        <v>0.36787944117144233</v>
      </c>
    </row>
    <row r="4" spans="1:8">
      <c r="A4">
        <v>0</v>
      </c>
      <c r="B4">
        <v>2</v>
      </c>
      <c r="C4">
        <f t="shared" si="0"/>
        <v>1</v>
      </c>
      <c r="D4">
        <f t="shared" si="1"/>
        <v>1</v>
      </c>
      <c r="E4">
        <v>1.1000000000000001</v>
      </c>
      <c r="F4">
        <f>EXP(E4)</f>
        <v>3.0041660239464334</v>
      </c>
      <c r="G4">
        <v>1.1100000000000001</v>
      </c>
      <c r="H4">
        <f>EXP(G4)</f>
        <v>3.0343583944356758</v>
      </c>
    </row>
    <row r="5" spans="1:8">
      <c r="A5">
        <v>1</v>
      </c>
      <c r="B5">
        <v>2</v>
      </c>
      <c r="C5">
        <f t="shared" si="0"/>
        <v>2</v>
      </c>
      <c r="D5">
        <f t="shared" si="1"/>
        <v>2.7182818284590451</v>
      </c>
      <c r="E5">
        <v>1.2</v>
      </c>
      <c r="F5">
        <f t="shared" ref="F5:F17" si="2">EXP(E5)</f>
        <v>3.3201169227365472</v>
      </c>
      <c r="G5">
        <v>1.1200000000000001</v>
      </c>
      <c r="H5">
        <f t="shared" ref="H5:H17" si="3">EXP(G5)</f>
        <v>3.0648542032930024</v>
      </c>
    </row>
    <row r="6" spans="1:8">
      <c r="A6">
        <v>2</v>
      </c>
      <c r="B6">
        <v>2</v>
      </c>
      <c r="C6">
        <f t="shared" si="0"/>
        <v>4</v>
      </c>
      <c r="D6">
        <f t="shared" si="1"/>
        <v>7.3890560989306504</v>
      </c>
      <c r="E6">
        <v>1.3</v>
      </c>
      <c r="F6">
        <f t="shared" si="2"/>
        <v>3.6692966676192444</v>
      </c>
      <c r="G6">
        <v>1.1299999999999999</v>
      </c>
      <c r="H6">
        <f t="shared" si="3"/>
        <v>3.0956565001247109</v>
      </c>
    </row>
    <row r="7" spans="1:8">
      <c r="A7">
        <v>3</v>
      </c>
      <c r="B7">
        <v>2</v>
      </c>
      <c r="C7">
        <f t="shared" si="0"/>
        <v>8</v>
      </c>
      <c r="D7">
        <f t="shared" si="1"/>
        <v>20.085536923187668</v>
      </c>
      <c r="E7">
        <v>1.4</v>
      </c>
      <c r="F7">
        <f t="shared" si="2"/>
        <v>4.0551999668446745</v>
      </c>
      <c r="G7">
        <v>1.1399999999999999</v>
      </c>
      <c r="H7">
        <f t="shared" si="3"/>
        <v>3.1267683651861553</v>
      </c>
    </row>
    <row r="8" spans="1:8">
      <c r="A8">
        <v>4</v>
      </c>
      <c r="B8">
        <v>2</v>
      </c>
      <c r="C8">
        <f t="shared" si="0"/>
        <v>16</v>
      </c>
      <c r="D8">
        <f t="shared" si="1"/>
        <v>54.598150033144236</v>
      </c>
      <c r="E8">
        <v>1.5</v>
      </c>
      <c r="F8">
        <f t="shared" si="2"/>
        <v>4.4816890703380645</v>
      </c>
      <c r="G8">
        <v>1.1499999999999999</v>
      </c>
      <c r="H8">
        <f t="shared" si="3"/>
        <v>3.1581929096897672</v>
      </c>
    </row>
    <row r="9" spans="1:8">
      <c r="A9">
        <v>5</v>
      </c>
      <c r="B9">
        <v>2</v>
      </c>
      <c r="C9">
        <f t="shared" si="0"/>
        <v>32</v>
      </c>
      <c r="D9">
        <f t="shared" si="1"/>
        <v>148.4131591025766</v>
      </c>
      <c r="E9">
        <v>1.6</v>
      </c>
      <c r="F9">
        <f t="shared" si="2"/>
        <v>4.9530324243951149</v>
      </c>
      <c r="G9">
        <v>1.1599999999999999</v>
      </c>
      <c r="H9">
        <f t="shared" si="3"/>
        <v>3.1899332761161845</v>
      </c>
    </row>
    <row r="10" spans="1:8">
      <c r="A10">
        <v>6</v>
      </c>
      <c r="B10">
        <v>2</v>
      </c>
      <c r="C10">
        <f t="shared" si="0"/>
        <v>64</v>
      </c>
      <c r="D10">
        <f t="shared" si="1"/>
        <v>403.42879349273511</v>
      </c>
      <c r="E10">
        <v>1.7</v>
      </c>
      <c r="F10">
        <f t="shared" si="2"/>
        <v>5.4739473917271999</v>
      </c>
      <c r="G10">
        <v>1.17</v>
      </c>
      <c r="H10">
        <f t="shared" si="3"/>
        <v>3.2219926385284996</v>
      </c>
    </row>
    <row r="11" spans="1:8">
      <c r="A11">
        <v>7</v>
      </c>
      <c r="B11">
        <v>2</v>
      </c>
      <c r="C11">
        <f t="shared" si="0"/>
        <v>128</v>
      </c>
      <c r="D11">
        <f t="shared" si="1"/>
        <v>1096.6331584284585</v>
      </c>
      <c r="E11">
        <v>1.8</v>
      </c>
      <c r="F11">
        <f t="shared" si="2"/>
        <v>6.0496474644129465</v>
      </c>
      <c r="G11">
        <v>1.18</v>
      </c>
      <c r="H11">
        <f t="shared" si="3"/>
        <v>3.2543742028896707</v>
      </c>
    </row>
    <row r="12" spans="1:8">
      <c r="A12">
        <v>8</v>
      </c>
      <c r="B12">
        <v>2</v>
      </c>
      <c r="C12">
        <f t="shared" si="0"/>
        <v>256</v>
      </c>
      <c r="D12">
        <f t="shared" si="1"/>
        <v>2980.9579870417283</v>
      </c>
      <c r="E12">
        <v>1.9</v>
      </c>
      <c r="F12">
        <f t="shared" si="2"/>
        <v>6.6858944422792685</v>
      </c>
      <c r="G12">
        <v>1.19</v>
      </c>
      <c r="H12">
        <f t="shared" si="3"/>
        <v>3.2870812073831179</v>
      </c>
    </row>
    <row r="13" spans="1:8">
      <c r="A13">
        <v>9</v>
      </c>
      <c r="B13">
        <v>2</v>
      </c>
      <c r="C13">
        <f t="shared" si="0"/>
        <v>512</v>
      </c>
      <c r="D13">
        <f t="shared" si="1"/>
        <v>8103.0839275753842</v>
      </c>
      <c r="E13">
        <v>2</v>
      </c>
      <c r="F13">
        <f t="shared" si="2"/>
        <v>7.3890560989306504</v>
      </c>
      <c r="G13">
        <v>1.2</v>
      </c>
      <c r="H13">
        <f t="shared" si="3"/>
        <v>3.3201169227365472</v>
      </c>
    </row>
    <row r="14" spans="1:8">
      <c r="A14">
        <v>10</v>
      </c>
      <c r="B14">
        <v>2</v>
      </c>
      <c r="C14">
        <f t="shared" si="0"/>
        <v>1024</v>
      </c>
      <c r="D14">
        <f t="shared" si="1"/>
        <v>22026.465794806718</v>
      </c>
      <c r="E14">
        <v>2.1</v>
      </c>
      <c r="F14">
        <f t="shared" si="2"/>
        <v>8.1661699125676517</v>
      </c>
      <c r="G14">
        <v>1.21</v>
      </c>
      <c r="H14">
        <f t="shared" si="3"/>
        <v>3.3534846525490236</v>
      </c>
    </row>
    <row r="15" spans="1:8">
      <c r="A15">
        <v>11</v>
      </c>
      <c r="B15">
        <v>2</v>
      </c>
      <c r="C15">
        <f t="shared" si="0"/>
        <v>2048</v>
      </c>
      <c r="D15">
        <f t="shared" si="1"/>
        <v>59874.141715197817</v>
      </c>
      <c r="E15">
        <v>2.2000000000000002</v>
      </c>
      <c r="F15">
        <f t="shared" si="2"/>
        <v>9.025013499434122</v>
      </c>
      <c r="G15">
        <v>1.22</v>
      </c>
      <c r="H15">
        <f t="shared" si="3"/>
        <v>3.3871877336213347</v>
      </c>
    </row>
    <row r="16" spans="1:8">
      <c r="A16">
        <v>12</v>
      </c>
      <c r="B16">
        <v>2</v>
      </c>
      <c r="C16">
        <f t="shared" si="0"/>
        <v>4096</v>
      </c>
      <c r="D16">
        <f t="shared" si="1"/>
        <v>162754.79141900392</v>
      </c>
      <c r="E16">
        <v>2.2999999999999998</v>
      </c>
      <c r="F16">
        <f t="shared" si="2"/>
        <v>9.9741824548147182</v>
      </c>
      <c r="G16">
        <v>1.23</v>
      </c>
      <c r="H16">
        <f t="shared" si="3"/>
        <v>3.4212295362896734</v>
      </c>
    </row>
    <row r="17" spans="1:8">
      <c r="A17">
        <v>13</v>
      </c>
      <c r="B17">
        <v>2</v>
      </c>
      <c r="C17">
        <f t="shared" si="0"/>
        <v>8192</v>
      </c>
      <c r="D17">
        <f t="shared" si="1"/>
        <v>442413.39200892049</v>
      </c>
      <c r="E17">
        <v>2.4</v>
      </c>
      <c r="F17">
        <f t="shared" si="2"/>
        <v>11.023176380641601</v>
      </c>
      <c r="G17">
        <v>1.24</v>
      </c>
      <c r="H17">
        <f t="shared" si="3"/>
        <v>3.4556134647626755</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K126"/>
  <sheetViews>
    <sheetView topLeftCell="A79" workbookViewId="0">
      <selection activeCell="J114" sqref="J114"/>
    </sheetView>
  </sheetViews>
  <sheetFormatPr defaultRowHeight="14.4"/>
  <cols>
    <col min="1" max="1" width="8.109375" customWidth="1"/>
    <col min="3" max="3" width="24.6640625" customWidth="1"/>
  </cols>
  <sheetData>
    <row r="1" spans="1:3">
      <c r="A1">
        <v>-3</v>
      </c>
      <c r="B1">
        <v>1.0001</v>
      </c>
      <c r="C1">
        <f>B1^A1</f>
        <v>0.99970005999000167</v>
      </c>
    </row>
    <row r="2" spans="1:3">
      <c r="A2">
        <v>-2</v>
      </c>
      <c r="B2">
        <v>1.0001</v>
      </c>
      <c r="C2">
        <f t="shared" ref="C2:C65" si="0">B2^A2</f>
        <v>0.99980002999600059</v>
      </c>
    </row>
    <row r="3" spans="1:3">
      <c r="A3">
        <v>-1</v>
      </c>
      <c r="B3">
        <v>1.0001</v>
      </c>
      <c r="C3">
        <f t="shared" si="0"/>
        <v>0.99990000999900008</v>
      </c>
    </row>
    <row r="4" spans="1:3">
      <c r="A4">
        <v>0</v>
      </c>
      <c r="B4">
        <v>1.0001</v>
      </c>
      <c r="C4">
        <f t="shared" si="0"/>
        <v>1</v>
      </c>
    </row>
    <row r="5" spans="1:3">
      <c r="A5">
        <v>1</v>
      </c>
      <c r="B5">
        <v>1.0001</v>
      </c>
      <c r="C5">
        <f t="shared" si="0"/>
        <v>1.0001</v>
      </c>
    </row>
    <row r="6" spans="1:3">
      <c r="A6">
        <v>2</v>
      </c>
      <c r="B6">
        <v>1.0001</v>
      </c>
      <c r="C6">
        <f t="shared" si="0"/>
        <v>1.0002000099999999</v>
      </c>
    </row>
    <row r="7" spans="1:3">
      <c r="A7">
        <v>3</v>
      </c>
      <c r="B7">
        <v>1.0001</v>
      </c>
      <c r="C7">
        <f t="shared" si="0"/>
        <v>1.0003000300009999</v>
      </c>
    </row>
    <row r="8" spans="1:3">
      <c r="A8">
        <v>4</v>
      </c>
      <c r="B8">
        <v>1.0001</v>
      </c>
      <c r="C8">
        <f t="shared" si="0"/>
        <v>1.0004000600039999</v>
      </c>
    </row>
    <row r="9" spans="1:3">
      <c r="A9">
        <v>5</v>
      </c>
      <c r="B9">
        <v>1.0001</v>
      </c>
      <c r="C9">
        <f t="shared" si="0"/>
        <v>1.0005001000100002</v>
      </c>
    </row>
    <row r="10" spans="1:3">
      <c r="A10">
        <v>6</v>
      </c>
      <c r="B10">
        <v>1.0001</v>
      </c>
      <c r="C10">
        <f t="shared" si="0"/>
        <v>1.0006001500200012</v>
      </c>
    </row>
    <row r="11" spans="1:3">
      <c r="A11">
        <v>7</v>
      </c>
      <c r="B11">
        <v>1.0001</v>
      </c>
      <c r="C11">
        <f t="shared" si="0"/>
        <v>1.0007002100350033</v>
      </c>
    </row>
    <row r="12" spans="1:3">
      <c r="A12">
        <v>8</v>
      </c>
      <c r="B12">
        <v>1.0001</v>
      </c>
      <c r="C12">
        <f t="shared" si="0"/>
        <v>1.0008002800560067</v>
      </c>
    </row>
    <row r="13" spans="1:3">
      <c r="A13">
        <v>9</v>
      </c>
      <c r="B13">
        <v>1.0001</v>
      </c>
      <c r="C13">
        <f t="shared" si="0"/>
        <v>1.0009003600840123</v>
      </c>
    </row>
    <row r="14" spans="1:3">
      <c r="A14">
        <v>10</v>
      </c>
      <c r="B14">
        <v>1.0001</v>
      </c>
      <c r="C14">
        <f t="shared" si="0"/>
        <v>1.0010004501200207</v>
      </c>
    </row>
    <row r="15" spans="1:3">
      <c r="A15">
        <v>11</v>
      </c>
      <c r="B15">
        <v>1.0001</v>
      </c>
      <c r="C15">
        <f t="shared" si="0"/>
        <v>1.0011005501650325</v>
      </c>
    </row>
    <row r="16" spans="1:3">
      <c r="A16">
        <v>12</v>
      </c>
      <c r="B16">
        <v>1.0001</v>
      </c>
      <c r="C16">
        <f t="shared" si="0"/>
        <v>1.0012006602200492</v>
      </c>
    </row>
    <row r="17" spans="1:3">
      <c r="A17">
        <v>13</v>
      </c>
      <c r="B17">
        <v>1.0001</v>
      </c>
      <c r="C17">
        <f t="shared" si="0"/>
        <v>1.0013007802860709</v>
      </c>
    </row>
    <row r="18" spans="1:3">
      <c r="A18">
        <v>14</v>
      </c>
      <c r="B18">
        <v>1.0001</v>
      </c>
      <c r="C18">
        <f t="shared" si="0"/>
        <v>1.0014009103640995</v>
      </c>
    </row>
    <row r="19" spans="1:3">
      <c r="A19">
        <v>15</v>
      </c>
      <c r="B19">
        <v>1.0001</v>
      </c>
      <c r="C19">
        <f t="shared" si="0"/>
        <v>1.001501050455136</v>
      </c>
    </row>
    <row r="20" spans="1:3">
      <c r="A20">
        <v>16</v>
      </c>
      <c r="B20">
        <v>1.0001</v>
      </c>
      <c r="C20">
        <f t="shared" si="0"/>
        <v>1.0016012005601815</v>
      </c>
    </row>
    <row r="21" spans="1:3">
      <c r="A21">
        <v>17</v>
      </c>
      <c r="B21">
        <v>1.0001</v>
      </c>
      <c r="C21">
        <f t="shared" si="0"/>
        <v>1.0017013606802376</v>
      </c>
    </row>
    <row r="22" spans="1:3">
      <c r="A22">
        <v>18</v>
      </c>
      <c r="B22">
        <v>1.0001</v>
      </c>
      <c r="C22">
        <f t="shared" si="0"/>
        <v>1.0018015308163055</v>
      </c>
    </row>
    <row r="23" spans="1:3">
      <c r="A23">
        <v>19</v>
      </c>
      <c r="B23">
        <v>1.0001</v>
      </c>
      <c r="C23">
        <f t="shared" si="0"/>
        <v>1.0019017109693871</v>
      </c>
    </row>
    <row r="24" spans="1:3">
      <c r="A24">
        <v>20</v>
      </c>
      <c r="B24">
        <v>1.0001</v>
      </c>
      <c r="C24">
        <f t="shared" si="0"/>
        <v>1.0020019011404839</v>
      </c>
    </row>
    <row r="25" spans="1:3">
      <c r="A25">
        <v>21</v>
      </c>
      <c r="B25">
        <v>1.0001</v>
      </c>
      <c r="C25">
        <f t="shared" si="0"/>
        <v>1.002102101330598</v>
      </c>
    </row>
    <row r="26" spans="1:3">
      <c r="A26">
        <v>22</v>
      </c>
      <c r="B26">
        <v>1.0001</v>
      </c>
      <c r="C26">
        <f t="shared" si="0"/>
        <v>1.002202311540731</v>
      </c>
    </row>
    <row r="27" spans="1:3">
      <c r="A27">
        <v>23</v>
      </c>
      <c r="B27">
        <v>1.0001</v>
      </c>
      <c r="C27">
        <f t="shared" si="0"/>
        <v>1.0023025317718852</v>
      </c>
    </row>
    <row r="28" spans="1:3">
      <c r="A28">
        <v>24</v>
      </c>
      <c r="B28">
        <v>1.0001</v>
      </c>
      <c r="C28">
        <f t="shared" si="0"/>
        <v>1.0024027620250622</v>
      </c>
    </row>
    <row r="29" spans="1:3">
      <c r="A29">
        <v>25</v>
      </c>
      <c r="B29">
        <v>1.0001</v>
      </c>
      <c r="C29">
        <f t="shared" si="0"/>
        <v>1.0025030023012647</v>
      </c>
    </row>
    <row r="30" spans="1:3">
      <c r="A30">
        <v>26</v>
      </c>
      <c r="B30">
        <v>1.0001</v>
      </c>
      <c r="C30">
        <f t="shared" si="0"/>
        <v>1.0026032526014947</v>
      </c>
    </row>
    <row r="31" spans="1:3">
      <c r="A31">
        <v>27</v>
      </c>
      <c r="B31">
        <v>1.0001</v>
      </c>
      <c r="C31">
        <f t="shared" si="0"/>
        <v>1.0027035129267547</v>
      </c>
    </row>
    <row r="32" spans="1:3">
      <c r="A32">
        <v>28</v>
      </c>
      <c r="B32">
        <v>1.0001</v>
      </c>
      <c r="C32">
        <f t="shared" si="0"/>
        <v>1.0028037832780476</v>
      </c>
    </row>
    <row r="33" spans="1:3">
      <c r="A33">
        <v>29</v>
      </c>
      <c r="B33">
        <v>1.0001</v>
      </c>
      <c r="C33">
        <f t="shared" si="0"/>
        <v>1.0029040636563753</v>
      </c>
    </row>
    <row r="34" spans="1:3">
      <c r="A34">
        <v>30</v>
      </c>
      <c r="B34">
        <v>1.0001</v>
      </c>
      <c r="C34">
        <f t="shared" si="0"/>
        <v>1.0030043540627409</v>
      </c>
    </row>
    <row r="35" spans="1:3">
      <c r="A35">
        <v>31</v>
      </c>
      <c r="B35">
        <v>1.0001</v>
      </c>
      <c r="C35">
        <f t="shared" si="0"/>
        <v>1.0031046544981472</v>
      </c>
    </row>
    <row r="36" spans="1:3">
      <c r="A36">
        <v>32</v>
      </c>
      <c r="B36">
        <v>1.0001</v>
      </c>
      <c r="C36">
        <f t="shared" si="0"/>
        <v>1.003204964963597</v>
      </c>
    </row>
    <row r="37" spans="1:3">
      <c r="A37">
        <v>33</v>
      </c>
      <c r="B37">
        <v>1.0001</v>
      </c>
      <c r="C37">
        <f t="shared" si="0"/>
        <v>1.0033052854600935</v>
      </c>
    </row>
    <row r="38" spans="1:3">
      <c r="A38">
        <v>34</v>
      </c>
      <c r="B38">
        <v>1.0001</v>
      </c>
      <c r="C38">
        <f t="shared" si="0"/>
        <v>1.0034056159886393</v>
      </c>
    </row>
    <row r="39" spans="1:3">
      <c r="A39">
        <v>35</v>
      </c>
      <c r="B39">
        <v>1.0001</v>
      </c>
      <c r="C39">
        <f t="shared" si="0"/>
        <v>1.0035059565502382</v>
      </c>
    </row>
    <row r="40" spans="1:3">
      <c r="A40">
        <v>36</v>
      </c>
      <c r="B40">
        <v>1.0001</v>
      </c>
      <c r="C40">
        <f t="shared" si="0"/>
        <v>1.0036063071458932</v>
      </c>
    </row>
    <row r="41" spans="1:3">
      <c r="A41">
        <v>37</v>
      </c>
      <c r="B41">
        <v>1.0001</v>
      </c>
      <c r="C41">
        <f t="shared" si="0"/>
        <v>1.0037066677766076</v>
      </c>
    </row>
    <row r="42" spans="1:3">
      <c r="A42">
        <v>38</v>
      </c>
      <c r="B42">
        <v>1.0001</v>
      </c>
      <c r="C42">
        <f t="shared" si="0"/>
        <v>1.0038070384433853</v>
      </c>
    </row>
    <row r="43" spans="1:3">
      <c r="A43">
        <v>39</v>
      </c>
      <c r="B43">
        <v>1.0001</v>
      </c>
      <c r="C43">
        <f t="shared" si="0"/>
        <v>1.0039074191472297</v>
      </c>
    </row>
    <row r="44" spans="1:3">
      <c r="A44">
        <v>40</v>
      </c>
      <c r="B44">
        <v>1.0001</v>
      </c>
      <c r="C44">
        <f t="shared" si="0"/>
        <v>1.0040078098891443</v>
      </c>
    </row>
    <row r="45" spans="1:3">
      <c r="A45">
        <v>41</v>
      </c>
      <c r="B45">
        <v>1.0001</v>
      </c>
      <c r="C45">
        <f t="shared" si="0"/>
        <v>1.0041082106701331</v>
      </c>
    </row>
    <row r="46" spans="1:3">
      <c r="A46">
        <v>42</v>
      </c>
      <c r="B46">
        <v>1.0001</v>
      </c>
      <c r="C46">
        <f t="shared" si="0"/>
        <v>1.0042086214912003</v>
      </c>
    </row>
    <row r="47" spans="1:3">
      <c r="A47">
        <v>43</v>
      </c>
      <c r="B47">
        <v>1.0001</v>
      </c>
      <c r="C47">
        <f t="shared" si="0"/>
        <v>1.0043090423533492</v>
      </c>
    </row>
    <row r="48" spans="1:3">
      <c r="A48">
        <v>44</v>
      </c>
      <c r="B48">
        <v>1.0001</v>
      </c>
      <c r="C48">
        <f t="shared" si="0"/>
        <v>1.0044094732575846</v>
      </c>
    </row>
    <row r="49" spans="1:3">
      <c r="A49">
        <v>45</v>
      </c>
      <c r="B49">
        <v>1.0001</v>
      </c>
      <c r="C49">
        <f t="shared" si="0"/>
        <v>1.0045099142049101</v>
      </c>
    </row>
    <row r="50" spans="1:3">
      <c r="A50">
        <v>46</v>
      </c>
      <c r="B50">
        <v>1.0001</v>
      </c>
      <c r="C50">
        <f t="shared" si="0"/>
        <v>1.0046103651963305</v>
      </c>
    </row>
    <row r="51" spans="1:3">
      <c r="A51">
        <v>47</v>
      </c>
      <c r="B51">
        <v>1.0001</v>
      </c>
      <c r="C51">
        <f t="shared" si="0"/>
        <v>1.0047108262328504</v>
      </c>
    </row>
    <row r="52" spans="1:3">
      <c r="A52">
        <v>48</v>
      </c>
      <c r="B52">
        <v>1.0001</v>
      </c>
      <c r="C52">
        <f t="shared" si="0"/>
        <v>1.0048112973154737</v>
      </c>
    </row>
    <row r="53" spans="1:3">
      <c r="A53">
        <v>49</v>
      </c>
      <c r="B53">
        <v>1.0001</v>
      </c>
      <c r="C53">
        <f t="shared" si="0"/>
        <v>1.0049117784452053</v>
      </c>
    </row>
    <row r="54" spans="1:3">
      <c r="A54">
        <v>50</v>
      </c>
      <c r="B54">
        <v>1.0001</v>
      </c>
      <c r="C54">
        <f t="shared" si="0"/>
        <v>1.0050122696230497</v>
      </c>
    </row>
    <row r="55" spans="1:3">
      <c r="A55">
        <v>51</v>
      </c>
      <c r="B55">
        <v>1.0001</v>
      </c>
      <c r="C55">
        <f t="shared" si="0"/>
        <v>1.0051127708500118</v>
      </c>
    </row>
    <row r="56" spans="1:3">
      <c r="A56">
        <v>52</v>
      </c>
      <c r="B56">
        <v>1.0001</v>
      </c>
      <c r="C56">
        <f t="shared" si="0"/>
        <v>1.0052132821270967</v>
      </c>
    </row>
    <row r="57" spans="1:3">
      <c r="A57">
        <v>53</v>
      </c>
      <c r="B57">
        <v>1.0001</v>
      </c>
      <c r="C57">
        <f t="shared" si="0"/>
        <v>1.0053138034553095</v>
      </c>
    </row>
    <row r="58" spans="1:3">
      <c r="A58">
        <v>54</v>
      </c>
      <c r="B58">
        <v>1.0001</v>
      </c>
      <c r="C58">
        <f t="shared" si="0"/>
        <v>1.005414334835655</v>
      </c>
    </row>
    <row r="59" spans="1:3">
      <c r="A59">
        <v>55</v>
      </c>
      <c r="B59">
        <v>1.0001</v>
      </c>
      <c r="C59">
        <f t="shared" si="0"/>
        <v>1.0055148762691386</v>
      </c>
    </row>
    <row r="60" spans="1:3">
      <c r="A60">
        <v>56</v>
      </c>
      <c r="B60">
        <v>1.0001</v>
      </c>
      <c r="C60">
        <f t="shared" si="0"/>
        <v>1.0056154277567653</v>
      </c>
    </row>
    <row r="61" spans="1:3">
      <c r="A61">
        <v>57</v>
      </c>
      <c r="B61">
        <v>1.0001</v>
      </c>
      <c r="C61">
        <f t="shared" si="0"/>
        <v>1.0057159892995411</v>
      </c>
    </row>
    <row r="62" spans="1:3">
      <c r="A62">
        <v>58</v>
      </c>
      <c r="B62">
        <v>1.0001</v>
      </c>
      <c r="C62">
        <f t="shared" si="0"/>
        <v>1.005816560898471</v>
      </c>
    </row>
    <row r="63" spans="1:3">
      <c r="A63">
        <v>59</v>
      </c>
      <c r="B63">
        <v>1.0001</v>
      </c>
      <c r="C63">
        <f t="shared" si="0"/>
        <v>1.0059171425545606</v>
      </c>
    </row>
    <row r="64" spans="1:3">
      <c r="A64">
        <v>60</v>
      </c>
      <c r="B64">
        <v>1.0001</v>
      </c>
      <c r="C64">
        <f t="shared" si="0"/>
        <v>1.0060177342688164</v>
      </c>
    </row>
    <row r="65" spans="1:3">
      <c r="A65">
        <v>61</v>
      </c>
      <c r="B65">
        <v>1.0001</v>
      </c>
      <c r="C65">
        <f t="shared" si="0"/>
        <v>1.006118336042243</v>
      </c>
    </row>
    <row r="66" spans="1:3">
      <c r="A66">
        <v>62</v>
      </c>
      <c r="B66">
        <v>1.0001</v>
      </c>
      <c r="C66">
        <f t="shared" ref="C66:C126" si="1">B66^A66</f>
        <v>1.0062189478758472</v>
      </c>
    </row>
    <row r="67" spans="1:3">
      <c r="A67">
        <v>63</v>
      </c>
      <c r="B67">
        <v>1.0001</v>
      </c>
      <c r="C67">
        <f t="shared" si="1"/>
        <v>1.0063195697706349</v>
      </c>
    </row>
    <row r="68" spans="1:3">
      <c r="A68">
        <v>64</v>
      </c>
      <c r="B68">
        <v>1.0001</v>
      </c>
      <c r="C68">
        <f t="shared" si="1"/>
        <v>1.0064202017276118</v>
      </c>
    </row>
    <row r="69" spans="1:3">
      <c r="A69">
        <v>65</v>
      </c>
      <c r="B69">
        <v>1.0001</v>
      </c>
      <c r="C69">
        <f t="shared" si="1"/>
        <v>1.0065208437477846</v>
      </c>
    </row>
    <row r="70" spans="1:3">
      <c r="A70">
        <v>66</v>
      </c>
      <c r="B70">
        <v>1.0001</v>
      </c>
      <c r="C70">
        <f t="shared" si="1"/>
        <v>1.0066214958321593</v>
      </c>
    </row>
    <row r="71" spans="1:3">
      <c r="A71">
        <v>67</v>
      </c>
      <c r="B71">
        <v>1.0001</v>
      </c>
      <c r="C71">
        <f t="shared" si="1"/>
        <v>1.0067221579817425</v>
      </c>
    </row>
    <row r="72" spans="1:3">
      <c r="A72">
        <v>68</v>
      </c>
      <c r="B72">
        <v>1.0001</v>
      </c>
      <c r="C72">
        <f t="shared" si="1"/>
        <v>1.0068228301975406</v>
      </c>
    </row>
    <row r="73" spans="1:3">
      <c r="A73">
        <v>69</v>
      </c>
      <c r="B73">
        <v>1.0001</v>
      </c>
      <c r="C73">
        <f t="shared" si="1"/>
        <v>1.0069235124805602</v>
      </c>
    </row>
    <row r="74" spans="1:3">
      <c r="A74">
        <v>70</v>
      </c>
      <c r="B74">
        <v>1.0001</v>
      </c>
      <c r="C74">
        <f t="shared" si="1"/>
        <v>1.0070242048318083</v>
      </c>
    </row>
    <row r="75" spans="1:3">
      <c r="A75">
        <v>71</v>
      </c>
      <c r="B75">
        <v>1.0001</v>
      </c>
      <c r="C75">
        <f t="shared" si="1"/>
        <v>1.0071249072522916</v>
      </c>
    </row>
    <row r="76" spans="1:3">
      <c r="A76">
        <v>72</v>
      </c>
      <c r="B76">
        <v>1.0001</v>
      </c>
      <c r="C76">
        <f t="shared" si="1"/>
        <v>1.0072256197430167</v>
      </c>
    </row>
    <row r="77" spans="1:3">
      <c r="A77">
        <v>73</v>
      </c>
      <c r="B77">
        <v>1.0001</v>
      </c>
      <c r="C77">
        <f t="shared" si="1"/>
        <v>1.007326342304991</v>
      </c>
    </row>
    <row r="78" spans="1:3">
      <c r="A78">
        <v>74</v>
      </c>
      <c r="B78">
        <v>1.0001</v>
      </c>
      <c r="C78">
        <f t="shared" si="1"/>
        <v>1.0074270749392216</v>
      </c>
    </row>
    <row r="79" spans="1:3">
      <c r="A79">
        <v>75</v>
      </c>
      <c r="B79">
        <v>1.0001</v>
      </c>
      <c r="C79">
        <f t="shared" si="1"/>
        <v>1.0075278176467153</v>
      </c>
    </row>
    <row r="80" spans="1:3">
      <c r="A80">
        <v>76</v>
      </c>
      <c r="B80">
        <v>1.0001</v>
      </c>
      <c r="C80">
        <f t="shared" si="1"/>
        <v>1.00762857042848</v>
      </c>
    </row>
    <row r="81" spans="1:3">
      <c r="A81">
        <v>77</v>
      </c>
      <c r="B81">
        <v>1.0001</v>
      </c>
      <c r="C81">
        <f t="shared" si="1"/>
        <v>1.0077293332855226</v>
      </c>
    </row>
    <row r="82" spans="1:3">
      <c r="A82">
        <v>78</v>
      </c>
      <c r="B82">
        <v>1.0001</v>
      </c>
      <c r="C82">
        <f t="shared" si="1"/>
        <v>1.0078301062188511</v>
      </c>
    </row>
    <row r="83" spans="1:3">
      <c r="A83">
        <v>79</v>
      </c>
      <c r="B83">
        <v>1.0001</v>
      </c>
      <c r="C83">
        <f t="shared" si="1"/>
        <v>1.0079308892294732</v>
      </c>
    </row>
    <row r="84" spans="1:3">
      <c r="A84">
        <v>80</v>
      </c>
      <c r="B84">
        <v>1.0001</v>
      </c>
      <c r="C84">
        <f t="shared" si="1"/>
        <v>1.0080316823183961</v>
      </c>
    </row>
    <row r="85" spans="1:3">
      <c r="A85">
        <v>81</v>
      </c>
      <c r="B85">
        <v>1.0001</v>
      </c>
      <c r="C85">
        <f t="shared" si="1"/>
        <v>1.008132485486628</v>
      </c>
    </row>
    <row r="86" spans="1:3">
      <c r="A86">
        <v>82</v>
      </c>
      <c r="B86">
        <v>1.0001</v>
      </c>
      <c r="C86">
        <f t="shared" si="1"/>
        <v>1.0082332987351765</v>
      </c>
    </row>
    <row r="87" spans="1:3">
      <c r="A87">
        <v>83</v>
      </c>
      <c r="B87">
        <v>1.0001</v>
      </c>
      <c r="C87">
        <f t="shared" si="1"/>
        <v>1.0083341220650499</v>
      </c>
    </row>
    <row r="88" spans="1:3">
      <c r="A88">
        <v>84</v>
      </c>
      <c r="B88">
        <v>1.0001</v>
      </c>
      <c r="C88">
        <f t="shared" si="1"/>
        <v>1.0084349554772565</v>
      </c>
    </row>
    <row r="89" spans="1:3">
      <c r="A89">
        <v>85</v>
      </c>
      <c r="B89">
        <v>1.0001</v>
      </c>
      <c r="C89">
        <f t="shared" si="1"/>
        <v>1.0085357989728041</v>
      </c>
    </row>
    <row r="90" spans="1:3">
      <c r="A90">
        <v>86</v>
      </c>
      <c r="B90">
        <v>1.0001</v>
      </c>
      <c r="C90">
        <f t="shared" si="1"/>
        <v>1.0086366525527013</v>
      </c>
    </row>
    <row r="91" spans="1:3">
      <c r="A91">
        <v>87</v>
      </c>
      <c r="B91">
        <v>1.0001</v>
      </c>
      <c r="C91">
        <f t="shared" si="1"/>
        <v>1.0087375162179568</v>
      </c>
    </row>
    <row r="92" spans="1:3">
      <c r="A92">
        <v>88</v>
      </c>
      <c r="B92">
        <v>1.0001</v>
      </c>
      <c r="C92">
        <f t="shared" si="1"/>
        <v>1.0088383899695783</v>
      </c>
    </row>
    <row r="93" spans="1:3">
      <c r="A93">
        <v>89</v>
      </c>
      <c r="B93">
        <v>1.0001</v>
      </c>
      <c r="C93">
        <f t="shared" si="1"/>
        <v>1.0089392738085752</v>
      </c>
    </row>
    <row r="94" spans="1:3">
      <c r="A94">
        <v>90</v>
      </c>
      <c r="B94">
        <v>1.0001</v>
      </c>
      <c r="C94">
        <f t="shared" si="1"/>
        <v>1.0090401677359562</v>
      </c>
    </row>
    <row r="95" spans="1:3">
      <c r="A95">
        <v>91</v>
      </c>
      <c r="B95">
        <v>1.0001</v>
      </c>
      <c r="C95">
        <f t="shared" si="1"/>
        <v>1.0091410717527296</v>
      </c>
    </row>
    <row r="96" spans="1:3">
      <c r="A96">
        <v>92</v>
      </c>
      <c r="B96">
        <v>1.0001</v>
      </c>
      <c r="C96">
        <f t="shared" si="1"/>
        <v>1.0092419858599051</v>
      </c>
    </row>
    <row r="97" spans="1:3">
      <c r="A97">
        <v>93</v>
      </c>
      <c r="B97">
        <v>1.0001</v>
      </c>
      <c r="C97">
        <f t="shared" si="1"/>
        <v>1.009342910058491</v>
      </c>
    </row>
    <row r="98" spans="1:3">
      <c r="A98">
        <v>94</v>
      </c>
      <c r="B98">
        <v>1.0001</v>
      </c>
      <c r="C98">
        <f t="shared" si="1"/>
        <v>1.0094438443494966</v>
      </c>
    </row>
    <row r="99" spans="1:3">
      <c r="A99">
        <v>95</v>
      </c>
      <c r="B99">
        <v>1.0001</v>
      </c>
      <c r="C99">
        <f t="shared" si="1"/>
        <v>1.0095447887339317</v>
      </c>
    </row>
    <row r="100" spans="1:3">
      <c r="A100">
        <v>96</v>
      </c>
      <c r="B100">
        <v>1.0001</v>
      </c>
      <c r="C100">
        <f t="shared" si="1"/>
        <v>1.009645743212805</v>
      </c>
    </row>
    <row r="101" spans="1:3">
      <c r="A101">
        <v>97</v>
      </c>
      <c r="B101">
        <v>1.0001</v>
      </c>
      <c r="C101">
        <f t="shared" si="1"/>
        <v>1.0097467077871265</v>
      </c>
    </row>
    <row r="102" spans="1:3">
      <c r="A102">
        <v>98</v>
      </c>
      <c r="B102">
        <v>1.0001</v>
      </c>
      <c r="C102">
        <f t="shared" si="1"/>
        <v>1.009847682457905</v>
      </c>
    </row>
    <row r="103" spans="1:3">
      <c r="A103">
        <v>99</v>
      </c>
      <c r="B103">
        <v>1.0001</v>
      </c>
      <c r="C103">
        <f t="shared" si="1"/>
        <v>1.0099486672261508</v>
      </c>
    </row>
    <row r="104" spans="1:3">
      <c r="A104">
        <v>100</v>
      </c>
      <c r="B104">
        <v>1.0001</v>
      </c>
      <c r="C104">
        <f t="shared" si="1"/>
        <v>1.0100496620928734</v>
      </c>
    </row>
    <row r="105" spans="1:3">
      <c r="A105">
        <v>101</v>
      </c>
      <c r="B105">
        <v>1.0001</v>
      </c>
      <c r="C105">
        <f t="shared" si="1"/>
        <v>1.0101506670590825</v>
      </c>
    </row>
    <row r="106" spans="1:3">
      <c r="A106">
        <v>102</v>
      </c>
      <c r="B106">
        <v>1.0001</v>
      </c>
      <c r="C106">
        <f t="shared" si="1"/>
        <v>1.0102516821257883</v>
      </c>
    </row>
    <row r="107" spans="1:3">
      <c r="A107">
        <v>103</v>
      </c>
      <c r="B107">
        <v>1.0001</v>
      </c>
      <c r="C107">
        <f t="shared" si="1"/>
        <v>1.0103527072940011</v>
      </c>
    </row>
    <row r="108" spans="1:3">
      <c r="A108">
        <v>104</v>
      </c>
      <c r="B108">
        <v>1.0001</v>
      </c>
      <c r="C108">
        <f t="shared" si="1"/>
        <v>1.0104537425647304</v>
      </c>
    </row>
    <row r="109" spans="1:3">
      <c r="A109">
        <v>105</v>
      </c>
      <c r="B109">
        <v>1.0001</v>
      </c>
      <c r="C109">
        <f t="shared" si="1"/>
        <v>1.0105547879389867</v>
      </c>
    </row>
    <row r="110" spans="1:3">
      <c r="A110">
        <v>106</v>
      </c>
      <c r="B110">
        <v>1.0001</v>
      </c>
      <c r="C110">
        <f t="shared" si="1"/>
        <v>1.0106558434177808</v>
      </c>
    </row>
    <row r="111" spans="1:3">
      <c r="A111">
        <v>107</v>
      </c>
      <c r="B111">
        <v>1.0001</v>
      </c>
      <c r="C111">
        <f t="shared" si="1"/>
        <v>1.0107569090021222</v>
      </c>
    </row>
    <row r="112" spans="1:3">
      <c r="A112">
        <v>108</v>
      </c>
      <c r="B112">
        <v>1.0001</v>
      </c>
      <c r="C112">
        <f t="shared" si="1"/>
        <v>1.0108579846930226</v>
      </c>
    </row>
    <row r="113" spans="1:11">
      <c r="A113">
        <v>109</v>
      </c>
      <c r="B113">
        <v>1.0001</v>
      </c>
      <c r="C113">
        <f t="shared" si="1"/>
        <v>1.0109590704914917</v>
      </c>
    </row>
    <row r="114" spans="1:11">
      <c r="A114">
        <v>110</v>
      </c>
      <c r="B114">
        <v>1.0001</v>
      </c>
      <c r="C114">
        <f t="shared" si="1"/>
        <v>1.0110601663985408</v>
      </c>
      <c r="I114">
        <f t="shared" ref="I114:I120" si="2">SQRT(1000)</f>
        <v>31.622776601683793</v>
      </c>
      <c r="J114">
        <v>0.1</v>
      </c>
      <c r="K114">
        <f t="shared" ref="K114:K120" si="3">I114^J114</f>
        <v>1.4125375446227544</v>
      </c>
    </row>
    <row r="115" spans="1:11">
      <c r="A115">
        <v>111</v>
      </c>
      <c r="B115">
        <v>1.0001</v>
      </c>
      <c r="C115">
        <f t="shared" si="1"/>
        <v>1.0111612724151808</v>
      </c>
      <c r="I115">
        <f t="shared" si="2"/>
        <v>31.622776601683793</v>
      </c>
      <c r="J115">
        <v>0.2</v>
      </c>
      <c r="K115">
        <f t="shared" si="3"/>
        <v>1.9952623149688797</v>
      </c>
    </row>
    <row r="116" spans="1:11">
      <c r="A116">
        <v>112</v>
      </c>
      <c r="B116">
        <v>1.0001</v>
      </c>
      <c r="C116">
        <f t="shared" si="1"/>
        <v>1.0112623885424223</v>
      </c>
      <c r="I116">
        <f t="shared" si="2"/>
        <v>31.622776601683793</v>
      </c>
      <c r="J116">
        <v>0.3</v>
      </c>
      <c r="K116">
        <f t="shared" si="3"/>
        <v>2.8183829312644537</v>
      </c>
    </row>
    <row r="117" spans="1:11">
      <c r="A117">
        <v>113</v>
      </c>
      <c r="B117">
        <v>1.0001</v>
      </c>
      <c r="C117">
        <f t="shared" si="1"/>
        <v>1.0113635147812767</v>
      </c>
      <c r="I117">
        <f t="shared" si="2"/>
        <v>31.622776601683793</v>
      </c>
      <c r="J117">
        <v>0.4</v>
      </c>
      <c r="K117">
        <f t="shared" si="3"/>
        <v>3.9810717055349727</v>
      </c>
    </row>
    <row r="118" spans="1:11">
      <c r="A118">
        <v>114</v>
      </c>
      <c r="B118">
        <v>1.0001</v>
      </c>
      <c r="C118">
        <f t="shared" si="1"/>
        <v>1.0114646511327547</v>
      </c>
      <c r="I118">
        <f t="shared" si="2"/>
        <v>31.622776601683793</v>
      </c>
      <c r="J118">
        <v>0.5</v>
      </c>
      <c r="K118">
        <f t="shared" si="3"/>
        <v>5.6234132519034912</v>
      </c>
    </row>
    <row r="119" spans="1:11">
      <c r="A119">
        <v>115</v>
      </c>
      <c r="B119">
        <v>1.0001</v>
      </c>
      <c r="C119">
        <f t="shared" si="1"/>
        <v>1.0115657975978678</v>
      </c>
      <c r="I119">
        <f t="shared" si="2"/>
        <v>31.622776601683793</v>
      </c>
      <c r="J119">
        <v>0.6</v>
      </c>
      <c r="K119">
        <f t="shared" si="3"/>
        <v>7.943282347242814</v>
      </c>
    </row>
    <row r="120" spans="1:11">
      <c r="A120">
        <v>116</v>
      </c>
      <c r="B120">
        <v>1.0001</v>
      </c>
      <c r="C120">
        <f t="shared" si="1"/>
        <v>1.0116669541776275</v>
      </c>
      <c r="I120">
        <f t="shared" si="2"/>
        <v>31.622776601683793</v>
      </c>
      <c r="J120">
        <v>0.7</v>
      </c>
      <c r="K120">
        <f t="shared" si="3"/>
        <v>11.220184543019631</v>
      </c>
    </row>
    <row r="121" spans="1:11">
      <c r="A121">
        <v>10000</v>
      </c>
      <c r="B121">
        <v>1.0001</v>
      </c>
      <c r="C121">
        <f t="shared" si="1"/>
        <v>2.7181459268243562</v>
      </c>
      <c r="D121">
        <f>EXP(1)</f>
        <v>2.7182818284590451</v>
      </c>
      <c r="E121">
        <f>D121-C121</f>
        <v>1.3590163468890637E-4</v>
      </c>
      <c r="I121">
        <f>SQRT(1000)</f>
        <v>31.622776601683793</v>
      </c>
      <c r="J121">
        <v>0.8</v>
      </c>
      <c r="K121">
        <f>I121^J121</f>
        <v>15.848931924611136</v>
      </c>
    </row>
    <row r="122" spans="1:11">
      <c r="A122">
        <v>10001</v>
      </c>
      <c r="B122">
        <v>1.0001</v>
      </c>
      <c r="C122">
        <f t="shared" ref="C122:C124" si="4">B122^A122</f>
        <v>2.718417741417039</v>
      </c>
      <c r="D122">
        <f t="shared" ref="D122:D124" si="5">EXP(1)</f>
        <v>2.7182818284590451</v>
      </c>
      <c r="E122">
        <f t="shared" ref="E122:E124" si="6">D122-C122</f>
        <v>-1.3591295799386671E-4</v>
      </c>
      <c r="J122">
        <v>0.9</v>
      </c>
    </row>
    <row r="123" spans="1:11">
      <c r="A123">
        <v>10002</v>
      </c>
      <c r="B123">
        <v>1.0001</v>
      </c>
      <c r="C123">
        <f t="shared" si="4"/>
        <v>2.7186895831911797</v>
      </c>
      <c r="D123">
        <f t="shared" si="5"/>
        <v>2.7182818284590451</v>
      </c>
      <c r="E123">
        <f t="shared" si="6"/>
        <v>-4.0775473213461311E-4</v>
      </c>
    </row>
    <row r="124" spans="1:11">
      <c r="A124">
        <v>10003</v>
      </c>
      <c r="B124">
        <v>1.0001</v>
      </c>
      <c r="C124">
        <f t="shared" si="4"/>
        <v>2.7189614521494989</v>
      </c>
      <c r="D124">
        <f t="shared" si="5"/>
        <v>2.7182818284590451</v>
      </c>
      <c r="E124">
        <f t="shared" si="6"/>
        <v>-6.7962369045382331E-4</v>
      </c>
    </row>
    <row r="125" spans="1:11">
      <c r="A125">
        <v>11111</v>
      </c>
      <c r="B125">
        <v>1.0001</v>
      </c>
      <c r="C125">
        <f t="shared" si="1"/>
        <v>3.0375292817516031</v>
      </c>
    </row>
    <row r="126" spans="1:11">
      <c r="A126">
        <v>111111</v>
      </c>
      <c r="B126">
        <v>1.0001</v>
      </c>
      <c r="C126">
        <f t="shared" si="1"/>
        <v>66872.592398379085</v>
      </c>
    </row>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C17"/>
  <sheetViews>
    <sheetView topLeftCell="A16" workbookViewId="0">
      <selection activeCell="E15" sqref="E15"/>
    </sheetView>
  </sheetViews>
  <sheetFormatPr defaultRowHeight="14.4"/>
  <cols>
    <col min="1" max="1" width="3.5546875" bestFit="1" customWidth="1"/>
  </cols>
  <sheetData>
    <row r="1" spans="1:3">
      <c r="A1">
        <v>-3</v>
      </c>
      <c r="B1">
        <v>2</v>
      </c>
      <c r="C1">
        <f>B1^A1</f>
        <v>0.125</v>
      </c>
    </row>
    <row r="2" spans="1:3">
      <c r="A2">
        <v>-2</v>
      </c>
      <c r="B2">
        <v>2</v>
      </c>
      <c r="C2">
        <f t="shared" ref="C2:C17" si="0">B2^A2</f>
        <v>0.25</v>
      </c>
    </row>
    <row r="3" spans="1:3">
      <c r="A3">
        <v>-1</v>
      </c>
      <c r="B3">
        <v>2</v>
      </c>
      <c r="C3">
        <f t="shared" si="0"/>
        <v>0.5</v>
      </c>
    </row>
    <row r="4" spans="1:3">
      <c r="A4">
        <v>0</v>
      </c>
      <c r="B4">
        <v>2</v>
      </c>
      <c r="C4">
        <f t="shared" si="0"/>
        <v>1</v>
      </c>
    </row>
    <row r="5" spans="1:3">
      <c r="A5">
        <v>1</v>
      </c>
      <c r="B5">
        <v>2</v>
      </c>
      <c r="C5">
        <f t="shared" si="0"/>
        <v>2</v>
      </c>
    </row>
    <row r="6" spans="1:3">
      <c r="A6">
        <v>2</v>
      </c>
      <c r="B6">
        <v>2</v>
      </c>
      <c r="C6">
        <f t="shared" si="0"/>
        <v>4</v>
      </c>
    </row>
    <row r="7" spans="1:3">
      <c r="A7">
        <v>3</v>
      </c>
      <c r="B7">
        <v>2</v>
      </c>
      <c r="C7">
        <f t="shared" si="0"/>
        <v>8</v>
      </c>
    </row>
    <row r="8" spans="1:3">
      <c r="A8">
        <v>4</v>
      </c>
      <c r="B8">
        <v>2</v>
      </c>
      <c r="C8">
        <f t="shared" si="0"/>
        <v>16</v>
      </c>
    </row>
    <row r="9" spans="1:3">
      <c r="A9">
        <v>5</v>
      </c>
      <c r="B9">
        <v>2</v>
      </c>
      <c r="C9">
        <f t="shared" si="0"/>
        <v>32</v>
      </c>
    </row>
    <row r="10" spans="1:3">
      <c r="A10">
        <v>6</v>
      </c>
      <c r="B10">
        <v>2</v>
      </c>
      <c r="C10">
        <f t="shared" si="0"/>
        <v>64</v>
      </c>
    </row>
    <row r="11" spans="1:3">
      <c r="A11">
        <v>7</v>
      </c>
      <c r="B11">
        <v>2</v>
      </c>
      <c r="C11">
        <f t="shared" si="0"/>
        <v>128</v>
      </c>
    </row>
    <row r="12" spans="1:3">
      <c r="A12">
        <v>8</v>
      </c>
      <c r="B12">
        <v>2</v>
      </c>
      <c r="C12">
        <f t="shared" si="0"/>
        <v>256</v>
      </c>
    </row>
    <row r="13" spans="1:3">
      <c r="A13">
        <v>9</v>
      </c>
      <c r="B13">
        <v>2</v>
      </c>
      <c r="C13">
        <f t="shared" si="0"/>
        <v>512</v>
      </c>
    </row>
    <row r="14" spans="1:3">
      <c r="A14">
        <v>10</v>
      </c>
      <c r="B14">
        <v>2</v>
      </c>
      <c r="C14">
        <f t="shared" si="0"/>
        <v>1024</v>
      </c>
    </row>
    <row r="15" spans="1:3">
      <c r="A15">
        <v>11</v>
      </c>
      <c r="B15">
        <v>2</v>
      </c>
      <c r="C15">
        <f t="shared" si="0"/>
        <v>2048</v>
      </c>
    </row>
    <row r="16" spans="1:3">
      <c r="A16">
        <v>12</v>
      </c>
      <c r="B16">
        <v>2</v>
      </c>
      <c r="C16">
        <f t="shared" si="0"/>
        <v>4096</v>
      </c>
    </row>
    <row r="17" spans="1:3">
      <c r="A17">
        <v>13</v>
      </c>
      <c r="B17">
        <v>2</v>
      </c>
      <c r="C17">
        <f t="shared" si="0"/>
        <v>8192</v>
      </c>
    </row>
  </sheetData>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dimension ref="A2:E49"/>
  <sheetViews>
    <sheetView topLeftCell="A16" workbookViewId="0">
      <selection activeCell="F27" sqref="F27"/>
    </sheetView>
  </sheetViews>
  <sheetFormatPr defaultRowHeight="14.4"/>
  <cols>
    <col min="2" max="2" width="16.88671875" customWidth="1"/>
    <col min="3" max="3" width="24.21875" customWidth="1"/>
    <col min="5" max="5" width="19.21875" customWidth="1"/>
  </cols>
  <sheetData>
    <row r="2" spans="1:3">
      <c r="B2">
        <v>1</v>
      </c>
      <c r="C2">
        <v>0</v>
      </c>
    </row>
    <row r="3" spans="1:3">
      <c r="B3">
        <v>10</v>
      </c>
      <c r="C3">
        <v>1</v>
      </c>
    </row>
    <row r="4" spans="1:3">
      <c r="A4">
        <v>1</v>
      </c>
      <c r="B4">
        <f>SQRT(B3*B2)</f>
        <v>3.1622776601683795</v>
      </c>
      <c r="C4">
        <f>(C2+C3)/2</f>
        <v>0.5</v>
      </c>
    </row>
    <row r="5" spans="1:3">
      <c r="A5">
        <v>2</v>
      </c>
      <c r="B5">
        <f>SQRT(B4*B3)</f>
        <v>5.6234132519034912</v>
      </c>
      <c r="C5">
        <f t="shared" ref="C5:C25" si="0">(C3+C4)/2</f>
        <v>0.75</v>
      </c>
    </row>
    <row r="6" spans="1:3">
      <c r="A6">
        <v>3</v>
      </c>
      <c r="B6">
        <f t="shared" ref="B6:B49" si="1">SQRT(B5*B4)</f>
        <v>4.2169650342858223</v>
      </c>
      <c r="C6">
        <f t="shared" si="0"/>
        <v>0.625</v>
      </c>
    </row>
    <row r="7" spans="1:3">
      <c r="A7">
        <v>4</v>
      </c>
      <c r="B7">
        <f t="shared" si="1"/>
        <v>4.8696752516586308</v>
      </c>
      <c r="C7">
        <f t="shared" si="0"/>
        <v>0.6875</v>
      </c>
    </row>
    <row r="8" spans="1:3">
      <c r="A8">
        <v>5</v>
      </c>
      <c r="B8">
        <f t="shared" si="1"/>
        <v>4.5315836376008178</v>
      </c>
      <c r="C8">
        <f t="shared" si="0"/>
        <v>0.65625</v>
      </c>
    </row>
    <row r="9" spans="1:3">
      <c r="A9">
        <v>6</v>
      </c>
      <c r="B9">
        <f t="shared" si="1"/>
        <v>4.6975888167064914</v>
      </c>
      <c r="C9">
        <f t="shared" si="0"/>
        <v>0.671875</v>
      </c>
    </row>
    <row r="10" spans="1:3">
      <c r="A10">
        <v>7</v>
      </c>
      <c r="B10">
        <f t="shared" si="1"/>
        <v>4.6138396827332144</v>
      </c>
      <c r="C10">
        <f t="shared" si="0"/>
        <v>0.6640625</v>
      </c>
    </row>
    <row r="11" spans="1:3">
      <c r="A11">
        <v>8</v>
      </c>
      <c r="B11">
        <f t="shared" si="1"/>
        <v>4.6555259311579587</v>
      </c>
      <c r="C11">
        <f t="shared" si="0"/>
        <v>0.66796875</v>
      </c>
    </row>
    <row r="12" spans="1:3">
      <c r="A12">
        <v>9</v>
      </c>
      <c r="B12">
        <f t="shared" si="1"/>
        <v>4.6346359387949869</v>
      </c>
      <c r="C12">
        <f t="shared" si="0"/>
        <v>0.666015625</v>
      </c>
    </row>
    <row r="13" spans="1:3">
      <c r="A13">
        <v>10</v>
      </c>
      <c r="B13">
        <f t="shared" si="1"/>
        <v>4.6450691915768783</v>
      </c>
      <c r="C13">
        <f t="shared" si="0"/>
        <v>0.6669921875</v>
      </c>
    </row>
    <row r="14" spans="1:3">
      <c r="A14">
        <v>11</v>
      </c>
      <c r="B14">
        <f t="shared" si="1"/>
        <v>4.6398496326359089</v>
      </c>
      <c r="C14">
        <f t="shared" si="0"/>
        <v>0.66650390625</v>
      </c>
    </row>
    <row r="15" spans="1:3">
      <c r="A15">
        <v>12</v>
      </c>
      <c r="B15">
        <f t="shared" si="1"/>
        <v>4.642458678556693</v>
      </c>
      <c r="C15">
        <f t="shared" si="0"/>
        <v>0.666748046875</v>
      </c>
    </row>
    <row r="16" spans="1:3">
      <c r="A16">
        <v>13</v>
      </c>
      <c r="B16">
        <f t="shared" si="1"/>
        <v>4.641153972260418</v>
      </c>
      <c r="C16">
        <f t="shared" si="0"/>
        <v>0.6666259765625</v>
      </c>
    </row>
    <row r="17" spans="1:5">
      <c r="A17">
        <v>14</v>
      </c>
      <c r="B17">
        <f t="shared" si="1"/>
        <v>4.6418062795681436</v>
      </c>
      <c r="C17">
        <f t="shared" si="0"/>
        <v>0.66668701171875</v>
      </c>
    </row>
    <row r="18" spans="1:5">
      <c r="A18">
        <v>15</v>
      </c>
      <c r="B18">
        <f t="shared" si="1"/>
        <v>4.6414801144549829</v>
      </c>
      <c r="C18">
        <f t="shared" si="0"/>
        <v>0.666656494140625</v>
      </c>
    </row>
    <row r="19" spans="1:5">
      <c r="A19">
        <v>16</v>
      </c>
      <c r="B19">
        <f t="shared" si="1"/>
        <v>4.6416431941466385</v>
      </c>
      <c r="C19">
        <f t="shared" si="0"/>
        <v>0.6666717529296875</v>
      </c>
    </row>
    <row r="20" spans="1:5">
      <c r="A20">
        <v>17</v>
      </c>
      <c r="B20">
        <f t="shared" si="1"/>
        <v>4.6415616535845921</v>
      </c>
      <c r="C20">
        <f t="shared" si="0"/>
        <v>0.66666412353515625</v>
      </c>
    </row>
    <row r="21" spans="1:5">
      <c r="A21">
        <v>18</v>
      </c>
      <c r="B21">
        <f t="shared" si="1"/>
        <v>4.6416024236865594</v>
      </c>
      <c r="C21">
        <f t="shared" si="0"/>
        <v>0.66666793823242188</v>
      </c>
    </row>
    <row r="22" spans="1:5">
      <c r="A22">
        <v>19</v>
      </c>
      <c r="B22">
        <f t="shared" si="1"/>
        <v>4.641582038590812</v>
      </c>
      <c r="C22">
        <f t="shared" si="0"/>
        <v>0.66666603088378906</v>
      </c>
    </row>
    <row r="23" spans="1:5">
      <c r="A23">
        <v>20</v>
      </c>
      <c r="B23">
        <f t="shared" si="1"/>
        <v>4.6415922311274942</v>
      </c>
      <c r="C23">
        <f t="shared" si="0"/>
        <v>0.66666698455810547</v>
      </c>
    </row>
    <row r="24" spans="1:5">
      <c r="A24">
        <v>21</v>
      </c>
      <c r="B24">
        <f t="shared" si="1"/>
        <v>4.6415871348563558</v>
      </c>
      <c r="C24">
        <f t="shared" si="0"/>
        <v>0.66666650772094727</v>
      </c>
      <c r="E24">
        <f>LOG(5,10)</f>
        <v>0.69897000433601875</v>
      </c>
    </row>
    <row r="25" spans="1:5">
      <c r="A25">
        <v>22</v>
      </c>
      <c r="B25">
        <f t="shared" si="1"/>
        <v>4.641589682991226</v>
      </c>
      <c r="C25">
        <f t="shared" si="0"/>
        <v>0.66666674613952637</v>
      </c>
    </row>
    <row r="26" spans="1:5">
      <c r="B26">
        <f t="shared" si="1"/>
        <v>4.6415884089236163</v>
      </c>
    </row>
    <row r="27" spans="1:5">
      <c r="B27">
        <f t="shared" si="1"/>
        <v>4.6415890459573772</v>
      </c>
    </row>
    <row r="28" spans="1:5">
      <c r="B28">
        <f t="shared" si="1"/>
        <v>4.6415887274404861</v>
      </c>
    </row>
    <row r="29" spans="1:5">
      <c r="B29">
        <f t="shared" si="1"/>
        <v>4.641588886698929</v>
      </c>
    </row>
    <row r="30" spans="1:5">
      <c r="B30">
        <f t="shared" si="1"/>
        <v>4.6415888070697067</v>
      </c>
    </row>
    <row r="31" spans="1:5">
      <c r="B31">
        <f t="shared" si="1"/>
        <v>4.6415888468843178</v>
      </c>
    </row>
    <row r="32" spans="1:5">
      <c r="B32">
        <f t="shared" si="1"/>
        <v>4.6415888269770118</v>
      </c>
    </row>
    <row r="33" spans="2:2">
      <c r="B33">
        <f t="shared" si="1"/>
        <v>4.6415888369306648</v>
      </c>
    </row>
    <row r="34" spans="2:2">
      <c r="B34">
        <f t="shared" si="1"/>
        <v>4.6415888319538379</v>
      </c>
    </row>
    <row r="35" spans="2:2">
      <c r="B35">
        <f t="shared" si="1"/>
        <v>4.6415888344422509</v>
      </c>
    </row>
    <row r="36" spans="2:2">
      <c r="B36">
        <f t="shared" si="1"/>
        <v>4.6415888331980444</v>
      </c>
    </row>
    <row r="37" spans="2:2">
      <c r="B37">
        <f t="shared" si="1"/>
        <v>4.6415888338201476</v>
      </c>
    </row>
    <row r="38" spans="2:2">
      <c r="B38">
        <f t="shared" si="1"/>
        <v>4.641588833509096</v>
      </c>
    </row>
    <row r="39" spans="2:2">
      <c r="B39">
        <f t="shared" si="1"/>
        <v>4.6415888336646214</v>
      </c>
    </row>
    <row r="40" spans="2:2">
      <c r="B40">
        <f t="shared" si="1"/>
        <v>4.6415888335868587</v>
      </c>
    </row>
    <row r="41" spans="2:2">
      <c r="B41">
        <f t="shared" si="1"/>
        <v>4.6415888336257405</v>
      </c>
    </row>
    <row r="42" spans="2:2">
      <c r="B42">
        <f t="shared" si="1"/>
        <v>4.6415888336062991</v>
      </c>
    </row>
    <row r="43" spans="2:2">
      <c r="B43">
        <f t="shared" si="1"/>
        <v>4.6415888336160203</v>
      </c>
    </row>
    <row r="44" spans="2:2">
      <c r="B44">
        <f t="shared" si="1"/>
        <v>4.6415888336111601</v>
      </c>
    </row>
    <row r="45" spans="2:2">
      <c r="B45">
        <f t="shared" si="1"/>
        <v>4.6415888336135902</v>
      </c>
    </row>
    <row r="46" spans="2:2">
      <c r="B46">
        <f t="shared" si="1"/>
        <v>4.6415888336123752</v>
      </c>
    </row>
    <row r="47" spans="2:2">
      <c r="B47">
        <f t="shared" si="1"/>
        <v>4.6415888336129827</v>
      </c>
    </row>
    <row r="48" spans="2:2">
      <c r="B48">
        <f t="shared" si="1"/>
        <v>4.6415888336126789</v>
      </c>
    </row>
    <row r="49" spans="2:2">
      <c r="B49">
        <f t="shared" si="1"/>
        <v>4.6415888336128308</v>
      </c>
    </row>
  </sheetData>
  <phoneticPr fontId="1"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dimension ref="B1:J242"/>
  <sheetViews>
    <sheetView showGridLines="0" workbookViewId="0">
      <selection activeCell="E10" sqref="E10"/>
    </sheetView>
  </sheetViews>
  <sheetFormatPr defaultRowHeight="14.4"/>
  <cols>
    <col min="2" max="2" width="27.21875" customWidth="1"/>
    <col min="3" max="4" width="13.33203125" customWidth="1"/>
    <col min="5" max="5" width="21.5546875" style="29" customWidth="1"/>
    <col min="6" max="6" width="19.77734375" customWidth="1"/>
    <col min="7" max="7" width="26.109375" style="30" customWidth="1"/>
    <col min="9" max="9" width="27.109375" customWidth="1"/>
  </cols>
  <sheetData>
    <row r="1" spans="2:10">
      <c r="F1" t="s">
        <v>14</v>
      </c>
      <c r="I1" t="s">
        <v>13</v>
      </c>
    </row>
    <row r="2" spans="2:10">
      <c r="B2" t="s">
        <v>15</v>
      </c>
      <c r="E2" s="29">
        <v>0</v>
      </c>
      <c r="F2">
        <f>(1+1/10000)^10000</f>
        <v>2.7181459268243562</v>
      </c>
      <c r="G2" s="30">
        <f>F2^E2</f>
        <v>1</v>
      </c>
      <c r="H2">
        <f>1/F2</f>
        <v>0.36789783437724127</v>
      </c>
      <c r="I2">
        <f>(1+1/10000000)^10000000</f>
        <v>2.7182816939803724</v>
      </c>
      <c r="J2">
        <f>1/I2</f>
        <v>0.36787945937115252</v>
      </c>
    </row>
    <row r="3" spans="2:10">
      <c r="B3" t="s">
        <v>17</v>
      </c>
      <c r="E3" s="29">
        <v>1E-4</v>
      </c>
      <c r="F3">
        <f t="shared" ref="F3:F66" si="0">(1+1/10000)^10000</f>
        <v>2.7181459268243562</v>
      </c>
      <c r="G3" s="30">
        <f t="shared" ref="G3:G66" si="1">F3^E3</f>
        <v>1.0001</v>
      </c>
    </row>
    <row r="4" spans="2:10">
      <c r="B4" s="34" t="s">
        <v>125</v>
      </c>
      <c r="C4" s="33" t="s">
        <v>16</v>
      </c>
      <c r="E4" s="29">
        <v>2.0000000000000001E-4</v>
      </c>
      <c r="F4">
        <f t="shared" si="0"/>
        <v>2.7181459268243562</v>
      </c>
      <c r="G4" s="30">
        <f t="shared" si="1"/>
        <v>1.0002000099999999</v>
      </c>
    </row>
    <row r="5" spans="2:10">
      <c r="B5" s="34">
        <v>1E-4</v>
      </c>
      <c r="C5" s="33"/>
      <c r="E5" s="29">
        <v>2.9999999999999997E-4</v>
      </c>
      <c r="F5">
        <f t="shared" si="0"/>
        <v>2.7181459268243562</v>
      </c>
      <c r="G5" s="30">
        <f t="shared" si="1"/>
        <v>1.0003000300009999</v>
      </c>
    </row>
    <row r="6" spans="2:10">
      <c r="B6" s="34">
        <v>2.0000000000000001E-4</v>
      </c>
      <c r="C6" s="33"/>
      <c r="E6" s="29">
        <v>4.0000000000000002E-4</v>
      </c>
      <c r="F6">
        <f t="shared" si="0"/>
        <v>2.7181459268243562</v>
      </c>
      <c r="G6" s="30">
        <f t="shared" si="1"/>
        <v>1.0004000600039999</v>
      </c>
    </row>
    <row r="7" spans="2:10">
      <c r="B7" t="s">
        <v>18</v>
      </c>
      <c r="E7" s="29">
        <v>5.0000000000000001E-4</v>
      </c>
      <c r="F7">
        <f t="shared" si="0"/>
        <v>2.7181459268243562</v>
      </c>
      <c r="G7" s="30">
        <f t="shared" si="1"/>
        <v>1.0005001000100004</v>
      </c>
    </row>
    <row r="8" spans="2:10">
      <c r="E8" s="29">
        <v>5.9999999999999995E-4</v>
      </c>
      <c r="F8">
        <f t="shared" si="0"/>
        <v>2.7181459268243562</v>
      </c>
      <c r="G8" s="30">
        <f t="shared" si="1"/>
        <v>1.0006001500200012</v>
      </c>
    </row>
    <row r="9" spans="2:10">
      <c r="B9" s="33" t="s">
        <v>19</v>
      </c>
      <c r="C9" s="33"/>
      <c r="E9" s="29">
        <v>6.9999999999999999E-4</v>
      </c>
      <c r="F9">
        <f t="shared" si="0"/>
        <v>2.7181459268243562</v>
      </c>
      <c r="G9" s="30">
        <f t="shared" si="1"/>
        <v>1.0007002100350033</v>
      </c>
    </row>
    <row r="10" spans="2:10">
      <c r="B10" s="34">
        <v>1E-4</v>
      </c>
      <c r="C10" s="33"/>
      <c r="E10" s="29">
        <v>8.0000000000000004E-4</v>
      </c>
      <c r="F10">
        <f t="shared" si="0"/>
        <v>2.7181459268243562</v>
      </c>
      <c r="G10" s="30">
        <f t="shared" si="1"/>
        <v>1.0008002800560067</v>
      </c>
    </row>
    <row r="11" spans="2:10" ht="17.399999999999999" customHeight="1">
      <c r="B11" s="34">
        <v>2.0000000000000001E-4</v>
      </c>
      <c r="C11" s="33"/>
      <c r="E11" s="29">
        <v>8.9999999999999998E-4</v>
      </c>
      <c r="F11">
        <f t="shared" si="0"/>
        <v>2.7181459268243562</v>
      </c>
      <c r="G11" s="30">
        <f t="shared" si="1"/>
        <v>1.0009003600840123</v>
      </c>
    </row>
    <row r="12" spans="2:10" ht="17.399999999999999" customHeight="1">
      <c r="B12" t="s">
        <v>20</v>
      </c>
      <c r="E12" s="29">
        <v>1E-3</v>
      </c>
      <c r="F12">
        <f t="shared" si="0"/>
        <v>2.7181459268243562</v>
      </c>
      <c r="G12" s="30">
        <f t="shared" si="1"/>
        <v>1.0010004501200207</v>
      </c>
    </row>
    <row r="13" spans="2:10">
      <c r="E13" s="29">
        <v>1.1000000000000001E-3</v>
      </c>
      <c r="F13">
        <f t="shared" si="0"/>
        <v>2.7181459268243562</v>
      </c>
      <c r="G13" s="30">
        <f t="shared" si="1"/>
        <v>1.0011005501650327</v>
      </c>
    </row>
    <row r="14" spans="2:10">
      <c r="B14" t="s">
        <v>21</v>
      </c>
      <c r="E14" s="29">
        <v>1.1999999999999999E-3</v>
      </c>
      <c r="F14">
        <f t="shared" si="0"/>
        <v>2.7181459268243562</v>
      </c>
      <c r="G14" s="30">
        <f t="shared" si="1"/>
        <v>1.0012006602200492</v>
      </c>
    </row>
    <row r="15" spans="2:10">
      <c r="B15" t="s">
        <v>22</v>
      </c>
      <c r="E15" s="29">
        <v>1.2999999999999999E-3</v>
      </c>
      <c r="F15">
        <f t="shared" si="0"/>
        <v>2.7181459268243562</v>
      </c>
      <c r="G15" s="30">
        <f t="shared" si="1"/>
        <v>1.0013007802860712</v>
      </c>
    </row>
    <row r="16" spans="2:10">
      <c r="B16" t="s">
        <v>23</v>
      </c>
      <c r="E16" s="29">
        <v>1.4E-3</v>
      </c>
      <c r="F16">
        <f t="shared" si="0"/>
        <v>2.7181459268243562</v>
      </c>
      <c r="G16" s="30">
        <f t="shared" si="1"/>
        <v>1.0014009103640997</v>
      </c>
    </row>
    <row r="17" spans="2:7">
      <c r="E17" s="29">
        <v>1.5E-3</v>
      </c>
      <c r="F17">
        <f t="shared" si="0"/>
        <v>2.7181459268243562</v>
      </c>
      <c r="G17" s="30">
        <f t="shared" si="1"/>
        <v>1.001501050455136</v>
      </c>
    </row>
    <row r="18" spans="2:7">
      <c r="B18" t="s">
        <v>24</v>
      </c>
      <c r="E18" s="29">
        <v>1.6000000000000001E-3</v>
      </c>
      <c r="F18">
        <f t="shared" si="0"/>
        <v>2.7181459268243562</v>
      </c>
      <c r="G18" s="30">
        <f t="shared" si="1"/>
        <v>1.0016012005601815</v>
      </c>
    </row>
    <row r="19" spans="2:7">
      <c r="B19" t="s">
        <v>25</v>
      </c>
      <c r="E19" s="29">
        <v>1.6999999999999999E-3</v>
      </c>
      <c r="F19">
        <f t="shared" si="0"/>
        <v>2.7181459268243562</v>
      </c>
      <c r="G19" s="30">
        <f t="shared" si="1"/>
        <v>1.0017013606802374</v>
      </c>
    </row>
    <row r="20" spans="2:7">
      <c r="E20" s="29">
        <v>1.8E-3</v>
      </c>
      <c r="F20">
        <f t="shared" si="0"/>
        <v>2.7181459268243562</v>
      </c>
      <c r="G20" s="30">
        <f t="shared" si="1"/>
        <v>1.0018015308163055</v>
      </c>
    </row>
    <row r="21" spans="2:7">
      <c r="B21" t="s">
        <v>26</v>
      </c>
      <c r="E21" s="29">
        <v>1.9E-3</v>
      </c>
      <c r="F21">
        <f t="shared" si="0"/>
        <v>2.7181459268243562</v>
      </c>
      <c r="G21" s="30">
        <f t="shared" si="1"/>
        <v>1.0019017109693871</v>
      </c>
    </row>
    <row r="22" spans="2:7">
      <c r="E22" s="29">
        <v>2E-3</v>
      </c>
      <c r="F22">
        <f t="shared" si="0"/>
        <v>2.7181459268243562</v>
      </c>
      <c r="G22" s="30">
        <f t="shared" si="1"/>
        <v>1.0020019011404839</v>
      </c>
    </row>
    <row r="23" spans="2:7">
      <c r="B23" t="s">
        <v>27</v>
      </c>
      <c r="E23" s="29">
        <v>2.0999999999999999E-3</v>
      </c>
      <c r="F23">
        <f t="shared" si="0"/>
        <v>2.7181459268243562</v>
      </c>
      <c r="G23" s="30">
        <f t="shared" si="1"/>
        <v>1.002102101330598</v>
      </c>
    </row>
    <row r="24" spans="2:7">
      <c r="E24" s="29">
        <v>2.2000000000000001E-3</v>
      </c>
      <c r="F24">
        <f t="shared" si="0"/>
        <v>2.7181459268243562</v>
      </c>
      <c r="G24" s="30">
        <f t="shared" si="1"/>
        <v>1.002202311540731</v>
      </c>
    </row>
    <row r="25" spans="2:7">
      <c r="B25" t="s">
        <v>28</v>
      </c>
      <c r="E25" s="29">
        <v>2.3E-3</v>
      </c>
      <c r="F25">
        <f t="shared" si="0"/>
        <v>2.7181459268243562</v>
      </c>
      <c r="G25" s="30">
        <f t="shared" si="1"/>
        <v>1.002302531771885</v>
      </c>
    </row>
    <row r="26" spans="2:7">
      <c r="E26" s="29">
        <v>2.3999999999999998E-3</v>
      </c>
      <c r="F26">
        <f t="shared" si="0"/>
        <v>2.7181459268243562</v>
      </c>
      <c r="G26" s="30">
        <f t="shared" si="1"/>
        <v>1.0024027620250622</v>
      </c>
    </row>
    <row r="27" spans="2:7">
      <c r="E27" s="29">
        <v>2.5000000000000001E-3</v>
      </c>
      <c r="F27">
        <f t="shared" si="0"/>
        <v>2.7181459268243562</v>
      </c>
      <c r="G27" s="30">
        <f t="shared" si="1"/>
        <v>1.0025030023012647</v>
      </c>
    </row>
    <row r="28" spans="2:7">
      <c r="E28" s="29">
        <v>2.5999999999999999E-3</v>
      </c>
      <c r="F28">
        <f t="shared" si="0"/>
        <v>2.7181459268243562</v>
      </c>
      <c r="G28" s="30">
        <f t="shared" si="1"/>
        <v>1.0026032526014947</v>
      </c>
    </row>
    <row r="29" spans="2:7">
      <c r="E29" s="29">
        <v>2.7000000000000001E-3</v>
      </c>
      <c r="F29">
        <f t="shared" si="0"/>
        <v>2.7181459268243562</v>
      </c>
      <c r="G29" s="30">
        <f t="shared" si="1"/>
        <v>1.002703512926755</v>
      </c>
    </row>
    <row r="30" spans="2:7">
      <c r="E30" s="29">
        <v>2.8E-3</v>
      </c>
      <c r="F30">
        <f t="shared" si="0"/>
        <v>2.7181459268243562</v>
      </c>
      <c r="G30" s="30">
        <f t="shared" si="1"/>
        <v>1.0028037832780476</v>
      </c>
    </row>
    <row r="31" spans="2:7">
      <c r="E31" s="29">
        <v>2.8999999999999998E-3</v>
      </c>
      <c r="F31">
        <f t="shared" si="0"/>
        <v>2.7181459268243562</v>
      </c>
      <c r="G31" s="30">
        <f t="shared" si="1"/>
        <v>1.0029040636563753</v>
      </c>
    </row>
    <row r="32" spans="2:7">
      <c r="E32" s="29">
        <v>3.0000000000000001E-3</v>
      </c>
      <c r="F32">
        <f t="shared" si="0"/>
        <v>2.7181459268243562</v>
      </c>
      <c r="G32" s="30">
        <f t="shared" si="1"/>
        <v>1.0030043540627409</v>
      </c>
    </row>
    <row r="33" spans="5:7">
      <c r="E33" s="29">
        <v>3.0999999999999999E-3</v>
      </c>
      <c r="F33">
        <f t="shared" si="0"/>
        <v>2.7181459268243562</v>
      </c>
      <c r="G33" s="30">
        <f t="shared" si="1"/>
        <v>1.0031046544981472</v>
      </c>
    </row>
    <row r="34" spans="5:7">
      <c r="E34" s="29">
        <v>3.2000000000000002E-3</v>
      </c>
      <c r="F34">
        <f t="shared" si="0"/>
        <v>2.7181459268243562</v>
      </c>
      <c r="G34" s="30">
        <f t="shared" si="1"/>
        <v>1.003204964963597</v>
      </c>
    </row>
    <row r="35" spans="5:7">
      <c r="E35" s="29">
        <v>3.3E-3</v>
      </c>
      <c r="F35">
        <f t="shared" si="0"/>
        <v>2.7181459268243562</v>
      </c>
      <c r="G35" s="30">
        <f t="shared" si="1"/>
        <v>1.0033052854600932</v>
      </c>
    </row>
    <row r="36" spans="5:7">
      <c r="E36" s="29">
        <v>3.3999999999999998E-3</v>
      </c>
      <c r="F36">
        <f t="shared" si="0"/>
        <v>2.7181459268243562</v>
      </c>
      <c r="G36" s="30">
        <f t="shared" si="1"/>
        <v>1.0034056159886393</v>
      </c>
    </row>
    <row r="37" spans="5:7">
      <c r="E37" s="29">
        <v>3.5000000000000001E-3</v>
      </c>
      <c r="F37">
        <f t="shared" si="0"/>
        <v>2.7181459268243562</v>
      </c>
      <c r="G37" s="30">
        <f t="shared" si="1"/>
        <v>1.0035059565502382</v>
      </c>
    </row>
    <row r="38" spans="5:7">
      <c r="E38" s="29">
        <v>3.5999999999999999E-3</v>
      </c>
      <c r="F38">
        <f t="shared" si="0"/>
        <v>2.7181459268243562</v>
      </c>
      <c r="G38" s="30">
        <f t="shared" si="1"/>
        <v>1.0036063071458932</v>
      </c>
    </row>
    <row r="39" spans="5:7">
      <c r="E39" s="29">
        <v>3.7000000000000002E-3</v>
      </c>
      <c r="F39">
        <f t="shared" si="0"/>
        <v>2.7181459268243562</v>
      </c>
      <c r="G39" s="30">
        <f t="shared" si="1"/>
        <v>1.0037066677766078</v>
      </c>
    </row>
    <row r="40" spans="5:7">
      <c r="E40" s="29">
        <v>3.8E-3</v>
      </c>
      <c r="F40">
        <f t="shared" si="0"/>
        <v>2.7181459268243562</v>
      </c>
      <c r="G40" s="30">
        <f t="shared" si="1"/>
        <v>1.0038070384433853</v>
      </c>
    </row>
    <row r="41" spans="5:7">
      <c r="E41" s="29">
        <v>3.8999999999999998E-3</v>
      </c>
      <c r="F41">
        <f t="shared" si="0"/>
        <v>2.7181459268243562</v>
      </c>
      <c r="G41" s="30">
        <f t="shared" si="1"/>
        <v>1.0039074191472297</v>
      </c>
    </row>
    <row r="42" spans="5:7">
      <c r="E42" s="29">
        <v>4.0000000000000001E-3</v>
      </c>
      <c r="F42">
        <f t="shared" si="0"/>
        <v>2.7181459268243562</v>
      </c>
      <c r="G42" s="30">
        <f t="shared" si="1"/>
        <v>1.0040078098891443</v>
      </c>
    </row>
    <row r="43" spans="5:7">
      <c r="E43" s="29">
        <v>4.1000000000000003E-3</v>
      </c>
      <c r="F43">
        <f t="shared" si="0"/>
        <v>2.7181459268243562</v>
      </c>
      <c r="G43" s="30">
        <f t="shared" si="1"/>
        <v>1.0041082106701331</v>
      </c>
    </row>
    <row r="44" spans="5:7">
      <c r="E44" s="29">
        <v>4.1999999999999997E-3</v>
      </c>
      <c r="F44">
        <f t="shared" si="0"/>
        <v>2.7181459268243562</v>
      </c>
      <c r="G44" s="30">
        <f t="shared" si="1"/>
        <v>1.0042086214912003</v>
      </c>
    </row>
    <row r="45" spans="5:7">
      <c r="E45" s="29">
        <v>4.3E-3</v>
      </c>
      <c r="F45">
        <f t="shared" si="0"/>
        <v>2.7181459268243562</v>
      </c>
      <c r="G45" s="30">
        <f t="shared" si="1"/>
        <v>1.0043090423533492</v>
      </c>
    </row>
    <row r="46" spans="5:7">
      <c r="E46" s="29">
        <v>4.4000000000000003E-3</v>
      </c>
      <c r="F46">
        <f t="shared" si="0"/>
        <v>2.7181459268243562</v>
      </c>
      <c r="G46" s="30">
        <f t="shared" si="1"/>
        <v>1.0044094732575846</v>
      </c>
    </row>
    <row r="47" spans="5:7">
      <c r="E47" s="29">
        <v>4.4999999999999997E-3</v>
      </c>
      <c r="F47">
        <f t="shared" si="0"/>
        <v>2.7181459268243562</v>
      </c>
      <c r="G47" s="30">
        <f t="shared" si="1"/>
        <v>1.0045099142049103</v>
      </c>
    </row>
    <row r="48" spans="5:7">
      <c r="E48" s="29">
        <v>4.5999999999999999E-3</v>
      </c>
      <c r="F48">
        <f t="shared" si="0"/>
        <v>2.7181459268243562</v>
      </c>
      <c r="G48" s="30">
        <f t="shared" si="1"/>
        <v>1.0046103651963307</v>
      </c>
    </row>
    <row r="49" spans="5:7">
      <c r="E49" s="29">
        <v>4.7000000000000002E-3</v>
      </c>
      <c r="F49">
        <f t="shared" si="0"/>
        <v>2.7181459268243562</v>
      </c>
      <c r="G49" s="30">
        <f t="shared" si="1"/>
        <v>1.0047108262328504</v>
      </c>
    </row>
    <row r="50" spans="5:7">
      <c r="E50" s="29">
        <v>4.7999999999999996E-3</v>
      </c>
      <c r="F50">
        <f t="shared" si="0"/>
        <v>2.7181459268243562</v>
      </c>
      <c r="G50" s="30">
        <f t="shared" si="1"/>
        <v>1.0048112973154737</v>
      </c>
    </row>
    <row r="51" spans="5:7">
      <c r="E51" s="29">
        <v>4.8999999999999998E-3</v>
      </c>
      <c r="F51">
        <f t="shared" si="0"/>
        <v>2.7181459268243562</v>
      </c>
      <c r="G51" s="30">
        <f t="shared" si="1"/>
        <v>1.0049117784452051</v>
      </c>
    </row>
    <row r="52" spans="5:7">
      <c r="E52" s="29">
        <v>5.0000000000000001E-3</v>
      </c>
      <c r="F52">
        <f t="shared" si="0"/>
        <v>2.7181459268243562</v>
      </c>
      <c r="G52" s="30">
        <f t="shared" si="1"/>
        <v>1.0050122696230497</v>
      </c>
    </row>
    <row r="53" spans="5:7">
      <c r="E53" s="29">
        <v>5.1000000000000004E-3</v>
      </c>
      <c r="F53">
        <f t="shared" si="0"/>
        <v>2.7181459268243562</v>
      </c>
      <c r="G53" s="30">
        <f t="shared" si="1"/>
        <v>1.0051127708500118</v>
      </c>
    </row>
    <row r="54" spans="5:7">
      <c r="E54" s="29">
        <v>5.1999999999999998E-3</v>
      </c>
      <c r="F54">
        <f t="shared" si="0"/>
        <v>2.7181459268243562</v>
      </c>
      <c r="G54" s="30">
        <f t="shared" si="1"/>
        <v>1.0052132821270969</v>
      </c>
    </row>
    <row r="55" spans="5:7">
      <c r="E55" s="29">
        <v>5.3E-3</v>
      </c>
      <c r="F55">
        <f t="shared" si="0"/>
        <v>2.7181459268243562</v>
      </c>
      <c r="G55" s="30">
        <f t="shared" si="1"/>
        <v>1.0053138034553095</v>
      </c>
    </row>
    <row r="56" spans="5:7">
      <c r="E56" s="29">
        <v>5.4000000000000003E-3</v>
      </c>
      <c r="F56">
        <f t="shared" si="0"/>
        <v>2.7181459268243562</v>
      </c>
      <c r="G56" s="30">
        <f t="shared" si="1"/>
        <v>1.005414334835655</v>
      </c>
    </row>
    <row r="57" spans="5:7">
      <c r="E57" s="29">
        <v>5.4999999999999997E-3</v>
      </c>
      <c r="F57">
        <f t="shared" si="0"/>
        <v>2.7181459268243562</v>
      </c>
      <c r="G57" s="30">
        <f t="shared" si="1"/>
        <v>1.0055148762691386</v>
      </c>
    </row>
    <row r="58" spans="5:7">
      <c r="E58" s="29">
        <v>5.5999999999999999E-3</v>
      </c>
      <c r="F58">
        <f t="shared" si="0"/>
        <v>2.7181459268243562</v>
      </c>
      <c r="G58" s="30">
        <f t="shared" si="1"/>
        <v>1.0056154277567655</v>
      </c>
    </row>
    <row r="59" spans="5:7">
      <c r="E59" s="29">
        <v>5.7000000000000002E-3</v>
      </c>
      <c r="F59">
        <f t="shared" si="0"/>
        <v>2.7181459268243562</v>
      </c>
      <c r="G59" s="30">
        <f t="shared" si="1"/>
        <v>1.0057159892995411</v>
      </c>
    </row>
    <row r="60" spans="5:7">
      <c r="E60" s="29">
        <v>5.7999999999999996E-3</v>
      </c>
      <c r="F60">
        <f t="shared" si="0"/>
        <v>2.7181459268243562</v>
      </c>
      <c r="G60" s="30">
        <f t="shared" si="1"/>
        <v>1.005816560898471</v>
      </c>
    </row>
    <row r="61" spans="5:7">
      <c r="E61" s="29">
        <v>5.8999999999999999E-3</v>
      </c>
      <c r="F61">
        <f t="shared" si="0"/>
        <v>2.7181459268243562</v>
      </c>
      <c r="G61" s="30">
        <f t="shared" si="1"/>
        <v>1.0059171425545608</v>
      </c>
    </row>
    <row r="62" spans="5:7">
      <c r="E62" s="29">
        <v>6.0000000000000001E-3</v>
      </c>
      <c r="F62">
        <f t="shared" si="0"/>
        <v>2.7181459268243562</v>
      </c>
      <c r="G62" s="30">
        <f t="shared" si="1"/>
        <v>1.0060177342688161</v>
      </c>
    </row>
    <row r="63" spans="5:7">
      <c r="E63" s="29">
        <v>6.1000000000000004E-3</v>
      </c>
      <c r="F63">
        <f t="shared" si="0"/>
        <v>2.7181459268243562</v>
      </c>
      <c r="G63" s="30">
        <f t="shared" si="1"/>
        <v>1.006118336042243</v>
      </c>
    </row>
    <row r="64" spans="5:7">
      <c r="E64" s="29">
        <v>6.1999999999999998E-3</v>
      </c>
      <c r="F64">
        <f t="shared" si="0"/>
        <v>2.7181459268243562</v>
      </c>
      <c r="G64" s="30">
        <f t="shared" si="1"/>
        <v>1.0062189478758472</v>
      </c>
    </row>
    <row r="65" spans="5:7">
      <c r="E65" s="29">
        <v>6.3E-3</v>
      </c>
      <c r="F65">
        <f t="shared" si="0"/>
        <v>2.7181459268243562</v>
      </c>
      <c r="G65" s="30">
        <f t="shared" si="1"/>
        <v>1.0063195697706349</v>
      </c>
    </row>
    <row r="66" spans="5:7">
      <c r="E66" s="29">
        <v>6.4000000000000003E-3</v>
      </c>
      <c r="F66">
        <f t="shared" si="0"/>
        <v>2.7181459268243562</v>
      </c>
      <c r="G66" s="30">
        <f t="shared" si="1"/>
        <v>1.0064202017276118</v>
      </c>
    </row>
    <row r="67" spans="5:7">
      <c r="E67" s="29">
        <v>6.4999999999999997E-3</v>
      </c>
      <c r="F67">
        <f t="shared" ref="F67:F130" si="2">(1+1/10000)^10000</f>
        <v>2.7181459268243562</v>
      </c>
      <c r="G67" s="30">
        <f t="shared" ref="G67:G101" si="3">F67^E67</f>
        <v>1.0065208437477846</v>
      </c>
    </row>
    <row r="68" spans="5:7">
      <c r="E68" s="29">
        <v>6.6E-3</v>
      </c>
      <c r="F68">
        <f t="shared" si="2"/>
        <v>2.7181459268243562</v>
      </c>
      <c r="G68" s="30">
        <f t="shared" si="3"/>
        <v>1.0066214958321593</v>
      </c>
    </row>
    <row r="69" spans="5:7">
      <c r="E69" s="29">
        <v>6.7000000000000002E-3</v>
      </c>
      <c r="F69">
        <f t="shared" si="2"/>
        <v>2.7181459268243562</v>
      </c>
      <c r="G69" s="30">
        <f t="shared" si="3"/>
        <v>1.0067221579817425</v>
      </c>
    </row>
    <row r="70" spans="5:7">
      <c r="E70" s="29">
        <v>6.7999999999999996E-3</v>
      </c>
      <c r="F70">
        <f t="shared" si="2"/>
        <v>2.7181459268243562</v>
      </c>
      <c r="G70" s="30">
        <f t="shared" si="3"/>
        <v>1.0068228301975406</v>
      </c>
    </row>
    <row r="71" spans="5:7">
      <c r="E71" s="29">
        <v>6.8999999999999999E-3</v>
      </c>
      <c r="F71">
        <f t="shared" si="2"/>
        <v>2.7181459268243562</v>
      </c>
      <c r="G71" s="30">
        <f t="shared" si="3"/>
        <v>1.0069235124805604</v>
      </c>
    </row>
    <row r="72" spans="5:7">
      <c r="E72" s="29">
        <v>7.0000000000000001E-3</v>
      </c>
      <c r="F72">
        <f t="shared" si="2"/>
        <v>2.7181459268243562</v>
      </c>
      <c r="G72" s="30">
        <f t="shared" si="3"/>
        <v>1.0070242048318083</v>
      </c>
    </row>
    <row r="73" spans="5:7">
      <c r="E73" s="29">
        <v>7.1000000000000004E-3</v>
      </c>
      <c r="F73">
        <f t="shared" si="2"/>
        <v>2.7181459268243562</v>
      </c>
      <c r="G73" s="30">
        <f t="shared" si="3"/>
        <v>1.0071249072522916</v>
      </c>
    </row>
    <row r="74" spans="5:7">
      <c r="E74" s="29">
        <v>7.1999999999999998E-3</v>
      </c>
      <c r="F74">
        <f t="shared" si="2"/>
        <v>2.7181459268243562</v>
      </c>
      <c r="G74" s="30">
        <f t="shared" si="3"/>
        <v>1.0072256197430167</v>
      </c>
    </row>
    <row r="75" spans="5:7">
      <c r="E75" s="29">
        <v>7.3000000000000001E-3</v>
      </c>
      <c r="F75">
        <f t="shared" si="2"/>
        <v>2.7181459268243562</v>
      </c>
      <c r="G75" s="30">
        <f t="shared" si="3"/>
        <v>1.007326342304991</v>
      </c>
    </row>
    <row r="76" spans="5:7">
      <c r="E76" s="29">
        <v>7.4000000000000003E-3</v>
      </c>
      <c r="F76">
        <f t="shared" si="2"/>
        <v>2.7181459268243562</v>
      </c>
      <c r="G76" s="30">
        <f t="shared" si="3"/>
        <v>1.0074270749392216</v>
      </c>
    </row>
    <row r="77" spans="5:7">
      <c r="E77" s="29">
        <v>7.4999999999999997E-3</v>
      </c>
      <c r="F77">
        <f t="shared" si="2"/>
        <v>2.7181459268243562</v>
      </c>
      <c r="G77" s="30">
        <f t="shared" si="3"/>
        <v>1.0075278176467153</v>
      </c>
    </row>
    <row r="78" spans="5:7">
      <c r="E78" s="29">
        <v>7.6E-3</v>
      </c>
      <c r="F78">
        <f t="shared" si="2"/>
        <v>2.7181459268243562</v>
      </c>
      <c r="G78" s="30">
        <f t="shared" si="3"/>
        <v>1.00762857042848</v>
      </c>
    </row>
    <row r="79" spans="5:7">
      <c r="E79" s="29">
        <v>7.7000000000000002E-3</v>
      </c>
      <c r="F79">
        <f t="shared" si="2"/>
        <v>2.7181459268243562</v>
      </c>
      <c r="G79" s="30">
        <f t="shared" si="3"/>
        <v>1.0077293332855228</v>
      </c>
    </row>
    <row r="80" spans="5:7">
      <c r="E80" s="29">
        <v>7.7999999999999996E-3</v>
      </c>
      <c r="F80">
        <f t="shared" si="2"/>
        <v>2.7181459268243562</v>
      </c>
      <c r="G80" s="30">
        <f t="shared" si="3"/>
        <v>1.0078301062188513</v>
      </c>
    </row>
    <row r="81" spans="5:7">
      <c r="E81" s="29">
        <v>7.9000000000000008E-3</v>
      </c>
      <c r="F81">
        <f t="shared" si="2"/>
        <v>2.7181459268243562</v>
      </c>
      <c r="G81" s="30">
        <f t="shared" si="3"/>
        <v>1.0079308892294732</v>
      </c>
    </row>
    <row r="82" spans="5:7">
      <c r="E82" s="29">
        <v>8.0000000000000002E-3</v>
      </c>
      <c r="F82">
        <f t="shared" si="2"/>
        <v>2.7181459268243562</v>
      </c>
      <c r="G82" s="30">
        <f t="shared" si="3"/>
        <v>1.0080316823183961</v>
      </c>
    </row>
    <row r="83" spans="5:7">
      <c r="E83" s="29">
        <v>8.0999999999999996E-3</v>
      </c>
      <c r="F83">
        <f t="shared" si="2"/>
        <v>2.7181459268243562</v>
      </c>
      <c r="G83" s="30">
        <f t="shared" si="3"/>
        <v>1.008132485486628</v>
      </c>
    </row>
    <row r="84" spans="5:7">
      <c r="E84" s="29">
        <v>8.2000000000000007E-3</v>
      </c>
      <c r="F84">
        <f t="shared" si="2"/>
        <v>2.7181459268243562</v>
      </c>
      <c r="G84" s="30">
        <f t="shared" si="3"/>
        <v>1.0082332987351765</v>
      </c>
    </row>
    <row r="85" spans="5:7">
      <c r="E85" s="29">
        <v>8.3000000000000001E-3</v>
      </c>
      <c r="F85">
        <f t="shared" si="2"/>
        <v>2.7181459268243562</v>
      </c>
      <c r="G85" s="30">
        <f t="shared" si="3"/>
        <v>1.0083341220650501</v>
      </c>
    </row>
    <row r="86" spans="5:7">
      <c r="E86" s="29">
        <v>8.3999999999999995E-3</v>
      </c>
      <c r="F86">
        <f t="shared" si="2"/>
        <v>2.7181459268243562</v>
      </c>
      <c r="G86" s="30">
        <f t="shared" si="3"/>
        <v>1.0084349554772565</v>
      </c>
    </row>
    <row r="87" spans="5:7">
      <c r="E87" s="29">
        <v>8.5000000000000006E-3</v>
      </c>
      <c r="F87">
        <f t="shared" si="2"/>
        <v>2.7181459268243562</v>
      </c>
      <c r="G87" s="30">
        <f t="shared" si="3"/>
        <v>1.0085357989728043</v>
      </c>
    </row>
    <row r="88" spans="5:7">
      <c r="E88" s="29">
        <v>8.6E-3</v>
      </c>
      <c r="F88">
        <f t="shared" si="2"/>
        <v>2.7181459268243562</v>
      </c>
      <c r="G88" s="30">
        <f t="shared" si="3"/>
        <v>1.0086366525527015</v>
      </c>
    </row>
    <row r="89" spans="5:7">
      <c r="E89" s="29">
        <v>8.6999999999999994E-3</v>
      </c>
      <c r="F89">
        <f t="shared" si="2"/>
        <v>2.7181459268243562</v>
      </c>
      <c r="G89" s="30">
        <f t="shared" si="3"/>
        <v>1.0087375162179566</v>
      </c>
    </row>
    <row r="90" spans="5:7">
      <c r="E90" s="29">
        <v>8.7999999999999901E-3</v>
      </c>
      <c r="F90">
        <f t="shared" si="2"/>
        <v>2.7181459268243562</v>
      </c>
      <c r="G90" s="30">
        <f t="shared" si="3"/>
        <v>1.0088383899695785</v>
      </c>
    </row>
    <row r="91" spans="5:7">
      <c r="E91" s="29">
        <v>8.8999999999999895E-3</v>
      </c>
      <c r="F91">
        <f t="shared" si="2"/>
        <v>2.7181459268243562</v>
      </c>
      <c r="G91" s="30">
        <f t="shared" si="3"/>
        <v>1.0089392738085754</v>
      </c>
    </row>
    <row r="92" spans="5:7">
      <c r="E92" s="29">
        <v>8.9999999999999993E-3</v>
      </c>
      <c r="F92">
        <f t="shared" si="2"/>
        <v>2.7181459268243562</v>
      </c>
      <c r="G92" s="30">
        <f t="shared" si="3"/>
        <v>1.0090401677359562</v>
      </c>
    </row>
    <row r="93" spans="5:7">
      <c r="E93" s="29">
        <v>9.09999999999999E-3</v>
      </c>
      <c r="F93">
        <f t="shared" si="2"/>
        <v>2.7181459268243562</v>
      </c>
      <c r="G93" s="30">
        <f t="shared" si="3"/>
        <v>1.0091410717527298</v>
      </c>
    </row>
    <row r="94" spans="5:7">
      <c r="E94" s="29">
        <v>9.1999999999999894E-3</v>
      </c>
      <c r="F94">
        <f t="shared" si="2"/>
        <v>2.7181459268243562</v>
      </c>
      <c r="G94" s="30">
        <f t="shared" si="3"/>
        <v>1.0092419858599051</v>
      </c>
    </row>
    <row r="95" spans="5:7">
      <c r="E95" s="29">
        <v>9.2999999999999992E-3</v>
      </c>
      <c r="F95">
        <f t="shared" si="2"/>
        <v>2.7181459268243562</v>
      </c>
      <c r="G95" s="30">
        <f t="shared" si="3"/>
        <v>1.009342910058491</v>
      </c>
    </row>
    <row r="96" spans="5:7">
      <c r="E96" s="29">
        <v>9.39999999999999E-3</v>
      </c>
      <c r="F96">
        <f t="shared" si="2"/>
        <v>2.7181459268243562</v>
      </c>
      <c r="G96" s="30">
        <f t="shared" si="3"/>
        <v>1.0094438443494969</v>
      </c>
    </row>
    <row r="97" spans="5:7">
      <c r="E97" s="29">
        <v>9.4999999999999894E-3</v>
      </c>
      <c r="F97">
        <f t="shared" si="2"/>
        <v>2.7181459268243562</v>
      </c>
      <c r="G97" s="30">
        <f t="shared" si="3"/>
        <v>1.0095447887339317</v>
      </c>
    </row>
    <row r="98" spans="5:7">
      <c r="E98" s="29">
        <v>9.5999999999999992E-3</v>
      </c>
      <c r="F98">
        <f t="shared" si="2"/>
        <v>2.7181459268243562</v>
      </c>
      <c r="G98" s="30">
        <f t="shared" si="3"/>
        <v>1.009645743212805</v>
      </c>
    </row>
    <row r="99" spans="5:7">
      <c r="E99" s="29">
        <v>9.6999999999999899E-3</v>
      </c>
      <c r="F99">
        <f t="shared" si="2"/>
        <v>2.7181459268243562</v>
      </c>
      <c r="G99" s="30">
        <f t="shared" si="3"/>
        <v>1.0097467077871263</v>
      </c>
    </row>
    <row r="100" spans="5:7">
      <c r="E100" s="29">
        <v>9.7999999999999893E-3</v>
      </c>
      <c r="F100">
        <f t="shared" si="2"/>
        <v>2.7181459268243562</v>
      </c>
      <c r="G100" s="30">
        <f t="shared" si="3"/>
        <v>1.009847682457905</v>
      </c>
    </row>
    <row r="101" spans="5:7">
      <c r="E101" s="29">
        <v>9.8999999999999904E-3</v>
      </c>
      <c r="F101">
        <f t="shared" si="2"/>
        <v>2.7181459268243562</v>
      </c>
      <c r="G101" s="30">
        <f t="shared" si="3"/>
        <v>1.0099486672261508</v>
      </c>
    </row>
    <row r="102" spans="5:7">
      <c r="E102" s="29">
        <v>0.01</v>
      </c>
      <c r="F102">
        <f t="shared" si="2"/>
        <v>2.7181459268243562</v>
      </c>
      <c r="G102" s="30">
        <f t="shared" ref="G102:G165" si="4">F102^E102</f>
        <v>1.0100496620928734</v>
      </c>
    </row>
    <row r="103" spans="5:7">
      <c r="E103" s="29">
        <v>0.02</v>
      </c>
      <c r="F103">
        <f t="shared" si="2"/>
        <v>2.7181459268243562</v>
      </c>
      <c r="G103" s="30">
        <f t="shared" si="4"/>
        <v>1.0202003198939276</v>
      </c>
    </row>
    <row r="104" spans="5:7">
      <c r="E104" s="29">
        <v>0.03</v>
      </c>
      <c r="F104">
        <f t="shared" si="2"/>
        <v>2.7181459268243562</v>
      </c>
      <c r="G104" s="30">
        <f t="shared" si="4"/>
        <v>1.0304529883759028</v>
      </c>
    </row>
    <row r="105" spans="5:7">
      <c r="E105" s="29">
        <v>0.04</v>
      </c>
      <c r="F105">
        <f t="shared" si="2"/>
        <v>2.7181459268243562</v>
      </c>
      <c r="G105" s="30">
        <f t="shared" si="4"/>
        <v>1.0408086927116722</v>
      </c>
    </row>
    <row r="106" spans="5:7">
      <c r="E106" s="29">
        <v>0.05</v>
      </c>
      <c r="F106">
        <f t="shared" si="2"/>
        <v>2.7181459268243562</v>
      </c>
      <c r="G106" s="30">
        <f t="shared" si="4"/>
        <v>1.0512684683767497</v>
      </c>
    </row>
    <row r="107" spans="5:7">
      <c r="E107" s="29">
        <v>0.06</v>
      </c>
      <c r="F107">
        <f t="shared" si="2"/>
        <v>2.7181459268243562</v>
      </c>
      <c r="G107" s="30">
        <f t="shared" si="4"/>
        <v>1.0618333612528286</v>
      </c>
    </row>
    <row r="108" spans="5:7">
      <c r="E108" s="29">
        <v>7.0000000000000007E-2</v>
      </c>
      <c r="F108">
        <f t="shared" si="2"/>
        <v>2.7181459268243562</v>
      </c>
      <c r="G108" s="30">
        <f t="shared" si="4"/>
        <v>1.0725044277323594</v>
      </c>
    </row>
    <row r="109" spans="5:7">
      <c r="E109" s="29">
        <v>0.08</v>
      </c>
      <c r="F109">
        <f t="shared" si="2"/>
        <v>2.7181459268243562</v>
      </c>
      <c r="G109" s="30">
        <f t="shared" si="4"/>
        <v>1.0832827348241802</v>
      </c>
    </row>
    <row r="110" spans="5:7">
      <c r="E110" s="29">
        <v>0.09</v>
      </c>
      <c r="F110">
        <f t="shared" si="2"/>
        <v>2.7181459268243562</v>
      </c>
      <c r="G110" s="30">
        <f t="shared" si="4"/>
        <v>1.0941693602602069</v>
      </c>
    </row>
    <row r="111" spans="5:7">
      <c r="E111" s="29">
        <v>0.1</v>
      </c>
      <c r="F111">
        <f t="shared" si="2"/>
        <v>2.7181459268243562</v>
      </c>
      <c r="G111" s="30">
        <f t="shared" si="4"/>
        <v>1.1051653926031975</v>
      </c>
    </row>
    <row r="112" spans="5:7">
      <c r="E112" s="29">
        <v>0.11</v>
      </c>
      <c r="F112">
        <f t="shared" si="2"/>
        <v>2.7181459268243562</v>
      </c>
      <c r="G112" s="30">
        <f t="shared" si="4"/>
        <v>1.1162719313555971</v>
      </c>
    </row>
    <row r="113" spans="5:7">
      <c r="E113" s="29">
        <v>0.12</v>
      </c>
      <c r="F113">
        <f t="shared" si="2"/>
        <v>2.7181459268243562</v>
      </c>
      <c r="G113" s="30">
        <f t="shared" si="4"/>
        <v>1.1274900870694802</v>
      </c>
    </row>
    <row r="114" spans="5:7">
      <c r="E114" s="29">
        <v>0.13</v>
      </c>
      <c r="F114">
        <f t="shared" si="2"/>
        <v>2.7181459268243562</v>
      </c>
      <c r="G114" s="30">
        <f t="shared" si="4"/>
        <v>1.1388209814575927</v>
      </c>
    </row>
    <row r="115" spans="5:7">
      <c r="E115" s="29">
        <v>0.14000000000000001</v>
      </c>
      <c r="F115">
        <f t="shared" si="2"/>
        <v>2.7181459268243562</v>
      </c>
      <c r="G115" s="30">
        <f t="shared" si="4"/>
        <v>1.1502657475055158</v>
      </c>
    </row>
    <row r="116" spans="5:7">
      <c r="E116" s="29">
        <v>0.15</v>
      </c>
      <c r="F116">
        <f t="shared" si="2"/>
        <v>2.7181459268243562</v>
      </c>
      <c r="G116" s="30">
        <f t="shared" si="4"/>
        <v>1.1618255295849527</v>
      </c>
    </row>
    <row r="117" spans="5:7">
      <c r="E117" s="29">
        <v>0.16</v>
      </c>
      <c r="F117">
        <f t="shared" si="2"/>
        <v>2.7181459268243562</v>
      </c>
      <c r="G117" s="30">
        <f t="shared" si="4"/>
        <v>1.173501483568155</v>
      </c>
    </row>
    <row r="118" spans="5:7">
      <c r="E118" s="29">
        <v>0.17</v>
      </c>
      <c r="F118">
        <f t="shared" si="2"/>
        <v>2.7181459268243562</v>
      </c>
      <c r="G118" s="30">
        <f t="shared" si="4"/>
        <v>1.1852947769435005</v>
      </c>
    </row>
    <row r="119" spans="5:7">
      <c r="E119" s="29">
        <v>0.18</v>
      </c>
      <c r="F119">
        <f t="shared" si="2"/>
        <v>2.7181459268243562</v>
      </c>
      <c r="G119" s="30">
        <f t="shared" si="4"/>
        <v>1.1972065889322305</v>
      </c>
    </row>
    <row r="120" spans="5:7">
      <c r="E120" s="29">
        <v>0.19</v>
      </c>
      <c r="F120">
        <f t="shared" si="2"/>
        <v>2.7181459268243562</v>
      </c>
      <c r="G120" s="30">
        <f t="shared" si="4"/>
        <v>1.2092381106063608</v>
      </c>
    </row>
    <row r="121" spans="5:7">
      <c r="E121" s="29">
        <v>0.2</v>
      </c>
      <c r="F121">
        <f t="shared" si="2"/>
        <v>2.7181459268243562</v>
      </c>
      <c r="G121" s="30">
        <f t="shared" si="4"/>
        <v>1.2213905450077793</v>
      </c>
    </row>
    <row r="122" spans="5:7">
      <c r="E122" s="29">
        <v>0.21</v>
      </c>
      <c r="F122">
        <f t="shared" si="2"/>
        <v>2.7181459268243562</v>
      </c>
      <c r="G122" s="30">
        <f t="shared" si="4"/>
        <v>1.2336651072685381</v>
      </c>
    </row>
    <row r="123" spans="5:7">
      <c r="E123" s="29">
        <v>0.22</v>
      </c>
      <c r="F123">
        <f t="shared" si="2"/>
        <v>2.7181459268243562</v>
      </c>
      <c r="G123" s="30">
        <f t="shared" si="4"/>
        <v>1.2460630247323552</v>
      </c>
    </row>
    <row r="124" spans="5:7">
      <c r="E124" s="29">
        <v>0.23</v>
      </c>
      <c r="F124">
        <f t="shared" si="2"/>
        <v>2.7181459268243562</v>
      </c>
      <c r="G124" s="30">
        <f t="shared" si="4"/>
        <v>1.2585855370773391</v>
      </c>
    </row>
    <row r="125" spans="5:7">
      <c r="E125" s="29">
        <v>0.24</v>
      </c>
      <c r="F125">
        <f t="shared" si="2"/>
        <v>2.7181459268243562</v>
      </c>
      <c r="G125" s="30">
        <f t="shared" si="4"/>
        <v>1.2712338964399437</v>
      </c>
    </row>
    <row r="126" spans="5:7">
      <c r="E126" s="29">
        <v>0.25</v>
      </c>
      <c r="F126">
        <f t="shared" si="2"/>
        <v>2.7181459268243562</v>
      </c>
      <c r="G126" s="30">
        <f t="shared" si="4"/>
        <v>1.2840093675401718</v>
      </c>
    </row>
    <row r="127" spans="5:7">
      <c r="E127" s="29">
        <v>0.26</v>
      </c>
      <c r="F127">
        <f t="shared" si="2"/>
        <v>2.7181459268243562</v>
      </c>
      <c r="G127" s="30">
        <f t="shared" si="4"/>
        <v>1.2969132278080346</v>
      </c>
    </row>
    <row r="128" spans="5:7">
      <c r="E128" s="29">
        <v>0.27</v>
      </c>
      <c r="F128">
        <f t="shared" si="2"/>
        <v>2.7181459268243562</v>
      </c>
      <c r="G128" s="30">
        <f t="shared" si="4"/>
        <v>1.309946767511283</v>
      </c>
    </row>
    <row r="129" spans="5:7">
      <c r="E129" s="29">
        <v>0.28000000000000003</v>
      </c>
      <c r="F129">
        <f t="shared" si="2"/>
        <v>2.7181459268243562</v>
      </c>
      <c r="G129" s="30">
        <f t="shared" si="4"/>
        <v>1.3231112898844233</v>
      </c>
    </row>
    <row r="130" spans="5:7">
      <c r="E130" s="29">
        <v>0.28999999999999998</v>
      </c>
      <c r="F130">
        <f t="shared" si="2"/>
        <v>2.7181459268243562</v>
      </c>
      <c r="G130" s="30">
        <f t="shared" si="4"/>
        <v>1.3364081112590274</v>
      </c>
    </row>
    <row r="131" spans="5:7">
      <c r="E131" s="29">
        <v>0.3</v>
      </c>
      <c r="F131">
        <f t="shared" ref="F131:F194" si="5">(1+1/10000)^10000</f>
        <v>2.7181459268243562</v>
      </c>
      <c r="G131" s="30">
        <f t="shared" si="4"/>
        <v>1.3498385611953556</v>
      </c>
    </row>
    <row r="132" spans="5:7">
      <c r="E132" s="29">
        <v>0.31</v>
      </c>
      <c r="F132">
        <f t="shared" si="5"/>
        <v>2.7181459268243562</v>
      </c>
      <c r="G132" s="30">
        <f t="shared" si="4"/>
        <v>1.3634039826152995</v>
      </c>
    </row>
    <row r="133" spans="5:7">
      <c r="E133" s="29">
        <v>0.32</v>
      </c>
      <c r="F133">
        <f t="shared" si="5"/>
        <v>2.7181459268243562</v>
      </c>
      <c r="G133" s="30">
        <f t="shared" si="4"/>
        <v>1.3771057319366609</v>
      </c>
    </row>
    <row r="134" spans="5:7">
      <c r="E134" s="29">
        <v>0.33</v>
      </c>
      <c r="F134">
        <f t="shared" si="5"/>
        <v>2.7181459268243562</v>
      </c>
      <c r="G134" s="30">
        <f t="shared" si="4"/>
        <v>1.3909451792087835</v>
      </c>
    </row>
    <row r="135" spans="5:7">
      <c r="E135" s="29">
        <v>0.34</v>
      </c>
      <c r="F135">
        <f t="shared" si="5"/>
        <v>2.7181459268243562</v>
      </c>
      <c r="G135" s="30">
        <f t="shared" si="4"/>
        <v>1.4049237082495427</v>
      </c>
    </row>
    <row r="136" spans="5:7">
      <c r="E136" s="29">
        <v>0.35</v>
      </c>
      <c r="F136">
        <f t="shared" si="5"/>
        <v>2.7181459268243562</v>
      </c>
      <c r="G136" s="30">
        <f t="shared" si="4"/>
        <v>1.4190427167837172</v>
      </c>
    </row>
    <row r="137" spans="5:7">
      <c r="E137" s="29">
        <v>0.36</v>
      </c>
      <c r="F137">
        <f t="shared" si="5"/>
        <v>2.7181459268243562</v>
      </c>
      <c r="G137" s="30">
        <f t="shared" si="4"/>
        <v>1.4333036165827466</v>
      </c>
    </row>
    <row r="138" spans="5:7">
      <c r="E138" s="29">
        <v>0.37</v>
      </c>
      <c r="F138">
        <f t="shared" si="5"/>
        <v>2.7181459268243562</v>
      </c>
      <c r="G138" s="30">
        <f t="shared" si="4"/>
        <v>1.4477078336058964</v>
      </c>
    </row>
    <row r="139" spans="5:7">
      <c r="E139" s="29">
        <v>0.38</v>
      </c>
      <c r="F139">
        <f t="shared" si="5"/>
        <v>2.7181459268243562</v>
      </c>
      <c r="G139" s="30">
        <f t="shared" si="4"/>
        <v>1.4622568081428415</v>
      </c>
    </row>
    <row r="140" spans="5:7">
      <c r="E140" s="29">
        <v>0.39</v>
      </c>
      <c r="F140">
        <f t="shared" si="5"/>
        <v>2.7181459268243562</v>
      </c>
      <c r="G140" s="30">
        <f t="shared" si="4"/>
        <v>1.4769519949576806</v>
      </c>
    </row>
    <row r="141" spans="5:7">
      <c r="E141" s="29">
        <v>0.4</v>
      </c>
      <c r="F141">
        <f t="shared" si="5"/>
        <v>2.7181459268243562</v>
      </c>
      <c r="G141" s="30">
        <f t="shared" si="4"/>
        <v>1.4917948634344005</v>
      </c>
    </row>
    <row r="142" spans="5:7">
      <c r="E142" s="29">
        <v>0.41</v>
      </c>
      <c r="F142">
        <f t="shared" si="5"/>
        <v>2.7181459268243562</v>
      </c>
      <c r="G142" s="30">
        <f t="shared" si="4"/>
        <v>1.5067868977238001</v>
      </c>
    </row>
    <row r="143" spans="5:7">
      <c r="E143" s="29">
        <v>0.42</v>
      </c>
      <c r="F143">
        <f t="shared" si="5"/>
        <v>2.7181459268243562</v>
      </c>
      <c r="G143" s="30">
        <f t="shared" si="4"/>
        <v>1.5219295968918933</v>
      </c>
    </row>
    <row r="144" spans="5:7">
      <c r="E144" s="29">
        <v>0.43</v>
      </c>
      <c r="F144">
        <f t="shared" si="5"/>
        <v>2.7181459268243562</v>
      </c>
      <c r="G144" s="30">
        <f t="shared" si="4"/>
        <v>1.5372244750697999</v>
      </c>
    </row>
    <row r="145" spans="5:7">
      <c r="E145" s="29">
        <v>0.44</v>
      </c>
      <c r="F145">
        <f t="shared" si="5"/>
        <v>2.7181459268243562</v>
      </c>
      <c r="G145" s="30">
        <f t="shared" si="4"/>
        <v>1.5526730616051458</v>
      </c>
    </row>
    <row r="146" spans="5:7">
      <c r="E146" s="29">
        <v>0.45</v>
      </c>
      <c r="F146">
        <f t="shared" si="5"/>
        <v>2.7181459268243562</v>
      </c>
      <c r="G146" s="30">
        <f t="shared" si="4"/>
        <v>1.5682769012149846</v>
      </c>
    </row>
    <row r="147" spans="5:7">
      <c r="E147" s="29">
        <v>0.46</v>
      </c>
      <c r="F147">
        <f t="shared" si="5"/>
        <v>2.7181459268243562</v>
      </c>
      <c r="G147" s="30">
        <f t="shared" si="4"/>
        <v>1.5840375541402538</v>
      </c>
    </row>
    <row r="148" spans="5:7">
      <c r="E148" s="29">
        <v>0.47</v>
      </c>
      <c r="F148">
        <f t="shared" si="5"/>
        <v>2.7181459268243562</v>
      </c>
      <c r="G148" s="30">
        <f t="shared" si="4"/>
        <v>1.5999565963017848</v>
      </c>
    </row>
    <row r="149" spans="5:7">
      <c r="E149" s="29">
        <v>0.48</v>
      </c>
      <c r="F149">
        <f t="shared" si="5"/>
        <v>2.7181459268243562</v>
      </c>
      <c r="G149" s="30">
        <f t="shared" si="4"/>
        <v>1.6160356194578815</v>
      </c>
    </row>
    <row r="150" spans="5:7">
      <c r="E150" s="29">
        <v>0.49</v>
      </c>
      <c r="F150">
        <f t="shared" si="5"/>
        <v>2.7181459268243562</v>
      </c>
      <c r="G150" s="30">
        <f t="shared" si="4"/>
        <v>1.6322762313634804</v>
      </c>
    </row>
    <row r="151" spans="5:7">
      <c r="E151" s="29">
        <v>0.5</v>
      </c>
      <c r="F151">
        <f t="shared" si="5"/>
        <v>2.7181459268243562</v>
      </c>
      <c r="G151" s="30">
        <f t="shared" si="4"/>
        <v>1.6486800559309123</v>
      </c>
    </row>
    <row r="152" spans="5:7">
      <c r="E152" s="29">
        <v>0.51</v>
      </c>
      <c r="F152">
        <f t="shared" si="5"/>
        <v>2.7181459268243562</v>
      </c>
      <c r="G152" s="30">
        <f t="shared" si="4"/>
        <v>1.6652487333922774</v>
      </c>
    </row>
    <row r="153" spans="5:7">
      <c r="E153" s="29">
        <v>0.52</v>
      </c>
      <c r="F153">
        <f t="shared" si="5"/>
        <v>2.7181459268243562</v>
      </c>
      <c r="G153" s="30">
        <f t="shared" si="4"/>
        <v>1.6819839204634552</v>
      </c>
    </row>
    <row r="154" spans="5:7">
      <c r="E154" s="29">
        <v>0.53</v>
      </c>
      <c r="F154">
        <f t="shared" si="5"/>
        <v>2.7181459268243562</v>
      </c>
      <c r="G154" s="30">
        <f t="shared" si="4"/>
        <v>1.6988872905097594</v>
      </c>
    </row>
    <row r="155" spans="5:7">
      <c r="E155" s="29">
        <v>0.54</v>
      </c>
      <c r="F155">
        <f t="shared" si="5"/>
        <v>2.7181459268243562</v>
      </c>
      <c r="G155" s="30">
        <f t="shared" si="4"/>
        <v>1.7159605337132595</v>
      </c>
    </row>
    <row r="156" spans="5:7">
      <c r="E156" s="29">
        <v>0.55000000000000004</v>
      </c>
      <c r="F156">
        <f t="shared" si="5"/>
        <v>2.7181459268243562</v>
      </c>
      <c r="G156" s="30">
        <f t="shared" si="4"/>
        <v>1.7332053572417845</v>
      </c>
    </row>
    <row r="157" spans="5:7">
      <c r="E157" s="29">
        <v>0.56000000000000005</v>
      </c>
      <c r="F157">
        <f t="shared" si="5"/>
        <v>2.7181459268243562</v>
      </c>
      <c r="G157" s="30">
        <f t="shared" si="4"/>
        <v>1.7506234854196223</v>
      </c>
    </row>
    <row r="158" spans="5:7">
      <c r="E158" s="29">
        <v>0.56999999999999995</v>
      </c>
      <c r="F158">
        <f t="shared" si="5"/>
        <v>2.7181459268243562</v>
      </c>
      <c r="G158" s="30">
        <f t="shared" si="4"/>
        <v>1.7682166598999374</v>
      </c>
    </row>
    <row r="159" spans="5:7">
      <c r="E159" s="29">
        <v>0.57999999999999996</v>
      </c>
      <c r="F159">
        <f t="shared" si="5"/>
        <v>2.7181459268243562</v>
      </c>
      <c r="G159" s="30">
        <f t="shared" si="4"/>
        <v>1.7859866398389208</v>
      </c>
    </row>
    <row r="160" spans="5:7">
      <c r="E160" s="29">
        <v>0.59</v>
      </c>
      <c r="F160">
        <f t="shared" si="5"/>
        <v>2.7181459268243562</v>
      </c>
      <c r="G160" s="30">
        <f t="shared" si="4"/>
        <v>1.8039352020716883</v>
      </c>
    </row>
    <row r="161" spans="5:7">
      <c r="E161" s="29">
        <v>0.6</v>
      </c>
      <c r="F161">
        <f t="shared" si="5"/>
        <v>2.7181459268243562</v>
      </c>
      <c r="G161" s="30">
        <f t="shared" si="4"/>
        <v>1.8220641412899481</v>
      </c>
    </row>
    <row r="162" spans="5:7">
      <c r="E162" s="29">
        <v>0.61</v>
      </c>
      <c r="F162">
        <f t="shared" si="5"/>
        <v>2.7181459268243562</v>
      </c>
      <c r="G162" s="30">
        <f t="shared" si="4"/>
        <v>1.8403752702214533</v>
      </c>
    </row>
    <row r="163" spans="5:7">
      <c r="E163" s="29">
        <v>0.62</v>
      </c>
      <c r="F163">
        <f t="shared" si="5"/>
        <v>2.7181459268243562</v>
      </c>
      <c r="G163" s="30">
        <f t="shared" si="4"/>
        <v>1.8588704198112596</v>
      </c>
    </row>
    <row r="164" spans="5:7">
      <c r="E164" s="29">
        <v>0.63</v>
      </c>
      <c r="F164">
        <f t="shared" si="5"/>
        <v>2.7181459268243562</v>
      </c>
      <c r="G164" s="30">
        <f t="shared" si="4"/>
        <v>1.8775514394048003</v>
      </c>
    </row>
    <row r="165" spans="5:7">
      <c r="E165" s="29">
        <v>0.64</v>
      </c>
      <c r="F165">
        <f t="shared" si="5"/>
        <v>2.7181459268243562</v>
      </c>
      <c r="G165" s="30">
        <f t="shared" si="4"/>
        <v>1.8964201969328065</v>
      </c>
    </row>
    <row r="166" spans="5:7">
      <c r="E166" s="29">
        <v>0.65</v>
      </c>
      <c r="F166">
        <f t="shared" si="5"/>
        <v>2.7181459268243562</v>
      </c>
      <c r="G166" s="30">
        <f t="shared" ref="G166:G229" si="6">F166^E166</f>
        <v>1.9154785790980817</v>
      </c>
    </row>
    <row r="167" spans="5:7">
      <c r="E167" s="29">
        <v>0.66</v>
      </c>
      <c r="F167">
        <f t="shared" si="5"/>
        <v>2.7181459268243562</v>
      </c>
      <c r="G167" s="30">
        <f t="shared" si="6"/>
        <v>1.9347284915641545</v>
      </c>
    </row>
    <row r="168" spans="5:7">
      <c r="E168" s="29">
        <v>0.67</v>
      </c>
      <c r="F168">
        <f t="shared" si="5"/>
        <v>2.7181459268243562</v>
      </c>
      <c r="G168" s="30">
        <f t="shared" si="6"/>
        <v>1.9541718591458288</v>
      </c>
    </row>
    <row r="169" spans="5:7">
      <c r="E169" s="29">
        <v>0.68</v>
      </c>
      <c r="F169">
        <f t="shared" si="5"/>
        <v>2.7181459268243562</v>
      </c>
      <c r="G169" s="30">
        <f t="shared" si="6"/>
        <v>1.9738106260016464</v>
      </c>
    </row>
    <row r="170" spans="5:7">
      <c r="E170" s="29">
        <v>0.69</v>
      </c>
      <c r="F170">
        <f t="shared" si="5"/>
        <v>2.7181459268243562</v>
      </c>
      <c r="G170" s="30">
        <f t="shared" si="6"/>
        <v>1.9936467558282858</v>
      </c>
    </row>
    <row r="171" spans="5:7">
      <c r="E171" s="29">
        <v>0.7</v>
      </c>
      <c r="F171">
        <f t="shared" si="5"/>
        <v>2.7181459268243562</v>
      </c>
      <c r="G171" s="30">
        <f t="shared" si="6"/>
        <v>2.013682232056913</v>
      </c>
    </row>
    <row r="172" spans="5:7">
      <c r="E172" s="29">
        <v>0.71</v>
      </c>
      <c r="F172">
        <f t="shared" si="5"/>
        <v>2.7181459268243562</v>
      </c>
      <c r="G172" s="30">
        <f t="shared" si="6"/>
        <v>2.0339190580515081</v>
      </c>
    </row>
    <row r="173" spans="5:7">
      <c r="E173" s="29">
        <v>0.72</v>
      </c>
      <c r="F173">
        <f t="shared" si="5"/>
        <v>2.7181459268243562</v>
      </c>
      <c r="G173" s="30">
        <f t="shared" si="6"/>
        <v>2.0543592573091809</v>
      </c>
    </row>
    <row r="174" spans="5:7">
      <c r="E174" s="29">
        <v>0.73</v>
      </c>
      <c r="F174">
        <f t="shared" si="5"/>
        <v>2.7181459268243562</v>
      </c>
      <c r="G174" s="30">
        <f t="shared" si="6"/>
        <v>2.0750048736625044</v>
      </c>
    </row>
    <row r="175" spans="5:7">
      <c r="E175" s="29">
        <v>0.74</v>
      </c>
      <c r="F175">
        <f t="shared" si="5"/>
        <v>2.7181459268243562</v>
      </c>
      <c r="G175" s="30">
        <f t="shared" si="6"/>
        <v>2.0958579714838779</v>
      </c>
    </row>
    <row r="176" spans="5:7">
      <c r="E176" s="29">
        <v>0.75</v>
      </c>
      <c r="F176">
        <f t="shared" si="5"/>
        <v>2.7181459268243562</v>
      </c>
      <c r="G176" s="30">
        <f t="shared" si="6"/>
        <v>2.1169206358919461</v>
      </c>
    </row>
    <row r="177" spans="5:7">
      <c r="E177" s="29">
        <v>0.76</v>
      </c>
      <c r="F177">
        <f t="shared" si="5"/>
        <v>2.7181459268243562</v>
      </c>
      <c r="G177" s="30">
        <f t="shared" si="6"/>
        <v>2.1381949729600906</v>
      </c>
    </row>
    <row r="178" spans="5:7">
      <c r="E178" s="29">
        <v>0.77</v>
      </c>
      <c r="F178">
        <f t="shared" si="5"/>
        <v>2.7181459268243562</v>
      </c>
      <c r="G178" s="30">
        <f t="shared" si="6"/>
        <v>2.1596831099270202</v>
      </c>
    </row>
    <row r="179" spans="5:7">
      <c r="E179" s="29">
        <v>0.78</v>
      </c>
      <c r="F179">
        <f t="shared" si="5"/>
        <v>2.7181459268243562</v>
      </c>
      <c r="G179" s="30">
        <f t="shared" si="6"/>
        <v>2.1813871954094721</v>
      </c>
    </row>
    <row r="180" spans="5:7">
      <c r="E180" s="29">
        <v>0.79</v>
      </c>
      <c r="F180">
        <f t="shared" si="5"/>
        <v>2.7181459268243562</v>
      </c>
      <c r="G180" s="30">
        <f t="shared" si="6"/>
        <v>2.2033093996170585</v>
      </c>
    </row>
    <row r="181" spans="5:7">
      <c r="E181" s="29">
        <v>0.8</v>
      </c>
      <c r="F181">
        <f t="shared" si="5"/>
        <v>2.7181459268243562</v>
      </c>
      <c r="G181" s="30">
        <f t="shared" si="6"/>
        <v>2.2254519145692613</v>
      </c>
    </row>
    <row r="182" spans="5:7">
      <c r="E182" s="29">
        <v>0.81</v>
      </c>
      <c r="F182">
        <f t="shared" si="5"/>
        <v>2.7181459268243562</v>
      </c>
      <c r="G182" s="30">
        <f t="shared" si="6"/>
        <v>2.2478169543146205</v>
      </c>
    </row>
    <row r="183" spans="5:7">
      <c r="E183" s="29">
        <v>0.82</v>
      </c>
      <c r="F183">
        <f t="shared" si="5"/>
        <v>2.7181459268243562</v>
      </c>
      <c r="G183" s="30">
        <f t="shared" si="6"/>
        <v>2.2704067551521141</v>
      </c>
    </row>
    <row r="184" spans="5:7">
      <c r="E184" s="29">
        <v>0.83</v>
      </c>
      <c r="F184">
        <f t="shared" si="5"/>
        <v>2.7181459268243562</v>
      </c>
      <c r="G184" s="30">
        <f t="shared" si="6"/>
        <v>2.2932235758547699</v>
      </c>
    </row>
    <row r="185" spans="5:7">
      <c r="E185" s="29">
        <v>0.84</v>
      </c>
      <c r="F185">
        <f t="shared" si="5"/>
        <v>2.7181459268243562</v>
      </c>
      <c r="G185" s="30">
        <f t="shared" si="6"/>
        <v>2.3162696978955206</v>
      </c>
    </row>
    <row r="186" spans="5:7">
      <c r="E186" s="29">
        <v>0.85</v>
      </c>
      <c r="F186">
        <f t="shared" si="5"/>
        <v>2.7181459268243562</v>
      </c>
      <c r="G186" s="30">
        <f t="shared" si="6"/>
        <v>2.3395474256753328</v>
      </c>
    </row>
    <row r="187" spans="5:7">
      <c r="E187" s="29">
        <v>0.86</v>
      </c>
      <c r="F187">
        <f t="shared" si="5"/>
        <v>2.7181459268243562</v>
      </c>
      <c r="G187" s="30">
        <f t="shared" si="6"/>
        <v>2.3630590867536214</v>
      </c>
    </row>
    <row r="188" spans="5:7">
      <c r="E188" s="29">
        <v>0.87</v>
      </c>
      <c r="F188">
        <f t="shared" si="5"/>
        <v>2.7181459268243562</v>
      </c>
      <c r="G188" s="30">
        <f t="shared" si="6"/>
        <v>2.3868070320809891</v>
      </c>
    </row>
    <row r="189" spans="5:7">
      <c r="E189" s="29">
        <v>0.88</v>
      </c>
      <c r="F189">
        <f t="shared" si="5"/>
        <v>2.7181459268243562</v>
      </c>
      <c r="G189" s="30">
        <f t="shared" si="6"/>
        <v>2.4107936362342972</v>
      </c>
    </row>
    <row r="190" spans="5:7">
      <c r="E190" s="29">
        <v>0.89</v>
      </c>
      <c r="F190">
        <f t="shared" si="5"/>
        <v>2.7181459268243562</v>
      </c>
      <c r="G190" s="30">
        <f t="shared" si="6"/>
        <v>2.4350212976541012</v>
      </c>
    </row>
    <row r="191" spans="5:7">
      <c r="E191" s="29">
        <v>0.9</v>
      </c>
      <c r="F191">
        <f t="shared" si="5"/>
        <v>2.7181459268243562</v>
      </c>
      <c r="G191" s="30">
        <f t="shared" si="6"/>
        <v>2.459492438884475</v>
      </c>
    </row>
    <row r="192" spans="5:7">
      <c r="E192" s="29">
        <v>0.91</v>
      </c>
      <c r="F192">
        <f t="shared" si="5"/>
        <v>2.7181459268243562</v>
      </c>
      <c r="G192" s="30">
        <f t="shared" si="6"/>
        <v>2.4842095068152408</v>
      </c>
    </row>
    <row r="193" spans="5:7">
      <c r="E193" s="29">
        <v>0.92</v>
      </c>
      <c r="F193">
        <f t="shared" si="5"/>
        <v>2.7181459268243562</v>
      </c>
      <c r="G193" s="30">
        <f t="shared" si="6"/>
        <v>2.5091749729266377</v>
      </c>
    </row>
    <row r="194" spans="5:7">
      <c r="E194" s="29">
        <v>0.93</v>
      </c>
      <c r="F194">
        <f t="shared" si="5"/>
        <v>2.7181459268243562</v>
      </c>
      <c r="G194" s="30">
        <f t="shared" si="6"/>
        <v>2.534391333536445</v>
      </c>
    </row>
    <row r="195" spans="5:7">
      <c r="E195" s="29">
        <v>0.94</v>
      </c>
      <c r="F195">
        <f t="shared" ref="F195:F242" si="7">(1+1/10000)^10000</f>
        <v>2.7181459268243562</v>
      </c>
      <c r="G195" s="30">
        <f t="shared" si="6"/>
        <v>2.5598611100495927</v>
      </c>
    </row>
    <row r="196" spans="5:7">
      <c r="E196" s="29">
        <v>0.95</v>
      </c>
      <c r="F196">
        <f t="shared" si="7"/>
        <v>2.7181459268243562</v>
      </c>
      <c r="G196" s="30">
        <f t="shared" si="6"/>
        <v>2.5855868492102787</v>
      </c>
    </row>
    <row r="197" spans="5:7">
      <c r="E197" s="29">
        <v>0.96</v>
      </c>
      <c r="F197">
        <f t="shared" si="7"/>
        <v>2.7181459268243562</v>
      </c>
      <c r="G197" s="30">
        <f t="shared" si="6"/>
        <v>2.6115711233566192</v>
      </c>
    </row>
    <row r="198" spans="5:7">
      <c r="E198" s="29">
        <v>0.97</v>
      </c>
      <c r="F198">
        <f t="shared" si="7"/>
        <v>2.7181459268243562</v>
      </c>
      <c r="G198" s="30">
        <f t="shared" si="6"/>
        <v>2.6378165306778589</v>
      </c>
    </row>
    <row r="199" spans="5:7">
      <c r="E199" s="29">
        <v>0.98</v>
      </c>
      <c r="F199">
        <f t="shared" si="7"/>
        <v>2.7181459268243562</v>
      </c>
      <c r="G199" s="30">
        <f t="shared" si="6"/>
        <v>2.6643256954741665</v>
      </c>
    </row>
    <row r="200" spans="5:7">
      <c r="E200" s="29">
        <v>0.99</v>
      </c>
      <c r="F200">
        <f t="shared" si="7"/>
        <v>2.7181459268243562</v>
      </c>
      <c r="G200" s="30">
        <f t="shared" si="6"/>
        <v>2.6911012684190418</v>
      </c>
    </row>
    <row r="201" spans="5:7">
      <c r="E201" s="29">
        <v>1</v>
      </c>
      <c r="F201">
        <f t="shared" si="7"/>
        <v>2.7181459268243562</v>
      </c>
      <c r="G201" s="30">
        <f t="shared" si="6"/>
        <v>2.7181459268243562</v>
      </c>
    </row>
    <row r="202" spans="5:7">
      <c r="E202" s="29">
        <v>1.01</v>
      </c>
      <c r="F202">
        <f t="shared" si="7"/>
        <v>2.7181459268243562</v>
      </c>
      <c r="G202" s="30">
        <f t="shared" si="6"/>
        <v>2.7454623749080613</v>
      </c>
    </row>
    <row r="203" spans="5:7">
      <c r="E203" s="29">
        <v>1.02</v>
      </c>
      <c r="F203">
        <f t="shared" si="7"/>
        <v>2.7181459268243562</v>
      </c>
      <c r="G203" s="30">
        <f t="shared" si="6"/>
        <v>2.7730533440645844</v>
      </c>
    </row>
    <row r="204" spans="5:7">
      <c r="E204" s="29">
        <v>1.03</v>
      </c>
      <c r="F204">
        <f t="shared" si="7"/>
        <v>2.7181459268243562</v>
      </c>
      <c r="G204" s="30">
        <f t="shared" si="6"/>
        <v>2.8009215931379461</v>
      </c>
    </row>
    <row r="205" spans="5:7">
      <c r="E205" s="29">
        <v>1.04</v>
      </c>
      <c r="F205">
        <f t="shared" si="7"/>
        <v>2.7181459268243562</v>
      </c>
      <c r="G205" s="30">
        <f t="shared" si="6"/>
        <v>2.829069908697615</v>
      </c>
    </row>
    <row r="206" spans="5:7">
      <c r="E206" s="29">
        <v>1.05</v>
      </c>
      <c r="F206">
        <f t="shared" si="7"/>
        <v>2.7181459268243562</v>
      </c>
      <c r="G206" s="30">
        <f t="shared" si="6"/>
        <v>2.8575011053171417</v>
      </c>
    </row>
    <row r="207" spans="5:7">
      <c r="E207" s="29">
        <v>1.06</v>
      </c>
      <c r="F207">
        <f t="shared" si="7"/>
        <v>2.7181459268243562</v>
      </c>
      <c r="G207" s="30">
        <f t="shared" si="6"/>
        <v>2.8862180258555914</v>
      </c>
    </row>
    <row r="208" spans="5:7">
      <c r="E208" s="29">
        <v>1.07</v>
      </c>
      <c r="F208">
        <f t="shared" si="7"/>
        <v>2.7181459268243562</v>
      </c>
      <c r="G208" s="30">
        <f t="shared" si="6"/>
        <v>2.9152235417418004</v>
      </c>
    </row>
    <row r="209" spans="5:7">
      <c r="E209" s="29">
        <v>1.08</v>
      </c>
      <c r="F209">
        <f t="shared" si="7"/>
        <v>2.7181459268243562</v>
      </c>
      <c r="G209" s="30">
        <f t="shared" si="6"/>
        <v>2.9445205532614946</v>
      </c>
    </row>
    <row r="210" spans="5:7">
      <c r="E210" s="29">
        <v>1.0900000000000001</v>
      </c>
      <c r="F210">
        <f t="shared" si="7"/>
        <v>2.7181459268243562</v>
      </c>
      <c r="G210" s="30">
        <f t="shared" si="6"/>
        <v>2.9741119898472932</v>
      </c>
    </row>
    <row r="211" spans="5:7">
      <c r="E211" s="29">
        <v>1.1000000000000001</v>
      </c>
      <c r="F211">
        <f t="shared" si="7"/>
        <v>2.7181459268243562</v>
      </c>
      <c r="G211" s="30">
        <f t="shared" si="6"/>
        <v>3.0040008103716218</v>
      </c>
    </row>
    <row r="212" spans="5:7">
      <c r="E212" s="29">
        <v>1.1100000000000001</v>
      </c>
      <c r="F212">
        <f t="shared" si="7"/>
        <v>2.7181459268243562</v>
      </c>
      <c r="G212" s="30">
        <f t="shared" si="6"/>
        <v>3.0341900034425739</v>
      </c>
    </row>
    <row r="213" spans="5:7">
      <c r="E213" s="29">
        <v>1.1200000000000001</v>
      </c>
      <c r="F213">
        <f t="shared" si="7"/>
        <v>2.7181459268243562</v>
      </c>
      <c r="G213" s="30">
        <f t="shared" si="6"/>
        <v>3.0646825877027464</v>
      </c>
    </row>
    <row r="214" spans="5:7">
      <c r="E214" s="29">
        <v>1.1299999999999999</v>
      </c>
      <c r="F214">
        <f t="shared" si="7"/>
        <v>2.7181459268243562</v>
      </c>
      <c r="G214" s="30">
        <f t="shared" si="6"/>
        <v>3.0954816121310706</v>
      </c>
    </row>
    <row r="215" spans="5:7">
      <c r="E215" s="29">
        <v>1.1399999999999999</v>
      </c>
      <c r="F215">
        <f t="shared" si="7"/>
        <v>2.7181459268243562</v>
      </c>
      <c r="G215" s="30">
        <f t="shared" si="6"/>
        <v>3.126590156347691</v>
      </c>
    </row>
    <row r="216" spans="5:7">
      <c r="E216" s="29">
        <v>1.1499999999999999</v>
      </c>
      <c r="F216">
        <f t="shared" si="7"/>
        <v>2.7181459268243562</v>
      </c>
      <c r="G216" s="30">
        <f t="shared" si="6"/>
        <v>3.1580113309218896</v>
      </c>
    </row>
    <row r="217" spans="5:7">
      <c r="E217" s="29">
        <v>1.1599999999999999</v>
      </c>
      <c r="F217">
        <f t="shared" si="7"/>
        <v>2.7181459268243562</v>
      </c>
      <c r="G217" s="30">
        <f t="shared" si="6"/>
        <v>3.189748277683119</v>
      </c>
    </row>
    <row r="218" spans="5:7">
      <c r="E218" s="29">
        <v>1.17</v>
      </c>
      <c r="F218">
        <f t="shared" si="7"/>
        <v>2.7181459268243562</v>
      </c>
      <c r="G218" s="30">
        <f t="shared" si="6"/>
        <v>3.2218041700351594</v>
      </c>
    </row>
    <row r="219" spans="5:7">
      <c r="E219" s="29">
        <v>1.18</v>
      </c>
      <c r="F219">
        <f t="shared" si="7"/>
        <v>2.7181459268243562</v>
      </c>
      <c r="G219" s="30">
        <f t="shared" si="6"/>
        <v>3.2541822132734235</v>
      </c>
    </row>
    <row r="220" spans="5:7">
      <c r="E220" s="29">
        <v>1.19</v>
      </c>
      <c r="F220">
        <f t="shared" si="7"/>
        <v>2.7181459268243562</v>
      </c>
      <c r="G220" s="30">
        <f t="shared" si="6"/>
        <v>3.2868856449054595</v>
      </c>
    </row>
    <row r="221" spans="5:7">
      <c r="E221" s="29">
        <v>1.2</v>
      </c>
      <c r="F221">
        <f t="shared" si="7"/>
        <v>2.7181459268243562</v>
      </c>
      <c r="G221" s="30">
        <f t="shared" si="6"/>
        <v>3.3199177349746756</v>
      </c>
    </row>
    <row r="222" spans="5:7">
      <c r="E222" s="29">
        <v>1.21</v>
      </c>
      <c r="F222">
        <f t="shared" si="7"/>
        <v>2.7181459268243562</v>
      </c>
      <c r="G222" s="30">
        <f t="shared" si="6"/>
        <v>3.353281786387309</v>
      </c>
    </row>
    <row r="223" spans="5:7">
      <c r="E223" s="29">
        <v>1.22</v>
      </c>
      <c r="F223">
        <f t="shared" si="7"/>
        <v>2.7181459268243562</v>
      </c>
      <c r="G223" s="30">
        <f t="shared" si="6"/>
        <v>3.3869811352426877</v>
      </c>
    </row>
    <row r="224" spans="5:7">
      <c r="E224" s="29">
        <v>1.23</v>
      </c>
      <c r="F224">
        <f t="shared" si="7"/>
        <v>2.7181459268243562</v>
      </c>
      <c r="G224" s="30">
        <f t="shared" si="6"/>
        <v>3.4210191511668135</v>
      </c>
    </row>
    <row r="225" spans="5:7">
      <c r="E225" s="29">
        <v>1.24</v>
      </c>
      <c r="F225">
        <f t="shared" si="7"/>
        <v>2.7181459268243562</v>
      </c>
      <c r="G225" s="30">
        <f t="shared" si="6"/>
        <v>3.4553992376492886</v>
      </c>
    </row>
    <row r="226" spans="5:7">
      <c r="E226" s="29">
        <v>1.25</v>
      </c>
      <c r="F226">
        <f t="shared" si="7"/>
        <v>2.7181459268243562</v>
      </c>
      <c r="G226" s="30">
        <f t="shared" si="6"/>
        <v>3.4901248323836356</v>
      </c>
    </row>
    <row r="227" spans="5:7">
      <c r="E227" s="29">
        <v>1.26</v>
      </c>
      <c r="F227">
        <f t="shared" si="7"/>
        <v>2.7181459268243562</v>
      </c>
      <c r="G227" s="30">
        <f t="shared" si="6"/>
        <v>3.5251994076110376</v>
      </c>
    </row>
    <row r="228" spans="5:7">
      <c r="E228" s="29">
        <v>1.27</v>
      </c>
      <c r="F228">
        <f t="shared" si="7"/>
        <v>2.7181459268243562</v>
      </c>
      <c r="G228" s="30">
        <f t="shared" si="6"/>
        <v>3.5606264704675263</v>
      </c>
    </row>
    <row r="229" spans="5:7">
      <c r="E229" s="29">
        <v>1.28</v>
      </c>
      <c r="F229">
        <f t="shared" si="7"/>
        <v>2.7181459268243562</v>
      </c>
      <c r="G229" s="30">
        <f t="shared" si="6"/>
        <v>3.5964095633346647</v>
      </c>
    </row>
    <row r="230" spans="5:7">
      <c r="E230" s="29">
        <v>1.29</v>
      </c>
      <c r="F230">
        <f t="shared" si="7"/>
        <v>2.7181459268243562</v>
      </c>
      <c r="G230" s="30">
        <f t="shared" ref="G230:G242" si="8">F230^E230</f>
        <v>3.6325522641937567</v>
      </c>
    </row>
    <row r="231" spans="5:7">
      <c r="E231" s="29">
        <v>1.3</v>
      </c>
      <c r="F231">
        <f t="shared" si="7"/>
        <v>2.7181459268243562</v>
      </c>
      <c r="G231" s="30">
        <f t="shared" si="8"/>
        <v>3.6690581869836061</v>
      </c>
    </row>
    <row r="232" spans="5:7">
      <c r="E232" s="29">
        <v>1.31</v>
      </c>
      <c r="F232">
        <f t="shared" si="7"/>
        <v>2.7181459268243562</v>
      </c>
      <c r="G232" s="30">
        <f t="shared" si="8"/>
        <v>3.7059309819618811</v>
      </c>
    </row>
    <row r="233" spans="5:7">
      <c r="E233" s="29">
        <v>1.32</v>
      </c>
      <c r="F233">
        <f t="shared" si="7"/>
        <v>2.7181459268243562</v>
      </c>
      <c r="G233" s="30">
        <f t="shared" si="8"/>
        <v>3.7431743360701089</v>
      </c>
    </row>
    <row r="234" spans="5:7">
      <c r="E234" s="29">
        <v>1.33</v>
      </c>
      <c r="F234">
        <f t="shared" si="7"/>
        <v>2.7181459268243562</v>
      </c>
      <c r="G234" s="30">
        <f t="shared" si="8"/>
        <v>3.7807919733023283</v>
      </c>
    </row>
    <row r="235" spans="5:7">
      <c r="E235" s="29">
        <v>1.34</v>
      </c>
      <c r="F235">
        <f t="shared" si="7"/>
        <v>2.7181459268243562</v>
      </c>
      <c r="G235" s="30">
        <f t="shared" si="8"/>
        <v>3.8187876550774651</v>
      </c>
    </row>
    <row r="236" spans="5:7">
      <c r="E236" s="29">
        <v>1.35</v>
      </c>
      <c r="F236">
        <f t="shared" si="7"/>
        <v>2.7181459268243562</v>
      </c>
      <c r="G236" s="30">
        <f t="shared" si="8"/>
        <v>3.8571651806154299</v>
      </c>
    </row>
    <row r="237" spans="5:7">
      <c r="E237" s="29">
        <v>1.36</v>
      </c>
      <c r="F237">
        <f t="shared" si="7"/>
        <v>2.7181459268243562</v>
      </c>
      <c r="G237" s="30">
        <f t="shared" si="8"/>
        <v>3.8959283873170114</v>
      </c>
    </row>
    <row r="238" spans="5:7">
      <c r="E238" s="29">
        <v>1.37</v>
      </c>
      <c r="F238">
        <f t="shared" si="7"/>
        <v>2.7181459268243562</v>
      </c>
      <c r="G238" s="30">
        <f t="shared" si="8"/>
        <v>3.9350811511475805</v>
      </c>
    </row>
    <row r="239" spans="5:7">
      <c r="E239" s="29">
        <v>1.38</v>
      </c>
      <c r="F239">
        <f t="shared" si="7"/>
        <v>2.7181459268243562</v>
      </c>
      <c r="G239" s="30">
        <f t="shared" si="8"/>
        <v>3.9746273870246482</v>
      </c>
    </row>
    <row r="240" spans="5:7">
      <c r="E240" s="29">
        <v>1.39</v>
      </c>
      <c r="F240">
        <f t="shared" si="7"/>
        <v>2.7181459268243562</v>
      </c>
      <c r="G240" s="30">
        <f t="shared" si="8"/>
        <v>4.0145710492093256</v>
      </c>
    </row>
    <row r="241" spans="5:7">
      <c r="E241" s="29">
        <v>1.4</v>
      </c>
      <c r="F241">
        <f t="shared" si="7"/>
        <v>2.7181459268243562</v>
      </c>
      <c r="G241" s="30">
        <f t="shared" si="8"/>
        <v>4.0549161317017113</v>
      </c>
    </row>
    <row r="242" spans="5:7">
      <c r="E242" s="29">
        <v>1.41</v>
      </c>
      <c r="F242">
        <f t="shared" si="7"/>
        <v>2.7181459268243562</v>
      </c>
      <c r="G242" s="30">
        <f t="shared" si="8"/>
        <v>4.0956666686402556</v>
      </c>
    </row>
  </sheetData>
  <phoneticPr fontId="1" type="noConversion"/>
  <pageMargins left="0.7" right="0.7" top="0.75" bottom="0.75" header="0.3" footer="0.3"/>
  <pageSetup paperSize="9"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dimension ref="A2:F10"/>
  <sheetViews>
    <sheetView workbookViewId="0">
      <selection activeCell="A2" sqref="A2:A5"/>
    </sheetView>
  </sheetViews>
  <sheetFormatPr defaultRowHeight="14.4"/>
  <sheetData>
    <row r="2" spans="1:6">
      <c r="A2" t="s">
        <v>29</v>
      </c>
    </row>
    <row r="3" spans="1:6">
      <c r="A3" t="s">
        <v>147</v>
      </c>
    </row>
    <row r="5" spans="1:6">
      <c r="A5" t="s">
        <v>30</v>
      </c>
    </row>
    <row r="10" spans="1:6">
      <c r="F10">
        <f>LOG(97254)</f>
        <v>4.9879074726425019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自然对数表</vt:lpstr>
      <vt:lpstr>常用對數表</vt:lpstr>
      <vt:lpstr>1.0001 (2)</vt:lpstr>
      <vt:lpstr>2 (2)</vt:lpstr>
      <vt:lpstr>1.0001</vt:lpstr>
      <vt:lpstr>2</vt:lpstr>
      <vt:lpstr>Sheet2</vt:lpstr>
      <vt:lpstr>e</vt:lpstr>
      <vt:lpstr>常用对数</vt:lpstr>
      <vt:lpstr>四位对数运算表</vt:lpstr>
      <vt:lpstr>四位反对数运算表</vt:lpstr>
      <vt:lpstr>涨停板</vt:lpstr>
      <vt:lpstr>e由来</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2019-06-27T12:35:38Z</dcterms:modified>
</cp:coreProperties>
</file>