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6515" windowHeight="8250"/>
  </bookViews>
  <sheets>
    <sheet name="Roadmap" sheetId="14" r:id="rId1"/>
    <sheet name="Investments" sheetId="1" state="hidden" r:id="rId2"/>
    <sheet name="Business plan" sheetId="8" state="hidden" r:id="rId3"/>
    <sheet name="Service level" sheetId="7" state="hidden" r:id="rId4"/>
    <sheet name="Service level Detallado" sheetId="13" state="hidden" r:id="rId5"/>
    <sheet name="Details Investments" sheetId="9" state="hidden" r:id="rId6"/>
    <sheet name="Ref" sheetId="3" state="hidden" r:id="rId7"/>
    <sheet name="foh!" sheetId="15" state="hidden" r:id="rId8"/>
    <sheet name="Actividades" sheetId="17" state="hidden" r:id="rId9"/>
    <sheet name="Proceso Siniestros" sheetId="18" r:id="rId10"/>
  </sheets>
  <definedNames>
    <definedName name="_xlnm._FilterDatabase" localSheetId="0" hidden="1">Roadmap!$A$3:$K$43</definedName>
    <definedName name="_xlnm.Print_Area" localSheetId="0">Roadmap!$A$1:$F$34</definedName>
  </definedNames>
  <calcPr calcId="145621"/>
</workbook>
</file>

<file path=xl/calcChain.xml><?xml version="1.0" encoding="utf-8"?>
<calcChain xmlns="http://schemas.openxmlformats.org/spreadsheetml/2006/main">
  <c r="G9" i="1" l="1"/>
  <c r="F9" i="1"/>
  <c r="I9" i="1"/>
  <c r="H9" i="1"/>
  <c r="D9" i="9"/>
  <c r="A10" i="1" l="1"/>
  <c r="A8" i="1"/>
  <c r="F39" i="9"/>
  <c r="E39" i="9"/>
  <c r="D39" i="9"/>
  <c r="F38" i="9"/>
  <c r="E38" i="9"/>
  <c r="D38" i="9"/>
  <c r="F37" i="9"/>
  <c r="F40" i="9" s="1"/>
  <c r="E37" i="9"/>
  <c r="E40" i="9" s="1"/>
  <c r="D36" i="9"/>
  <c r="D40" i="9" l="1"/>
  <c r="D22" i="9"/>
  <c r="E17" i="9" l="1"/>
  <c r="E18" i="9"/>
  <c r="E19" i="9" l="1"/>
  <c r="F32" i="9"/>
  <c r="E32" i="9"/>
  <c r="D32" i="9"/>
  <c r="F31" i="9"/>
  <c r="E31" i="9"/>
  <c r="D31" i="9"/>
  <c r="F24" i="9"/>
  <c r="E24" i="9"/>
  <c r="D24" i="9"/>
  <c r="F17" i="9"/>
  <c r="D17" i="9"/>
  <c r="F9" i="9"/>
  <c r="E9" i="9"/>
  <c r="F30" i="9"/>
  <c r="F33" i="9" s="1"/>
  <c r="E30" i="9"/>
  <c r="E33" i="9" s="1"/>
  <c r="F25" i="9"/>
  <c r="E25" i="9"/>
  <c r="D25" i="9"/>
  <c r="F18" i="9"/>
  <c r="H10" i="1"/>
  <c r="D18" i="9"/>
  <c r="D23" i="9"/>
  <c r="D15" i="9"/>
  <c r="D14" i="9"/>
  <c r="E26" i="9" l="1"/>
  <c r="F19" i="9"/>
  <c r="I10" i="1" s="1"/>
  <c r="D33" i="9"/>
  <c r="F26" i="9"/>
  <c r="D26" i="9"/>
  <c r="D19" i="9"/>
  <c r="G10" i="1" s="1"/>
  <c r="D8" i="9"/>
  <c r="F11" i="9"/>
  <c r="F12" i="9" s="1"/>
  <c r="H8" i="1" s="1"/>
  <c r="E11" i="9"/>
  <c r="E12" i="9" s="1"/>
  <c r="G8" i="1" s="1"/>
  <c r="D11" i="9"/>
  <c r="D10" i="9"/>
  <c r="D12" i="9" l="1"/>
  <c r="F8" i="1" s="1"/>
</calcChain>
</file>

<file path=xl/comments1.xml><?xml version="1.0" encoding="utf-8"?>
<comments xmlns="http://schemas.openxmlformats.org/spreadsheetml/2006/main">
  <authors>
    <author>Julissa ZEVALLOS</author>
  </authors>
  <commentList>
    <comment ref="B5" authorId="0">
      <text>
        <r>
          <rPr>
            <b/>
            <sz val="14"/>
            <color indexed="81"/>
            <rFont val="Tahoma"/>
            <family val="2"/>
          </rPr>
          <t>beneficios que definan forma de venta</t>
        </r>
        <r>
          <rPr>
            <sz val="14"/>
            <color indexed="81"/>
            <rFont val="Tahoma"/>
            <family val="2"/>
          </rPr>
          <t xml:space="preserve">
</t>
        </r>
      </text>
    </comment>
  </commentList>
</comments>
</file>

<file path=xl/sharedStrings.xml><?xml version="1.0" encoding="utf-8"?>
<sst xmlns="http://schemas.openxmlformats.org/spreadsheetml/2006/main" count="968" uniqueCount="442">
  <si>
    <t>Orden de prioridad</t>
  </si>
  <si>
    <t>Descripción</t>
  </si>
  <si>
    <t>Building customer-centric protection propositions</t>
  </si>
  <si>
    <t>Developing and deploying an Omni-channel Digital Protection Ecosystem</t>
  </si>
  <si>
    <t>Description</t>
  </si>
  <si>
    <t>Investment category</t>
  </si>
  <si>
    <t>• Digital innovation and digital strategy development to support sales and acquisition, customer service and/or claims processes.</t>
  </si>
  <si>
    <t>• The design and development of customer-centric protection solutions aligned to customer needs, preferences, life stages, life styles, and trends validated through customer market research.</t>
  </si>
  <si>
    <t>• Sales and Incentives campaigns.</t>
  </si>
  <si>
    <t>• Marketing activities proposed for each market that will reinforce the Scotiabank’s brand and its Protection Strategy.</t>
  </si>
  <si>
    <t xml:space="preserve">Digital innovation and strategy development </t>
  </si>
  <si>
    <t>Design and development of customer-centric approach</t>
  </si>
  <si>
    <t>Sales and incentives</t>
  </si>
  <si>
    <t>Marketing activities</t>
  </si>
  <si>
    <t>Others</t>
  </si>
  <si>
    <t>Category</t>
  </si>
  <si>
    <t>Scotiabank pillars</t>
  </si>
  <si>
    <t>Alignment with Scotiabank Requirement</t>
  </si>
  <si>
    <t>Claims</t>
  </si>
  <si>
    <t>Sales capabilities. Innovative sales strategy w customer centric and omnichannel apporach built on analytics</t>
  </si>
  <si>
    <t>Macro Proceso</t>
  </si>
  <si>
    <t>Procesos Generales</t>
  </si>
  <si>
    <t>2.02.00</t>
  </si>
  <si>
    <t>Gestionar lanzamiento del producto comercial</t>
  </si>
  <si>
    <t>2.02.03</t>
  </si>
  <si>
    <t>Implementar el producto comercial</t>
  </si>
  <si>
    <t>Comprende tanto las implementación iniciales de los negocios como sus modificaciones o renovaciones. Incluye la configuración del producto en el sistema, el diseño del circuito operativo con el socio, la emisión de la póliza colectiva o la póliza maestra en el sistema, el despacho de la póliza al socio, la capacitación de los recursos, el diseño del script de venta y su validación, el filtro de bases de  acuerdo estrategia comercial, etc.</t>
  </si>
  <si>
    <t>2.03.00</t>
  </si>
  <si>
    <t>Gestionar las operaciones</t>
  </si>
  <si>
    <t>2.03.01</t>
  </si>
  <si>
    <t>Suscribir los seguros y servicios</t>
  </si>
  <si>
    <t>Comprende la suscripción de los productos y servicios, la emisión del certificado individual o póliza individual y su despacho. Incluye por ejemplo los procesos automáticas de suscripción de bases colectivos, la suscripción manual por formulario, la suscripción de las grabaciones de TMK, la suscripción de las renovaciones B2C, el proceso de inspección de P&amp;C, suscripción médica de los productos de personas, la averiguación de antecedente comerciales, la liquidación de los gastos de suscripción, etc.
Asimismo comprende la generación de los libros correspondientes.</t>
  </si>
  <si>
    <t>2.03.02</t>
  </si>
  <si>
    <t>Gestionar los premios del negocio</t>
  </si>
  <si>
    <t xml:space="preserve">Comprende la gestión de la recaudación tanto individual como colectiva. Incluye los procesos de emisión, facturación, cobranza, el calculo de la reserva del riesgo no corrido, y la generación de los libros correspondientes.
</t>
  </si>
  <si>
    <t>2.03.03</t>
  </si>
  <si>
    <t>Gestionar los siniestros</t>
  </si>
  <si>
    <t>Comprende la gestión de los siniestros hasta el efectivo pago o despacho de la carta de rechazo. Incluye la solicitud de información adicional, las investigaciones y pericias,  la liquidación de los gastos, la gestión de reserva de siniestros pendientes y la reserva de IBNR. También incluye el recupero legal y material de los siniestros.
Adicionalmente, deben incluirse la generación de los libros de siniestros.</t>
  </si>
  <si>
    <t>2.03.04</t>
  </si>
  <si>
    <t>Gestionar las acciones de post venta</t>
  </si>
  <si>
    <t>Comprende las recepción de las consulta de los clientes, la gestión de las renovaciones automáticas, las rehabilitaciones, gestión de beneficiarios, cambios de cobertura, cambios de los datos del cliente, anulaciones o cancelaciones, la retención, las devoluciones de dinero, los cambios de medio de pago, etc.</t>
  </si>
  <si>
    <t>2.03.05</t>
  </si>
  <si>
    <t>Gestionar las retribuciones del negocio</t>
  </si>
  <si>
    <t>Comprende la gestión de todo tipo de retribuciones al socio o al canal (comisiones de intermediación, reconocimiento de gastos de adquisición o producción, devoluciones por experiencia favorable o participación de utilidades, comisiones de TMK, comisiones de recaudación, etc.). El proceso incluye el cálculo de las comisiones o de los anticipos, su liquidación y pago.
Comprende también la generación de los libros correspondientes.</t>
  </si>
  <si>
    <t>2.03.07</t>
  </si>
  <si>
    <t>Gestionar reclamos</t>
  </si>
  <si>
    <t>Se trata del proceso de gestión de los reclamos de los asegurado independientemente del medio por el cual se reciben.</t>
  </si>
  <si>
    <t>Service Level Point (Descripción)</t>
  </si>
  <si>
    <t>Target</t>
  </si>
  <si>
    <t>10 Max</t>
  </si>
  <si>
    <t>Requirement name</t>
  </si>
  <si>
    <t>Investments by country</t>
  </si>
  <si>
    <t>% of automation</t>
  </si>
  <si>
    <t>Ejemplo: Not automated</t>
  </si>
  <si>
    <t>Days for implementing a product after the proposal is accepted</t>
  </si>
  <si>
    <t>20 business days</t>
  </si>
  <si>
    <t>Describe which processes are automated</t>
  </si>
  <si>
    <t>Año 1</t>
  </si>
  <si>
    <t>Año 2</t>
  </si>
  <si>
    <t>Año 3</t>
  </si>
  <si>
    <t>GWP</t>
  </si>
  <si>
    <t>stock</t>
  </si>
  <si>
    <t>Number of certificates at the end fo the period</t>
  </si>
  <si>
    <t>Sales</t>
  </si>
  <si>
    <t>Calls</t>
  </si>
  <si>
    <t>Type of administration</t>
  </si>
  <si>
    <t>Individual policy</t>
  </si>
  <si>
    <t>Group policy with individual treatment</t>
  </si>
  <si>
    <t>Pure group</t>
  </si>
  <si>
    <t>etc.</t>
  </si>
  <si>
    <t>Operational business plan</t>
  </si>
  <si>
    <t>Product B. Name.</t>
  </si>
  <si>
    <t>Product A. Name</t>
  </si>
  <si>
    <t>Product C. Name</t>
  </si>
  <si>
    <t>Product D. Name.</t>
  </si>
  <si>
    <t>Claims online</t>
  </si>
  <si>
    <t>Adecuación de solución regional Claims digital : Registro y consulta</t>
  </si>
  <si>
    <t>Item</t>
  </si>
  <si>
    <t>Requerimiento</t>
  </si>
  <si>
    <t>EUR</t>
  </si>
  <si>
    <t>USD</t>
  </si>
  <si>
    <t>Total</t>
  </si>
  <si>
    <t xml:space="preserve">Adecuación de solución regional </t>
  </si>
  <si>
    <t>Adecuación de solución regional eWallet</t>
  </si>
  <si>
    <t>WebSocio</t>
  </si>
  <si>
    <t>1.1. Costo proveedor regional (adaptaciones claims online)</t>
  </si>
  <si>
    <t>1.2. Costo proveedor local (adaptaciones aplicaciones legacy)</t>
  </si>
  <si>
    <t>1.4. Capacitación del equipo local</t>
  </si>
  <si>
    <t>1.5. Soporte anual proveedor</t>
  </si>
  <si>
    <t>1.3. Costo hardware &amp; software (licencias)</t>
  </si>
  <si>
    <t>3.1. Costo proveedor regional (adaptaciones)</t>
  </si>
  <si>
    <t>3.2. Costo proveedor regional (nuevas funcionalidades)</t>
  </si>
  <si>
    <t>3.3. Costo proveedor local (adaptaciones aplicaciones legacy)</t>
  </si>
  <si>
    <t>3.4. Costo hardware &amp; software (licencias)</t>
  </si>
  <si>
    <t>3.5. Soporte anual proveedor (depende de 1.5)</t>
  </si>
  <si>
    <t>4.1. Costo proveedor regional (adaptaciones)</t>
  </si>
  <si>
    <t>4.2. Costo proveedor regional (nuevas funcionalidades)</t>
  </si>
  <si>
    <t>4.3. Costo proveedor local (adaptaciones aplicaciones legacy)</t>
  </si>
  <si>
    <t>4.4. Costo hardware &amp; software (licencias)</t>
  </si>
  <si>
    <t>4.5. Soporte anual proveedor (depende de 1.5)</t>
  </si>
  <si>
    <t>2.1. Costo proveedor regional (adaptaciones)</t>
  </si>
  <si>
    <t>2.2. Costo proveedor regional (nuevas funcionalidades)</t>
  </si>
  <si>
    <t>2.3. Costo proveedor local (adaptaciones aplicaciones legacy)</t>
  </si>
  <si>
    <t>Nuevo (no existe solución regional)</t>
  </si>
  <si>
    <t>Configuración del producto en el sistema</t>
  </si>
  <si>
    <t>Diseño del circuito operativo con el socio</t>
  </si>
  <si>
    <t>Days for designing the operational book with the partner</t>
  </si>
  <si>
    <t>3 business days</t>
  </si>
  <si>
    <t>Despacho de la póliza al socio</t>
  </si>
  <si>
    <t>Capacitación de los recursos</t>
  </si>
  <si>
    <t>Diseño del script de venta y su validación</t>
  </si>
  <si>
    <t>Filtro de bases de  acuerdo estrategia comercial</t>
  </si>
  <si>
    <t>Automated</t>
  </si>
  <si>
    <t>Suscripción de los productos y servicios</t>
  </si>
  <si>
    <t>Emisión del certificado individual o póliza individual y su despacho</t>
  </si>
  <si>
    <t>1 business day</t>
  </si>
  <si>
    <t>Procesos automáticos de suscripción de bases colectivos</t>
  </si>
  <si>
    <t>Suscripción manual por formulario,</t>
  </si>
  <si>
    <t>Suscripción de las grabaciones de TMK</t>
  </si>
  <si>
    <t>Suscripción de las renovaciones B2C</t>
  </si>
  <si>
    <t>Proceso de inspección de P&amp;C</t>
  </si>
  <si>
    <t>Suscripción médica de los productos de personas</t>
  </si>
  <si>
    <t>2 business days</t>
  </si>
  <si>
    <t>Averiguación de antecedente comerciales</t>
  </si>
  <si>
    <t>Generación de los libros correspondientes</t>
  </si>
  <si>
    <t>Proceso de Facturación</t>
  </si>
  <si>
    <t>Proceso de Cobranza</t>
  </si>
  <si>
    <t>Cálculo de reserva de riesgo no corrido</t>
  </si>
  <si>
    <t>Generación de libros correspondientes</t>
  </si>
  <si>
    <t>Liquidación de gastos de siniestros</t>
  </si>
  <si>
    <t>5 business days</t>
  </si>
  <si>
    <t>Cálculo IBNR</t>
  </si>
  <si>
    <t>Rehabilitaciones</t>
  </si>
  <si>
    <t>Days to process the request</t>
  </si>
  <si>
    <t>0,5 business day</t>
  </si>
  <si>
    <t>Retenciones</t>
  </si>
  <si>
    <t>Cálculo y liquidación de Incentivos a las FFVV</t>
  </si>
  <si>
    <t>Days for calculating comissions  after closing the period to be consider</t>
  </si>
  <si>
    <t>Days for solving the client complaint</t>
  </si>
  <si>
    <t>30 business days (new implementation)
15 business days (modification)</t>
  </si>
  <si>
    <t>Days for setting up in the system after the conditions are validated and formalized</t>
  </si>
  <si>
    <t>15 business days (PIMS)</t>
  </si>
  <si>
    <t>Days for sending the policy by e mail and by courier</t>
  </si>
  <si>
    <t>24 hours (without medical exams)
36 - 60 hours (aflter medical exams results are received)</t>
  </si>
  <si>
    <t>3 business day (by e-mail)
5 - 8 business day (by courier)</t>
  </si>
  <si>
    <t>5 business days (PIMS)</t>
  </si>
  <si>
    <t>Days for processing files sent by the partner (layout ok)</t>
  </si>
  <si>
    <t>N/A</t>
  </si>
  <si>
    <t>Days for auditing the tlmk sales (sample)</t>
  </si>
  <si>
    <t>0.15 business day per sale record / all sample during the month</t>
  </si>
  <si>
    <t>Days for analyzing the completed underwritting forms sent by the partner</t>
  </si>
  <si>
    <t>Liquidación de los gastos de suscripción</t>
  </si>
  <si>
    <t>5 business day</t>
  </si>
  <si>
    <t>Gestión de recaudación Colectiva</t>
  </si>
  <si>
    <t>Gestión de recaudación Individual : envío a cobro</t>
  </si>
  <si>
    <t>Gestión de recaudación Individual : aplicación de cobro</t>
  </si>
  <si>
    <t>Days to process the collection response from the operator (Visa, MC)</t>
  </si>
  <si>
    <t>0.5 business day (PIMS + Satelite)</t>
  </si>
  <si>
    <t>Days to apply the collection once received the money in account</t>
  </si>
  <si>
    <t>0.2 business day</t>
  </si>
  <si>
    <t>Days for invoicing after proccessing premium collection information (Not applicable in most cases)</t>
  </si>
  <si>
    <t>implementación iniciales de los negocios como sus modificaciones o renovaciones.</t>
  </si>
  <si>
    <t>Gestión de siniestros desde la denuncia hasta la decisión</t>
  </si>
  <si>
    <t>Days between the claim is approved and its payment is process</t>
  </si>
  <si>
    <t>Despacho de la carta de rechazo</t>
  </si>
  <si>
    <t>Days between the claim is decided to be rejected and the delivery of the letter</t>
  </si>
  <si>
    <t>Pago de siniestros desde la liquidación</t>
  </si>
  <si>
    <t>Days between the claim is decided and it is liquidated</t>
  </si>
  <si>
    <t>Despacho de la carta de solicitud de información adicional</t>
  </si>
  <si>
    <t>2 business day (by e-mail)
5 - 8 business day (by courier)</t>
  </si>
  <si>
    <t>Days between the claim is observed and the delivery of the letter</t>
  </si>
  <si>
    <t>Gestion de investigaciones y pericias</t>
  </si>
  <si>
    <t>5-10 business days</t>
  </si>
  <si>
    <t>Days for aproving the expense after receiving the invoice.</t>
  </si>
  <si>
    <t>Gestión de reservas de siniestros pendientes</t>
  </si>
  <si>
    <t>Days for generate and account the claims reserve after closing</t>
  </si>
  <si>
    <t>2 business day
6 business days (product with medical expenses: soat and oncological)</t>
  </si>
  <si>
    <t>Recupero legal y material de siniestros</t>
  </si>
  <si>
    <t>Liquidación de siniestros desde la decisión (incluye contabilización)</t>
  </si>
  <si>
    <t>Devoluciones de dinero</t>
  </si>
  <si>
    <t>% first call resolution
Days for answering an e-mail</t>
  </si>
  <si>
    <t>Consultas de clientes (llamadas o e.mail)</t>
  </si>
  <si>
    <t>3 - 10 business days</t>
  </si>
  <si>
    <t>5 business Day</t>
  </si>
  <si>
    <t>Days between the declaration is received and it is processed</t>
  </si>
  <si>
    <t>Days for the cancellation for pending premiums is processed</t>
  </si>
  <si>
    <t>1 business day (PIMS) once a month</t>
  </si>
  <si>
    <t>5 business day (by e-mail)
8 - 10 business day (by courier)</t>
  </si>
  <si>
    <t>5 business day (by bank transfer)
8 - 10 business day (by check - courier)</t>
  </si>
  <si>
    <t>Days between the change is request and it is processed</t>
  </si>
  <si>
    <t>80% first call resolution
24 hours (e.mail)</t>
  </si>
  <si>
    <t>3 business Day</t>
  </si>
  <si>
    <t>20% retentions - on line process</t>
  </si>
  <si>
    <t>Duplicados de póliza</t>
  </si>
  <si>
    <t>Days between the document is request and it is processed</t>
  </si>
  <si>
    <t>3 business day (by e-mail)
5 - 10 business day (by courier)</t>
  </si>
  <si>
    <t>Days for training (internal)
Days for training (external)</t>
  </si>
  <si>
    <t>Cálculo y liquidación de comisiones de intermediación</t>
  </si>
  <si>
    <t>Cálculo y liquidación de DEF o PU</t>
  </si>
  <si>
    <t>Cálculo y liquidación de otros gastos técnicos</t>
  </si>
  <si>
    <t>Aprobación de pagos</t>
  </si>
  <si>
    <t>Contabilización de factura y Pago</t>
  </si>
  <si>
    <t>Generación de libros</t>
  </si>
  <si>
    <t>Days to pay invoices after being approved</t>
  </si>
  <si>
    <t>Days to issue the regulatory books</t>
  </si>
  <si>
    <t>Gestión de reclamos simples</t>
  </si>
  <si>
    <t>Gestión de reclamos complejos</t>
  </si>
  <si>
    <t>10 business day (by e-mail)
13 - 15 business day (by courier)</t>
  </si>
  <si>
    <t>Days for calculating comissions after receiving and validate the sales/collection declaration</t>
  </si>
  <si>
    <t>Days for DEF/PU calculation after closing the period to be consider</t>
  </si>
  <si>
    <t>Days for calculating sales force incentives after closing the period to be consider</t>
  </si>
  <si>
    <t>5-10 business day</t>
  </si>
  <si>
    <t>3-5 business day</t>
  </si>
  <si>
    <t>Days to validate the information (sales/cancellations/collection) sent by the partner</t>
  </si>
  <si>
    <t>Days to issue the policy after the conditions are validated and formalized</t>
  </si>
  <si>
    <t>Days to issue the certificate after receiving the tlmk sale and to sent it to the client</t>
  </si>
  <si>
    <t>Days to check and aprove medical expenses</t>
  </si>
  <si>
    <t>Days to issue the regulatory books (sales register)</t>
  </si>
  <si>
    <t>Days for generating and sending the premiums to the different operators (Visa, MC)</t>
  </si>
  <si>
    <t>Days to conciliate and collect pending premiums</t>
  </si>
  <si>
    <t>Days between the claim is reported to Cardif and it is decided</t>
  </si>
  <si>
    <t>Days for receiving the report from the provider</t>
  </si>
  <si>
    <t>Days to generate and process individual certificates renewal</t>
  </si>
  <si>
    <t>Days between the cancellation is requested and it is processed</t>
  </si>
  <si>
    <t>Days between the refund is request and it is processed</t>
  </si>
  <si>
    <t>Days to approve and pay comissions after receiving the invoice</t>
  </si>
  <si>
    <t>Days to calculate Unearned Premium Reserve since data is available</t>
  </si>
  <si>
    <t>0.5 business day</t>
  </si>
  <si>
    <t>Days to calculate IBNR since data is available</t>
  </si>
  <si>
    <t>3 business days (internal)
15 business days (external)</t>
  </si>
  <si>
    <t>days to analyze and apply commercial strategy</t>
  </si>
  <si>
    <t>8 - 12 business day</t>
  </si>
  <si>
    <t>15 business day</t>
  </si>
  <si>
    <t>12 business day</t>
  </si>
  <si>
    <t>County name: PERU</t>
  </si>
  <si>
    <t>Roadmap</t>
  </si>
  <si>
    <t>Aftersales</t>
  </si>
  <si>
    <t>iWallet</t>
  </si>
  <si>
    <t>Digital Sales</t>
  </si>
  <si>
    <t>CRM y Dynamic Quotation</t>
  </si>
  <si>
    <t>On line claims for API, web and mobile</t>
  </si>
  <si>
    <t>Products and after sales functions online</t>
  </si>
  <si>
    <t>Automated?</t>
  </si>
  <si>
    <t>2018 % of automation</t>
  </si>
  <si>
    <t>2019 % of automation</t>
  </si>
  <si>
    <t>2020 % of automation</t>
  </si>
  <si>
    <t>Target 2018</t>
  </si>
  <si>
    <t>Target 2019</t>
  </si>
  <si>
    <t>Target 2020</t>
  </si>
  <si>
    <t>Tradicional</t>
  </si>
  <si>
    <t>No</t>
  </si>
  <si>
    <t>Digital</t>
  </si>
  <si>
    <t>60 business days (new implementation)
20 business days (modification)</t>
  </si>
  <si>
    <t>20 business days (new implementation)
10 business days (modification)</t>
  </si>
  <si>
    <t>Traditional &amp; Digital</t>
  </si>
  <si>
    <t>1-2 days</t>
  </si>
  <si>
    <t>Emisión de la póliza colectiva o la póliza maestra en el sistema PMS</t>
  </si>
  <si>
    <t>Si</t>
  </si>
  <si>
    <t>On-line</t>
  </si>
  <si>
    <t>Days for training (internal)
Days for training (customers)</t>
  </si>
  <si>
    <t>3 business days (internal)
0,1 business days (customers)</t>
  </si>
  <si>
    <t>1 business days (internal)
0,1 business days (customers)</t>
  </si>
  <si>
    <t>Days for designing the script after the conditions are validated and formalized</t>
  </si>
  <si>
    <t>Diseño de customer journey omni-channel</t>
  </si>
  <si>
    <t>Days for designing the journey after the conditions are validated and formalized</t>
  </si>
  <si>
    <t>4 business days</t>
  </si>
  <si>
    <t>Gestionar las primas del negocio</t>
  </si>
  <si>
    <t>3 business day</t>
  </si>
  <si>
    <t>2 business day</t>
  </si>
  <si>
    <t>by email</t>
  </si>
  <si>
    <t>1 business day/by email</t>
  </si>
  <si>
    <t>by notifications/by email</t>
  </si>
  <si>
    <t>Partial</t>
  </si>
  <si>
    <t>Traditional</t>
  </si>
  <si>
    <t>85% first call resolution
24 hours (e.mail)</t>
  </si>
  <si>
    <t>90% first call resolution
24 hours (e.mail)</t>
  </si>
  <si>
    <t>Primary: Selfservice (iWallet+Chatbot+FAQ)  Secondary: Call centre</t>
  </si>
  <si>
    <t>Primary: On-line Secondary: Traditional SLA</t>
  </si>
  <si>
    <t>Gestión de renovaciones automáticas</t>
  </si>
  <si>
    <t>Gestión de beneficiarios</t>
  </si>
  <si>
    <t>Primary: Selfservice (iWallet)  Secondary: Traditional process</t>
  </si>
  <si>
    <t>Cambios en la cobertura</t>
  </si>
  <si>
    <t>Send customer notifications/emails</t>
  </si>
  <si>
    <t>Cambios de los datos del cliente</t>
  </si>
  <si>
    <t>Anulaciones o cancelaciones</t>
  </si>
  <si>
    <t>The cancellation request is on-line, but it is redirected to a call centre or a click to call</t>
  </si>
  <si>
    <t>Anulaciones por falta de pago</t>
  </si>
  <si>
    <t>% retentions via script</t>
  </si>
  <si>
    <t xml:space="preserve">% retentions via anti-attrition models + chat bot + scripts </t>
  </si>
  <si>
    <t>30% retentions - on line process</t>
  </si>
  <si>
    <t>35% retentions - on line process</t>
  </si>
  <si>
    <t>40% retentions - on line process</t>
  </si>
  <si>
    <t>Cambios de medio de pago</t>
  </si>
  <si>
    <t>Primary: On-line  Secondary: Traditional process</t>
  </si>
  <si>
    <t>8 business days</t>
  </si>
  <si>
    <t>6 business days</t>
  </si>
  <si>
    <t>Service offer roadmap</t>
  </si>
  <si>
    <t>2021 a más</t>
  </si>
  <si>
    <t>Aplicación / Sistema</t>
  </si>
  <si>
    <t>Prerequisito CARDIF</t>
  </si>
  <si>
    <t>Prerequisito SOCIO</t>
  </si>
  <si>
    <t>Sales / Subscription</t>
  </si>
  <si>
    <t>x</t>
  </si>
  <si>
    <t>BPM</t>
  </si>
  <si>
    <t>no aplica</t>
  </si>
  <si>
    <t>Digital Task Force: iWallet</t>
  </si>
  <si>
    <t>X &amp; up-selling : offer of products (customer segmentation, predictive model )</t>
  </si>
  <si>
    <t>1. Información actualizada de clientes, tanto datos demográficos como transaccionales. (Ejemplo: Línea de Crédito, Tipo de Tarjeta, Cantidad de Prestamos)</t>
  </si>
  <si>
    <t>crm analytic (equipo de analytics, tercerizar consultora, info limpia historica 3 años minimos, API)</t>
  </si>
  <si>
    <t>Documents up-load (photos, documents, etc.)</t>
  </si>
  <si>
    <t>Payment options (transfert, voucher…)</t>
  </si>
  <si>
    <t>Automated rules  : declaration, decision, payment, risk</t>
  </si>
  <si>
    <t>Motor de Reglas</t>
  </si>
  <si>
    <r>
      <rPr>
        <b/>
        <sz val="11"/>
        <color rgb="FFFF0000"/>
        <rFont val="Calibri"/>
        <family val="2"/>
        <scheme val="minor"/>
      </rPr>
      <t>1. Definir el GAP entre lo que necesitaron los paises que tienen estos modelos en cuanto a datos y lo que nosotros tenemos como compañìa.</t>
    </r>
    <r>
      <rPr>
        <sz val="11"/>
        <color theme="1"/>
        <rFont val="Calibri"/>
        <family val="2"/>
        <scheme val="minor"/>
      </rPr>
      <t xml:space="preserve">
2. Información de Siniestros 100% cargada en Datamart (Histórica), con datos corregidos. (PIMS y Satelite deben de conversar el mismo idioma a nivel de Producto, Coberturas, Asegurados).
</t>
    </r>
  </si>
  <si>
    <t>Analytics / scoring for different steps : declaration, decision, payment, risk</t>
  </si>
  <si>
    <t>Digilence (Col 105 K-EUR (incluye licencias - licencias 32 K-EUR)</t>
  </si>
  <si>
    <r>
      <rPr>
        <b/>
        <sz val="11"/>
        <color rgb="FFFF0000"/>
        <rFont val="Calibri"/>
        <family val="2"/>
        <scheme val="minor"/>
      </rPr>
      <t>1. Definir el GAP entre lo que necesitaron los paises que tienen estos modelos en cuanto a datos y lo que nosotros tenemos como compañìa.
2. Datos Históricos Actualizados Respecto al Cliente con campos requeridos para hacer una correcta segmentación. (Demográficos y Transaccionales).</t>
    </r>
    <r>
      <rPr>
        <sz val="11"/>
        <color theme="1"/>
        <rFont val="Calibri"/>
        <family val="2"/>
        <scheme val="minor"/>
      </rPr>
      <t xml:space="preserve">
3. Información de Siniestros 100% cargada en Datamart (Histórica), con datos corregidos. (PIMS y Satelite deben de conversar el mismo idioma a nivel de Producto, Coberturas, Asegurados).
4. Alinearnos a PCI
5. Automatizar cruce de Vigilance (SunF, Hit Management)</t>
    </r>
  </si>
  <si>
    <t>SLA for claims</t>
  </si>
  <si>
    <t>1. Automatizar cruce de Vigilance (SunF , Hit Management)</t>
  </si>
  <si>
    <t>Preventive outbound campaigns for retention (analytics)</t>
  </si>
  <si>
    <t>N/A: Persistencia actual</t>
  </si>
  <si>
    <t>Downgrade or upgrade strategy (analytics)</t>
  </si>
  <si>
    <r>
      <rPr>
        <b/>
        <sz val="11"/>
        <color rgb="FFFF0000"/>
        <rFont val="Calibri"/>
        <family val="2"/>
        <scheme val="minor"/>
      </rPr>
      <t>1. Definir el GAP entre lo que necesitaron los paises que tienen estos modelos en cuanto a datos y lo que nosotros tenemos como compañìa.
2. Datos Históricos Actualizados Respecto al Cliente con campos requeridos para hacer una correcta segmentación. (Demográficos y Transaccionales).</t>
    </r>
    <r>
      <rPr>
        <sz val="11"/>
        <color theme="1"/>
        <rFont val="Calibri"/>
        <family val="2"/>
        <scheme val="minor"/>
      </rPr>
      <t xml:space="preserve">
3. Definir plataforma para desarrollo de modelos predictivos. (Phyton / R / SAS) - Incluye Adquisición e implementación de la plataforma.
4.Desarrollo del Modelo Predictivo (In House o Por Servicio). (Yo apuntaría a una consultoría que sirva de preparación para el potencial equipo de analytics y comenzar a desarrollar capacidades internas para el reentranamiento de los modelos).
5. PMS que soporte el cambio plan (PIMS en versión actual)</t>
    </r>
  </si>
  <si>
    <t>New product offer (analytics)</t>
  </si>
  <si>
    <r>
      <rPr>
        <b/>
        <sz val="11"/>
        <color rgb="FFFF0000"/>
        <rFont val="Calibri"/>
        <family val="2"/>
        <scheme val="minor"/>
      </rPr>
      <t>1. Definir el GAP entre lo que necesitaron los paises que tienen estos modelos en cuanto a datos y lo que nosotros tenemos como compañìa.
2. Datos Históricos Actualizados Respecto al Cliente con campos requeridos para hacer una correcta segmentación. (Demográficos y Transaccionales).</t>
    </r>
    <r>
      <rPr>
        <sz val="11"/>
        <color theme="1"/>
        <rFont val="Calibri"/>
        <family val="2"/>
        <scheme val="minor"/>
      </rPr>
      <t xml:space="preserve">
3. Definir plataforma para desarrollo de modelos predictivos. (Phyton / R / SAS) - Incluye Adquisición e implementación de la plataforma.
4.Desarrollo del Modelo Predictivo (In House o Por Servicio). (Yo apuntaría a una consultoría que sirva de preparación para el potencial equipo de analytics y comenzar a desarrollar capacidades internas para el reentranamiento de los modelos).
</t>
    </r>
  </si>
  <si>
    <t>Customer lifetime value approach (analytics)</t>
  </si>
  <si>
    <t>Complaints</t>
  </si>
  <si>
    <t>Omnichannel complaints filing (digital , social media, chatbot etc…)</t>
  </si>
  <si>
    <t>Automated rules  : decision, payment, customer reward</t>
  </si>
  <si>
    <t>SLA for customer care</t>
  </si>
  <si>
    <t>Escalation option for regulator, onbudsman etc…</t>
  </si>
  <si>
    <t>Chatbot</t>
  </si>
  <si>
    <t>Customer intelligence &amp; automated support</t>
  </si>
  <si>
    <t>Conversational Platform / contact center / Chat</t>
  </si>
  <si>
    <t>Vocal Com</t>
  </si>
  <si>
    <t>Opción desde Web/App del Socio</t>
  </si>
  <si>
    <t>Notification service for Reminder / Tracking / Cardif new information</t>
  </si>
  <si>
    <t>CRM</t>
  </si>
  <si>
    <t>Partner programmable space to distribute commercial messages (X-sell, up-sell) -</t>
  </si>
  <si>
    <t>CRM required</t>
  </si>
  <si>
    <t>General information / Content Manager</t>
  </si>
  <si>
    <t>Purchased policy consultation etc…</t>
  </si>
  <si>
    <t>Customer feedback</t>
  </si>
  <si>
    <t xml:space="preserve"> Net Promoter Score (encuestas de satisfacción)</t>
  </si>
  <si>
    <t>Net Promoter Score (HO)</t>
  </si>
  <si>
    <t>Revisar flujo transfronterizo, Protección de Datos</t>
  </si>
  <si>
    <t>FAQ, User Help, Support Media</t>
  </si>
  <si>
    <t>Incluir en Claims on Line / iWallet</t>
  </si>
  <si>
    <t>Enrollment &amp; Secure access</t>
  </si>
  <si>
    <t>Login, password recovery, customer data, customer contacts  etc...</t>
  </si>
  <si>
    <t>Incoporado en Aplicativos Digitales</t>
  </si>
  <si>
    <t>Comercial dashboard for Partners - Qliksense</t>
  </si>
  <si>
    <t>Lead Generation &amp; Campaign management
Welcome package (SMS, mail, call, site, app, etc)</t>
  </si>
  <si>
    <t>Anti-attrition</t>
  </si>
  <si>
    <t>2.5. Costo hardware &amp; software (licencias)</t>
  </si>
  <si>
    <t>2.6. Soporte anual proveedor (depende de 1.5)</t>
  </si>
  <si>
    <t>BPM Complaints</t>
  </si>
  <si>
    <t>BPM Aftersales</t>
  </si>
  <si>
    <t>Net Promoter Score (encuestas de satisfacción)</t>
  </si>
  <si>
    <t>Digilence (scoring)</t>
  </si>
  <si>
    <t>1. Calcular la persistencia por cada producto y endender en que mes se cancela con mayor frecuencia. A esos clientes se les debe hacer una campaña mediante llamadas.
2. Homologar la persistencia y determinar una forma de cálculo masiva.
3. Información cargada en PIMS.</t>
  </si>
  <si>
    <t>3 year plan - K SOLES</t>
  </si>
  <si>
    <t>PILAR</t>
  </si>
  <si>
    <t>CATEGORÍA</t>
  </si>
  <si>
    <t>MACROPROCESO</t>
  </si>
  <si>
    <t>SERVICIO OFRECIDO</t>
  </si>
  <si>
    <t>Aplicación / Sistema PROPUESTO</t>
  </si>
  <si>
    <t>Observaciones</t>
  </si>
  <si>
    <t>Pop-Up Caja</t>
  </si>
  <si>
    <t>App de venta vendedor(Electro + EW)</t>
  </si>
  <si>
    <t>Inversión en app, contenido lúdico y que pueda tener una versión administrador para el control de las capacitaciones.</t>
  </si>
  <si>
    <t>Compartir información Cardif&amp;Socio, cobranza asociada a la tarjeta?, más de un medio de pago disponible si el cliente no tiene tarjeta del socio?</t>
  </si>
  <si>
    <t>Folletería (Explicación del producto)</t>
  </si>
  <si>
    <t>-</t>
  </si>
  <si>
    <t>Definición clara producto/posicionamiento/servicios</t>
  </si>
  <si>
    <t>Consultar las limitaciones y condiciones del sistema operativo de las cajas retail</t>
  </si>
  <si>
    <t>Celular/Tablet con aplicación de venta</t>
  </si>
  <si>
    <t>Definir diseño y que vaya asociado a un incentivo</t>
  </si>
  <si>
    <t>Publicidad en la entrega del elegible</t>
  </si>
  <si>
    <t>Definir folleto entregado, comunicación por parte del tercero, evaluar capacitación e incentivo si es necesario.</t>
  </si>
  <si>
    <t>Implant EW conApp de venta vendedor(Electro + EW)(recojo en tienda)</t>
  </si>
  <si>
    <t>Stand Alone/UX canal web</t>
  </si>
  <si>
    <t>Módulos transversales</t>
  </si>
  <si>
    <t>Digitación trama</t>
  </si>
  <si>
    <t>Implant para completar trama inicial de ventas</t>
  </si>
  <si>
    <t>Venta Especial Inbound</t>
  </si>
  <si>
    <t>Sujeto a identificar qué tan factible es que un operador pueda resolver problemas técnicos por teléfono con el cliente.</t>
  </si>
  <si>
    <t>Primer Diagnóstico telefónico (primer momento, cuando llama a reportar el incidente)</t>
  </si>
  <si>
    <t>Insight</t>
  </si>
  <si>
    <t>Proyecto a desarrollar</t>
  </si>
  <si>
    <t>Demasiada insistencia</t>
  </si>
  <si>
    <t>Nuevo protocolo de venta con herramientas digitales</t>
  </si>
  <si>
    <t>Folleto del producto</t>
  </si>
  <si>
    <t>Cartilla de venta con contenido más dinámico y personalizado</t>
  </si>
  <si>
    <t>Testimonios de clientes</t>
  </si>
  <si>
    <t>Venta de SG en post venta</t>
  </si>
  <si>
    <t>Necesidad de voucher para activar</t>
  </si>
  <si>
    <t>Bienvenida (correo, sms)</t>
  </si>
  <si>
    <t>Web del cliente (producto, beneficio, videos, actualización de datos)</t>
  </si>
  <si>
    <t>Producto de buena marca no necesita garantía</t>
  </si>
  <si>
    <t>Producto con devolución</t>
  </si>
  <si>
    <t>Herrmientas digitales de venta (video explicativo, comparación con costos de reparación con explicación simple del ahorro)</t>
  </si>
  <si>
    <t>Solicitar activación de SG es agotador</t>
  </si>
  <si>
    <t>Activación de la SG vía digital</t>
  </si>
  <si>
    <t>Tracking de seguimiento: web, sms</t>
  </si>
  <si>
    <t>Reemplazo con compra en ecommerce + vta cruzada SG</t>
  </si>
  <si>
    <t>Falta de información</t>
  </si>
  <si>
    <t>Plan de comunicación durante la GO (ruleta de conocimiento de beneficios)</t>
  </si>
  <si>
    <t>Debería incluir contacto en línea y a tiempo real entre el liquidador y el ST.</t>
  </si>
  <si>
    <t>Definición de Planes, coberturas, beneficios</t>
  </si>
  <si>
    <t>Ventas/Inbound (fonocompras/ Outbound)</t>
  </si>
  <si>
    <t>Aplicación Analítica</t>
  </si>
  <si>
    <t>Definición en nuevos certificados, condicionados,folletería,</t>
  </si>
  <si>
    <t>Suscripción  / Producto</t>
  </si>
  <si>
    <t>Celular / Tablet con aplicación de venta</t>
  </si>
  <si>
    <t>Plan de Venta / Capacitación(programa por un año)</t>
  </si>
  <si>
    <t>Proceso y Manual de atenciones técnicas (por teléfono)</t>
  </si>
  <si>
    <t>tenemos un seguimiento de siniestros.</t>
  </si>
  <si>
    <t>áreas Involucradas</t>
  </si>
  <si>
    <t>Recepción de Solicitud de EW</t>
  </si>
  <si>
    <t>Iniciativas</t>
  </si>
  <si>
    <t>Comunicación Asegurado desde el momento de la solicitud de cobertura  (SMS, Mobile, Correo, App, Web site, phone)</t>
  </si>
  <si>
    <t>Necesario mapear venta a través de Fonocompras en caso aplique</t>
  </si>
  <si>
    <t>Workflow de seguimiento desde el momento que el ST recibe la orden de llamar al cliente para coordinar la cita hasta su desplazo y Centralización de entrega de productos no transportables al ST y disponibilidad de ofrecerle el servicio de recojo del producto )</t>
  </si>
  <si>
    <t>Tener cotizaciones propuestas aproximadas para nuevos planes por parte de Técnica</t>
  </si>
  <si>
    <t>Que incluya App educativo para el vendedor que pueda ser descargado en su celular o tablet</t>
  </si>
  <si>
    <t>Ninguno</t>
  </si>
  <si>
    <t>Definir con IT que requisitos implica del socio en cuanto a desarrollo y gobierno de datos</t>
  </si>
  <si>
    <t>Más adelante con esta información puede ser de input para hacer modelos de analítica</t>
  </si>
  <si>
    <t>Dimensionar el costo EW</t>
  </si>
  <si>
    <t>En Implementación por la web(Foh!), replicar para otros socios, utilizar buenas prácticas de ML</t>
  </si>
  <si>
    <t>Autorización por parte del Socio a coordinar con el tercero</t>
  </si>
  <si>
    <t>Ventas/POS/WEB</t>
  </si>
  <si>
    <t>Proceso y Script de venta para todos los Retailz que aplique</t>
  </si>
  <si>
    <t xml:space="preserve">Journey de Comunicación </t>
  </si>
  <si>
    <t>Debe ser informado el socio</t>
  </si>
  <si>
    <t>E-wallet</t>
  </si>
  <si>
    <t>Incluiría el journey de comunicación y se utilizaría para promover otros tipos de seguros</t>
  </si>
  <si>
    <t>Definir con IT manejo automático de comunicación, Welcome de bienvenida, recordatorio de pagos, tips de prevención, información de dsctos en ST</t>
  </si>
  <si>
    <t>Definir todo el flujo de experiencia cliente desde que adquiere la EW con las formas de comunicación más económicas a la más cara</t>
  </si>
  <si>
    <t>E-wallet vs 2.0</t>
  </si>
  <si>
    <t>Upgrades/Dwongrades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</si>
</sst>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00_ ;_ * \-#,##0.00_ ;_ * &quot;-&quot;??_ ;_ @_ "/>
    <numFmt numFmtId="165" formatCode="_(* #,##0.00_);_(* \(#,##0.00\);_(* &quot;-&quot;??_);_(@_)"/>
    <numFmt numFmtId="166" formatCode="_(* #,##0_);_(* \(#,##0\);_(* &quot;-&quot;_);_(@_)"/>
    <numFmt numFmtId="167" formatCode="_(&quot;$&quot;* #,##0.00_);_(&quot;$&quot;* \(#,##0.00\);_(&quot;$&quot;* &quot;-&quot;??_);_(@_)"/>
    <numFmt numFmtId="168" formatCode="_(&quot;$&quot;* #,##0_);_(&quot;$&quot;* \(#,##0\);_(&quot;$&quot;* &quot;-&quot;_);_(@_)"/>
    <numFmt numFmtId="169" formatCode="_ * #,##0_ ;_ * \-#,##0_ ;_ * &quot;-&quot;??_ ;_ @_ "/>
  </numFmts>
  <fonts count="21" x14ac:knownFonts="1">
    <font>
      <sz val="11"/>
      <color theme="1"/>
      <name val="Calibri"/>
      <family val="2"/>
      <scheme val="minor"/>
    </font>
    <font>
      <sz val="11"/>
      <color theme="0"/>
      <name val="Calibri"/>
      <family val="2"/>
      <scheme val="minor"/>
    </font>
    <font>
      <sz val="10"/>
      <name val="Arial"/>
      <family val="2"/>
    </font>
    <font>
      <b/>
      <sz val="11"/>
      <color indexed="9"/>
      <name val="Arial"/>
      <family val="2"/>
    </font>
    <font>
      <b/>
      <sz val="18"/>
      <color indexed="55"/>
      <name val="Arial"/>
      <family val="2"/>
    </font>
    <font>
      <sz val="10"/>
      <color indexed="8"/>
      <name val="Arial"/>
      <family val="2"/>
    </font>
    <font>
      <sz val="10"/>
      <color rgb="FF00B0F0"/>
      <name val="Arial"/>
      <family val="2"/>
    </font>
    <font>
      <sz val="11"/>
      <color theme="1"/>
      <name val="Calibri"/>
      <family val="2"/>
      <scheme val="minor"/>
    </font>
    <font>
      <b/>
      <sz val="11"/>
      <color theme="1"/>
      <name val="Calibri"/>
      <family val="2"/>
      <scheme val="minor"/>
    </font>
    <font>
      <sz val="10"/>
      <name val="Arial"/>
      <family val="2"/>
    </font>
    <font>
      <sz val="11"/>
      <color indexed="8"/>
      <name val="Calibri"/>
      <family val="2"/>
    </font>
    <font>
      <sz val="11"/>
      <color rgb="FFFF0000"/>
      <name val="Calibri"/>
      <family val="2"/>
      <scheme val="minor"/>
    </font>
    <font>
      <b/>
      <sz val="11"/>
      <color rgb="FFFF0000"/>
      <name val="Calibri"/>
      <family val="2"/>
      <scheme val="minor"/>
    </font>
    <font>
      <sz val="10"/>
      <color theme="1"/>
      <name val="Calibri"/>
      <family val="2"/>
      <scheme val="minor"/>
    </font>
    <font>
      <sz val="10"/>
      <color theme="0"/>
      <name val="Calibri"/>
      <family val="2"/>
      <scheme val="minor"/>
    </font>
    <font>
      <b/>
      <sz val="11"/>
      <color theme="0"/>
      <name val="Calibri"/>
      <family val="2"/>
      <scheme val="minor"/>
    </font>
    <font>
      <sz val="11"/>
      <name val="Calibri"/>
      <family val="2"/>
      <scheme val="minor"/>
    </font>
    <font>
      <b/>
      <sz val="10"/>
      <color theme="0"/>
      <name val="Calibri"/>
      <family val="2"/>
      <scheme val="minor"/>
    </font>
    <font>
      <b/>
      <sz val="14"/>
      <color indexed="81"/>
      <name val="Tahoma"/>
      <family val="2"/>
    </font>
    <font>
      <sz val="14"/>
      <color indexed="81"/>
      <name val="Tahoma"/>
      <family val="2"/>
    </font>
    <font>
      <b/>
      <sz val="11"/>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indexed="57"/>
        <bgColor indexed="64"/>
      </patternFill>
    </fill>
    <fill>
      <patternFill patternType="solid">
        <fgColor indexed="9"/>
        <bgColor indexed="64"/>
      </patternFill>
    </fill>
    <fill>
      <patternFill patternType="solid">
        <fgColor theme="6" tint="0.59999389629810485"/>
        <bgColor indexed="64"/>
      </patternFill>
    </fill>
    <fill>
      <patternFill patternType="solid">
        <fgColor indexed="9"/>
        <bgColor auto="1"/>
      </patternFill>
    </fill>
    <fill>
      <patternFill patternType="solid">
        <fgColor indexed="17"/>
        <bgColor auto="1"/>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80800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9"/>
      </right>
      <top/>
      <bottom/>
      <diagonal/>
    </border>
    <border>
      <left style="thin">
        <color indexed="9"/>
      </left>
      <right style="thin">
        <color indexed="9"/>
      </right>
      <top/>
      <bottom/>
      <diagonal/>
    </border>
    <border>
      <left style="thin">
        <color indexed="9"/>
      </left>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hair">
        <color theme="0"/>
      </right>
      <top/>
      <bottom/>
      <diagonal/>
    </border>
    <border>
      <left style="hair">
        <color theme="0"/>
      </left>
      <right style="hair">
        <color theme="0"/>
      </right>
      <top/>
      <bottom/>
      <diagonal/>
    </border>
    <border>
      <left style="hair">
        <color theme="0"/>
      </left>
      <right/>
      <top/>
      <bottom style="hair">
        <color theme="0"/>
      </bottom>
      <diagonal/>
    </border>
    <border>
      <left style="hair">
        <color theme="0"/>
      </left>
      <right style="hair">
        <color theme="0"/>
      </right>
      <top style="hair">
        <color theme="0"/>
      </top>
      <bottom/>
      <diagonal/>
    </border>
    <border>
      <left style="hair">
        <color theme="0"/>
      </left>
      <right/>
      <top style="hair">
        <color theme="0"/>
      </top>
      <bottom/>
      <diagonal/>
    </border>
    <border>
      <left/>
      <right/>
      <top/>
      <bottom style="hair">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9"/>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10"/>
      </bottom>
      <diagonal/>
    </border>
    <border>
      <left/>
      <right style="thin">
        <color indexed="8"/>
      </right>
      <top/>
      <bottom style="thin">
        <color indexed="10"/>
      </bottom>
      <diagonal/>
    </border>
    <border>
      <left style="thin">
        <color indexed="8"/>
      </left>
      <right style="thin">
        <color indexed="10"/>
      </right>
      <top/>
      <bottom style="thin">
        <color indexed="1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hair">
        <color theme="0"/>
      </right>
      <top style="medium">
        <color indexed="64"/>
      </top>
      <bottom/>
      <diagonal/>
    </border>
    <border>
      <left style="hair">
        <color theme="0"/>
      </left>
      <right style="hair">
        <color theme="0"/>
      </right>
      <top style="medium">
        <color indexed="64"/>
      </top>
      <bottom/>
      <diagonal/>
    </border>
    <border>
      <left style="hair">
        <color theme="0"/>
      </left>
      <right/>
      <top style="medium">
        <color indexed="64"/>
      </top>
      <bottom/>
      <diagonal/>
    </border>
    <border>
      <left style="medium">
        <color indexed="64"/>
      </left>
      <right style="hair">
        <color theme="0"/>
      </right>
      <top style="medium">
        <color indexed="64"/>
      </top>
      <bottom/>
      <diagonal/>
    </border>
  </borders>
  <cellStyleXfs count="9">
    <xf numFmtId="0" fontId="0" fillId="0" borderId="0"/>
    <xf numFmtId="0" fontId="2" fillId="0" borderId="0"/>
    <xf numFmtId="166" fontId="5" fillId="0" borderId="0" applyFont="0" applyFill="0" applyBorder="0" applyAlignment="0" applyProtection="0"/>
    <xf numFmtId="165"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4" fontId="7" fillId="0" borderId="0" applyFont="0" applyFill="0" applyBorder="0" applyAlignment="0" applyProtection="0"/>
    <xf numFmtId="0" fontId="9" fillId="0" borderId="0"/>
    <xf numFmtId="0" fontId="10" fillId="0" borderId="0" applyNumberFormat="0" applyFill="0" applyBorder="0" applyProtection="0"/>
  </cellStyleXfs>
  <cellXfs count="205">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xf numFmtId="0" fontId="2" fillId="0" borderId="0" xfId="1"/>
    <xf numFmtId="0" fontId="2" fillId="0" borderId="0" xfId="1" applyAlignment="1">
      <alignment vertical="center" wrapText="1"/>
    </xf>
    <xf numFmtId="0" fontId="3" fillId="4" borderId="3" xfId="1" applyFont="1" applyFill="1" applyBorder="1" applyAlignment="1">
      <alignment horizontal="center" vertical="center" wrapText="1"/>
    </xf>
    <xf numFmtId="0" fontId="2" fillId="0" borderId="0" xfId="1" applyAlignment="1">
      <alignment horizontal="justify"/>
    </xf>
    <xf numFmtId="0" fontId="2" fillId="5" borderId="5" xfId="1" applyFill="1" applyBorder="1" applyAlignment="1">
      <alignment horizontal="justify" vertical="center" wrapText="1"/>
    </xf>
    <xf numFmtId="0" fontId="2" fillId="0" borderId="0" xfId="1" quotePrefix="1" applyAlignment="1">
      <alignment vertical="center" wrapText="1"/>
    </xf>
    <xf numFmtId="0" fontId="2" fillId="5" borderId="1" xfId="1" applyFill="1" applyBorder="1" applyAlignment="1">
      <alignment horizontal="justify" vertical="center" wrapText="1"/>
    </xf>
    <xf numFmtId="0" fontId="4" fillId="0" borderId="0" xfId="1" applyFont="1" applyAlignment="1">
      <alignment vertical="center" wrapText="1"/>
    </xf>
    <xf numFmtId="0" fontId="3" fillId="4" borderId="4" xfId="1" applyFont="1" applyFill="1" applyBorder="1" applyAlignment="1">
      <alignment vertical="center" wrapText="1"/>
    </xf>
    <xf numFmtId="0" fontId="3" fillId="4" borderId="2" xfId="1" applyFont="1" applyFill="1" applyBorder="1" applyAlignment="1">
      <alignment vertical="center" wrapText="1"/>
    </xf>
    <xf numFmtId="0" fontId="2" fillId="5" borderId="9" xfId="1" applyFill="1" applyBorder="1" applyAlignment="1">
      <alignment vertical="center" wrapText="1"/>
    </xf>
    <xf numFmtId="0" fontId="2" fillId="5" borderId="8" xfId="1" applyFill="1" applyBorder="1" applyAlignment="1">
      <alignment vertical="center" wrapText="1"/>
    </xf>
    <xf numFmtId="0" fontId="2" fillId="5" borderId="7" xfId="1" applyFill="1" applyBorder="1" applyAlignment="1">
      <alignment vertical="center" wrapText="1"/>
    </xf>
    <xf numFmtId="0" fontId="2" fillId="5" borderId="6" xfId="1" applyFill="1" applyBorder="1" applyAlignment="1">
      <alignment vertical="center" wrapText="1"/>
    </xf>
    <xf numFmtId="0" fontId="6" fillId="5" borderId="1" xfId="1" applyFont="1" applyFill="1" applyBorder="1" applyAlignment="1">
      <alignment horizontal="justify" vertical="center" wrapText="1"/>
    </xf>
    <xf numFmtId="9" fontId="6" fillId="5" borderId="1" xfId="1" applyNumberFormat="1" applyFont="1" applyFill="1" applyBorder="1" applyAlignment="1">
      <alignment horizontal="center" vertical="center" wrapText="1"/>
    </xf>
    <xf numFmtId="0" fontId="1" fillId="2" borderId="0" xfId="0" applyFont="1" applyFill="1"/>
    <xf numFmtId="0" fontId="0" fillId="0" borderId="18" xfId="0" applyBorder="1"/>
    <xf numFmtId="169" fontId="0" fillId="0" borderId="18" xfId="6" applyNumberFormat="1" applyFont="1" applyBorder="1"/>
    <xf numFmtId="0" fontId="8" fillId="6" borderId="20" xfId="0" applyFont="1" applyFill="1" applyBorder="1" applyAlignment="1">
      <alignment horizontal="center"/>
    </xf>
    <xf numFmtId="0" fontId="0" fillId="0" borderId="17" xfId="0" applyBorder="1"/>
    <xf numFmtId="169" fontId="8" fillId="6" borderId="19" xfId="0" applyNumberFormat="1" applyFont="1" applyFill="1" applyBorder="1"/>
    <xf numFmtId="0" fontId="8" fillId="6" borderId="16" xfId="0" applyFont="1" applyFill="1" applyBorder="1" applyAlignment="1">
      <alignment horizontal="center"/>
    </xf>
    <xf numFmtId="0" fontId="0" fillId="0" borderId="21" xfId="0" applyBorder="1" applyAlignment="1">
      <alignment vertical="top"/>
    </xf>
    <xf numFmtId="0" fontId="0" fillId="0" borderId="21" xfId="0" applyBorder="1"/>
    <xf numFmtId="0" fontId="0" fillId="6" borderId="22" xfId="0" applyFill="1" applyBorder="1"/>
    <xf numFmtId="0" fontId="0" fillId="0" borderId="23" xfId="0" applyBorder="1"/>
    <xf numFmtId="16" fontId="0" fillId="0" borderId="21" xfId="0" applyNumberFormat="1" applyBorder="1" applyAlignment="1">
      <alignment vertical="top" wrapText="1"/>
    </xf>
    <xf numFmtId="0" fontId="0" fillId="0" borderId="23" xfId="0" applyBorder="1" applyAlignment="1">
      <alignment vertical="center" wrapText="1"/>
    </xf>
    <xf numFmtId="0" fontId="0" fillId="0" borderId="21" xfId="0" applyBorder="1" applyAlignment="1">
      <alignment vertical="center" wrapText="1"/>
    </xf>
    <xf numFmtId="0" fontId="8" fillId="6" borderId="22" xfId="0" applyFont="1" applyFill="1" applyBorder="1"/>
    <xf numFmtId="169" fontId="0" fillId="0" borderId="21" xfId="6" applyNumberFormat="1" applyFont="1" applyBorder="1"/>
    <xf numFmtId="169" fontId="8" fillId="6" borderId="22" xfId="0" applyNumberFormat="1" applyFont="1" applyFill="1" applyBorder="1"/>
    <xf numFmtId="0" fontId="8" fillId="0" borderId="0" xfId="0" applyFont="1" applyAlignment="1">
      <alignment vertical="center"/>
    </xf>
    <xf numFmtId="0" fontId="10" fillId="0" borderId="24" xfId="8" applyFont="1" applyBorder="1" applyAlignment="1"/>
    <xf numFmtId="0" fontId="10" fillId="0" borderId="25" xfId="8" applyFont="1" applyBorder="1" applyAlignment="1"/>
    <xf numFmtId="0" fontId="10" fillId="0" borderId="26" xfId="8" applyFont="1" applyBorder="1" applyAlignment="1"/>
    <xf numFmtId="0" fontId="10" fillId="0" borderId="0" xfId="8" applyNumberFormat="1" applyFont="1" applyAlignment="1"/>
    <xf numFmtId="0" fontId="10" fillId="0" borderId="27" xfId="8" applyFont="1" applyBorder="1" applyAlignment="1"/>
    <xf numFmtId="0" fontId="10" fillId="0" borderId="0" xfId="8" applyFont="1" applyBorder="1" applyAlignment="1"/>
    <xf numFmtId="0" fontId="10" fillId="0" borderId="28" xfId="8" applyFont="1" applyBorder="1" applyAlignment="1"/>
    <xf numFmtId="0" fontId="5" fillId="7" borderId="27" xfId="8" applyFont="1" applyFill="1" applyBorder="1" applyAlignment="1">
      <alignment vertical="center" wrapText="1"/>
    </xf>
    <xf numFmtId="0" fontId="5" fillId="7" borderId="0" xfId="8" applyFont="1" applyFill="1" applyBorder="1" applyAlignment="1">
      <alignment vertical="center" wrapText="1"/>
    </xf>
    <xf numFmtId="0" fontId="5" fillId="0" borderId="30" xfId="8" applyFont="1" applyBorder="1" applyAlignment="1"/>
    <xf numFmtId="0" fontId="5" fillId="0" borderId="31" xfId="8" applyFont="1" applyBorder="1" applyAlignment="1"/>
    <xf numFmtId="0" fontId="5" fillId="0" borderId="31" xfId="8" applyFont="1" applyBorder="1" applyAlignment="1">
      <alignment horizontal="justify"/>
    </xf>
    <xf numFmtId="49" fontId="5" fillId="7" borderId="32" xfId="8" applyNumberFormat="1" applyFont="1" applyFill="1" applyBorder="1" applyAlignment="1">
      <alignment vertical="center" wrapText="1"/>
    </xf>
    <xf numFmtId="49" fontId="5" fillId="7" borderId="33" xfId="8" applyNumberFormat="1" applyFont="1" applyFill="1" applyBorder="1" applyAlignment="1">
      <alignment vertical="center" wrapText="1"/>
    </xf>
    <xf numFmtId="49" fontId="5" fillId="7" borderId="32" xfId="8" applyNumberFormat="1" applyFont="1" applyFill="1" applyBorder="1" applyAlignment="1">
      <alignment horizontal="justify" vertical="center" wrapText="1"/>
    </xf>
    <xf numFmtId="49" fontId="5" fillId="7" borderId="33" xfId="8" applyNumberFormat="1" applyFont="1" applyFill="1" applyBorder="1" applyAlignment="1">
      <alignment horizontal="justify" vertical="center" wrapText="1"/>
    </xf>
    <xf numFmtId="49" fontId="5" fillId="7" borderId="34" xfId="8" applyNumberFormat="1" applyFont="1" applyFill="1" applyBorder="1" applyAlignment="1">
      <alignment horizontal="justify" vertical="center" wrapText="1"/>
    </xf>
    <xf numFmtId="0" fontId="5" fillId="7" borderId="34" xfId="8" applyFont="1" applyFill="1" applyBorder="1" applyAlignment="1">
      <alignment horizontal="justify" vertical="center" wrapText="1"/>
    </xf>
    <xf numFmtId="9" fontId="5" fillId="7" borderId="34" xfId="8" applyNumberFormat="1" applyFont="1" applyFill="1" applyBorder="1" applyAlignment="1">
      <alignment horizontal="center" vertical="center" wrapText="1"/>
    </xf>
    <xf numFmtId="0" fontId="5" fillId="0" borderId="35" xfId="8" applyFont="1" applyBorder="1" applyAlignment="1"/>
    <xf numFmtId="0" fontId="5" fillId="7" borderId="32" xfId="8" applyFont="1" applyFill="1" applyBorder="1" applyAlignment="1">
      <alignment vertical="center" wrapText="1"/>
    </xf>
    <xf numFmtId="0" fontId="5" fillId="7" borderId="33" xfId="8" applyFont="1" applyFill="1" applyBorder="1" applyAlignment="1">
      <alignment vertical="center" wrapText="1"/>
    </xf>
    <xf numFmtId="0" fontId="5" fillId="7" borderId="32" xfId="8" applyFont="1" applyFill="1" applyBorder="1" applyAlignment="1">
      <alignment horizontal="justify" vertical="center" wrapText="1"/>
    </xf>
    <xf numFmtId="49" fontId="5" fillId="7" borderId="36" xfId="8" applyNumberFormat="1" applyFont="1" applyFill="1" applyBorder="1" applyAlignment="1">
      <alignment vertical="center" wrapText="1"/>
    </xf>
    <xf numFmtId="49" fontId="5" fillId="7" borderId="37" xfId="8" applyNumberFormat="1" applyFont="1" applyFill="1" applyBorder="1" applyAlignment="1">
      <alignment vertical="center" wrapText="1"/>
    </xf>
    <xf numFmtId="0" fontId="5" fillId="7" borderId="34" xfId="8" applyFont="1" applyFill="1" applyBorder="1" applyAlignment="1">
      <alignment horizontal="center" vertical="center" wrapText="1"/>
    </xf>
    <xf numFmtId="0" fontId="5" fillId="7" borderId="38" xfId="8" applyFont="1" applyFill="1" applyBorder="1" applyAlignment="1">
      <alignment vertical="center" wrapText="1"/>
    </xf>
    <xf numFmtId="0" fontId="5" fillId="7" borderId="39" xfId="8" applyFont="1" applyFill="1" applyBorder="1" applyAlignment="1">
      <alignment vertical="center" wrapText="1"/>
    </xf>
    <xf numFmtId="49" fontId="5" fillId="7" borderId="34" xfId="8" applyNumberFormat="1" applyFont="1" applyFill="1" applyBorder="1" applyAlignment="1">
      <alignment horizontal="left" vertical="center" wrapText="1"/>
    </xf>
    <xf numFmtId="0" fontId="5" fillId="7" borderId="33" xfId="8" applyFont="1" applyFill="1" applyBorder="1" applyAlignment="1">
      <alignment horizontal="justify" vertical="center" wrapText="1"/>
    </xf>
    <xf numFmtId="49" fontId="5" fillId="8" borderId="34" xfId="8" applyNumberFormat="1" applyFont="1" applyFill="1" applyBorder="1" applyAlignment="1">
      <alignment horizontal="justify" vertical="center" wrapText="1"/>
    </xf>
    <xf numFmtId="9" fontId="5" fillId="8" borderId="34" xfId="8" applyNumberFormat="1" applyFont="1" applyFill="1" applyBorder="1" applyAlignment="1">
      <alignment horizontal="center" vertical="center" wrapText="1"/>
    </xf>
    <xf numFmtId="0" fontId="5" fillId="8" borderId="34" xfId="8" applyFont="1" applyFill="1" applyBorder="1" applyAlignment="1">
      <alignment horizontal="justify" vertical="center" wrapText="1"/>
    </xf>
    <xf numFmtId="0" fontId="5" fillId="7" borderId="35" xfId="8" applyFont="1" applyFill="1" applyBorder="1" applyAlignment="1">
      <alignment vertical="center" wrapText="1"/>
    </xf>
    <xf numFmtId="9" fontId="5" fillId="7" borderId="34" xfId="8" applyNumberFormat="1" applyFont="1" applyFill="1" applyBorder="1" applyAlignment="1">
      <alignment horizontal="justify" vertical="center" wrapText="1"/>
    </xf>
    <xf numFmtId="0" fontId="5" fillId="7" borderId="40" xfId="8" applyFont="1" applyFill="1" applyBorder="1" applyAlignment="1">
      <alignment vertical="center" wrapText="1"/>
    </xf>
    <xf numFmtId="0" fontId="5" fillId="7" borderId="41" xfId="8" applyFont="1" applyFill="1" applyBorder="1" applyAlignment="1">
      <alignment vertical="center" wrapText="1"/>
    </xf>
    <xf numFmtId="0" fontId="5" fillId="7" borderId="42" xfId="8" applyFont="1" applyFill="1" applyBorder="1" applyAlignment="1">
      <alignment vertical="center" wrapText="1"/>
    </xf>
    <xf numFmtId="0" fontId="10" fillId="0" borderId="0" xfId="8" applyFont="1" applyAlignment="1"/>
    <xf numFmtId="0" fontId="0" fillId="0" borderId="29" xfId="0" applyFont="1" applyBorder="1" applyAlignment="1"/>
    <xf numFmtId="0" fontId="0" fillId="0" borderId="0" xfId="0" applyNumberFormat="1" applyFont="1" applyAlignment="1"/>
    <xf numFmtId="0" fontId="0" fillId="0" borderId="0" xfId="0" applyFont="1" applyAlignment="1"/>
    <xf numFmtId="49" fontId="3" fillId="3" borderId="4" xfId="0" applyNumberFormat="1" applyFont="1" applyFill="1" applyBorder="1" applyAlignment="1">
      <alignment vertical="center" wrapText="1"/>
    </xf>
    <xf numFmtId="0" fontId="3" fillId="3" borderId="2" xfId="0" applyFont="1" applyFill="1" applyBorder="1" applyAlignment="1">
      <alignment vertical="center" wrapText="1"/>
    </xf>
    <xf numFmtId="49" fontId="3" fillId="3" borderId="4"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0" fillId="11" borderId="23" xfId="0" applyFill="1" applyBorder="1"/>
    <xf numFmtId="0" fontId="0" fillId="11" borderId="23" xfId="0" applyFill="1" applyBorder="1" applyAlignment="1">
      <alignment vertical="center" wrapText="1"/>
    </xf>
    <xf numFmtId="0" fontId="0" fillId="11" borderId="17" xfId="0" applyFill="1" applyBorder="1"/>
    <xf numFmtId="0" fontId="0" fillId="11" borderId="21" xfId="0" applyFill="1" applyBorder="1"/>
    <xf numFmtId="169" fontId="0" fillId="11" borderId="21" xfId="6" applyNumberFormat="1" applyFont="1" applyFill="1" applyBorder="1"/>
    <xf numFmtId="0" fontId="0" fillId="11" borderId="18" xfId="0" applyFill="1" applyBorder="1"/>
    <xf numFmtId="169" fontId="0" fillId="11" borderId="18" xfId="6" applyNumberFormat="1" applyFont="1" applyFill="1" applyBorder="1"/>
    <xf numFmtId="0" fontId="0" fillId="11" borderId="22" xfId="0" applyFill="1" applyBorder="1"/>
    <xf numFmtId="0" fontId="8" fillId="11" borderId="22" xfId="0" applyFont="1" applyFill="1" applyBorder="1"/>
    <xf numFmtId="169" fontId="8" fillId="11" borderId="22" xfId="0" applyNumberFormat="1" applyFont="1" applyFill="1" applyBorder="1"/>
    <xf numFmtId="169" fontId="8" fillId="11" borderId="19" xfId="0" applyNumberFormat="1" applyFont="1" applyFill="1" applyBorder="1"/>
    <xf numFmtId="169" fontId="0" fillId="11" borderId="23" xfId="6" applyNumberFormat="1" applyFont="1" applyFill="1" applyBorder="1"/>
    <xf numFmtId="0" fontId="13" fillId="0" borderId="0" xfId="0" applyFont="1" applyAlignment="1">
      <alignment vertical="center"/>
    </xf>
    <xf numFmtId="0" fontId="13" fillId="0" borderId="0" xfId="0" applyFont="1" applyAlignment="1">
      <alignment horizontal="center" vertical="center"/>
    </xf>
    <xf numFmtId="0" fontId="14" fillId="3" borderId="15" xfId="0" applyFont="1" applyFill="1" applyBorder="1" applyAlignment="1">
      <alignment vertical="center" wrapText="1"/>
    </xf>
    <xf numFmtId="0" fontId="13" fillId="0" borderId="0" xfId="0" applyFont="1" applyAlignment="1">
      <alignment vertical="center" wrapText="1"/>
    </xf>
    <xf numFmtId="0" fontId="14" fillId="12" borderId="13" xfId="0" applyFont="1" applyFill="1" applyBorder="1" applyAlignment="1">
      <alignment horizontal="center" vertical="center" wrapText="1"/>
    </xf>
    <xf numFmtId="0" fontId="14" fillId="12" borderId="14"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0" fillId="10" borderId="1" xfId="0"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1" xfId="0" applyFill="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6" fillId="10" borderId="1" xfId="0" applyFont="1" applyFill="1" applyBorder="1" applyAlignment="1">
      <alignment vertical="center" wrapText="1"/>
    </xf>
    <xf numFmtId="0" fontId="15" fillId="3" borderId="10"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7" fillId="3" borderId="10" xfId="0" applyFont="1" applyFill="1" applyBorder="1" applyAlignment="1">
      <alignment vertical="center" wrapText="1"/>
    </xf>
    <xf numFmtId="0" fontId="17" fillId="3" borderId="11" xfId="0" applyFont="1" applyFill="1" applyBorder="1" applyAlignment="1">
      <alignment vertical="center" wrapText="1"/>
    </xf>
    <xf numFmtId="0" fontId="17" fillId="3" borderId="11" xfId="0" applyFont="1" applyFill="1" applyBorder="1" applyAlignment="1">
      <alignment horizontal="center" vertical="center" wrapText="1"/>
    </xf>
    <xf numFmtId="0" fontId="17" fillId="3" borderId="13" xfId="0" applyFont="1" applyFill="1" applyBorder="1" applyAlignment="1">
      <alignment horizontal="center" vertical="center" wrapText="1"/>
    </xf>
    <xf numFmtId="16" fontId="13" fillId="0" borderId="1" xfId="0" applyNumberFormat="1" applyFont="1" applyBorder="1" applyAlignment="1">
      <alignment vertical="center" wrapText="1"/>
    </xf>
    <xf numFmtId="0" fontId="13" fillId="0" borderId="1" xfId="0" applyFont="1" applyBorder="1" applyAlignment="1">
      <alignment vertical="center" wrapText="1"/>
    </xf>
    <xf numFmtId="0" fontId="13" fillId="0" borderId="1" xfId="0" applyFont="1" applyBorder="1" applyAlignment="1">
      <alignment horizontal="center" vertical="center"/>
    </xf>
    <xf numFmtId="169" fontId="13" fillId="0" borderId="1" xfId="6" applyNumberFormat="1" applyFont="1" applyBorder="1" applyAlignment="1">
      <alignment horizontal="center" vertical="center"/>
    </xf>
    <xf numFmtId="169" fontId="13" fillId="0" borderId="1" xfId="6" applyNumberFormat="1" applyFont="1" applyBorder="1" applyAlignment="1">
      <alignment vertical="center"/>
    </xf>
    <xf numFmtId="0" fontId="13" fillId="0" borderId="1" xfId="0" applyFont="1" applyBorder="1" applyAlignment="1">
      <alignment vertical="center"/>
    </xf>
    <xf numFmtId="0" fontId="0" fillId="0" borderId="0" xfId="0" applyAlignment="1">
      <alignment horizontal="left" vertical="center"/>
    </xf>
    <xf numFmtId="0" fontId="1"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1" fillId="0" borderId="1" xfId="0" applyFont="1" applyBorder="1" applyAlignment="1">
      <alignment horizontal="left" vertical="center"/>
    </xf>
    <xf numFmtId="0" fontId="16" fillId="0" borderId="1" xfId="0" applyFont="1" applyFill="1" applyBorder="1" applyAlignment="1">
      <alignment vertical="center" wrapText="1"/>
    </xf>
    <xf numFmtId="0" fontId="0" fillId="0" borderId="46" xfId="0" applyBorder="1"/>
    <xf numFmtId="0" fontId="8" fillId="11" borderId="46" xfId="0" applyFont="1" applyFill="1" applyBorder="1" applyAlignment="1">
      <alignment horizontal="left"/>
    </xf>
    <xf numFmtId="0" fontId="0" fillId="0" borderId="45" xfId="0" applyBorder="1" applyAlignment="1">
      <alignment horizontal="center" vertical="center"/>
    </xf>
    <xf numFmtId="0" fontId="0" fillId="0" borderId="45" xfId="0" applyBorder="1" applyAlignment="1">
      <alignment horizontal="center" vertical="center" wrapText="1"/>
    </xf>
    <xf numFmtId="0" fontId="0" fillId="0" borderId="45" xfId="0" applyBorder="1" applyAlignment="1">
      <alignment horizontal="left" vertical="center" wrapText="1"/>
    </xf>
    <xf numFmtId="0" fontId="0" fillId="0" borderId="50" xfId="0" applyBorder="1" applyAlignment="1">
      <alignment vertical="center" wrapText="1"/>
    </xf>
    <xf numFmtId="0" fontId="0" fillId="0" borderId="50" xfId="0" applyBorder="1" applyAlignment="1">
      <alignment horizontal="center" vertical="center"/>
    </xf>
    <xf numFmtId="0" fontId="0" fillId="0" borderId="50" xfId="0" applyBorder="1" applyAlignment="1">
      <alignment horizontal="center" vertical="center" wrapText="1"/>
    </xf>
    <xf numFmtId="0" fontId="0" fillId="0" borderId="50" xfId="0" applyBorder="1" applyAlignment="1">
      <alignment horizontal="left" vertical="center"/>
    </xf>
    <xf numFmtId="0" fontId="0" fillId="0" borderId="50" xfId="0" applyBorder="1" applyAlignment="1">
      <alignment horizontal="left" vertical="center" wrapText="1"/>
    </xf>
    <xf numFmtId="0" fontId="0" fillId="0" borderId="48" xfId="0" applyBorder="1" applyAlignment="1">
      <alignment horizontal="center" vertical="center"/>
    </xf>
    <xf numFmtId="0" fontId="0" fillId="0" borderId="48" xfId="0" applyBorder="1" applyAlignment="1">
      <alignment horizontal="center" vertical="center" wrapText="1"/>
    </xf>
    <xf numFmtId="0" fontId="0" fillId="0" borderId="1" xfId="0" applyFill="1" applyBorder="1" applyAlignment="1">
      <alignment horizontal="center" vertical="center"/>
    </xf>
    <xf numFmtId="0" fontId="12" fillId="0" borderId="51" xfId="0" applyFont="1" applyBorder="1" applyAlignment="1">
      <alignment horizontal="center" vertical="top" wrapText="1"/>
    </xf>
    <xf numFmtId="0" fontId="0" fillId="0" borderId="1" xfId="0" applyBorder="1" applyAlignment="1">
      <alignment horizontal="center" vertical="top" wrapText="1"/>
    </xf>
    <xf numFmtId="0" fontId="0" fillId="0" borderId="57" xfId="0" applyBorder="1" applyAlignment="1">
      <alignment horizontal="left" vertical="center" wrapText="1"/>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10" borderId="45" xfId="0" applyFill="1" applyBorder="1" applyAlignment="1">
      <alignment vertical="center" wrapText="1"/>
    </xf>
    <xf numFmtId="0" fontId="0" fillId="0" borderId="53" xfId="0" applyBorder="1" applyAlignment="1">
      <alignment horizontal="center" vertical="center"/>
    </xf>
    <xf numFmtId="0" fontId="1" fillId="9" borderId="1" xfId="0" applyFont="1" applyFill="1" applyBorder="1" applyAlignment="1">
      <alignment horizontal="left" vertical="center" wrapText="1"/>
    </xf>
    <xf numFmtId="0" fontId="8" fillId="14" borderId="49" xfId="0" applyFont="1" applyFill="1" applyBorder="1" applyAlignment="1">
      <alignment horizontal="left" vertical="center" wrapText="1"/>
    </xf>
    <xf numFmtId="0" fontId="2" fillId="5" borderId="1" xfId="1" applyFill="1" applyBorder="1" applyAlignment="1">
      <alignment vertical="center" wrapText="1"/>
    </xf>
    <xf numFmtId="0" fontId="0" fillId="0" borderId="58" xfId="0" applyBorder="1" applyAlignment="1">
      <alignment horizontal="center" vertical="center"/>
    </xf>
    <xf numFmtId="0" fontId="0" fillId="0" borderId="48" xfId="0" applyBorder="1" applyAlignment="1">
      <alignment horizontal="left" vertical="center" wrapText="1"/>
    </xf>
    <xf numFmtId="0" fontId="0" fillId="0" borderId="45" xfId="0" applyBorder="1" applyAlignment="1">
      <alignment vertical="center" wrapText="1"/>
    </xf>
    <xf numFmtId="0" fontId="16" fillId="0" borderId="57" xfId="0" applyFont="1" applyBorder="1" applyAlignment="1">
      <alignment vertical="center" wrapText="1"/>
    </xf>
    <xf numFmtId="0" fontId="0" fillId="0" borderId="57" xfId="0" applyFill="1" applyBorder="1" applyAlignment="1">
      <alignment horizontal="center" vertical="center"/>
    </xf>
    <xf numFmtId="0" fontId="12" fillId="0" borderId="58" xfId="0" applyFont="1" applyBorder="1" applyAlignment="1">
      <alignment horizontal="center" vertical="top" wrapText="1"/>
    </xf>
    <xf numFmtId="0" fontId="12" fillId="0" borderId="48" xfId="0" applyFont="1" applyBorder="1" applyAlignment="1">
      <alignment horizontal="center" vertical="top" wrapText="1"/>
    </xf>
    <xf numFmtId="0" fontId="0" fillId="0" borderId="50" xfId="0" applyFill="1" applyBorder="1" applyAlignment="1">
      <alignment vertical="center" wrapText="1"/>
    </xf>
    <xf numFmtId="0" fontId="0" fillId="0" borderId="51" xfId="0" applyBorder="1" applyAlignment="1">
      <alignment horizontal="center" vertical="center"/>
    </xf>
    <xf numFmtId="0" fontId="0" fillId="0" borderId="45" xfId="0" applyFont="1" applyBorder="1" applyAlignment="1">
      <alignment horizontal="center" vertical="center"/>
    </xf>
    <xf numFmtId="0" fontId="0" fillId="0" borderId="57" xfId="0" applyFill="1" applyBorder="1" applyAlignment="1">
      <alignment vertical="center" wrapText="1"/>
    </xf>
    <xf numFmtId="0" fontId="0" fillId="0" borderId="57" xfId="0" applyBorder="1" applyAlignment="1">
      <alignment vertical="center" wrapText="1"/>
    </xf>
    <xf numFmtId="0" fontId="8" fillId="0" borderId="50" xfId="0" applyFont="1" applyBorder="1" applyAlignment="1">
      <alignment horizontal="center" vertical="center"/>
    </xf>
    <xf numFmtId="0" fontId="0" fillId="0" borderId="50" xfId="0" applyBorder="1" applyAlignment="1">
      <alignment horizontal="left" vertical="top" wrapText="1"/>
    </xf>
    <xf numFmtId="0" fontId="0" fillId="0" borderId="50" xfId="0" applyBorder="1" applyAlignment="1">
      <alignment horizontal="center" vertical="top" wrapText="1"/>
    </xf>
    <xf numFmtId="0" fontId="15" fillId="16" borderId="11" xfId="0" applyFont="1" applyFill="1" applyBorder="1" applyAlignment="1">
      <alignment horizontal="center" vertical="center" wrapText="1"/>
    </xf>
    <xf numFmtId="0" fontId="0" fillId="16" borderId="1" xfId="0" applyFill="1" applyBorder="1" applyAlignment="1">
      <alignment horizontal="left" vertical="center"/>
    </xf>
    <xf numFmtId="0" fontId="0" fillId="16" borderId="1" xfId="0" applyFill="1" applyBorder="1" applyAlignment="1">
      <alignment vertical="center" wrapText="1"/>
    </xf>
    <xf numFmtId="0" fontId="15" fillId="3" borderId="64" xfId="0" applyFont="1" applyFill="1" applyBorder="1" applyAlignment="1">
      <alignment horizontal="center" vertical="center" wrapText="1"/>
    </xf>
    <xf numFmtId="0" fontId="15" fillId="3" borderId="65" xfId="0" applyFont="1" applyFill="1" applyBorder="1" applyAlignment="1">
      <alignment horizontal="center" vertical="center" wrapText="1"/>
    </xf>
    <xf numFmtId="0" fontId="15" fillId="3" borderId="66" xfId="0" applyFont="1" applyFill="1" applyBorder="1" applyAlignment="1">
      <alignment horizontal="center" vertical="center" wrapText="1"/>
    </xf>
    <xf numFmtId="0" fontId="15" fillId="12" borderId="23" xfId="0" applyFont="1" applyFill="1" applyBorder="1" applyAlignment="1">
      <alignment horizontal="center" vertical="center" wrapText="1"/>
    </xf>
    <xf numFmtId="0" fontId="15" fillId="3" borderId="67" xfId="0" applyFont="1" applyFill="1" applyBorder="1" applyAlignment="1">
      <alignment horizontal="center" vertical="center" wrapText="1"/>
    </xf>
    <xf numFmtId="0" fontId="0" fillId="0" borderId="58" xfId="0" applyBorder="1" applyAlignment="1">
      <alignment horizontal="left" vertical="center" wrapText="1"/>
    </xf>
    <xf numFmtId="0" fontId="0" fillId="0" borderId="51" xfId="0" applyBorder="1" applyAlignment="1">
      <alignment horizontal="center" vertical="center" wrapText="1"/>
    </xf>
    <xf numFmtId="0" fontId="8" fillId="17" borderId="43" xfId="0" applyFont="1" applyFill="1" applyBorder="1" applyAlignment="1">
      <alignment horizontal="left" vertical="center"/>
    </xf>
    <xf numFmtId="0" fontId="8" fillId="17" borderId="44" xfId="0" applyFont="1" applyFill="1" applyBorder="1" applyAlignment="1">
      <alignment horizontal="left" vertical="center"/>
    </xf>
    <xf numFmtId="0" fontId="8" fillId="17" borderId="45" xfId="0" applyFont="1" applyFill="1" applyBorder="1" applyAlignment="1">
      <alignment horizontal="left" vertical="center"/>
    </xf>
    <xf numFmtId="0" fontId="15" fillId="3" borderId="55" xfId="0" applyFont="1" applyFill="1" applyBorder="1" applyAlignment="1">
      <alignment horizontal="center" vertical="center" wrapText="1"/>
    </xf>
    <xf numFmtId="0" fontId="15" fillId="3" borderId="54" xfId="0" applyFont="1" applyFill="1" applyBorder="1" applyAlignment="1">
      <alignment horizontal="center" vertical="center" wrapText="1"/>
    </xf>
    <xf numFmtId="0" fontId="15" fillId="3" borderId="20" xfId="0" applyFont="1" applyFill="1" applyBorder="1" applyAlignment="1">
      <alignment horizontal="center" vertical="center" wrapText="1"/>
    </xf>
    <xf numFmtId="0" fontId="8" fillId="14" borderId="52" xfId="0" applyFont="1" applyFill="1" applyBorder="1" applyAlignment="1">
      <alignment horizontal="left" vertical="center" wrapText="1"/>
    </xf>
    <xf numFmtId="0" fontId="8" fillId="14" borderId="47" xfId="0" applyFont="1" applyFill="1" applyBorder="1" applyAlignment="1">
      <alignment horizontal="left" vertical="center" wrapText="1"/>
    </xf>
    <xf numFmtId="0" fontId="8" fillId="0" borderId="44" xfId="0" applyFont="1" applyBorder="1" applyAlignment="1">
      <alignment horizontal="left" vertical="center" wrapText="1"/>
    </xf>
    <xf numFmtId="0" fontId="8" fillId="0" borderId="44" xfId="0" applyFont="1" applyBorder="1" applyAlignment="1">
      <alignment horizontal="left" vertical="center"/>
    </xf>
    <xf numFmtId="0" fontId="8" fillId="0" borderId="45" xfId="0" applyFont="1" applyBorder="1" applyAlignment="1">
      <alignment horizontal="left" vertical="center"/>
    </xf>
    <xf numFmtId="0" fontId="8" fillId="15" borderId="59" xfId="0" applyFont="1" applyFill="1" applyBorder="1" applyAlignment="1">
      <alignment horizontal="left" vertical="center"/>
    </xf>
    <xf numFmtId="0" fontId="8" fillId="15" borderId="60" xfId="0" applyFont="1" applyFill="1" applyBorder="1" applyAlignment="1">
      <alignment horizontal="left" vertical="center"/>
    </xf>
    <xf numFmtId="0" fontId="8" fillId="15" borderId="61" xfId="0" applyFont="1" applyFill="1" applyBorder="1" applyAlignment="1">
      <alignment horizontal="left" vertical="center"/>
    </xf>
    <xf numFmtId="0" fontId="8" fillId="6" borderId="56" xfId="0" applyFont="1" applyFill="1" applyBorder="1" applyAlignment="1">
      <alignment horizontal="left" vertical="center"/>
    </xf>
    <xf numFmtId="0" fontId="8" fillId="6" borderId="47" xfId="0" applyFont="1" applyFill="1" applyBorder="1" applyAlignment="1">
      <alignment horizontal="left" vertical="center"/>
    </xf>
    <xf numFmtId="0" fontId="8" fillId="6" borderId="49" xfId="0" applyFont="1" applyFill="1" applyBorder="1" applyAlignment="1">
      <alignment horizontal="left" vertical="center"/>
    </xf>
    <xf numFmtId="0" fontId="20" fillId="13" borderId="62" xfId="0" applyFont="1" applyFill="1" applyBorder="1" applyAlignment="1">
      <alignment horizontal="center" vertical="center" wrapText="1"/>
    </xf>
    <xf numFmtId="0" fontId="20" fillId="13" borderId="63" xfId="0" applyFont="1" applyFill="1" applyBorder="1" applyAlignment="1">
      <alignment horizontal="center" vertical="center" wrapText="1"/>
    </xf>
    <xf numFmtId="0" fontId="14" fillId="12" borderId="12" xfId="0" applyFont="1" applyFill="1" applyBorder="1" applyAlignment="1">
      <alignment horizontal="center" vertical="center" wrapText="1"/>
    </xf>
    <xf numFmtId="0" fontId="14" fillId="12" borderId="15" xfId="0" applyFont="1" applyFill="1" applyBorder="1" applyAlignment="1">
      <alignment horizontal="center" vertical="center" wrapText="1"/>
    </xf>
  </cellXfs>
  <cellStyles count="9">
    <cellStyle name="Millares" xfId="6" builtinId="3"/>
    <cellStyle name="Milliers [0]_Consolidation Besoins informatiques" xfId="2"/>
    <cellStyle name="Milliers_Consolidation Besoins informatiques" xfId="3"/>
    <cellStyle name="Monétaire [0]_Consolidation Besoins informatiques" xfId="4"/>
    <cellStyle name="Monétaire_Consolidation Besoins informatiques" xfId="5"/>
    <cellStyle name="Normal" xfId="0" builtinId="0"/>
    <cellStyle name="Normal 2" xfId="1"/>
    <cellStyle name="Normal 2 2" xfId="7"/>
    <cellStyle name="Normal 3" xfId="8"/>
  </cellStyles>
  <dxfs count="0"/>
  <tableStyles count="0" defaultTableStyle="TableStyleMedium2" defaultPivotStyle="PivotStyleLight16"/>
  <colors>
    <mruColors>
      <color rgb="FF808000"/>
      <color rgb="FF99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43"/>
  <sheetViews>
    <sheetView showGridLines="0" tabSelected="1" zoomScale="67" zoomScaleNormal="67" workbookViewId="0">
      <pane xSplit="2" ySplit="3" topLeftCell="C4" activePane="bottomRight" state="frozen"/>
      <selection pane="topRight" activeCell="C1" sqref="C1"/>
      <selection pane="bottomLeft" activeCell="A5" sqref="A5"/>
      <selection pane="bottomRight" activeCell="G4" sqref="G4"/>
    </sheetView>
  </sheetViews>
  <sheetFormatPr baseColWidth="10" defaultRowHeight="15" x14ac:dyDescent="0.25"/>
  <cols>
    <col min="1" max="1" width="22.5703125" style="2" customWidth="1"/>
    <col min="2" max="2" width="32" style="1" customWidth="1"/>
    <col min="3" max="4" width="7.42578125" style="3" bestFit="1" customWidth="1"/>
    <col min="5" max="5" width="7.85546875" style="3" bestFit="1" customWidth="1"/>
    <col min="6" max="6" width="14.5703125" style="3" bestFit="1" customWidth="1"/>
    <col min="7" max="7" width="55.42578125" style="130" customWidth="1"/>
    <col min="8" max="8" width="46" style="3" bestFit="1" customWidth="1"/>
    <col min="9" max="9" width="53.140625" style="130" customWidth="1"/>
    <col min="10" max="10" width="65.5703125" style="3" bestFit="1" customWidth="1"/>
    <col min="11" max="11" width="43.42578125" style="2" customWidth="1"/>
    <col min="12" max="16384" width="11.42578125" style="2"/>
  </cols>
  <sheetData>
    <row r="1" spans="1:11" ht="15.75" thickBot="1" x14ac:dyDescent="0.3">
      <c r="A1" s="38" t="s">
        <v>296</v>
      </c>
    </row>
    <row r="2" spans="1:11" ht="15.75" thickBot="1" x14ac:dyDescent="0.3">
      <c r="C2" s="187" t="s">
        <v>235</v>
      </c>
      <c r="D2" s="188"/>
      <c r="E2" s="188"/>
      <c r="F2" s="189"/>
      <c r="G2" s="131"/>
      <c r="H2" s="86"/>
      <c r="I2" s="131"/>
      <c r="J2" s="86"/>
    </row>
    <row r="3" spans="1:11" ht="46.5" customHeight="1" thickBot="1" x14ac:dyDescent="0.3">
      <c r="A3" s="181" t="s">
        <v>364</v>
      </c>
      <c r="B3" s="177" t="s">
        <v>420</v>
      </c>
      <c r="C3" s="178">
        <v>2018</v>
      </c>
      <c r="D3" s="178">
        <v>2019</v>
      </c>
      <c r="E3" s="178">
        <v>2020</v>
      </c>
      <c r="F3" s="179" t="s">
        <v>297</v>
      </c>
      <c r="G3" s="180" t="s">
        <v>366</v>
      </c>
      <c r="H3" s="180" t="s">
        <v>367</v>
      </c>
      <c r="I3" s="180" t="s">
        <v>299</v>
      </c>
      <c r="J3" s="180" t="s">
        <v>300</v>
      </c>
    </row>
    <row r="4" spans="1:11" ht="46.5" customHeight="1" x14ac:dyDescent="0.25">
      <c r="A4" s="201" t="s">
        <v>413</v>
      </c>
      <c r="B4" s="151"/>
      <c r="C4" s="151"/>
      <c r="D4" s="151"/>
      <c r="E4" s="151"/>
      <c r="F4" s="151"/>
      <c r="G4" s="151"/>
      <c r="H4" s="151"/>
      <c r="I4" s="151"/>
      <c r="J4" s="182"/>
    </row>
    <row r="5" spans="1:11" ht="57.75" customHeight="1" thickBot="1" x14ac:dyDescent="0.3">
      <c r="A5" s="202"/>
      <c r="B5" s="145" t="s">
        <v>409</v>
      </c>
      <c r="C5" s="143"/>
      <c r="D5" s="142" t="s">
        <v>302</v>
      </c>
      <c r="E5" s="143"/>
      <c r="F5" s="143"/>
      <c r="G5" s="145" t="s">
        <v>412</v>
      </c>
      <c r="H5" s="143"/>
      <c r="I5" s="145" t="s">
        <v>424</v>
      </c>
      <c r="J5" s="183"/>
    </row>
    <row r="6" spans="1:11" ht="60.75" customHeight="1" x14ac:dyDescent="0.25">
      <c r="A6" s="190" t="s">
        <v>432</v>
      </c>
      <c r="B6" s="154" t="s">
        <v>415</v>
      </c>
      <c r="C6" s="138"/>
      <c r="D6" s="138" t="s">
        <v>302</v>
      </c>
      <c r="E6" s="138"/>
      <c r="F6" s="138"/>
      <c r="G6" s="140" t="s">
        <v>425</v>
      </c>
      <c r="H6" s="138"/>
      <c r="I6" s="140" t="s">
        <v>370</v>
      </c>
      <c r="J6" s="155" t="s">
        <v>426</v>
      </c>
    </row>
    <row r="7" spans="1:11" ht="60.75" customHeight="1" x14ac:dyDescent="0.25">
      <c r="A7" s="191"/>
      <c r="B7" s="106" t="s">
        <v>369</v>
      </c>
      <c r="C7" s="107"/>
      <c r="D7" s="107"/>
      <c r="E7" s="107"/>
      <c r="F7" s="107"/>
      <c r="G7" s="132" t="s">
        <v>414</v>
      </c>
      <c r="H7" s="111" t="s">
        <v>428</v>
      </c>
      <c r="I7" s="132" t="s">
        <v>371</v>
      </c>
      <c r="J7" s="160" t="s">
        <v>427</v>
      </c>
    </row>
    <row r="8" spans="1:11" ht="33.75" customHeight="1" x14ac:dyDescent="0.25">
      <c r="A8" s="191"/>
      <c r="B8" s="108" t="s">
        <v>372</v>
      </c>
      <c r="C8" s="107" t="s">
        <v>302</v>
      </c>
      <c r="D8" s="107"/>
      <c r="E8" s="107"/>
      <c r="F8" s="107"/>
      <c r="G8" s="111" t="s">
        <v>373</v>
      </c>
      <c r="H8" s="111"/>
      <c r="I8" s="133" t="s">
        <v>374</v>
      </c>
      <c r="J8" s="146" t="s">
        <v>426</v>
      </c>
    </row>
    <row r="9" spans="1:11" ht="30" x14ac:dyDescent="0.25">
      <c r="A9" s="191"/>
      <c r="B9" s="106" t="s">
        <v>368</v>
      </c>
      <c r="C9" s="107"/>
      <c r="D9" s="107" t="s">
        <v>302</v>
      </c>
      <c r="E9" s="107"/>
      <c r="F9" s="107"/>
      <c r="G9" s="111" t="s">
        <v>373</v>
      </c>
      <c r="H9" s="107"/>
      <c r="I9" s="133" t="s">
        <v>377</v>
      </c>
      <c r="J9" s="147" t="s">
        <v>375</v>
      </c>
    </row>
    <row r="10" spans="1:11" ht="64.5" customHeight="1" x14ac:dyDescent="0.25">
      <c r="A10" s="191"/>
      <c r="B10" s="117" t="s">
        <v>380</v>
      </c>
      <c r="C10" s="107"/>
      <c r="D10" s="107" t="s">
        <v>302</v>
      </c>
      <c r="E10" s="107"/>
      <c r="F10" s="107"/>
      <c r="G10" s="132" t="s">
        <v>376</v>
      </c>
      <c r="H10" s="111" t="s">
        <v>428</v>
      </c>
      <c r="I10" s="132" t="s">
        <v>370</v>
      </c>
      <c r="J10" s="147" t="s">
        <v>429</v>
      </c>
    </row>
    <row r="11" spans="1:11" ht="36.75" customHeight="1" x14ac:dyDescent="0.25">
      <c r="A11" s="191"/>
      <c r="B11" s="108" t="s">
        <v>381</v>
      </c>
      <c r="C11" s="107" t="s">
        <v>302</v>
      </c>
      <c r="D11" s="107"/>
      <c r="E11" s="107"/>
      <c r="F11" s="107"/>
      <c r="G11" s="133"/>
      <c r="H11" s="107"/>
      <c r="I11" s="132" t="s">
        <v>430</v>
      </c>
      <c r="J11" s="147"/>
    </row>
    <row r="12" spans="1:11" ht="51" customHeight="1" x14ac:dyDescent="0.25">
      <c r="A12" s="191"/>
      <c r="B12" s="108" t="s">
        <v>378</v>
      </c>
      <c r="C12" s="107"/>
      <c r="D12" s="107" t="s">
        <v>302</v>
      </c>
      <c r="E12" s="107"/>
      <c r="F12" s="107"/>
      <c r="G12" s="132" t="s">
        <v>373</v>
      </c>
      <c r="H12" s="111"/>
      <c r="I12" s="132" t="s">
        <v>379</v>
      </c>
      <c r="J12" s="147" t="s">
        <v>431</v>
      </c>
      <c r="K12" s="1"/>
    </row>
    <row r="13" spans="1:11" ht="45.75" customHeight="1" thickBot="1" x14ac:dyDescent="0.3">
      <c r="A13" s="157" t="s">
        <v>410</v>
      </c>
      <c r="B13" s="141" t="s">
        <v>385</v>
      </c>
      <c r="C13" s="142"/>
      <c r="D13" s="142" t="s">
        <v>302</v>
      </c>
      <c r="E13" s="143"/>
      <c r="F13" s="143"/>
      <c r="G13" s="145" t="s">
        <v>433</v>
      </c>
      <c r="H13" s="143" t="s">
        <v>422</v>
      </c>
      <c r="I13" s="145"/>
      <c r="J13" s="149"/>
    </row>
    <row r="14" spans="1:11" ht="57" customHeight="1" x14ac:dyDescent="0.25">
      <c r="A14" s="198" t="s">
        <v>18</v>
      </c>
      <c r="B14" s="162" t="s">
        <v>387</v>
      </c>
      <c r="C14" s="153"/>
      <c r="D14" s="153"/>
      <c r="E14" s="152" t="s">
        <v>302</v>
      </c>
      <c r="F14" s="152"/>
      <c r="G14" s="151" t="s">
        <v>416</v>
      </c>
      <c r="H14" s="163"/>
      <c r="I14" s="151" t="s">
        <v>386</v>
      </c>
      <c r="J14" s="164"/>
    </row>
    <row r="15" spans="1:11" ht="120" x14ac:dyDescent="0.25">
      <c r="A15" s="199"/>
      <c r="B15" s="135" t="s">
        <v>423</v>
      </c>
      <c r="C15" s="107"/>
      <c r="D15" s="107"/>
      <c r="E15" s="111"/>
      <c r="F15" s="111"/>
      <c r="G15" s="132" t="s">
        <v>408</v>
      </c>
      <c r="H15" s="148"/>
      <c r="I15" s="112" t="s">
        <v>417</v>
      </c>
      <c r="J15" s="165"/>
    </row>
    <row r="16" spans="1:11" ht="60" x14ac:dyDescent="0.25">
      <c r="A16" s="199"/>
      <c r="B16" s="135" t="s">
        <v>421</v>
      </c>
      <c r="C16" s="107"/>
      <c r="D16" s="107"/>
      <c r="E16" s="107"/>
      <c r="F16" s="107"/>
      <c r="G16" s="133"/>
      <c r="H16" s="107"/>
      <c r="I16" s="133"/>
      <c r="J16" s="146"/>
      <c r="K16" s="1" t="s">
        <v>308</v>
      </c>
    </row>
    <row r="17" spans="1:10" ht="29.25" customHeight="1" x14ac:dyDescent="0.25">
      <c r="A17" s="199"/>
      <c r="B17" s="112" t="s">
        <v>309</v>
      </c>
      <c r="C17" s="107"/>
      <c r="D17" s="107"/>
      <c r="E17" s="107"/>
      <c r="F17" s="107"/>
      <c r="G17" s="133"/>
      <c r="H17" s="107"/>
      <c r="I17" s="133"/>
      <c r="J17" s="146"/>
    </row>
    <row r="18" spans="1:10" ht="30" x14ac:dyDescent="0.25">
      <c r="A18" s="199"/>
      <c r="B18" s="112" t="s">
        <v>310</v>
      </c>
      <c r="C18" s="107"/>
      <c r="D18" s="107"/>
      <c r="E18" s="107"/>
      <c r="F18" s="107"/>
      <c r="G18" s="133"/>
      <c r="H18" s="107"/>
      <c r="I18" s="132"/>
      <c r="J18" s="146"/>
    </row>
    <row r="19" spans="1:10" ht="105" customHeight="1" x14ac:dyDescent="0.25">
      <c r="A19" s="199"/>
      <c r="B19" s="112" t="s">
        <v>311</v>
      </c>
      <c r="C19" s="107"/>
      <c r="D19" s="109"/>
      <c r="E19" s="107"/>
      <c r="F19" s="107"/>
      <c r="G19" s="132" t="s">
        <v>312</v>
      </c>
      <c r="H19" s="111"/>
      <c r="I19" s="132" t="s">
        <v>313</v>
      </c>
      <c r="J19" s="146"/>
    </row>
    <row r="20" spans="1:10" ht="195" x14ac:dyDescent="0.25">
      <c r="A20" s="199"/>
      <c r="B20" s="112" t="s">
        <v>314</v>
      </c>
      <c r="C20" s="107"/>
      <c r="D20" s="107"/>
      <c r="E20" s="107"/>
      <c r="F20" s="107"/>
      <c r="G20" s="132" t="s">
        <v>315</v>
      </c>
      <c r="H20" s="111"/>
      <c r="I20" s="132" t="s">
        <v>316</v>
      </c>
      <c r="J20" s="165" t="s">
        <v>307</v>
      </c>
    </row>
    <row r="21" spans="1:10" ht="30.75" thickBot="1" x14ac:dyDescent="0.3">
      <c r="A21" s="200"/>
      <c r="B21" s="166" t="s">
        <v>317</v>
      </c>
      <c r="C21" s="142"/>
      <c r="D21" s="142"/>
      <c r="E21" s="142"/>
      <c r="F21" s="142"/>
      <c r="G21" s="144"/>
      <c r="H21" s="142"/>
      <c r="I21" s="141" t="s">
        <v>318</v>
      </c>
      <c r="J21" s="167"/>
    </row>
    <row r="22" spans="1:10" ht="61.5" customHeight="1" x14ac:dyDescent="0.25">
      <c r="A22" s="195" t="s">
        <v>236</v>
      </c>
      <c r="B22" s="169" t="s">
        <v>434</v>
      </c>
      <c r="C22" s="153"/>
      <c r="D22" s="153"/>
      <c r="E22" s="153"/>
      <c r="F22" s="153"/>
      <c r="G22" s="170" t="s">
        <v>439</v>
      </c>
      <c r="H22" s="170"/>
      <c r="I22" s="170" t="s">
        <v>438</v>
      </c>
      <c r="J22" s="159" t="s">
        <v>435</v>
      </c>
    </row>
    <row r="23" spans="1:10" ht="48" customHeight="1" x14ac:dyDescent="0.25">
      <c r="A23" s="196"/>
      <c r="B23" s="108" t="s">
        <v>436</v>
      </c>
      <c r="C23" s="107"/>
      <c r="D23" s="107"/>
      <c r="E23" s="107"/>
      <c r="F23" s="107"/>
      <c r="G23" s="132" t="s">
        <v>437</v>
      </c>
      <c r="H23" s="107"/>
      <c r="I23" s="111" t="s">
        <v>427</v>
      </c>
      <c r="J23" s="146"/>
    </row>
    <row r="24" spans="1:10" x14ac:dyDescent="0.25">
      <c r="A24" s="196"/>
      <c r="B24" s="108" t="s">
        <v>440</v>
      </c>
      <c r="C24" s="107"/>
      <c r="D24" s="107"/>
      <c r="E24" s="107"/>
      <c r="F24" s="107"/>
      <c r="G24" s="133"/>
      <c r="H24" s="107"/>
      <c r="I24" s="133"/>
      <c r="J24" s="146"/>
    </row>
    <row r="25" spans="1:10" x14ac:dyDescent="0.25">
      <c r="A25" s="196"/>
      <c r="B25" s="108"/>
      <c r="C25" s="107"/>
      <c r="D25" s="107"/>
      <c r="E25" s="107"/>
      <c r="F25" s="107"/>
      <c r="G25" s="133"/>
      <c r="H25" s="107"/>
      <c r="I25" s="133"/>
      <c r="J25" s="146"/>
    </row>
    <row r="26" spans="1:10" ht="15.75" thickBot="1" x14ac:dyDescent="0.3">
      <c r="A26" s="197"/>
      <c r="B26" s="141"/>
      <c r="C26" s="142"/>
      <c r="D26" s="171"/>
      <c r="E26" s="142"/>
      <c r="F26" s="142"/>
      <c r="G26" s="172"/>
      <c r="H26" s="173"/>
      <c r="I26" s="172"/>
      <c r="J26" s="149"/>
    </row>
    <row r="27" spans="1:10" ht="105" x14ac:dyDescent="0.25">
      <c r="A27" s="192" t="s">
        <v>411</v>
      </c>
      <c r="B27" s="161" t="s">
        <v>441</v>
      </c>
      <c r="C27" s="168"/>
      <c r="D27" s="138"/>
      <c r="E27" s="138"/>
      <c r="F27" s="138"/>
      <c r="G27" s="140" t="s">
        <v>320</v>
      </c>
      <c r="H27" s="139"/>
      <c r="I27" s="140" t="s">
        <v>360</v>
      </c>
      <c r="J27" s="138"/>
    </row>
    <row r="28" spans="1:10" ht="255" x14ac:dyDescent="0.25">
      <c r="A28" s="193"/>
      <c r="B28" s="108" t="s">
        <v>321</v>
      </c>
      <c r="C28" s="107"/>
      <c r="D28" s="109"/>
      <c r="E28" s="107"/>
      <c r="F28" s="107"/>
      <c r="G28" s="110"/>
      <c r="H28" s="150"/>
      <c r="I28" s="110" t="s">
        <v>322</v>
      </c>
      <c r="J28" s="107"/>
    </row>
    <row r="29" spans="1:10" ht="240" x14ac:dyDescent="0.25">
      <c r="A29" s="193"/>
      <c r="B29" s="108" t="s">
        <v>323</v>
      </c>
      <c r="C29" s="107"/>
      <c r="D29" s="109"/>
      <c r="E29" s="107"/>
      <c r="F29" s="107"/>
      <c r="G29" s="110"/>
      <c r="H29" s="150"/>
      <c r="I29" s="110" t="s">
        <v>324</v>
      </c>
      <c r="J29" s="107"/>
    </row>
    <row r="30" spans="1:10" ht="240" x14ac:dyDescent="0.25">
      <c r="A30" s="194"/>
      <c r="B30" s="108" t="s">
        <v>325</v>
      </c>
      <c r="C30" s="107"/>
      <c r="D30" s="107"/>
      <c r="E30" s="107"/>
      <c r="F30" s="107"/>
      <c r="G30" s="110"/>
      <c r="H30" s="150"/>
      <c r="I30" s="110" t="s">
        <v>324</v>
      </c>
      <c r="J30" s="107"/>
    </row>
    <row r="31" spans="1:10" ht="45" x14ac:dyDescent="0.25">
      <c r="A31" s="184" t="s">
        <v>326</v>
      </c>
      <c r="B31" s="108" t="s">
        <v>327</v>
      </c>
      <c r="C31" s="107"/>
      <c r="D31" s="107"/>
      <c r="E31" s="107"/>
      <c r="F31" s="107"/>
      <c r="G31" s="133" t="s">
        <v>305</v>
      </c>
      <c r="H31" s="107"/>
      <c r="I31" s="133" t="s">
        <v>303</v>
      </c>
      <c r="J31" s="107"/>
    </row>
    <row r="32" spans="1:10" ht="30" x14ac:dyDescent="0.25">
      <c r="A32" s="185"/>
      <c r="B32" s="112" t="s">
        <v>328</v>
      </c>
      <c r="C32" s="107"/>
      <c r="D32" s="107"/>
      <c r="E32" s="107"/>
      <c r="F32" s="107"/>
      <c r="G32" s="132" t="s">
        <v>315</v>
      </c>
      <c r="H32" s="107"/>
      <c r="I32" s="133"/>
      <c r="J32" s="107"/>
    </row>
    <row r="33" spans="1:11" x14ac:dyDescent="0.25">
      <c r="A33" s="185"/>
      <c r="B33" s="108" t="s">
        <v>329</v>
      </c>
      <c r="C33" s="107"/>
      <c r="D33" s="107"/>
      <c r="E33" s="107"/>
      <c r="F33" s="107"/>
      <c r="G33" s="133"/>
      <c r="H33" s="107"/>
      <c r="I33" s="133"/>
      <c r="J33" s="107"/>
    </row>
    <row r="34" spans="1:11" ht="30" x14ac:dyDescent="0.25">
      <c r="A34" s="186"/>
      <c r="B34" s="113" t="s">
        <v>330</v>
      </c>
      <c r="C34" s="114"/>
      <c r="D34" s="114"/>
      <c r="E34" s="107"/>
      <c r="F34" s="107"/>
      <c r="G34" s="134"/>
      <c r="H34" s="114"/>
      <c r="I34" s="133"/>
      <c r="J34" s="107"/>
      <c r="K34" s="2" t="s">
        <v>304</v>
      </c>
    </row>
    <row r="35" spans="1:11" ht="27.75" customHeight="1" x14ac:dyDescent="0.25">
      <c r="A35" s="174" t="s">
        <v>382</v>
      </c>
      <c r="B35" s="118" t="s">
        <v>365</v>
      </c>
      <c r="C35" s="115">
        <v>2018</v>
      </c>
      <c r="D35" s="115">
        <v>2019</v>
      </c>
      <c r="E35" s="105">
        <v>2020</v>
      </c>
      <c r="F35" s="105" t="s">
        <v>297</v>
      </c>
      <c r="G35" s="156" t="s">
        <v>298</v>
      </c>
      <c r="H35" s="116"/>
      <c r="I35" s="156" t="s">
        <v>299</v>
      </c>
      <c r="J35" s="116" t="s">
        <v>300</v>
      </c>
    </row>
    <row r="36" spans="1:11" ht="30" x14ac:dyDescent="0.25">
      <c r="A36" s="175" t="s">
        <v>383</v>
      </c>
      <c r="B36" s="108" t="s">
        <v>384</v>
      </c>
      <c r="C36" s="107"/>
      <c r="D36" s="107"/>
      <c r="E36" s="107"/>
      <c r="F36" s="107"/>
      <c r="G36" s="133"/>
      <c r="H36" s="107"/>
      <c r="I36" s="133"/>
      <c r="J36" s="107"/>
    </row>
    <row r="37" spans="1:11" ht="30" x14ac:dyDescent="0.25">
      <c r="A37" s="176" t="s">
        <v>331</v>
      </c>
      <c r="B37" s="108" t="s">
        <v>332</v>
      </c>
      <c r="C37" s="107"/>
      <c r="D37" s="107"/>
      <c r="E37" s="107"/>
      <c r="F37" s="107"/>
      <c r="G37" s="133"/>
      <c r="H37" s="107"/>
      <c r="I37" s="133"/>
      <c r="J37" s="107"/>
    </row>
    <row r="38" spans="1:11" ht="45" x14ac:dyDescent="0.25">
      <c r="A38" s="176" t="s">
        <v>333</v>
      </c>
      <c r="B38" s="108"/>
      <c r="C38" s="107"/>
      <c r="D38" s="107"/>
      <c r="E38" s="107"/>
      <c r="F38" s="107"/>
      <c r="G38" s="133" t="s">
        <v>334</v>
      </c>
      <c r="H38" s="107"/>
      <c r="I38" s="133"/>
      <c r="J38" s="107" t="s">
        <v>335</v>
      </c>
    </row>
    <row r="39" spans="1:11" ht="45" x14ac:dyDescent="0.25">
      <c r="A39" s="176" t="s">
        <v>336</v>
      </c>
      <c r="B39" s="108"/>
      <c r="C39" s="107"/>
      <c r="D39" s="107"/>
      <c r="E39" s="107"/>
      <c r="F39" s="107"/>
      <c r="G39" s="133" t="s">
        <v>337</v>
      </c>
      <c r="H39" s="107"/>
      <c r="I39" s="133"/>
      <c r="J39" s="107"/>
    </row>
    <row r="40" spans="1:11" ht="60" x14ac:dyDescent="0.25">
      <c r="A40" s="176" t="s">
        <v>338</v>
      </c>
      <c r="B40" s="108" t="s">
        <v>339</v>
      </c>
      <c r="C40" s="107"/>
      <c r="D40" s="107"/>
      <c r="E40" s="107"/>
      <c r="F40" s="107"/>
      <c r="G40" s="133" t="s">
        <v>337</v>
      </c>
      <c r="H40" s="107"/>
      <c r="I40" s="133"/>
      <c r="J40" s="107"/>
    </row>
    <row r="41" spans="1:11" ht="30" x14ac:dyDescent="0.25">
      <c r="A41" s="176" t="s">
        <v>342</v>
      </c>
      <c r="B41" s="108" t="s">
        <v>343</v>
      </c>
      <c r="C41" s="107"/>
      <c r="D41" s="107"/>
      <c r="E41" s="107"/>
      <c r="F41" s="107"/>
      <c r="G41" s="133" t="s">
        <v>344</v>
      </c>
      <c r="H41" s="107"/>
      <c r="I41" s="133" t="s">
        <v>345</v>
      </c>
      <c r="J41" s="107"/>
    </row>
    <row r="42" spans="1:11" ht="30" x14ac:dyDescent="0.25">
      <c r="A42" s="176" t="s">
        <v>346</v>
      </c>
      <c r="B42" s="108"/>
      <c r="C42" s="107"/>
      <c r="D42" s="107"/>
      <c r="E42" s="107"/>
      <c r="F42" s="107"/>
      <c r="G42" s="133"/>
      <c r="H42" s="107"/>
      <c r="I42" s="133" t="s">
        <v>347</v>
      </c>
      <c r="J42" s="107"/>
    </row>
    <row r="43" spans="1:11" ht="45" x14ac:dyDescent="0.25">
      <c r="A43" s="176" t="s">
        <v>348</v>
      </c>
      <c r="B43" s="108" t="s">
        <v>349</v>
      </c>
      <c r="C43" s="107"/>
      <c r="D43" s="107"/>
      <c r="E43" s="107"/>
      <c r="F43" s="107"/>
      <c r="G43" s="133"/>
      <c r="H43" s="107"/>
      <c r="I43" s="133" t="s">
        <v>350</v>
      </c>
      <c r="J43" s="107"/>
    </row>
  </sheetData>
  <mergeCells count="7">
    <mergeCell ref="A31:A34"/>
    <mergeCell ref="C2:F2"/>
    <mergeCell ref="A6:A12"/>
    <mergeCell ref="A27:A30"/>
    <mergeCell ref="A22:A26"/>
    <mergeCell ref="A14:A21"/>
    <mergeCell ref="A4:A5"/>
  </mergeCells>
  <pageMargins left="0.70866141732283472" right="0.70866141732283472" top="0.74803149606299213" bottom="0.74803149606299213" header="0.31496062992125984" footer="0.31496062992125984"/>
  <pageSetup scale="5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64" zoomScaleNormal="64" workbookViewId="0">
      <selection activeCell="E2" sqref="E2"/>
    </sheetView>
  </sheetViews>
  <sheetFormatPr baseColWidth="10" defaultRowHeight="15" x14ac:dyDescent="0.25"/>
  <cols>
    <col min="1" max="1" width="29.42578125" bestFit="1" customWidth="1"/>
    <col min="2" max="2" width="22.7109375" customWidth="1"/>
    <col min="3" max="3" width="21" customWidth="1"/>
    <col min="4" max="4" width="29.7109375" customWidth="1"/>
    <col min="5" max="5" width="58.42578125" customWidth="1"/>
    <col min="6" max="6" width="21" customWidth="1"/>
    <col min="7" max="7" width="21.28515625" customWidth="1"/>
    <col min="8" max="8" width="19.7109375" customWidth="1"/>
    <col min="9" max="9" width="18.28515625" customWidth="1"/>
  </cols>
  <sheetData>
    <row r="1" spans="1:9" ht="44.25" customHeight="1" x14ac:dyDescent="0.25">
      <c r="A1" s="13" t="s">
        <v>20</v>
      </c>
      <c r="B1" s="14"/>
      <c r="C1" s="13" t="s">
        <v>21</v>
      </c>
      <c r="D1" s="14"/>
      <c r="E1" s="7" t="s">
        <v>1</v>
      </c>
      <c r="F1" s="7" t="s">
        <v>56</v>
      </c>
      <c r="G1" s="7" t="s">
        <v>52</v>
      </c>
      <c r="H1" s="7" t="s">
        <v>47</v>
      </c>
      <c r="I1" s="7" t="s">
        <v>48</v>
      </c>
    </row>
    <row r="2" spans="1:9" ht="89.25" x14ac:dyDescent="0.25">
      <c r="A2" s="158" t="s">
        <v>419</v>
      </c>
      <c r="B2" s="158" t="s">
        <v>23</v>
      </c>
      <c r="C2" s="11" t="s">
        <v>24</v>
      </c>
      <c r="D2" s="11" t="s">
        <v>25</v>
      </c>
      <c r="E2" s="11" t="s">
        <v>26</v>
      </c>
      <c r="F2" s="19" t="s">
        <v>53</v>
      </c>
      <c r="G2" s="20">
        <v>0</v>
      </c>
      <c r="H2" s="19" t="s">
        <v>54</v>
      </c>
      <c r="I2" s="19" t="s">
        <v>55</v>
      </c>
    </row>
    <row r="3" spans="1:9" ht="114.75" x14ac:dyDescent="0.25">
      <c r="A3" s="158" t="s">
        <v>27</v>
      </c>
      <c r="B3" s="158" t="s">
        <v>28</v>
      </c>
      <c r="C3" s="11" t="s">
        <v>29</v>
      </c>
      <c r="D3" s="11" t="s">
        <v>30</v>
      </c>
      <c r="E3" s="11" t="s">
        <v>31</v>
      </c>
      <c r="F3" s="11"/>
      <c r="G3" s="11"/>
      <c r="H3" s="11"/>
      <c r="I3" s="11"/>
    </row>
    <row r="4" spans="1:9" ht="63.75" x14ac:dyDescent="0.25">
      <c r="A4" s="158"/>
      <c r="B4" s="158"/>
      <c r="C4" s="11" t="s">
        <v>32</v>
      </c>
      <c r="D4" s="11" t="s">
        <v>33</v>
      </c>
      <c r="E4" s="11" t="s">
        <v>34</v>
      </c>
      <c r="F4" s="11"/>
      <c r="G4" s="11"/>
      <c r="H4" s="11"/>
      <c r="I4" s="11"/>
    </row>
    <row r="5" spans="1:9" ht="102" x14ac:dyDescent="0.25">
      <c r="A5" s="158"/>
      <c r="B5" s="158"/>
      <c r="C5" s="11" t="s">
        <v>35</v>
      </c>
      <c r="D5" s="11" t="s">
        <v>36</v>
      </c>
      <c r="E5" s="11" t="s">
        <v>37</v>
      </c>
      <c r="F5" s="11"/>
      <c r="G5" s="11"/>
      <c r="H5" s="11"/>
      <c r="I5" s="11"/>
    </row>
    <row r="6" spans="1:9" ht="63.75" x14ac:dyDescent="0.25">
      <c r="A6" s="158"/>
      <c r="B6" s="158"/>
      <c r="C6" s="11" t="s">
        <v>38</v>
      </c>
      <c r="D6" s="11" t="s">
        <v>39</v>
      </c>
      <c r="E6" s="11" t="s">
        <v>40</v>
      </c>
      <c r="F6" s="11"/>
      <c r="G6" s="11"/>
      <c r="H6" s="11"/>
      <c r="I6" s="11"/>
    </row>
    <row r="7" spans="1:9" ht="89.25" x14ac:dyDescent="0.25">
      <c r="A7" s="158"/>
      <c r="B7" s="158"/>
      <c r="C7" s="11" t="s">
        <v>41</v>
      </c>
      <c r="D7" s="11" t="s">
        <v>42</v>
      </c>
      <c r="E7" s="11" t="s">
        <v>43</v>
      </c>
      <c r="F7" s="11"/>
      <c r="G7" s="11"/>
      <c r="H7" s="11"/>
      <c r="I7" s="11"/>
    </row>
    <row r="8" spans="1:9" ht="25.5" x14ac:dyDescent="0.25">
      <c r="A8" s="158"/>
      <c r="B8" s="158"/>
      <c r="C8" s="11" t="s">
        <v>44</v>
      </c>
      <c r="D8" s="11" t="s">
        <v>45</v>
      </c>
      <c r="E8" s="11" t="s">
        <v>46</v>
      </c>
      <c r="F8" s="11"/>
      <c r="G8" s="11"/>
      <c r="H8" s="11"/>
      <c r="I8"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89" zoomScaleNormal="89" workbookViewId="0">
      <selection activeCell="K7" sqref="K7"/>
    </sheetView>
  </sheetViews>
  <sheetFormatPr baseColWidth="10" defaultRowHeight="12.75" x14ac:dyDescent="0.25"/>
  <cols>
    <col min="1" max="1" width="20.5703125" style="99" customWidth="1"/>
    <col min="2" max="2" width="34.7109375" style="99" customWidth="1"/>
    <col min="3" max="3" width="9.140625" style="100" customWidth="1"/>
    <col min="4" max="4" width="40.7109375" style="99" customWidth="1"/>
    <col min="5" max="5" width="50.42578125" style="99" bestFit="1" customWidth="1"/>
    <col min="6" max="10" width="5" style="100" bestFit="1" customWidth="1"/>
    <col min="11" max="16384" width="11.42578125" style="99"/>
  </cols>
  <sheetData>
    <row r="1" spans="1:11" x14ac:dyDescent="0.25">
      <c r="A1" s="99" t="s">
        <v>51</v>
      </c>
    </row>
    <row r="2" spans="1:11" x14ac:dyDescent="0.25">
      <c r="A2" s="99" t="s">
        <v>234</v>
      </c>
    </row>
    <row r="6" spans="1:11" ht="30" customHeight="1" x14ac:dyDescent="0.25">
      <c r="C6" s="100" t="s">
        <v>49</v>
      </c>
      <c r="D6" s="119" t="s">
        <v>17</v>
      </c>
      <c r="E6" s="101"/>
      <c r="F6" s="203" t="s">
        <v>361</v>
      </c>
      <c r="G6" s="204"/>
      <c r="H6" s="204"/>
      <c r="I6" s="204"/>
      <c r="J6" s="204"/>
      <c r="K6" s="99" t="s">
        <v>418</v>
      </c>
    </row>
    <row r="7" spans="1:11" s="102" customFormat="1" ht="25.5" x14ac:dyDescent="0.25">
      <c r="A7" s="120" t="s">
        <v>50</v>
      </c>
      <c r="B7" s="121" t="s">
        <v>1</v>
      </c>
      <c r="C7" s="122" t="s">
        <v>0</v>
      </c>
      <c r="D7" s="123" t="s">
        <v>362</v>
      </c>
      <c r="E7" s="123" t="s">
        <v>363</v>
      </c>
      <c r="F7" s="103">
        <v>2018</v>
      </c>
      <c r="G7" s="103">
        <v>2019</v>
      </c>
      <c r="H7" s="104">
        <v>2020</v>
      </c>
      <c r="I7" s="103">
        <v>2021</v>
      </c>
      <c r="J7" s="103">
        <v>2022</v>
      </c>
    </row>
    <row r="8" spans="1:11" ht="25.5" x14ac:dyDescent="0.25">
      <c r="A8" s="124" t="str">
        <f>'Details Investments'!B6</f>
        <v>Claims online</v>
      </c>
      <c r="B8" s="125" t="s">
        <v>240</v>
      </c>
      <c r="C8" s="126">
        <v>1</v>
      </c>
      <c r="D8" s="125" t="s">
        <v>3</v>
      </c>
      <c r="E8" s="125" t="s">
        <v>10</v>
      </c>
      <c r="F8" s="127">
        <f>'Details Investments'!D12</f>
        <v>125.64864864864865</v>
      </c>
      <c r="G8" s="127">
        <f>'Details Investments'!E12</f>
        <v>31.216216216216218</v>
      </c>
      <c r="H8" s="127">
        <f>'Details Investments'!F12</f>
        <v>31.216216216216218</v>
      </c>
      <c r="I8" s="126"/>
      <c r="J8" s="126"/>
    </row>
    <row r="9" spans="1:11" ht="51" x14ac:dyDescent="0.25">
      <c r="A9" s="125" t="s">
        <v>301</v>
      </c>
      <c r="B9" s="125" t="s">
        <v>351</v>
      </c>
      <c r="C9" s="126">
        <v>3</v>
      </c>
      <c r="D9" s="125" t="s">
        <v>19</v>
      </c>
      <c r="E9" s="125" t="s">
        <v>12</v>
      </c>
      <c r="F9" s="126">
        <f>10*1.2</f>
        <v>12</v>
      </c>
      <c r="G9" s="126">
        <f>10*1.4</f>
        <v>14</v>
      </c>
      <c r="H9" s="126">
        <f>20*0.2</f>
        <v>4</v>
      </c>
      <c r="I9" s="126">
        <f>20*0.2</f>
        <v>4</v>
      </c>
      <c r="J9" s="126"/>
    </row>
    <row r="10" spans="1:11" ht="25.5" x14ac:dyDescent="0.25">
      <c r="A10" s="125" t="str">
        <f>'Details Investments'!B13</f>
        <v>iWallet</v>
      </c>
      <c r="B10" s="125" t="s">
        <v>241</v>
      </c>
      <c r="C10" s="126">
        <v>2</v>
      </c>
      <c r="D10" s="125" t="s">
        <v>3</v>
      </c>
      <c r="E10" s="125" t="s">
        <v>10</v>
      </c>
      <c r="F10" s="126"/>
      <c r="G10" s="128">
        <f>'Details Investments'!D19</f>
        <v>76.432432432432421</v>
      </c>
      <c r="H10" s="128">
        <f>'Details Investments'!E19</f>
        <v>13.378378378378375</v>
      </c>
      <c r="I10" s="128">
        <f>'Details Investments'!F19</f>
        <v>13.378378378378375</v>
      </c>
      <c r="J10" s="126"/>
    </row>
    <row r="11" spans="1:11" ht="51" x14ac:dyDescent="0.25">
      <c r="A11" s="125" t="s">
        <v>301</v>
      </c>
      <c r="B11" s="125" t="s">
        <v>352</v>
      </c>
      <c r="C11" s="126">
        <v>4</v>
      </c>
      <c r="D11" s="125" t="s">
        <v>19</v>
      </c>
      <c r="E11" s="125" t="s">
        <v>12</v>
      </c>
      <c r="F11" s="126"/>
      <c r="G11" s="126">
        <v>35</v>
      </c>
      <c r="H11" s="126">
        <v>2</v>
      </c>
      <c r="I11" s="126">
        <v>2</v>
      </c>
      <c r="J11" s="126"/>
    </row>
    <row r="12" spans="1:11" ht="51" x14ac:dyDescent="0.25">
      <c r="A12" s="125" t="s">
        <v>301</v>
      </c>
      <c r="B12" s="125" t="s">
        <v>306</v>
      </c>
      <c r="C12" s="126">
        <v>5</v>
      </c>
      <c r="D12" s="125" t="s">
        <v>19</v>
      </c>
      <c r="E12" s="125" t="s">
        <v>12</v>
      </c>
      <c r="F12" s="126"/>
      <c r="G12" s="126">
        <v>35</v>
      </c>
      <c r="H12" s="126">
        <v>2</v>
      </c>
      <c r="I12" s="126">
        <v>2</v>
      </c>
      <c r="J12" s="126"/>
    </row>
    <row r="13" spans="1:11" ht="51" x14ac:dyDescent="0.25">
      <c r="A13" s="125" t="s">
        <v>353</v>
      </c>
      <c r="B13" s="125" t="s">
        <v>319</v>
      </c>
      <c r="C13" s="126">
        <v>6</v>
      </c>
      <c r="D13" s="125" t="s">
        <v>19</v>
      </c>
      <c r="E13" s="125" t="s">
        <v>11</v>
      </c>
      <c r="F13" s="126">
        <v>10</v>
      </c>
      <c r="G13" s="126"/>
      <c r="H13" s="126"/>
      <c r="I13" s="126"/>
      <c r="J13" s="126"/>
    </row>
    <row r="14" spans="1:11" ht="38.25" x14ac:dyDescent="0.25">
      <c r="A14" s="125" t="s">
        <v>353</v>
      </c>
      <c r="B14" s="125" t="s">
        <v>321</v>
      </c>
      <c r="C14" s="126">
        <v>7</v>
      </c>
      <c r="D14" s="125" t="s">
        <v>19</v>
      </c>
      <c r="E14" s="125" t="s">
        <v>11</v>
      </c>
      <c r="F14" s="126"/>
      <c r="G14" s="126"/>
      <c r="H14" s="126">
        <v>30</v>
      </c>
      <c r="I14" s="126">
        <v>4</v>
      </c>
      <c r="J14" s="126"/>
    </row>
    <row r="15" spans="1:11" ht="38.25" x14ac:dyDescent="0.25">
      <c r="A15" s="125" t="s">
        <v>353</v>
      </c>
      <c r="B15" s="129" t="s">
        <v>323</v>
      </c>
      <c r="C15" s="126">
        <v>8</v>
      </c>
      <c r="D15" s="125" t="s">
        <v>19</v>
      </c>
      <c r="E15" s="125" t="s">
        <v>11</v>
      </c>
      <c r="F15" s="126"/>
      <c r="G15" s="126">
        <v>40</v>
      </c>
      <c r="H15" s="126">
        <v>4</v>
      </c>
      <c r="I15" s="126">
        <v>4</v>
      </c>
      <c r="J15" s="126"/>
    </row>
    <row r="16" spans="1:11" ht="38.25" x14ac:dyDescent="0.25">
      <c r="A16" s="125" t="s">
        <v>353</v>
      </c>
      <c r="B16" s="129" t="s">
        <v>325</v>
      </c>
      <c r="C16" s="126">
        <v>9</v>
      </c>
      <c r="D16" s="125" t="s">
        <v>19</v>
      </c>
      <c r="E16" s="125" t="s">
        <v>11</v>
      </c>
      <c r="F16" s="126"/>
      <c r="G16" s="126"/>
      <c r="H16" s="126">
        <v>50</v>
      </c>
      <c r="I16" s="126">
        <v>4</v>
      </c>
      <c r="J16" s="126"/>
    </row>
    <row r="17" spans="1:10" ht="25.5" x14ac:dyDescent="0.25">
      <c r="A17" s="129" t="s">
        <v>331</v>
      </c>
      <c r="B17" s="125" t="s">
        <v>332</v>
      </c>
      <c r="C17" s="126">
        <v>10</v>
      </c>
      <c r="D17" s="129" t="s">
        <v>10</v>
      </c>
      <c r="E17" s="129" t="s">
        <v>10</v>
      </c>
      <c r="F17" s="126"/>
      <c r="G17" s="126"/>
      <c r="H17" s="126">
        <v>20</v>
      </c>
      <c r="I17" s="126">
        <v>2</v>
      </c>
      <c r="J17" s="126"/>
    </row>
    <row r="18" spans="1:10" ht="25.5" x14ac:dyDescent="0.25">
      <c r="A18" s="125" t="s">
        <v>333</v>
      </c>
      <c r="B18" s="129"/>
      <c r="C18" s="126">
        <v>11</v>
      </c>
      <c r="D18" s="129" t="s">
        <v>10</v>
      </c>
      <c r="E18" s="129" t="s">
        <v>10</v>
      </c>
      <c r="F18" s="126"/>
      <c r="G18" s="126"/>
      <c r="H18" s="126">
        <v>15</v>
      </c>
      <c r="I18" s="126">
        <v>1</v>
      </c>
      <c r="J18" s="126"/>
    </row>
    <row r="19" spans="1:10" ht="38.25" x14ac:dyDescent="0.25">
      <c r="A19" s="125" t="s">
        <v>336</v>
      </c>
      <c r="B19" s="129"/>
      <c r="C19" s="126">
        <v>12</v>
      </c>
      <c r="D19" s="129" t="s">
        <v>14</v>
      </c>
      <c r="E19" s="129" t="s">
        <v>14</v>
      </c>
      <c r="F19" s="126"/>
      <c r="G19" s="126"/>
      <c r="H19" s="126">
        <v>20</v>
      </c>
      <c r="I19" s="126">
        <v>80</v>
      </c>
      <c r="J19" s="126"/>
    </row>
    <row r="20" spans="1:10" ht="51" x14ac:dyDescent="0.25">
      <c r="A20" s="125" t="s">
        <v>338</v>
      </c>
      <c r="B20" s="125" t="s">
        <v>339</v>
      </c>
      <c r="C20" s="126">
        <v>13</v>
      </c>
      <c r="D20" s="129" t="s">
        <v>14</v>
      </c>
      <c r="E20" s="129" t="s">
        <v>14</v>
      </c>
      <c r="F20" s="126"/>
      <c r="G20" s="126"/>
      <c r="H20" s="126">
        <v>30</v>
      </c>
      <c r="I20" s="126">
        <v>20</v>
      </c>
      <c r="J20" s="126"/>
    </row>
    <row r="21" spans="1:10" ht="25.5" x14ac:dyDescent="0.25">
      <c r="A21" s="125" t="s">
        <v>340</v>
      </c>
      <c r="B21" s="125" t="s">
        <v>341</v>
      </c>
      <c r="C21" s="126">
        <v>14</v>
      </c>
      <c r="D21" s="129" t="s">
        <v>11</v>
      </c>
      <c r="E21" s="129" t="s">
        <v>11</v>
      </c>
      <c r="F21" s="126"/>
      <c r="G21" s="126">
        <v>35</v>
      </c>
      <c r="H21" s="126">
        <v>3</v>
      </c>
      <c r="I21" s="126">
        <v>3</v>
      </c>
      <c r="J21" s="126"/>
    </row>
    <row r="22" spans="1:10" ht="25.5" x14ac:dyDescent="0.25">
      <c r="A22" s="125" t="s">
        <v>342</v>
      </c>
      <c r="B22" s="125" t="s">
        <v>358</v>
      </c>
      <c r="C22" s="126">
        <v>15</v>
      </c>
      <c r="D22" s="129" t="s">
        <v>11</v>
      </c>
      <c r="E22" s="129" t="s">
        <v>11</v>
      </c>
      <c r="F22" s="126"/>
      <c r="G22" s="126"/>
      <c r="H22" s="126"/>
      <c r="I22" s="126">
        <v>35</v>
      </c>
      <c r="J22" s="126"/>
    </row>
    <row r="23" spans="1:10" x14ac:dyDescent="0.25">
      <c r="A23" s="125" t="s">
        <v>326</v>
      </c>
      <c r="B23" s="129" t="s">
        <v>356</v>
      </c>
      <c r="C23" s="126">
        <v>16</v>
      </c>
      <c r="D23" s="129" t="s">
        <v>11</v>
      </c>
      <c r="E23" s="129" t="s">
        <v>11</v>
      </c>
      <c r="F23" s="126"/>
      <c r="G23" s="126">
        <v>30</v>
      </c>
      <c r="H23" s="126">
        <v>6</v>
      </c>
      <c r="I23" s="126">
        <v>6</v>
      </c>
      <c r="J23" s="126"/>
    </row>
    <row r="24" spans="1:10" x14ac:dyDescent="0.25">
      <c r="A24" s="129" t="s">
        <v>326</v>
      </c>
      <c r="B24" s="129" t="s">
        <v>359</v>
      </c>
      <c r="C24" s="126">
        <v>17</v>
      </c>
      <c r="D24" s="129" t="s">
        <v>11</v>
      </c>
      <c r="E24" s="129" t="s">
        <v>11</v>
      </c>
      <c r="F24" s="126"/>
      <c r="G24" s="126">
        <v>32</v>
      </c>
      <c r="H24" s="126">
        <v>6</v>
      </c>
      <c r="I24" s="126">
        <v>6</v>
      </c>
      <c r="J24" s="126"/>
    </row>
    <row r="25" spans="1:10" x14ac:dyDescent="0.25">
      <c r="A25" s="129" t="s">
        <v>236</v>
      </c>
      <c r="B25" s="129" t="s">
        <v>357</v>
      </c>
      <c r="C25" s="126">
        <v>18</v>
      </c>
      <c r="D25" s="129" t="s">
        <v>11</v>
      </c>
      <c r="E25" s="129" t="s">
        <v>11</v>
      </c>
      <c r="F25" s="126"/>
      <c r="G25" s="126">
        <v>30</v>
      </c>
      <c r="H25" s="126">
        <v>6</v>
      </c>
      <c r="I25" s="126">
        <v>6</v>
      </c>
      <c r="J25" s="126"/>
    </row>
    <row r="26" spans="1:10" x14ac:dyDescent="0.25">
      <c r="A26" s="129" t="s">
        <v>18</v>
      </c>
      <c r="B26" s="129" t="s">
        <v>359</v>
      </c>
      <c r="C26" s="126">
        <v>19</v>
      </c>
      <c r="D26" s="129" t="s">
        <v>11</v>
      </c>
      <c r="E26" s="129" t="s">
        <v>11</v>
      </c>
      <c r="F26" s="126"/>
      <c r="G26" s="126"/>
      <c r="H26" s="126">
        <v>32</v>
      </c>
      <c r="I26" s="126">
        <v>6</v>
      </c>
      <c r="J26" s="126"/>
    </row>
  </sheetData>
  <mergeCells count="1">
    <mergeCell ref="F6:J6"/>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Ref!$A$4:$A$7</xm:f>
          </x14:formula1>
          <xm:sqref>D8:D10 D11:D16</xm:sqref>
        </x14:dataValidation>
        <x14:dataValidation type="list" allowBlank="1" showInputMessage="1" showErrorMessage="1">
          <x14:formula1>
            <xm:f>Ref!$A$12:$A$16</xm:f>
          </x14:formula1>
          <xm:sqref>D17:D26 E8:E10 E11:E26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election activeCell="A3" sqref="A3"/>
    </sheetView>
  </sheetViews>
  <sheetFormatPr baseColWidth="10" defaultRowHeight="15" x14ac:dyDescent="0.25"/>
  <cols>
    <col min="1" max="1" width="42.7109375" customWidth="1"/>
  </cols>
  <sheetData>
    <row r="1" spans="1:5" x14ac:dyDescent="0.25">
      <c r="A1" t="s">
        <v>70</v>
      </c>
    </row>
    <row r="3" spans="1:5" x14ac:dyDescent="0.25">
      <c r="A3" s="21"/>
      <c r="B3" s="21" t="s">
        <v>61</v>
      </c>
      <c r="C3" s="21" t="s">
        <v>57</v>
      </c>
      <c r="D3" s="21" t="s">
        <v>58</v>
      </c>
      <c r="E3" s="21" t="s">
        <v>59</v>
      </c>
    </row>
    <row r="4" spans="1:5" x14ac:dyDescent="0.25">
      <c r="A4" s="4" t="s">
        <v>72</v>
      </c>
      <c r="B4" s="4"/>
      <c r="C4" s="4"/>
      <c r="D4" s="4"/>
      <c r="E4" s="4"/>
    </row>
    <row r="5" spans="1:5" x14ac:dyDescent="0.25">
      <c r="A5" s="4" t="s">
        <v>65</v>
      </c>
      <c r="B5" s="4"/>
      <c r="C5" s="4"/>
      <c r="D5" s="4"/>
      <c r="E5" s="4"/>
    </row>
    <row r="6" spans="1:5" x14ac:dyDescent="0.25">
      <c r="A6" s="4" t="s">
        <v>60</v>
      </c>
      <c r="B6" s="4"/>
      <c r="C6" s="4"/>
      <c r="D6" s="4"/>
      <c r="E6" s="4"/>
    </row>
    <row r="7" spans="1:5" x14ac:dyDescent="0.25">
      <c r="A7" s="4" t="s">
        <v>62</v>
      </c>
      <c r="B7" s="4"/>
      <c r="C7" s="4"/>
      <c r="D7" s="4"/>
      <c r="E7" s="4"/>
    </row>
    <row r="8" spans="1:5" x14ac:dyDescent="0.25">
      <c r="A8" s="4" t="s">
        <v>63</v>
      </c>
      <c r="B8" s="4"/>
      <c r="C8" s="4"/>
      <c r="D8" s="4"/>
      <c r="E8" s="4"/>
    </row>
    <row r="9" spans="1:5" x14ac:dyDescent="0.25">
      <c r="A9" s="4" t="s">
        <v>18</v>
      </c>
      <c r="B9" s="4"/>
      <c r="C9" s="4"/>
      <c r="D9" s="4"/>
      <c r="E9" s="4"/>
    </row>
    <row r="10" spans="1:5" x14ac:dyDescent="0.25">
      <c r="A10" s="4" t="s">
        <v>64</v>
      </c>
      <c r="B10" s="4"/>
      <c r="C10" s="4"/>
      <c r="D10" s="4"/>
      <c r="E10" s="4"/>
    </row>
    <row r="13" spans="1:5" x14ac:dyDescent="0.25">
      <c r="A13" s="4" t="s">
        <v>71</v>
      </c>
      <c r="B13" s="4"/>
      <c r="C13" s="4"/>
      <c r="D13" s="4"/>
      <c r="E13" s="4"/>
    </row>
    <row r="14" spans="1:5" x14ac:dyDescent="0.25">
      <c r="A14" s="4" t="s">
        <v>65</v>
      </c>
      <c r="B14" s="4"/>
      <c r="C14" s="4"/>
      <c r="D14" s="4"/>
      <c r="E14" s="4"/>
    </row>
    <row r="15" spans="1:5" x14ac:dyDescent="0.25">
      <c r="A15" s="4" t="s">
        <v>60</v>
      </c>
      <c r="B15" s="4"/>
      <c r="C15" s="4"/>
      <c r="D15" s="4"/>
      <c r="E15" s="4"/>
    </row>
    <row r="16" spans="1:5" x14ac:dyDescent="0.25">
      <c r="A16" s="4" t="s">
        <v>62</v>
      </c>
      <c r="B16" s="4"/>
      <c r="C16" s="4"/>
      <c r="D16" s="4"/>
      <c r="E16" s="4"/>
    </row>
    <row r="17" spans="1:5" x14ac:dyDescent="0.25">
      <c r="A17" s="4" t="s">
        <v>63</v>
      </c>
      <c r="B17" s="4"/>
      <c r="C17" s="4"/>
      <c r="D17" s="4"/>
      <c r="E17" s="4"/>
    </row>
    <row r="18" spans="1:5" x14ac:dyDescent="0.25">
      <c r="A18" s="4" t="s">
        <v>18</v>
      </c>
      <c r="B18" s="4"/>
      <c r="C18" s="4"/>
      <c r="D18" s="4"/>
      <c r="E18" s="4"/>
    </row>
    <row r="19" spans="1:5" x14ac:dyDescent="0.25">
      <c r="A19" s="4" t="s">
        <v>64</v>
      </c>
      <c r="B19" s="4"/>
      <c r="C19" s="4"/>
      <c r="D19" s="4"/>
      <c r="E19" s="4"/>
    </row>
    <row r="22" spans="1:5" x14ac:dyDescent="0.25">
      <c r="A22" s="4" t="s">
        <v>73</v>
      </c>
      <c r="B22" s="4"/>
      <c r="C22" s="4"/>
      <c r="D22" s="4"/>
      <c r="E22" s="4"/>
    </row>
    <row r="23" spans="1:5" x14ac:dyDescent="0.25">
      <c r="A23" s="4" t="s">
        <v>65</v>
      </c>
      <c r="B23" s="4"/>
      <c r="C23" s="4"/>
      <c r="D23" s="4"/>
      <c r="E23" s="4"/>
    </row>
    <row r="24" spans="1:5" x14ac:dyDescent="0.25">
      <c r="A24" s="4" t="s">
        <v>60</v>
      </c>
      <c r="B24" s="4"/>
      <c r="C24" s="4"/>
      <c r="D24" s="4"/>
      <c r="E24" s="4"/>
    </row>
    <row r="25" spans="1:5" x14ac:dyDescent="0.25">
      <c r="A25" s="4" t="s">
        <v>62</v>
      </c>
      <c r="B25" s="4"/>
      <c r="C25" s="4"/>
      <c r="D25" s="4"/>
      <c r="E25" s="4"/>
    </row>
    <row r="26" spans="1:5" x14ac:dyDescent="0.25">
      <c r="A26" s="4" t="s">
        <v>63</v>
      </c>
      <c r="B26" s="4"/>
      <c r="C26" s="4"/>
      <c r="D26" s="4"/>
      <c r="E26" s="4"/>
    </row>
    <row r="27" spans="1:5" x14ac:dyDescent="0.25">
      <c r="A27" s="4" t="s">
        <v>18</v>
      </c>
      <c r="B27" s="4"/>
      <c r="C27" s="4"/>
      <c r="D27" s="4"/>
      <c r="E27" s="4"/>
    </row>
    <row r="28" spans="1:5" x14ac:dyDescent="0.25">
      <c r="A28" s="4" t="s">
        <v>64</v>
      </c>
      <c r="B28" s="4"/>
      <c r="C28" s="4"/>
      <c r="D28" s="4"/>
      <c r="E28" s="4"/>
    </row>
    <row r="31" spans="1:5" x14ac:dyDescent="0.25">
      <c r="A31" s="4" t="s">
        <v>74</v>
      </c>
      <c r="B31" s="4"/>
      <c r="C31" s="4"/>
      <c r="D31" s="4"/>
      <c r="E31" s="4"/>
    </row>
    <row r="32" spans="1:5" x14ac:dyDescent="0.25">
      <c r="A32" s="4" t="s">
        <v>65</v>
      </c>
      <c r="B32" s="4"/>
      <c r="C32" s="4"/>
      <c r="D32" s="4"/>
      <c r="E32" s="4"/>
    </row>
    <row r="33" spans="1:5" x14ac:dyDescent="0.25">
      <c r="A33" s="4" t="s">
        <v>60</v>
      </c>
      <c r="B33" s="4"/>
      <c r="C33" s="4"/>
      <c r="D33" s="4"/>
      <c r="E33" s="4"/>
    </row>
    <row r="34" spans="1:5" x14ac:dyDescent="0.25">
      <c r="A34" s="4" t="s">
        <v>62</v>
      </c>
      <c r="B34" s="4"/>
      <c r="C34" s="4"/>
      <c r="D34" s="4"/>
      <c r="E34" s="4"/>
    </row>
    <row r="35" spans="1:5" x14ac:dyDescent="0.25">
      <c r="A35" s="4" t="s">
        <v>63</v>
      </c>
      <c r="B35" s="4"/>
      <c r="C35" s="4"/>
      <c r="D35" s="4"/>
      <c r="E35" s="4"/>
    </row>
    <row r="36" spans="1:5" x14ac:dyDescent="0.25">
      <c r="A36" s="4" t="s">
        <v>18</v>
      </c>
      <c r="B36" s="4"/>
      <c r="C36" s="4"/>
      <c r="D36" s="4"/>
      <c r="E36" s="4"/>
    </row>
    <row r="37" spans="1:5" x14ac:dyDescent="0.25">
      <c r="A37" s="4" t="s">
        <v>64</v>
      </c>
      <c r="B37" s="4"/>
      <c r="C37" s="4"/>
      <c r="D37" s="4"/>
      <c r="E37" s="4"/>
    </row>
    <row r="39" spans="1:5" x14ac:dyDescent="0.25">
      <c r="A39" t="s">
        <v>69</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Ref!$A$20:$A$22</xm:f>
          </x14:formula1>
          <xm:sqref>B5 B14 B23 B32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16"/>
  <sheetViews>
    <sheetView showGridLines="0" topLeftCell="A13" workbookViewId="0">
      <selection activeCell="A8" sqref="A8"/>
    </sheetView>
  </sheetViews>
  <sheetFormatPr baseColWidth="10" defaultRowHeight="15" x14ac:dyDescent="0.25"/>
  <cols>
    <col min="1" max="1" width="7.5703125" customWidth="1"/>
    <col min="2" max="2" width="30.140625" customWidth="1"/>
    <col min="3" max="4" width="10" customWidth="1"/>
    <col min="5" max="5" width="43" customWidth="1"/>
    <col min="6" max="7" width="35.28515625" customWidth="1"/>
    <col min="8" max="9" width="43" customWidth="1"/>
  </cols>
  <sheetData>
    <row r="5" spans="1:10" ht="23.25" customHeight="1" x14ac:dyDescent="0.25">
      <c r="A5" s="12"/>
      <c r="B5" s="12"/>
      <c r="C5" s="12"/>
      <c r="D5" s="12"/>
      <c r="E5" s="12"/>
      <c r="F5" s="12"/>
      <c r="G5" s="12"/>
      <c r="H5" s="12"/>
      <c r="I5" s="12"/>
    </row>
    <row r="6" spans="1:10" ht="15" customHeight="1" x14ac:dyDescent="0.25">
      <c r="A6" s="6"/>
      <c r="B6" s="6"/>
      <c r="C6" s="6"/>
      <c r="D6" s="6"/>
      <c r="E6" s="6"/>
      <c r="F6" s="6"/>
      <c r="G6" s="6"/>
      <c r="H6" s="6"/>
      <c r="I6" s="6"/>
    </row>
    <row r="8" spans="1:10" ht="30" customHeight="1" x14ac:dyDescent="0.25">
      <c r="A8" s="13" t="s">
        <v>20</v>
      </c>
      <c r="B8" s="14"/>
      <c r="C8" s="13" t="s">
        <v>21</v>
      </c>
      <c r="D8" s="14"/>
      <c r="E8" s="7" t="s">
        <v>1</v>
      </c>
      <c r="F8" s="7" t="s">
        <v>56</v>
      </c>
      <c r="G8" s="7" t="s">
        <v>52</v>
      </c>
      <c r="H8" s="7" t="s">
        <v>47</v>
      </c>
      <c r="I8" s="7" t="s">
        <v>48</v>
      </c>
    </row>
    <row r="9" spans="1:10" x14ac:dyDescent="0.25">
      <c r="A9" s="5"/>
      <c r="B9" s="5"/>
      <c r="C9" s="5"/>
      <c r="D9" s="5"/>
      <c r="E9" s="8"/>
      <c r="F9" s="8"/>
      <c r="G9" s="8"/>
      <c r="H9" s="8"/>
      <c r="I9" s="8"/>
    </row>
    <row r="10" spans="1:10" ht="127.5" x14ac:dyDescent="0.25">
      <c r="A10" s="17" t="s">
        <v>22</v>
      </c>
      <c r="B10" s="18" t="s">
        <v>23</v>
      </c>
      <c r="C10" s="9" t="s">
        <v>24</v>
      </c>
      <c r="D10" s="9" t="s">
        <v>25</v>
      </c>
      <c r="E10" s="11" t="s">
        <v>26</v>
      </c>
      <c r="F10" s="19" t="s">
        <v>53</v>
      </c>
      <c r="G10" s="20">
        <v>0</v>
      </c>
      <c r="H10" s="19" t="s">
        <v>54</v>
      </c>
      <c r="I10" s="19" t="s">
        <v>55</v>
      </c>
      <c r="J10" s="5"/>
    </row>
    <row r="11" spans="1:10" ht="165.75" x14ac:dyDescent="0.25">
      <c r="A11" s="17" t="s">
        <v>27</v>
      </c>
      <c r="B11" s="18" t="s">
        <v>28</v>
      </c>
      <c r="C11" s="9" t="s">
        <v>29</v>
      </c>
      <c r="D11" s="9" t="s">
        <v>30</v>
      </c>
      <c r="E11" s="11" t="s">
        <v>31</v>
      </c>
      <c r="F11" s="11"/>
      <c r="G11" s="11"/>
      <c r="H11" s="11"/>
      <c r="I11" s="11"/>
      <c r="J11" s="5"/>
    </row>
    <row r="12" spans="1:10" ht="76.5" x14ac:dyDescent="0.25">
      <c r="A12" s="15"/>
      <c r="B12" s="16"/>
      <c r="C12" s="9" t="s">
        <v>32</v>
      </c>
      <c r="D12" s="9" t="s">
        <v>33</v>
      </c>
      <c r="E12" s="11" t="s">
        <v>34</v>
      </c>
      <c r="F12" s="11"/>
      <c r="G12" s="11"/>
      <c r="H12" s="11"/>
      <c r="I12" s="11"/>
      <c r="J12" s="5"/>
    </row>
    <row r="13" spans="1:10" ht="114.75" x14ac:dyDescent="0.25">
      <c r="A13" s="15"/>
      <c r="B13" s="16"/>
      <c r="C13" s="9" t="s">
        <v>35</v>
      </c>
      <c r="D13" s="9" t="s">
        <v>36</v>
      </c>
      <c r="E13" s="11" t="s">
        <v>37</v>
      </c>
      <c r="F13" s="11"/>
      <c r="G13" s="11"/>
      <c r="H13" s="11"/>
      <c r="I13" s="11"/>
      <c r="J13" s="5"/>
    </row>
    <row r="14" spans="1:10" ht="89.25" x14ac:dyDescent="0.25">
      <c r="A14" s="15"/>
      <c r="B14" s="16"/>
      <c r="C14" s="9" t="s">
        <v>38</v>
      </c>
      <c r="D14" s="9" t="s">
        <v>39</v>
      </c>
      <c r="E14" s="11" t="s">
        <v>40</v>
      </c>
      <c r="F14" s="11"/>
      <c r="G14" s="11"/>
      <c r="H14" s="11"/>
      <c r="I14" s="11"/>
      <c r="J14" s="5"/>
    </row>
    <row r="15" spans="1:10" ht="140.25" x14ac:dyDescent="0.25">
      <c r="A15" s="15"/>
      <c r="B15" s="16"/>
      <c r="C15" s="9" t="s">
        <v>41</v>
      </c>
      <c r="D15" s="9" t="s">
        <v>42</v>
      </c>
      <c r="E15" s="11" t="s">
        <v>43</v>
      </c>
      <c r="F15" s="11"/>
      <c r="G15" s="11"/>
      <c r="H15" s="11"/>
      <c r="I15" s="11"/>
      <c r="J15" s="10"/>
    </row>
    <row r="16" spans="1:10" ht="38.25" x14ac:dyDescent="0.25">
      <c r="A16" s="15"/>
      <c r="B16" s="16"/>
      <c r="C16" s="9" t="s">
        <v>44</v>
      </c>
      <c r="D16" s="9" t="s">
        <v>45</v>
      </c>
      <c r="E16" s="11" t="s">
        <v>46</v>
      </c>
      <c r="F16" s="11"/>
      <c r="G16" s="11"/>
      <c r="H16" s="11"/>
      <c r="I16" s="11"/>
      <c r="J1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2"/>
  <sheetViews>
    <sheetView showGridLines="0" workbookViewId="0">
      <selection activeCell="E6" sqref="E6"/>
    </sheetView>
  </sheetViews>
  <sheetFormatPr baseColWidth="10" defaultColWidth="10.85546875" defaultRowHeight="15" customHeight="1" x14ac:dyDescent="0.25"/>
  <cols>
    <col min="1" max="1" width="7.42578125" style="42" customWidth="1"/>
    <col min="2" max="2" width="30.140625" style="42" customWidth="1"/>
    <col min="3" max="3" width="10" style="42" customWidth="1"/>
    <col min="4" max="4" width="21" style="42" customWidth="1"/>
    <col min="5" max="5" width="43" style="42" customWidth="1"/>
    <col min="6" max="6" width="11.7109375" style="42" customWidth="1"/>
    <col min="7" max="9" width="11.5703125" style="42" customWidth="1"/>
    <col min="10" max="10" width="34.140625" style="42" customWidth="1"/>
    <col min="11" max="13" width="31.28515625" style="42" customWidth="1"/>
    <col min="14" max="256" width="10.85546875" style="42" customWidth="1"/>
    <col min="257" max="16384" width="10.85546875" style="77"/>
  </cols>
  <sheetData>
    <row r="1" spans="1:256" ht="15" customHeight="1" x14ac:dyDescent="0.25">
      <c r="A1" s="39"/>
      <c r="B1" s="40"/>
      <c r="C1" s="40"/>
      <c r="D1" s="40"/>
      <c r="E1" s="40"/>
      <c r="F1" s="40"/>
      <c r="G1" s="40"/>
      <c r="H1" s="40"/>
      <c r="I1" s="40"/>
      <c r="J1" s="40"/>
      <c r="K1" s="40"/>
      <c r="L1" s="40"/>
      <c r="M1" s="40"/>
      <c r="N1" s="41"/>
    </row>
    <row r="2" spans="1:256" s="42" customFormat="1" ht="15" customHeight="1" x14ac:dyDescent="0.25">
      <c r="A2" s="46"/>
      <c r="B2" s="47"/>
      <c r="C2" s="47"/>
      <c r="D2" s="47"/>
      <c r="E2" s="47"/>
      <c r="F2" s="47"/>
      <c r="G2" s="47"/>
      <c r="H2" s="47"/>
      <c r="I2" s="47"/>
      <c r="J2" s="47"/>
      <c r="K2" s="47"/>
      <c r="L2" s="47"/>
      <c r="M2" s="47"/>
      <c r="N2" s="45"/>
    </row>
    <row r="3" spans="1:256" s="42" customFormat="1" ht="15" customHeight="1" x14ac:dyDescent="0.25">
      <c r="A3" s="43"/>
      <c r="B3" s="44"/>
      <c r="C3" s="44"/>
      <c r="D3" s="44"/>
      <c r="E3" s="44"/>
      <c r="F3" s="44"/>
      <c r="G3" s="44"/>
      <c r="H3" s="44"/>
      <c r="I3" s="44"/>
      <c r="J3" s="44"/>
      <c r="K3" s="44"/>
      <c r="L3" s="44"/>
      <c r="M3" s="44"/>
      <c r="N3" s="45"/>
    </row>
    <row r="4" spans="1:256" s="80" customFormat="1" ht="30" customHeight="1" x14ac:dyDescent="0.25">
      <c r="A4" s="81" t="s">
        <v>20</v>
      </c>
      <c r="B4" s="82"/>
      <c r="C4" s="83" t="s">
        <v>21</v>
      </c>
      <c r="D4" s="84"/>
      <c r="E4" s="85" t="s">
        <v>1</v>
      </c>
      <c r="F4" s="85" t="s">
        <v>242</v>
      </c>
      <c r="G4" s="85" t="s">
        <v>243</v>
      </c>
      <c r="H4" s="85" t="s">
        <v>244</v>
      </c>
      <c r="I4" s="85" t="s">
        <v>245</v>
      </c>
      <c r="J4" s="85" t="s">
        <v>47</v>
      </c>
      <c r="K4" s="85" t="s">
        <v>246</v>
      </c>
      <c r="L4" s="85" t="s">
        <v>247</v>
      </c>
      <c r="M4" s="85" t="s">
        <v>248</v>
      </c>
      <c r="N4" s="78"/>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row>
    <row r="5" spans="1:256" s="42" customFormat="1" ht="15" customHeight="1" x14ac:dyDescent="0.25">
      <c r="A5" s="48"/>
      <c r="B5" s="49"/>
      <c r="C5" s="49"/>
      <c r="D5" s="49"/>
      <c r="E5" s="50"/>
      <c r="F5" s="50"/>
      <c r="G5" s="50"/>
      <c r="H5" s="50"/>
      <c r="I5" s="50"/>
      <c r="J5" s="50"/>
      <c r="K5" s="50"/>
      <c r="L5" s="50"/>
      <c r="M5" s="50"/>
      <c r="N5" s="45"/>
    </row>
    <row r="6" spans="1:256" s="42" customFormat="1" ht="127.5" customHeight="1" x14ac:dyDescent="0.25">
      <c r="A6" s="51" t="s">
        <v>22</v>
      </c>
      <c r="B6" s="52" t="s">
        <v>23</v>
      </c>
      <c r="C6" s="53" t="s">
        <v>24</v>
      </c>
      <c r="D6" s="54" t="s">
        <v>25</v>
      </c>
      <c r="E6" s="55" t="s">
        <v>26</v>
      </c>
      <c r="F6" s="56"/>
      <c r="G6" s="57"/>
      <c r="H6" s="57"/>
      <c r="I6" s="57"/>
      <c r="J6" s="56"/>
      <c r="K6" s="56"/>
      <c r="L6" s="56"/>
      <c r="M6" s="56"/>
      <c r="N6" s="58"/>
    </row>
    <row r="7" spans="1:256" s="42" customFormat="1" ht="25.5" customHeight="1" x14ac:dyDescent="0.25">
      <c r="A7" s="59"/>
      <c r="B7" s="60"/>
      <c r="C7" s="61"/>
      <c r="D7" s="54" t="s">
        <v>249</v>
      </c>
      <c r="E7" s="55" t="s">
        <v>161</v>
      </c>
      <c r="F7" s="55" t="s">
        <v>250</v>
      </c>
      <c r="G7" s="57">
        <v>0</v>
      </c>
      <c r="H7" s="57">
        <v>0</v>
      </c>
      <c r="I7" s="57">
        <v>0.2</v>
      </c>
      <c r="J7" s="55" t="s">
        <v>54</v>
      </c>
      <c r="K7" s="55" t="s">
        <v>139</v>
      </c>
      <c r="L7" s="56"/>
      <c r="M7" s="56"/>
      <c r="N7" s="58"/>
    </row>
    <row r="8" spans="1:256" s="42" customFormat="1" ht="25.5" customHeight="1" x14ac:dyDescent="0.25">
      <c r="A8" s="59"/>
      <c r="B8" s="60"/>
      <c r="C8" s="61"/>
      <c r="D8" s="54" t="s">
        <v>251</v>
      </c>
      <c r="E8" s="55" t="s">
        <v>161</v>
      </c>
      <c r="F8" s="55" t="s">
        <v>250</v>
      </c>
      <c r="G8" s="57">
        <v>0</v>
      </c>
      <c r="H8" s="57">
        <v>0.4</v>
      </c>
      <c r="I8" s="57">
        <v>0.5</v>
      </c>
      <c r="J8" s="55" t="s">
        <v>54</v>
      </c>
      <c r="K8" s="55" t="s">
        <v>252</v>
      </c>
      <c r="L8" s="55" t="s">
        <v>253</v>
      </c>
      <c r="M8" s="55" t="s">
        <v>253</v>
      </c>
      <c r="N8" s="58"/>
    </row>
    <row r="9" spans="1:256" s="42" customFormat="1" ht="25.5" customHeight="1" x14ac:dyDescent="0.25">
      <c r="A9" s="59"/>
      <c r="B9" s="60"/>
      <c r="C9" s="61"/>
      <c r="D9" s="54" t="s">
        <v>254</v>
      </c>
      <c r="E9" s="55" t="s">
        <v>104</v>
      </c>
      <c r="F9" s="55" t="s">
        <v>250</v>
      </c>
      <c r="G9" s="57">
        <v>0</v>
      </c>
      <c r="H9" s="57">
        <v>0</v>
      </c>
      <c r="I9" s="57">
        <v>0</v>
      </c>
      <c r="J9" s="55" t="s">
        <v>140</v>
      </c>
      <c r="K9" s="55" t="s">
        <v>141</v>
      </c>
      <c r="L9" s="55" t="s">
        <v>141</v>
      </c>
      <c r="M9" s="55" t="s">
        <v>141</v>
      </c>
      <c r="N9" s="58"/>
    </row>
    <row r="10" spans="1:256" s="42" customFormat="1" ht="25.5" customHeight="1" x14ac:dyDescent="0.25">
      <c r="A10" s="59"/>
      <c r="B10" s="60"/>
      <c r="C10" s="61"/>
      <c r="D10" s="54" t="s">
        <v>249</v>
      </c>
      <c r="E10" s="55" t="s">
        <v>105</v>
      </c>
      <c r="F10" s="55" t="s">
        <v>250</v>
      </c>
      <c r="G10" s="57">
        <v>0</v>
      </c>
      <c r="H10" s="57">
        <v>0</v>
      </c>
      <c r="I10" s="57">
        <v>0</v>
      </c>
      <c r="J10" s="55" t="s">
        <v>106</v>
      </c>
      <c r="K10" s="55" t="s">
        <v>130</v>
      </c>
      <c r="L10" s="55" t="s">
        <v>130</v>
      </c>
      <c r="M10" s="55" t="s">
        <v>130</v>
      </c>
      <c r="N10" s="58"/>
    </row>
    <row r="11" spans="1:256" s="42" customFormat="1" ht="25.5" customHeight="1" x14ac:dyDescent="0.25">
      <c r="A11" s="59"/>
      <c r="B11" s="60"/>
      <c r="C11" s="61"/>
      <c r="D11" s="54" t="s">
        <v>251</v>
      </c>
      <c r="E11" s="55" t="s">
        <v>105</v>
      </c>
      <c r="F11" s="55" t="s">
        <v>272</v>
      </c>
      <c r="G11" s="57">
        <v>0.5</v>
      </c>
      <c r="H11" s="57">
        <v>0.6</v>
      </c>
      <c r="I11" s="57">
        <v>0.75</v>
      </c>
      <c r="J11" s="55" t="s">
        <v>106</v>
      </c>
      <c r="K11" s="55" t="s">
        <v>130</v>
      </c>
      <c r="L11" s="55" t="s">
        <v>130</v>
      </c>
      <c r="M11" s="55" t="s">
        <v>255</v>
      </c>
      <c r="N11" s="58"/>
    </row>
    <row r="12" spans="1:256" s="42" customFormat="1" ht="25.5" customHeight="1" x14ac:dyDescent="0.25">
      <c r="A12" s="59"/>
      <c r="B12" s="60"/>
      <c r="C12" s="61"/>
      <c r="D12" s="54" t="s">
        <v>249</v>
      </c>
      <c r="E12" s="55" t="s">
        <v>256</v>
      </c>
      <c r="F12" s="55" t="s">
        <v>257</v>
      </c>
      <c r="G12" s="57">
        <v>1</v>
      </c>
      <c r="H12" s="57">
        <v>1</v>
      </c>
      <c r="I12" s="57">
        <v>1</v>
      </c>
      <c r="J12" s="55" t="s">
        <v>214</v>
      </c>
      <c r="K12" s="55" t="s">
        <v>115</v>
      </c>
      <c r="L12" s="55" t="s">
        <v>115</v>
      </c>
      <c r="M12" s="55" t="s">
        <v>115</v>
      </c>
      <c r="N12" s="58"/>
    </row>
    <row r="13" spans="1:256" s="42" customFormat="1" ht="25.5" customHeight="1" x14ac:dyDescent="0.25">
      <c r="A13" s="59"/>
      <c r="B13" s="60"/>
      <c r="C13" s="61"/>
      <c r="D13" s="54" t="s">
        <v>251</v>
      </c>
      <c r="E13" s="55" t="s">
        <v>256</v>
      </c>
      <c r="F13" s="55" t="s">
        <v>257</v>
      </c>
      <c r="G13" s="57">
        <v>0</v>
      </c>
      <c r="H13" s="57">
        <v>1</v>
      </c>
      <c r="I13" s="57">
        <v>1</v>
      </c>
      <c r="J13" s="55" t="s">
        <v>214</v>
      </c>
      <c r="K13" s="55" t="s">
        <v>147</v>
      </c>
      <c r="L13" s="55" t="s">
        <v>258</v>
      </c>
      <c r="M13" s="55" t="s">
        <v>258</v>
      </c>
      <c r="N13" s="58"/>
    </row>
    <row r="14" spans="1:256" s="42" customFormat="1" ht="25.5" customHeight="1" x14ac:dyDescent="0.25">
      <c r="A14" s="59"/>
      <c r="B14" s="60"/>
      <c r="C14" s="61"/>
      <c r="D14" s="54" t="s">
        <v>254</v>
      </c>
      <c r="E14" s="55" t="s">
        <v>108</v>
      </c>
      <c r="F14" s="55" t="s">
        <v>250</v>
      </c>
      <c r="G14" s="57">
        <v>0</v>
      </c>
      <c r="H14" s="57">
        <v>0</v>
      </c>
      <c r="I14" s="57">
        <v>0</v>
      </c>
      <c r="J14" s="55" t="s">
        <v>142</v>
      </c>
      <c r="K14" s="55" t="s">
        <v>134</v>
      </c>
      <c r="L14" s="55" t="s">
        <v>134</v>
      </c>
      <c r="M14" s="55" t="s">
        <v>134</v>
      </c>
      <c r="N14" s="58"/>
    </row>
    <row r="15" spans="1:256" s="42" customFormat="1" ht="25.5" customHeight="1" x14ac:dyDescent="0.25">
      <c r="A15" s="59"/>
      <c r="B15" s="60"/>
      <c r="C15" s="61"/>
      <c r="D15" s="54" t="s">
        <v>249</v>
      </c>
      <c r="E15" s="55" t="s">
        <v>109</v>
      </c>
      <c r="F15" s="55" t="s">
        <v>250</v>
      </c>
      <c r="G15" s="57">
        <v>0</v>
      </c>
      <c r="H15" s="57">
        <v>0</v>
      </c>
      <c r="I15" s="57">
        <v>0</v>
      </c>
      <c r="J15" s="55" t="s">
        <v>196</v>
      </c>
      <c r="K15" s="55" t="s">
        <v>229</v>
      </c>
      <c r="L15" s="55" t="s">
        <v>229</v>
      </c>
      <c r="M15" s="55" t="s">
        <v>229</v>
      </c>
      <c r="N15" s="58"/>
    </row>
    <row r="16" spans="1:256" s="42" customFormat="1" ht="25.5" customHeight="1" x14ac:dyDescent="0.25">
      <c r="A16" s="59"/>
      <c r="B16" s="60"/>
      <c r="C16" s="61"/>
      <c r="D16" s="54" t="s">
        <v>251</v>
      </c>
      <c r="E16" s="55" t="s">
        <v>109</v>
      </c>
      <c r="F16" s="55" t="s">
        <v>250</v>
      </c>
      <c r="G16" s="57">
        <v>0</v>
      </c>
      <c r="H16" s="57">
        <v>0.25</v>
      </c>
      <c r="I16" s="57">
        <v>0.5</v>
      </c>
      <c r="J16" s="55" t="s">
        <v>259</v>
      </c>
      <c r="K16" s="55" t="s">
        <v>147</v>
      </c>
      <c r="L16" s="55" t="s">
        <v>260</v>
      </c>
      <c r="M16" s="55" t="s">
        <v>261</v>
      </c>
      <c r="N16" s="58"/>
    </row>
    <row r="17" spans="1:14" s="42" customFormat="1" ht="25.5" customHeight="1" x14ac:dyDescent="0.25">
      <c r="A17" s="59"/>
      <c r="B17" s="60"/>
      <c r="C17" s="61"/>
      <c r="D17" s="54" t="s">
        <v>249</v>
      </c>
      <c r="E17" s="55" t="s">
        <v>110</v>
      </c>
      <c r="F17" s="55" t="s">
        <v>250</v>
      </c>
      <c r="G17" s="57">
        <v>0</v>
      </c>
      <c r="H17" s="57">
        <v>0</v>
      </c>
      <c r="I17" s="57">
        <v>0</v>
      </c>
      <c r="J17" s="55" t="s">
        <v>262</v>
      </c>
      <c r="K17" s="55" t="s">
        <v>130</v>
      </c>
      <c r="L17" s="55" t="s">
        <v>130</v>
      </c>
      <c r="M17" s="55" t="s">
        <v>130</v>
      </c>
      <c r="N17" s="58"/>
    </row>
    <row r="18" spans="1:14" s="42" customFormat="1" ht="25.5" customHeight="1" x14ac:dyDescent="0.25">
      <c r="A18" s="59"/>
      <c r="B18" s="60"/>
      <c r="C18" s="61"/>
      <c r="D18" s="54" t="s">
        <v>251</v>
      </c>
      <c r="E18" s="55" t="s">
        <v>263</v>
      </c>
      <c r="F18" s="55" t="s">
        <v>250</v>
      </c>
      <c r="G18" s="57">
        <v>0</v>
      </c>
      <c r="H18" s="57">
        <v>0.1</v>
      </c>
      <c r="I18" s="57">
        <v>0.25</v>
      </c>
      <c r="J18" s="55" t="s">
        <v>264</v>
      </c>
      <c r="K18" s="55" t="s">
        <v>130</v>
      </c>
      <c r="L18" s="55" t="s">
        <v>265</v>
      </c>
      <c r="M18" s="55" t="s">
        <v>107</v>
      </c>
      <c r="N18" s="58"/>
    </row>
    <row r="19" spans="1:14" s="42" customFormat="1" ht="24.6" customHeight="1" x14ac:dyDescent="0.25">
      <c r="A19" s="59"/>
      <c r="B19" s="60"/>
      <c r="C19" s="61"/>
      <c r="D19" s="54" t="s">
        <v>254</v>
      </c>
      <c r="E19" s="55" t="s">
        <v>111</v>
      </c>
      <c r="F19" s="55" t="s">
        <v>250</v>
      </c>
      <c r="G19" s="57">
        <v>0</v>
      </c>
      <c r="H19" s="57">
        <v>0</v>
      </c>
      <c r="I19" s="57">
        <v>0</v>
      </c>
      <c r="J19" s="55" t="s">
        <v>230</v>
      </c>
      <c r="K19" s="55" t="s">
        <v>122</v>
      </c>
      <c r="L19" s="55" t="s">
        <v>122</v>
      </c>
      <c r="M19" s="55" t="s">
        <v>122</v>
      </c>
      <c r="N19" s="58"/>
    </row>
    <row r="20" spans="1:14" s="42" customFormat="1" ht="165.75" customHeight="1" x14ac:dyDescent="0.25">
      <c r="A20" s="62" t="s">
        <v>27</v>
      </c>
      <c r="B20" s="63" t="s">
        <v>28</v>
      </c>
      <c r="C20" s="53" t="s">
        <v>29</v>
      </c>
      <c r="D20" s="54" t="s">
        <v>30</v>
      </c>
      <c r="E20" s="55" t="s">
        <v>31</v>
      </c>
      <c r="F20" s="56"/>
      <c r="G20" s="64"/>
      <c r="H20" s="64"/>
      <c r="I20" s="64"/>
      <c r="J20" s="56"/>
      <c r="K20" s="56"/>
      <c r="L20" s="56"/>
      <c r="M20" s="56"/>
      <c r="N20" s="58"/>
    </row>
    <row r="21" spans="1:14" s="42" customFormat="1" ht="38.25" customHeight="1" x14ac:dyDescent="0.25">
      <c r="A21" s="65"/>
      <c r="B21" s="66"/>
      <c r="C21" s="61"/>
      <c r="D21" s="54" t="s">
        <v>249</v>
      </c>
      <c r="E21" s="55" t="s">
        <v>113</v>
      </c>
      <c r="F21" s="55" t="s">
        <v>250</v>
      </c>
      <c r="G21" s="57">
        <v>0</v>
      </c>
      <c r="H21" s="57">
        <v>0</v>
      </c>
      <c r="I21" s="57">
        <v>0</v>
      </c>
      <c r="J21" s="55" t="s">
        <v>213</v>
      </c>
      <c r="K21" s="55" t="s">
        <v>212</v>
      </c>
      <c r="L21" s="55" t="s">
        <v>212</v>
      </c>
      <c r="M21" s="55" t="s">
        <v>212</v>
      </c>
      <c r="N21" s="58"/>
    </row>
    <row r="22" spans="1:14" s="42" customFormat="1" ht="38.25" customHeight="1" x14ac:dyDescent="0.25">
      <c r="A22" s="65"/>
      <c r="B22" s="66"/>
      <c r="C22" s="61"/>
      <c r="D22" s="54" t="s">
        <v>251</v>
      </c>
      <c r="E22" s="55" t="s">
        <v>113</v>
      </c>
      <c r="F22" s="55" t="s">
        <v>250</v>
      </c>
      <c r="G22" s="57">
        <v>0</v>
      </c>
      <c r="H22" s="57">
        <v>1</v>
      </c>
      <c r="I22" s="57">
        <v>1</v>
      </c>
      <c r="J22" s="55" t="s">
        <v>213</v>
      </c>
      <c r="K22" s="55" t="s">
        <v>147</v>
      </c>
      <c r="L22" s="55" t="s">
        <v>258</v>
      </c>
      <c r="M22" s="55" t="s">
        <v>258</v>
      </c>
      <c r="N22" s="58"/>
    </row>
    <row r="23" spans="1:14" s="42" customFormat="1" ht="25.5" customHeight="1" x14ac:dyDescent="0.25">
      <c r="A23" s="65"/>
      <c r="B23" s="66"/>
      <c r="C23" s="61"/>
      <c r="D23" s="54" t="s">
        <v>249</v>
      </c>
      <c r="E23" s="55" t="s">
        <v>114</v>
      </c>
      <c r="F23" s="55" t="s">
        <v>272</v>
      </c>
      <c r="G23" s="57">
        <v>0.6</v>
      </c>
      <c r="H23" s="57"/>
      <c r="I23" s="57"/>
      <c r="J23" s="55" t="s">
        <v>215</v>
      </c>
      <c r="K23" s="67" t="s">
        <v>144</v>
      </c>
      <c r="L23" s="67" t="s">
        <v>144</v>
      </c>
      <c r="M23" s="67" t="s">
        <v>144</v>
      </c>
      <c r="N23" s="58"/>
    </row>
    <row r="24" spans="1:14" s="42" customFormat="1" ht="25.5" customHeight="1" x14ac:dyDescent="0.25">
      <c r="A24" s="65"/>
      <c r="B24" s="66"/>
      <c r="C24" s="61"/>
      <c r="D24" s="54" t="s">
        <v>251</v>
      </c>
      <c r="E24" s="55" t="s">
        <v>114</v>
      </c>
      <c r="F24" s="55" t="s">
        <v>250</v>
      </c>
      <c r="G24" s="57">
        <v>0</v>
      </c>
      <c r="H24" s="57">
        <v>1</v>
      </c>
      <c r="I24" s="57">
        <v>1</v>
      </c>
      <c r="J24" s="55" t="s">
        <v>215</v>
      </c>
      <c r="K24" s="67" t="s">
        <v>147</v>
      </c>
      <c r="L24" s="67" t="s">
        <v>258</v>
      </c>
      <c r="M24" s="67" t="s">
        <v>258</v>
      </c>
      <c r="N24" s="58"/>
    </row>
    <row r="25" spans="1:14" s="42" customFormat="1" ht="25.5" customHeight="1" x14ac:dyDescent="0.25">
      <c r="A25" s="65"/>
      <c r="B25" s="66"/>
      <c r="C25" s="61"/>
      <c r="D25" s="54" t="s">
        <v>249</v>
      </c>
      <c r="E25" s="55" t="s">
        <v>116</v>
      </c>
      <c r="F25" s="55" t="s">
        <v>272</v>
      </c>
      <c r="G25" s="57">
        <v>0.5</v>
      </c>
      <c r="H25" s="57">
        <v>0.5</v>
      </c>
      <c r="I25" s="57">
        <v>0.5</v>
      </c>
      <c r="J25" s="55" t="s">
        <v>146</v>
      </c>
      <c r="K25" s="67" t="s">
        <v>145</v>
      </c>
      <c r="L25" s="67" t="s">
        <v>145</v>
      </c>
      <c r="M25" s="67" t="s">
        <v>145</v>
      </c>
      <c r="N25" s="58"/>
    </row>
    <row r="26" spans="1:14" s="42" customFormat="1" ht="13.7" customHeight="1" x14ac:dyDescent="0.25">
      <c r="A26" s="65"/>
      <c r="B26" s="66"/>
      <c r="C26" s="61"/>
      <c r="D26" s="68"/>
      <c r="E26" s="69" t="s">
        <v>117</v>
      </c>
      <c r="F26" s="69" t="s">
        <v>250</v>
      </c>
      <c r="G26" s="70">
        <v>0</v>
      </c>
      <c r="H26" s="70"/>
      <c r="I26" s="70"/>
      <c r="J26" s="69" t="s">
        <v>147</v>
      </c>
      <c r="K26" s="71"/>
      <c r="L26" s="71"/>
      <c r="M26" s="71"/>
      <c r="N26" s="58"/>
    </row>
    <row r="27" spans="1:14" s="42" customFormat="1" ht="25.5" customHeight="1" x14ac:dyDescent="0.25">
      <c r="A27" s="65"/>
      <c r="B27" s="66"/>
      <c r="C27" s="61"/>
      <c r="D27" s="54" t="s">
        <v>249</v>
      </c>
      <c r="E27" s="55" t="s">
        <v>118</v>
      </c>
      <c r="F27" s="55" t="s">
        <v>250</v>
      </c>
      <c r="G27" s="57">
        <v>0</v>
      </c>
      <c r="H27" s="57">
        <v>0</v>
      </c>
      <c r="I27" s="57">
        <v>0</v>
      </c>
      <c r="J27" s="55" t="s">
        <v>148</v>
      </c>
      <c r="K27" s="55" t="s">
        <v>149</v>
      </c>
      <c r="L27" s="55" t="s">
        <v>149</v>
      </c>
      <c r="M27" s="55" t="s">
        <v>149</v>
      </c>
      <c r="N27" s="58"/>
    </row>
    <row r="28" spans="1:14" s="42" customFormat="1" ht="13.7" customHeight="1" x14ac:dyDescent="0.25">
      <c r="A28" s="65"/>
      <c r="B28" s="66"/>
      <c r="C28" s="61"/>
      <c r="D28" s="68"/>
      <c r="E28" s="69" t="s">
        <v>119</v>
      </c>
      <c r="F28" s="69" t="s">
        <v>250</v>
      </c>
      <c r="G28" s="70">
        <v>0</v>
      </c>
      <c r="H28" s="70"/>
      <c r="I28" s="70"/>
      <c r="J28" s="69" t="s">
        <v>147</v>
      </c>
      <c r="K28" s="71"/>
      <c r="L28" s="71"/>
      <c r="M28" s="71"/>
      <c r="N28" s="58"/>
    </row>
    <row r="29" spans="1:14" s="42" customFormat="1" ht="13.7" customHeight="1" x14ac:dyDescent="0.25">
      <c r="A29" s="65"/>
      <c r="B29" s="66"/>
      <c r="C29" s="61"/>
      <c r="D29" s="68"/>
      <c r="E29" s="69" t="s">
        <v>120</v>
      </c>
      <c r="F29" s="69" t="s">
        <v>250</v>
      </c>
      <c r="G29" s="70">
        <v>0</v>
      </c>
      <c r="H29" s="70"/>
      <c r="I29" s="70"/>
      <c r="J29" s="69" t="s">
        <v>147</v>
      </c>
      <c r="K29" s="71"/>
      <c r="L29" s="71"/>
      <c r="M29" s="71"/>
      <c r="N29" s="58"/>
    </row>
    <row r="30" spans="1:14" s="42" customFormat="1" ht="38.25" customHeight="1" x14ac:dyDescent="0.25">
      <c r="A30" s="65"/>
      <c r="B30" s="66"/>
      <c r="C30" s="61"/>
      <c r="D30" s="54" t="s">
        <v>254</v>
      </c>
      <c r="E30" s="55" t="s">
        <v>121</v>
      </c>
      <c r="F30" s="55" t="s">
        <v>250</v>
      </c>
      <c r="G30" s="57">
        <v>0</v>
      </c>
      <c r="H30" s="57">
        <v>0</v>
      </c>
      <c r="I30" s="57">
        <v>0</v>
      </c>
      <c r="J30" s="55" t="s">
        <v>150</v>
      </c>
      <c r="K30" s="55" t="s">
        <v>143</v>
      </c>
      <c r="L30" s="55" t="s">
        <v>143</v>
      </c>
      <c r="M30" s="55" t="s">
        <v>143</v>
      </c>
      <c r="N30" s="58"/>
    </row>
    <row r="31" spans="1:14" s="42" customFormat="1" ht="13.7" customHeight="1" x14ac:dyDescent="0.25">
      <c r="A31" s="65"/>
      <c r="B31" s="66"/>
      <c r="C31" s="61"/>
      <c r="D31" s="68"/>
      <c r="E31" s="69" t="s">
        <v>123</v>
      </c>
      <c r="F31" s="69" t="s">
        <v>250</v>
      </c>
      <c r="G31" s="70">
        <v>0</v>
      </c>
      <c r="H31" s="70"/>
      <c r="I31" s="70"/>
      <c r="J31" s="69" t="s">
        <v>147</v>
      </c>
      <c r="K31" s="71"/>
      <c r="L31" s="71"/>
      <c r="M31" s="71"/>
      <c r="N31" s="58"/>
    </row>
    <row r="32" spans="1:14" s="42" customFormat="1" ht="13.7" customHeight="1" x14ac:dyDescent="0.25">
      <c r="A32" s="65"/>
      <c r="B32" s="66"/>
      <c r="C32" s="61"/>
      <c r="D32" s="54" t="s">
        <v>254</v>
      </c>
      <c r="E32" s="55" t="s">
        <v>151</v>
      </c>
      <c r="F32" s="55" t="s">
        <v>250</v>
      </c>
      <c r="G32" s="57">
        <v>0</v>
      </c>
      <c r="H32" s="57">
        <v>0.25</v>
      </c>
      <c r="I32" s="57">
        <v>0.5</v>
      </c>
      <c r="J32" s="55" t="s">
        <v>216</v>
      </c>
      <c r="K32" s="67" t="s">
        <v>152</v>
      </c>
      <c r="L32" s="67" t="s">
        <v>265</v>
      </c>
      <c r="M32" s="67" t="s">
        <v>122</v>
      </c>
      <c r="N32" s="58"/>
    </row>
    <row r="33" spans="1:14" s="42" customFormat="1" ht="25.5" customHeight="1" x14ac:dyDescent="0.25">
      <c r="A33" s="65"/>
      <c r="B33" s="66"/>
      <c r="C33" s="61"/>
      <c r="D33" s="54" t="s">
        <v>254</v>
      </c>
      <c r="E33" s="55" t="s">
        <v>124</v>
      </c>
      <c r="F33" s="55" t="s">
        <v>272</v>
      </c>
      <c r="G33" s="57">
        <v>0.5</v>
      </c>
      <c r="H33" s="57">
        <v>0.5</v>
      </c>
      <c r="I33" s="57">
        <v>0.5</v>
      </c>
      <c r="J33" s="55" t="s">
        <v>217</v>
      </c>
      <c r="K33" s="67" t="s">
        <v>233</v>
      </c>
      <c r="L33" s="67" t="s">
        <v>233</v>
      </c>
      <c r="M33" s="67" t="s">
        <v>233</v>
      </c>
      <c r="N33" s="58"/>
    </row>
    <row r="34" spans="1:14" s="42" customFormat="1" ht="76.5" customHeight="1" x14ac:dyDescent="0.25">
      <c r="A34" s="65"/>
      <c r="B34" s="66"/>
      <c r="C34" s="53" t="s">
        <v>32</v>
      </c>
      <c r="D34" s="54" t="s">
        <v>266</v>
      </c>
      <c r="E34" s="55" t="s">
        <v>34</v>
      </c>
      <c r="F34" s="56"/>
      <c r="G34" s="64"/>
      <c r="H34" s="64"/>
      <c r="I34" s="64"/>
      <c r="J34" s="56"/>
      <c r="K34" s="56"/>
      <c r="L34" s="56"/>
      <c r="M34" s="56"/>
      <c r="N34" s="58"/>
    </row>
    <row r="35" spans="1:14" s="42" customFormat="1" ht="25.5" customHeight="1" x14ac:dyDescent="0.25">
      <c r="A35" s="65"/>
      <c r="B35" s="66"/>
      <c r="C35" s="61"/>
      <c r="D35" s="54" t="s">
        <v>254</v>
      </c>
      <c r="E35" s="55" t="s">
        <v>154</v>
      </c>
      <c r="F35" s="55" t="s">
        <v>112</v>
      </c>
      <c r="G35" s="57">
        <v>1</v>
      </c>
      <c r="H35" s="57">
        <v>1</v>
      </c>
      <c r="I35" s="57">
        <v>1</v>
      </c>
      <c r="J35" s="55" t="s">
        <v>218</v>
      </c>
      <c r="K35" s="67" t="s">
        <v>157</v>
      </c>
      <c r="L35" s="67" t="s">
        <v>157</v>
      </c>
      <c r="M35" s="67" t="s">
        <v>157</v>
      </c>
      <c r="N35" s="58"/>
    </row>
    <row r="36" spans="1:14" s="42" customFormat="1" ht="25.5" customHeight="1" x14ac:dyDescent="0.25">
      <c r="A36" s="65"/>
      <c r="B36" s="66"/>
      <c r="C36" s="61"/>
      <c r="D36" s="54" t="s">
        <v>254</v>
      </c>
      <c r="E36" s="55" t="s">
        <v>155</v>
      </c>
      <c r="F36" s="55" t="s">
        <v>112</v>
      </c>
      <c r="G36" s="57">
        <v>1</v>
      </c>
      <c r="H36" s="57">
        <v>1</v>
      </c>
      <c r="I36" s="57">
        <v>1</v>
      </c>
      <c r="J36" s="55" t="s">
        <v>156</v>
      </c>
      <c r="K36" s="67" t="s">
        <v>157</v>
      </c>
      <c r="L36" s="67" t="s">
        <v>157</v>
      </c>
      <c r="M36" s="67" t="s">
        <v>157</v>
      </c>
      <c r="N36" s="58"/>
    </row>
    <row r="37" spans="1:14" s="42" customFormat="1" ht="25.5" customHeight="1" x14ac:dyDescent="0.25">
      <c r="A37" s="65"/>
      <c r="B37" s="66"/>
      <c r="C37" s="61"/>
      <c r="D37" s="54" t="s">
        <v>254</v>
      </c>
      <c r="E37" s="55" t="s">
        <v>153</v>
      </c>
      <c r="F37" s="55" t="s">
        <v>250</v>
      </c>
      <c r="G37" s="57">
        <v>0</v>
      </c>
      <c r="H37" s="57">
        <v>0</v>
      </c>
      <c r="I37" s="57">
        <v>0</v>
      </c>
      <c r="J37" s="55" t="s">
        <v>158</v>
      </c>
      <c r="K37" s="67" t="s">
        <v>159</v>
      </c>
      <c r="L37" s="67" t="s">
        <v>159</v>
      </c>
      <c r="M37" s="67" t="s">
        <v>159</v>
      </c>
      <c r="N37" s="58"/>
    </row>
    <row r="38" spans="1:14" s="42" customFormat="1" ht="38.25" customHeight="1" x14ac:dyDescent="0.25">
      <c r="A38" s="65"/>
      <c r="B38" s="66"/>
      <c r="C38" s="61"/>
      <c r="D38" s="54" t="s">
        <v>254</v>
      </c>
      <c r="E38" s="55" t="s">
        <v>125</v>
      </c>
      <c r="F38" s="55" t="s">
        <v>250</v>
      </c>
      <c r="G38" s="57">
        <v>0</v>
      </c>
      <c r="H38" s="57">
        <v>0</v>
      </c>
      <c r="I38" s="57">
        <v>0</v>
      </c>
      <c r="J38" s="55" t="s">
        <v>160</v>
      </c>
      <c r="K38" s="67" t="s">
        <v>115</v>
      </c>
      <c r="L38" s="67" t="s">
        <v>115</v>
      </c>
      <c r="M38" s="67" t="s">
        <v>115</v>
      </c>
      <c r="N38" s="58"/>
    </row>
    <row r="39" spans="1:14" s="42" customFormat="1" ht="24.6" customHeight="1" x14ac:dyDescent="0.25">
      <c r="A39" s="65"/>
      <c r="B39" s="66"/>
      <c r="C39" s="61"/>
      <c r="D39" s="54" t="s">
        <v>254</v>
      </c>
      <c r="E39" s="55" t="s">
        <v>126</v>
      </c>
      <c r="F39" s="55" t="s">
        <v>250</v>
      </c>
      <c r="G39" s="57">
        <v>0</v>
      </c>
      <c r="H39" s="57">
        <v>0</v>
      </c>
      <c r="I39" s="57">
        <v>0</v>
      </c>
      <c r="J39" s="55" t="s">
        <v>219</v>
      </c>
      <c r="K39" s="67" t="s">
        <v>152</v>
      </c>
      <c r="L39" s="67" t="s">
        <v>152</v>
      </c>
      <c r="M39" s="67" t="s">
        <v>152</v>
      </c>
      <c r="N39" s="58"/>
    </row>
    <row r="40" spans="1:14" s="42" customFormat="1" ht="25.5" customHeight="1" x14ac:dyDescent="0.25">
      <c r="A40" s="65"/>
      <c r="B40" s="66"/>
      <c r="C40" s="61"/>
      <c r="D40" s="54" t="s">
        <v>254</v>
      </c>
      <c r="E40" s="55" t="s">
        <v>127</v>
      </c>
      <c r="F40" s="55" t="s">
        <v>272</v>
      </c>
      <c r="G40" s="57">
        <v>0.7</v>
      </c>
      <c r="H40" s="57">
        <v>0.7</v>
      </c>
      <c r="I40" s="57">
        <v>0.7</v>
      </c>
      <c r="J40" s="55" t="s">
        <v>226</v>
      </c>
      <c r="K40" s="55" t="s">
        <v>227</v>
      </c>
      <c r="L40" s="55" t="s">
        <v>227</v>
      </c>
      <c r="M40" s="55" t="s">
        <v>227</v>
      </c>
      <c r="N40" s="58"/>
    </row>
    <row r="41" spans="1:14" s="42" customFormat="1" ht="13.7" customHeight="1" x14ac:dyDescent="0.25">
      <c r="A41" s="65"/>
      <c r="B41" s="66"/>
      <c r="C41" s="61"/>
      <c r="D41" s="68"/>
      <c r="E41" s="69" t="s">
        <v>128</v>
      </c>
      <c r="F41" s="69" t="s">
        <v>250</v>
      </c>
      <c r="G41" s="70">
        <v>0</v>
      </c>
      <c r="H41" s="70"/>
      <c r="I41" s="70"/>
      <c r="J41" s="69" t="s">
        <v>147</v>
      </c>
      <c r="K41" s="71"/>
      <c r="L41" s="71"/>
      <c r="M41" s="71"/>
      <c r="N41" s="58"/>
    </row>
    <row r="42" spans="1:14" s="42" customFormat="1" ht="114.75" customHeight="1" x14ac:dyDescent="0.25">
      <c r="A42" s="65"/>
      <c r="B42" s="66"/>
      <c r="C42" s="53" t="s">
        <v>35</v>
      </c>
      <c r="D42" s="54" t="s">
        <v>36</v>
      </c>
      <c r="E42" s="55" t="s">
        <v>37</v>
      </c>
      <c r="F42" s="56"/>
      <c r="G42" s="64"/>
      <c r="H42" s="64"/>
      <c r="I42" s="64"/>
      <c r="J42" s="56"/>
      <c r="K42" s="56"/>
      <c r="L42" s="56"/>
      <c r="M42" s="56"/>
      <c r="N42" s="58"/>
    </row>
    <row r="43" spans="1:14" s="42" customFormat="1" ht="25.5" customHeight="1" x14ac:dyDescent="0.25">
      <c r="A43" s="65"/>
      <c r="B43" s="66"/>
      <c r="C43" s="61"/>
      <c r="D43" s="54" t="s">
        <v>249</v>
      </c>
      <c r="E43" s="55" t="s">
        <v>162</v>
      </c>
      <c r="F43" s="55" t="s">
        <v>250</v>
      </c>
      <c r="G43" s="57">
        <v>0</v>
      </c>
      <c r="H43" s="57"/>
      <c r="I43" s="57"/>
      <c r="J43" s="55" t="s">
        <v>220</v>
      </c>
      <c r="K43" s="55" t="s">
        <v>130</v>
      </c>
      <c r="L43" s="55" t="s">
        <v>130</v>
      </c>
      <c r="M43" s="55" t="s">
        <v>130</v>
      </c>
      <c r="N43" s="58"/>
    </row>
    <row r="44" spans="1:14" s="42" customFormat="1" ht="25.5" customHeight="1" x14ac:dyDescent="0.25">
      <c r="A44" s="65"/>
      <c r="B44" s="66"/>
      <c r="C44" s="61"/>
      <c r="D44" s="54" t="s">
        <v>251</v>
      </c>
      <c r="E44" s="55" t="s">
        <v>162</v>
      </c>
      <c r="F44" s="55" t="s">
        <v>272</v>
      </c>
      <c r="G44" s="57">
        <v>0.33</v>
      </c>
      <c r="H44" s="57">
        <v>0.5</v>
      </c>
      <c r="I44" s="57">
        <v>0.8</v>
      </c>
      <c r="J44" s="55" t="s">
        <v>220</v>
      </c>
      <c r="K44" s="55" t="s">
        <v>267</v>
      </c>
      <c r="L44" s="55" t="s">
        <v>268</v>
      </c>
      <c r="M44" s="55" t="s">
        <v>258</v>
      </c>
      <c r="N44" s="58"/>
    </row>
    <row r="45" spans="1:14" s="42" customFormat="1" ht="25.5" customHeight="1" x14ac:dyDescent="0.25">
      <c r="A45" s="65"/>
      <c r="B45" s="66"/>
      <c r="C45" s="61"/>
      <c r="D45" s="54" t="s">
        <v>249</v>
      </c>
      <c r="E45" s="55" t="s">
        <v>178</v>
      </c>
      <c r="F45" s="55" t="s">
        <v>250</v>
      </c>
      <c r="G45" s="57">
        <v>0</v>
      </c>
      <c r="H45" s="57">
        <v>0</v>
      </c>
      <c r="I45" s="57">
        <v>0</v>
      </c>
      <c r="J45" s="55" t="s">
        <v>167</v>
      </c>
      <c r="K45" s="55" t="s">
        <v>122</v>
      </c>
      <c r="L45" s="55" t="s">
        <v>122</v>
      </c>
      <c r="M45" s="55" t="s">
        <v>122</v>
      </c>
      <c r="N45" s="58"/>
    </row>
    <row r="46" spans="1:14" s="42" customFormat="1" ht="25.5" customHeight="1" x14ac:dyDescent="0.25">
      <c r="A46" s="65"/>
      <c r="B46" s="66"/>
      <c r="C46" s="61"/>
      <c r="D46" s="54" t="s">
        <v>251</v>
      </c>
      <c r="E46" s="55" t="s">
        <v>178</v>
      </c>
      <c r="F46" s="55" t="s">
        <v>272</v>
      </c>
      <c r="G46" s="57">
        <v>0</v>
      </c>
      <c r="H46" s="57">
        <v>0.5</v>
      </c>
      <c r="I46" s="57">
        <v>0.8</v>
      </c>
      <c r="J46" s="55" t="s">
        <v>167</v>
      </c>
      <c r="K46" s="55" t="s">
        <v>122</v>
      </c>
      <c r="L46" s="55" t="s">
        <v>115</v>
      </c>
      <c r="M46" s="55" t="s">
        <v>258</v>
      </c>
      <c r="N46" s="58"/>
    </row>
    <row r="47" spans="1:14" s="42" customFormat="1" ht="25.5" customHeight="1" x14ac:dyDescent="0.25">
      <c r="A47" s="65"/>
      <c r="B47" s="66"/>
      <c r="C47" s="61"/>
      <c r="D47" s="54" t="s">
        <v>249</v>
      </c>
      <c r="E47" s="55" t="s">
        <v>166</v>
      </c>
      <c r="F47" s="55" t="s">
        <v>272</v>
      </c>
      <c r="G47" s="57">
        <v>0.2</v>
      </c>
      <c r="H47" s="57"/>
      <c r="I47" s="57"/>
      <c r="J47" s="55" t="s">
        <v>163</v>
      </c>
      <c r="K47" s="55" t="s">
        <v>122</v>
      </c>
      <c r="L47" s="55" t="s">
        <v>122</v>
      </c>
      <c r="M47" s="55" t="s">
        <v>122</v>
      </c>
      <c r="N47" s="58"/>
    </row>
    <row r="48" spans="1:14" s="42" customFormat="1" ht="25.5" customHeight="1" x14ac:dyDescent="0.25">
      <c r="A48" s="65"/>
      <c r="B48" s="66"/>
      <c r="C48" s="61"/>
      <c r="D48" s="54" t="s">
        <v>251</v>
      </c>
      <c r="E48" s="55" t="s">
        <v>166</v>
      </c>
      <c r="F48" s="55" t="s">
        <v>272</v>
      </c>
      <c r="G48" s="57">
        <v>0.2</v>
      </c>
      <c r="H48" s="57">
        <v>1</v>
      </c>
      <c r="I48" s="57">
        <v>1</v>
      </c>
      <c r="J48" s="55" t="s">
        <v>163</v>
      </c>
      <c r="K48" s="55" t="s">
        <v>122</v>
      </c>
      <c r="L48" s="55" t="s">
        <v>258</v>
      </c>
      <c r="M48" s="55" t="s">
        <v>258</v>
      </c>
      <c r="N48" s="58"/>
    </row>
    <row r="49" spans="1:14" s="42" customFormat="1" ht="25.5" customHeight="1" x14ac:dyDescent="0.25">
      <c r="A49" s="65"/>
      <c r="B49" s="66"/>
      <c r="C49" s="61"/>
      <c r="D49" s="54" t="s">
        <v>273</v>
      </c>
      <c r="E49" s="55" t="s">
        <v>164</v>
      </c>
      <c r="F49" s="55" t="s">
        <v>250</v>
      </c>
      <c r="G49" s="57">
        <v>0</v>
      </c>
      <c r="H49" s="57">
        <v>0</v>
      </c>
      <c r="I49" s="57">
        <v>0</v>
      </c>
      <c r="J49" s="55" t="s">
        <v>165</v>
      </c>
      <c r="K49" s="55" t="s">
        <v>144</v>
      </c>
      <c r="L49" s="55" t="s">
        <v>144</v>
      </c>
      <c r="M49" s="55" t="s">
        <v>144</v>
      </c>
      <c r="N49" s="58"/>
    </row>
    <row r="50" spans="1:14" s="42" customFormat="1" ht="25.5" customHeight="1" x14ac:dyDescent="0.25">
      <c r="A50" s="65"/>
      <c r="B50" s="66"/>
      <c r="C50" s="61"/>
      <c r="D50" s="54" t="s">
        <v>251</v>
      </c>
      <c r="E50" s="55" t="s">
        <v>164</v>
      </c>
      <c r="F50" s="55" t="s">
        <v>272</v>
      </c>
      <c r="G50" s="57">
        <v>0.3</v>
      </c>
      <c r="H50" s="57">
        <v>0.6</v>
      </c>
      <c r="I50" s="57">
        <v>1</v>
      </c>
      <c r="J50" s="55" t="s">
        <v>165</v>
      </c>
      <c r="K50" s="55" t="s">
        <v>269</v>
      </c>
      <c r="L50" s="55" t="s">
        <v>269</v>
      </c>
      <c r="M50" s="55" t="s">
        <v>269</v>
      </c>
      <c r="N50" s="58"/>
    </row>
    <row r="51" spans="1:14" s="42" customFormat="1" ht="25.5" customHeight="1" x14ac:dyDescent="0.25">
      <c r="A51" s="65"/>
      <c r="B51" s="66"/>
      <c r="C51" s="61"/>
      <c r="D51" s="54" t="s">
        <v>273</v>
      </c>
      <c r="E51" s="55" t="s">
        <v>168</v>
      </c>
      <c r="F51" s="55" t="s">
        <v>250</v>
      </c>
      <c r="G51" s="57">
        <v>0</v>
      </c>
      <c r="H51" s="57"/>
      <c r="I51" s="57"/>
      <c r="J51" s="55" t="s">
        <v>170</v>
      </c>
      <c r="K51" s="55" t="s">
        <v>169</v>
      </c>
      <c r="L51" s="55" t="s">
        <v>169</v>
      </c>
      <c r="M51" s="55" t="s">
        <v>169</v>
      </c>
      <c r="N51" s="58"/>
    </row>
    <row r="52" spans="1:14" s="42" customFormat="1" ht="25.5" customHeight="1" x14ac:dyDescent="0.25">
      <c r="A52" s="65"/>
      <c r="B52" s="66"/>
      <c r="C52" s="61"/>
      <c r="D52" s="54" t="s">
        <v>251</v>
      </c>
      <c r="E52" s="55" t="s">
        <v>168</v>
      </c>
      <c r="F52" s="55" t="s">
        <v>272</v>
      </c>
      <c r="G52" s="57">
        <v>0.5</v>
      </c>
      <c r="H52" s="57">
        <v>1</v>
      </c>
      <c r="I52" s="57">
        <v>1</v>
      </c>
      <c r="J52" s="55" t="s">
        <v>170</v>
      </c>
      <c r="K52" s="55" t="s">
        <v>270</v>
      </c>
      <c r="L52" s="55" t="s">
        <v>271</v>
      </c>
      <c r="M52" s="55" t="s">
        <v>271</v>
      </c>
      <c r="N52" s="58"/>
    </row>
    <row r="53" spans="1:14" s="42" customFormat="1" ht="24.6" customHeight="1" x14ac:dyDescent="0.25">
      <c r="A53" s="65"/>
      <c r="B53" s="66"/>
      <c r="C53" s="61"/>
      <c r="D53" s="54" t="s">
        <v>254</v>
      </c>
      <c r="E53" s="55" t="s">
        <v>171</v>
      </c>
      <c r="F53" s="55" t="s">
        <v>250</v>
      </c>
      <c r="G53" s="57">
        <v>0</v>
      </c>
      <c r="H53" s="57">
        <v>0</v>
      </c>
      <c r="I53" s="57">
        <v>0</v>
      </c>
      <c r="J53" s="55" t="s">
        <v>221</v>
      </c>
      <c r="K53" s="55" t="s">
        <v>172</v>
      </c>
      <c r="L53" s="55" t="s">
        <v>172</v>
      </c>
      <c r="M53" s="55" t="s">
        <v>172</v>
      </c>
      <c r="N53" s="58"/>
    </row>
    <row r="54" spans="1:14" s="42" customFormat="1" ht="25.5" customHeight="1" x14ac:dyDescent="0.25">
      <c r="A54" s="65"/>
      <c r="B54" s="66"/>
      <c r="C54" s="61"/>
      <c r="D54" s="54" t="s">
        <v>254</v>
      </c>
      <c r="E54" s="55" t="s">
        <v>129</v>
      </c>
      <c r="F54" s="55" t="s">
        <v>250</v>
      </c>
      <c r="G54" s="57">
        <v>0</v>
      </c>
      <c r="H54" s="57">
        <v>0</v>
      </c>
      <c r="I54" s="57">
        <v>0</v>
      </c>
      <c r="J54" s="55" t="s">
        <v>173</v>
      </c>
      <c r="K54" s="55" t="s">
        <v>130</v>
      </c>
      <c r="L54" s="55" t="s">
        <v>130</v>
      </c>
      <c r="M54" s="55" t="s">
        <v>130</v>
      </c>
      <c r="N54" s="58"/>
    </row>
    <row r="55" spans="1:14" s="42" customFormat="1" ht="38.25" customHeight="1" x14ac:dyDescent="0.25">
      <c r="A55" s="65"/>
      <c r="B55" s="66"/>
      <c r="C55" s="61"/>
      <c r="D55" s="54" t="s">
        <v>254</v>
      </c>
      <c r="E55" s="55" t="s">
        <v>174</v>
      </c>
      <c r="F55" s="55" t="s">
        <v>250</v>
      </c>
      <c r="G55" s="57">
        <v>0</v>
      </c>
      <c r="H55" s="57">
        <v>0</v>
      </c>
      <c r="I55" s="57">
        <v>0</v>
      </c>
      <c r="J55" s="55" t="s">
        <v>175</v>
      </c>
      <c r="K55" s="55" t="s">
        <v>176</v>
      </c>
      <c r="L55" s="55" t="s">
        <v>176</v>
      </c>
      <c r="M55" s="55" t="s">
        <v>176</v>
      </c>
      <c r="N55" s="58"/>
    </row>
    <row r="56" spans="1:14" s="42" customFormat="1" ht="24.6" customHeight="1" x14ac:dyDescent="0.25">
      <c r="A56" s="65"/>
      <c r="B56" s="66"/>
      <c r="C56" s="61"/>
      <c r="D56" s="54" t="s">
        <v>254</v>
      </c>
      <c r="E56" s="55" t="s">
        <v>131</v>
      </c>
      <c r="F56" s="55" t="s">
        <v>272</v>
      </c>
      <c r="G56" s="57">
        <v>0.7</v>
      </c>
      <c r="H56" s="57">
        <v>0.7</v>
      </c>
      <c r="I56" s="57">
        <v>0.7</v>
      </c>
      <c r="J56" s="55" t="s">
        <v>228</v>
      </c>
      <c r="K56" s="55" t="s">
        <v>227</v>
      </c>
      <c r="L56" s="55" t="s">
        <v>227</v>
      </c>
      <c r="M56" s="55" t="s">
        <v>227</v>
      </c>
      <c r="N56" s="58"/>
    </row>
    <row r="57" spans="1:14" s="42" customFormat="1" ht="13.7" customHeight="1" x14ac:dyDescent="0.25">
      <c r="A57" s="65"/>
      <c r="B57" s="66"/>
      <c r="C57" s="61"/>
      <c r="D57" s="68"/>
      <c r="E57" s="69" t="s">
        <v>177</v>
      </c>
      <c r="F57" s="69" t="s">
        <v>250</v>
      </c>
      <c r="G57" s="70">
        <v>0</v>
      </c>
      <c r="H57" s="70"/>
      <c r="I57" s="70"/>
      <c r="J57" s="69" t="s">
        <v>147</v>
      </c>
      <c r="K57" s="71"/>
      <c r="L57" s="71"/>
      <c r="M57" s="71"/>
      <c r="N57" s="58"/>
    </row>
    <row r="58" spans="1:14" s="42" customFormat="1" ht="13.7" customHeight="1" x14ac:dyDescent="0.25">
      <c r="A58" s="65"/>
      <c r="B58" s="66"/>
      <c r="C58" s="61"/>
      <c r="D58" s="68"/>
      <c r="E58" s="69" t="s">
        <v>128</v>
      </c>
      <c r="F58" s="69" t="s">
        <v>250</v>
      </c>
      <c r="G58" s="70">
        <v>0</v>
      </c>
      <c r="H58" s="70"/>
      <c r="I58" s="70"/>
      <c r="J58" s="69" t="s">
        <v>147</v>
      </c>
      <c r="K58" s="71"/>
      <c r="L58" s="71"/>
      <c r="M58" s="71"/>
      <c r="N58" s="58"/>
    </row>
    <row r="59" spans="1:14" s="42" customFormat="1" ht="89.25" customHeight="1" x14ac:dyDescent="0.25">
      <c r="A59" s="65"/>
      <c r="B59" s="66"/>
      <c r="C59" s="53" t="s">
        <v>38</v>
      </c>
      <c r="D59" s="54" t="s">
        <v>39</v>
      </c>
      <c r="E59" s="55" t="s">
        <v>40</v>
      </c>
      <c r="F59" s="56"/>
      <c r="G59" s="64"/>
      <c r="H59" s="64"/>
      <c r="I59" s="64"/>
      <c r="J59" s="56"/>
      <c r="K59" s="56"/>
      <c r="L59" s="56"/>
      <c r="M59" s="56"/>
      <c r="N59" s="58"/>
    </row>
    <row r="60" spans="1:14" s="42" customFormat="1" ht="25.5" customHeight="1" x14ac:dyDescent="0.25">
      <c r="A60" s="65"/>
      <c r="B60" s="66"/>
      <c r="C60" s="61"/>
      <c r="D60" s="54" t="s">
        <v>249</v>
      </c>
      <c r="E60" s="55" t="s">
        <v>181</v>
      </c>
      <c r="F60" s="55" t="s">
        <v>250</v>
      </c>
      <c r="G60" s="57">
        <v>0</v>
      </c>
      <c r="H60" s="57">
        <v>0</v>
      </c>
      <c r="I60" s="57">
        <v>0</v>
      </c>
      <c r="J60" s="55" t="s">
        <v>180</v>
      </c>
      <c r="K60" s="55" t="s">
        <v>190</v>
      </c>
      <c r="L60" s="55" t="s">
        <v>274</v>
      </c>
      <c r="M60" s="55" t="s">
        <v>275</v>
      </c>
      <c r="N60" s="58"/>
    </row>
    <row r="61" spans="1:14" s="42" customFormat="1" ht="25.5" customHeight="1" x14ac:dyDescent="0.25">
      <c r="A61" s="65"/>
      <c r="B61" s="66"/>
      <c r="C61" s="61"/>
      <c r="D61" s="54" t="s">
        <v>251</v>
      </c>
      <c r="E61" s="55" t="s">
        <v>181</v>
      </c>
      <c r="F61" s="55" t="s">
        <v>112</v>
      </c>
      <c r="G61" s="57">
        <v>0.8</v>
      </c>
      <c r="H61" s="57">
        <v>0.85</v>
      </c>
      <c r="I61" s="57">
        <v>0.9</v>
      </c>
      <c r="J61" s="55" t="s">
        <v>276</v>
      </c>
      <c r="K61" s="55" t="s">
        <v>277</v>
      </c>
      <c r="L61" s="55" t="s">
        <v>277</v>
      </c>
      <c r="M61" s="55" t="s">
        <v>277</v>
      </c>
      <c r="N61" s="58"/>
    </row>
    <row r="62" spans="1:14" s="42" customFormat="1" ht="25.5" customHeight="1" x14ac:dyDescent="0.25">
      <c r="A62" s="65"/>
      <c r="B62" s="66"/>
      <c r="C62" s="61"/>
      <c r="D62" s="54" t="s">
        <v>254</v>
      </c>
      <c r="E62" s="55" t="s">
        <v>278</v>
      </c>
      <c r="F62" s="55" t="s">
        <v>272</v>
      </c>
      <c r="G62" s="57">
        <v>0.8</v>
      </c>
      <c r="H62" s="57">
        <v>0.85</v>
      </c>
      <c r="I62" s="57">
        <v>0.9</v>
      </c>
      <c r="J62" s="55" t="s">
        <v>222</v>
      </c>
      <c r="K62" s="67" t="s">
        <v>186</v>
      </c>
      <c r="L62" s="67" t="s">
        <v>186</v>
      </c>
      <c r="M62" s="67" t="s">
        <v>186</v>
      </c>
      <c r="N62" s="58"/>
    </row>
    <row r="63" spans="1:14" s="42" customFormat="1" ht="13.7" customHeight="1" x14ac:dyDescent="0.25">
      <c r="A63" s="65"/>
      <c r="B63" s="66"/>
      <c r="C63" s="61"/>
      <c r="D63" s="54" t="s">
        <v>254</v>
      </c>
      <c r="E63" s="55" t="s">
        <v>132</v>
      </c>
      <c r="F63" s="55" t="s">
        <v>250</v>
      </c>
      <c r="G63" s="57">
        <v>0</v>
      </c>
      <c r="H63" s="57"/>
      <c r="I63" s="57"/>
      <c r="J63" s="55" t="s">
        <v>133</v>
      </c>
      <c r="K63" s="55" t="s">
        <v>182</v>
      </c>
      <c r="L63" s="56"/>
      <c r="M63" s="56"/>
      <c r="N63" s="58"/>
    </row>
    <row r="64" spans="1:14" s="42" customFormat="1" ht="25.5" customHeight="1" x14ac:dyDescent="0.25">
      <c r="A64" s="65"/>
      <c r="B64" s="66"/>
      <c r="C64" s="61"/>
      <c r="D64" s="54" t="s">
        <v>273</v>
      </c>
      <c r="E64" s="55" t="s">
        <v>279</v>
      </c>
      <c r="F64" s="55" t="s">
        <v>250</v>
      </c>
      <c r="G64" s="57">
        <v>0</v>
      </c>
      <c r="H64" s="57">
        <v>0</v>
      </c>
      <c r="I64" s="57">
        <v>0</v>
      </c>
      <c r="J64" s="55" t="s">
        <v>184</v>
      </c>
      <c r="K64" s="55" t="s">
        <v>183</v>
      </c>
      <c r="L64" s="55" t="s">
        <v>183</v>
      </c>
      <c r="M64" s="55" t="s">
        <v>183</v>
      </c>
      <c r="N64" s="58"/>
    </row>
    <row r="65" spans="1:14" s="42" customFormat="1" ht="25.5" customHeight="1" x14ac:dyDescent="0.25">
      <c r="A65" s="65"/>
      <c r="B65" s="66"/>
      <c r="C65" s="61"/>
      <c r="D65" s="54" t="s">
        <v>251</v>
      </c>
      <c r="E65" s="55" t="s">
        <v>279</v>
      </c>
      <c r="F65" s="55" t="s">
        <v>112</v>
      </c>
      <c r="G65" s="57">
        <v>0.8</v>
      </c>
      <c r="H65" s="57">
        <v>0.85</v>
      </c>
      <c r="I65" s="57">
        <v>0.9</v>
      </c>
      <c r="J65" s="55" t="s">
        <v>280</v>
      </c>
      <c r="K65" s="55" t="s">
        <v>277</v>
      </c>
      <c r="L65" s="55" t="s">
        <v>277</v>
      </c>
      <c r="M65" s="55" t="s">
        <v>277</v>
      </c>
      <c r="N65" s="58"/>
    </row>
    <row r="66" spans="1:14" s="42" customFormat="1" ht="13.7" customHeight="1" x14ac:dyDescent="0.25">
      <c r="A66" s="65"/>
      <c r="B66" s="66"/>
      <c r="C66" s="61"/>
      <c r="D66" s="54" t="s">
        <v>273</v>
      </c>
      <c r="E66" s="69" t="s">
        <v>281</v>
      </c>
      <c r="F66" s="69" t="s">
        <v>250</v>
      </c>
      <c r="G66" s="70">
        <v>0</v>
      </c>
      <c r="H66" s="70">
        <v>0</v>
      </c>
      <c r="I66" s="70">
        <v>0</v>
      </c>
      <c r="J66" s="69" t="s">
        <v>147</v>
      </c>
      <c r="K66" s="71"/>
      <c r="L66" s="71"/>
      <c r="M66" s="71"/>
      <c r="N66" s="58"/>
    </row>
    <row r="67" spans="1:14" s="42" customFormat="1" ht="13.7" customHeight="1" x14ac:dyDescent="0.25">
      <c r="A67" s="65"/>
      <c r="B67" s="66"/>
      <c r="C67" s="61"/>
      <c r="D67" s="54" t="s">
        <v>251</v>
      </c>
      <c r="E67" s="69" t="s">
        <v>281</v>
      </c>
      <c r="F67" s="69" t="s">
        <v>112</v>
      </c>
      <c r="G67" s="70">
        <v>0.8</v>
      </c>
      <c r="H67" s="70">
        <v>0.85</v>
      </c>
      <c r="I67" s="70">
        <v>0.9</v>
      </c>
      <c r="J67" s="69" t="s">
        <v>282</v>
      </c>
      <c r="K67" s="69" t="s">
        <v>258</v>
      </c>
      <c r="L67" s="69" t="s">
        <v>258</v>
      </c>
      <c r="M67" s="69" t="s">
        <v>258</v>
      </c>
      <c r="N67" s="58"/>
    </row>
    <row r="68" spans="1:14" s="42" customFormat="1" ht="25.5" customHeight="1" x14ac:dyDescent="0.25">
      <c r="A68" s="65"/>
      <c r="B68" s="66"/>
      <c r="C68" s="61"/>
      <c r="D68" s="54" t="s">
        <v>273</v>
      </c>
      <c r="E68" s="55" t="s">
        <v>283</v>
      </c>
      <c r="F68" s="55" t="s">
        <v>250</v>
      </c>
      <c r="G68" s="57">
        <v>0</v>
      </c>
      <c r="H68" s="57">
        <v>0</v>
      </c>
      <c r="I68" s="57">
        <v>0</v>
      </c>
      <c r="J68" s="55" t="s">
        <v>184</v>
      </c>
      <c r="K68" s="55" t="s">
        <v>183</v>
      </c>
      <c r="L68" s="55" t="s">
        <v>183</v>
      </c>
      <c r="M68" s="55" t="s">
        <v>183</v>
      </c>
      <c r="N68" s="58"/>
    </row>
    <row r="69" spans="1:14" s="42" customFormat="1" ht="25.5" customHeight="1" x14ac:dyDescent="0.25">
      <c r="A69" s="65"/>
      <c r="B69" s="66"/>
      <c r="C69" s="61"/>
      <c r="D69" s="54" t="s">
        <v>251</v>
      </c>
      <c r="E69" s="55" t="s">
        <v>283</v>
      </c>
      <c r="F69" s="55" t="s">
        <v>112</v>
      </c>
      <c r="G69" s="57">
        <v>0.8</v>
      </c>
      <c r="H69" s="57">
        <v>0.85</v>
      </c>
      <c r="I69" s="57">
        <v>0.9</v>
      </c>
      <c r="J69" s="55" t="s">
        <v>184</v>
      </c>
      <c r="K69" s="55" t="s">
        <v>258</v>
      </c>
      <c r="L69" s="55" t="s">
        <v>258</v>
      </c>
      <c r="M69" s="55" t="s">
        <v>258</v>
      </c>
      <c r="N69" s="58"/>
    </row>
    <row r="70" spans="1:14" s="42" customFormat="1" ht="25.5" customHeight="1" x14ac:dyDescent="0.25">
      <c r="A70" s="65"/>
      <c r="B70" s="66"/>
      <c r="C70" s="61"/>
      <c r="D70" s="54" t="s">
        <v>273</v>
      </c>
      <c r="E70" s="55" t="s">
        <v>284</v>
      </c>
      <c r="F70" s="55" t="s">
        <v>250</v>
      </c>
      <c r="G70" s="57">
        <v>0</v>
      </c>
      <c r="H70" s="57">
        <v>0</v>
      </c>
      <c r="I70" s="57">
        <v>0</v>
      </c>
      <c r="J70" s="55" t="s">
        <v>223</v>
      </c>
      <c r="K70" s="55" t="s">
        <v>191</v>
      </c>
      <c r="L70" s="55" t="s">
        <v>191</v>
      </c>
      <c r="M70" s="55" t="s">
        <v>191</v>
      </c>
      <c r="N70" s="58"/>
    </row>
    <row r="71" spans="1:14" s="42" customFormat="1" ht="25.5" customHeight="1" x14ac:dyDescent="0.25">
      <c r="A71" s="65"/>
      <c r="B71" s="66"/>
      <c r="C71" s="61"/>
      <c r="D71" s="54" t="s">
        <v>251</v>
      </c>
      <c r="E71" s="55" t="s">
        <v>284</v>
      </c>
      <c r="F71" s="55" t="s">
        <v>272</v>
      </c>
      <c r="G71" s="57">
        <v>0.6</v>
      </c>
      <c r="H71" s="57">
        <v>0.7</v>
      </c>
      <c r="I71" s="57">
        <v>0.8</v>
      </c>
      <c r="J71" s="55" t="s">
        <v>285</v>
      </c>
      <c r="K71" s="55" t="s">
        <v>258</v>
      </c>
      <c r="L71" s="55" t="s">
        <v>258</v>
      </c>
      <c r="M71" s="55" t="s">
        <v>258</v>
      </c>
      <c r="N71" s="58"/>
    </row>
    <row r="72" spans="1:14" s="42" customFormat="1" ht="25.5" customHeight="1" x14ac:dyDescent="0.25">
      <c r="A72" s="65"/>
      <c r="B72" s="66"/>
      <c r="C72" s="61"/>
      <c r="D72" s="54" t="s">
        <v>254</v>
      </c>
      <c r="E72" s="55" t="s">
        <v>286</v>
      </c>
      <c r="F72" s="55" t="s">
        <v>272</v>
      </c>
      <c r="G72" s="57">
        <v>0.9</v>
      </c>
      <c r="H72" s="57">
        <v>0.9</v>
      </c>
      <c r="I72" s="57">
        <v>0.9</v>
      </c>
      <c r="J72" s="55" t="s">
        <v>185</v>
      </c>
      <c r="K72" s="67" t="s">
        <v>186</v>
      </c>
      <c r="L72" s="67" t="s">
        <v>186</v>
      </c>
      <c r="M72" s="67" t="s">
        <v>186</v>
      </c>
      <c r="N72" s="58"/>
    </row>
    <row r="73" spans="1:14" s="42" customFormat="1" ht="13.7" customHeight="1" x14ac:dyDescent="0.25">
      <c r="A73" s="65"/>
      <c r="B73" s="66"/>
      <c r="C73" s="61"/>
      <c r="D73" s="54" t="s">
        <v>273</v>
      </c>
      <c r="E73" s="55" t="s">
        <v>135</v>
      </c>
      <c r="F73" s="55" t="s">
        <v>272</v>
      </c>
      <c r="G73" s="57">
        <v>0.2</v>
      </c>
      <c r="H73" s="57">
        <v>0.2</v>
      </c>
      <c r="I73" s="57">
        <v>0.2</v>
      </c>
      <c r="J73" s="55" t="s">
        <v>287</v>
      </c>
      <c r="K73" s="55" t="s">
        <v>192</v>
      </c>
      <c r="L73" s="55" t="s">
        <v>192</v>
      </c>
      <c r="M73" s="55" t="s">
        <v>192</v>
      </c>
      <c r="N73" s="58"/>
    </row>
    <row r="74" spans="1:14" s="42" customFormat="1" ht="24.6" customHeight="1" x14ac:dyDescent="0.25">
      <c r="A74" s="65"/>
      <c r="B74" s="66"/>
      <c r="C74" s="61"/>
      <c r="D74" s="54" t="s">
        <v>251</v>
      </c>
      <c r="E74" s="55" t="s">
        <v>135</v>
      </c>
      <c r="F74" s="55" t="s">
        <v>272</v>
      </c>
      <c r="G74" s="57">
        <v>0.3</v>
      </c>
      <c r="H74" s="57">
        <v>0.35</v>
      </c>
      <c r="I74" s="57">
        <v>0.4</v>
      </c>
      <c r="J74" s="55" t="s">
        <v>288</v>
      </c>
      <c r="K74" s="55" t="s">
        <v>289</v>
      </c>
      <c r="L74" s="55" t="s">
        <v>290</v>
      </c>
      <c r="M74" s="55" t="s">
        <v>291</v>
      </c>
      <c r="N74" s="58"/>
    </row>
    <row r="75" spans="1:14" s="42" customFormat="1" ht="25.5" customHeight="1" x14ac:dyDescent="0.25">
      <c r="A75" s="65"/>
      <c r="B75" s="66"/>
      <c r="C75" s="61"/>
      <c r="D75" s="54" t="s">
        <v>254</v>
      </c>
      <c r="E75" s="55" t="s">
        <v>179</v>
      </c>
      <c r="F75" s="55" t="s">
        <v>250</v>
      </c>
      <c r="G75" s="57">
        <v>0</v>
      </c>
      <c r="H75" s="57">
        <v>0</v>
      </c>
      <c r="I75" s="57">
        <v>0</v>
      </c>
      <c r="J75" s="55" t="s">
        <v>224</v>
      </c>
      <c r="K75" s="55" t="s">
        <v>188</v>
      </c>
      <c r="L75" s="56"/>
      <c r="M75" s="56"/>
      <c r="N75" s="58"/>
    </row>
    <row r="76" spans="1:14" s="42" customFormat="1" ht="25.5" customHeight="1" x14ac:dyDescent="0.25">
      <c r="A76" s="65"/>
      <c r="B76" s="66"/>
      <c r="C76" s="61"/>
      <c r="D76" s="54" t="s">
        <v>273</v>
      </c>
      <c r="E76" s="55" t="s">
        <v>292</v>
      </c>
      <c r="F76" s="55" t="s">
        <v>250</v>
      </c>
      <c r="G76" s="57">
        <v>0</v>
      </c>
      <c r="H76" s="57">
        <v>0</v>
      </c>
      <c r="I76" s="57">
        <v>0</v>
      </c>
      <c r="J76" s="55" t="s">
        <v>189</v>
      </c>
      <c r="K76" s="55" t="s">
        <v>191</v>
      </c>
      <c r="L76" s="55" t="s">
        <v>191</v>
      </c>
      <c r="M76" s="55" t="s">
        <v>191</v>
      </c>
      <c r="N76" s="58"/>
    </row>
    <row r="77" spans="1:14" s="42" customFormat="1" ht="25.5" customHeight="1" x14ac:dyDescent="0.25">
      <c r="A77" s="65"/>
      <c r="B77" s="66"/>
      <c r="C77" s="61"/>
      <c r="D77" s="54" t="s">
        <v>251</v>
      </c>
      <c r="E77" s="55" t="s">
        <v>292</v>
      </c>
      <c r="F77" s="55" t="s">
        <v>112</v>
      </c>
      <c r="G77" s="57">
        <v>0.8</v>
      </c>
      <c r="H77" s="57">
        <v>0.85</v>
      </c>
      <c r="I77" s="57">
        <v>0.9</v>
      </c>
      <c r="J77" s="55" t="s">
        <v>280</v>
      </c>
      <c r="K77" s="55" t="s">
        <v>293</v>
      </c>
      <c r="L77" s="55" t="s">
        <v>293</v>
      </c>
      <c r="M77" s="55" t="s">
        <v>293</v>
      </c>
      <c r="N77" s="58"/>
    </row>
    <row r="78" spans="1:14" s="42" customFormat="1" ht="25.5" customHeight="1" x14ac:dyDescent="0.25">
      <c r="A78" s="65"/>
      <c r="B78" s="66"/>
      <c r="C78" s="61"/>
      <c r="D78" s="54" t="s">
        <v>273</v>
      </c>
      <c r="E78" s="55" t="s">
        <v>193</v>
      </c>
      <c r="F78" s="55" t="s">
        <v>250</v>
      </c>
      <c r="G78" s="57">
        <v>0</v>
      </c>
      <c r="H78" s="57">
        <v>0</v>
      </c>
      <c r="I78" s="57">
        <v>0</v>
      </c>
      <c r="J78" s="55" t="s">
        <v>194</v>
      </c>
      <c r="K78" s="55" t="s">
        <v>195</v>
      </c>
      <c r="L78" s="55" t="s">
        <v>195</v>
      </c>
      <c r="M78" s="55" t="s">
        <v>195</v>
      </c>
      <c r="N78" s="58"/>
    </row>
    <row r="79" spans="1:14" s="42" customFormat="1" ht="25.5" customHeight="1" x14ac:dyDescent="0.25">
      <c r="A79" s="65"/>
      <c r="B79" s="66"/>
      <c r="C79" s="61"/>
      <c r="D79" s="54" t="s">
        <v>251</v>
      </c>
      <c r="E79" s="55" t="s">
        <v>193</v>
      </c>
      <c r="F79" s="55" t="s">
        <v>112</v>
      </c>
      <c r="G79" s="57">
        <v>0</v>
      </c>
      <c r="H79" s="57">
        <v>0.8</v>
      </c>
      <c r="I79" s="57">
        <v>0.9</v>
      </c>
      <c r="J79" s="55" t="s">
        <v>194</v>
      </c>
      <c r="K79" s="55" t="s">
        <v>147</v>
      </c>
      <c r="L79" s="55" t="s">
        <v>293</v>
      </c>
      <c r="M79" s="55" t="s">
        <v>293</v>
      </c>
      <c r="N79" s="58"/>
    </row>
    <row r="80" spans="1:14" s="42" customFormat="1" ht="140.25" customHeight="1" x14ac:dyDescent="0.25">
      <c r="A80" s="65"/>
      <c r="B80" s="66"/>
      <c r="C80" s="53" t="s">
        <v>41</v>
      </c>
      <c r="D80" s="54" t="s">
        <v>42</v>
      </c>
      <c r="E80" s="55" t="s">
        <v>43</v>
      </c>
      <c r="F80" s="56"/>
      <c r="G80" s="56"/>
      <c r="H80" s="56"/>
      <c r="I80" s="56"/>
      <c r="J80" s="56"/>
      <c r="K80" s="56"/>
      <c r="L80" s="56"/>
      <c r="M80" s="56"/>
      <c r="N80" s="72"/>
    </row>
    <row r="81" spans="1:14" s="42" customFormat="1" ht="25.5" customHeight="1" x14ac:dyDescent="0.25">
      <c r="A81" s="65"/>
      <c r="B81" s="66"/>
      <c r="C81" s="61"/>
      <c r="D81" s="54" t="s">
        <v>254</v>
      </c>
      <c r="E81" s="55" t="s">
        <v>197</v>
      </c>
      <c r="F81" s="55" t="s">
        <v>250</v>
      </c>
      <c r="G81" s="73">
        <v>0</v>
      </c>
      <c r="H81" s="73">
        <v>0</v>
      </c>
      <c r="I81" s="73">
        <v>0</v>
      </c>
      <c r="J81" s="55" t="s">
        <v>208</v>
      </c>
      <c r="K81" s="55" t="s">
        <v>212</v>
      </c>
      <c r="L81" s="55" t="s">
        <v>212</v>
      </c>
      <c r="M81" s="55" t="s">
        <v>212</v>
      </c>
      <c r="N81" s="72"/>
    </row>
    <row r="82" spans="1:14" s="42" customFormat="1" ht="25.5" customHeight="1" x14ac:dyDescent="0.25">
      <c r="A82" s="65"/>
      <c r="B82" s="66"/>
      <c r="C82" s="61"/>
      <c r="D82" s="54" t="s">
        <v>254</v>
      </c>
      <c r="E82" s="55" t="s">
        <v>198</v>
      </c>
      <c r="F82" s="55" t="s">
        <v>250</v>
      </c>
      <c r="G82" s="73">
        <v>0</v>
      </c>
      <c r="H82" s="73">
        <v>0</v>
      </c>
      <c r="I82" s="73">
        <v>0</v>
      </c>
      <c r="J82" s="55" t="s">
        <v>209</v>
      </c>
      <c r="K82" s="55" t="s">
        <v>115</v>
      </c>
      <c r="L82" s="55" t="s">
        <v>115</v>
      </c>
      <c r="M82" s="55" t="s">
        <v>115</v>
      </c>
      <c r="N82" s="72"/>
    </row>
    <row r="83" spans="1:14" s="42" customFormat="1" ht="25.5" customHeight="1" x14ac:dyDescent="0.25">
      <c r="A83" s="65"/>
      <c r="B83" s="66"/>
      <c r="C83" s="61"/>
      <c r="D83" s="54" t="s">
        <v>254</v>
      </c>
      <c r="E83" s="55" t="s">
        <v>136</v>
      </c>
      <c r="F83" s="55" t="s">
        <v>250</v>
      </c>
      <c r="G83" s="73">
        <v>0</v>
      </c>
      <c r="H83" s="73">
        <v>0</v>
      </c>
      <c r="I83" s="73">
        <v>0</v>
      </c>
      <c r="J83" s="55" t="s">
        <v>210</v>
      </c>
      <c r="K83" s="67" t="s">
        <v>107</v>
      </c>
      <c r="L83" s="67" t="s">
        <v>107</v>
      </c>
      <c r="M83" s="67" t="s">
        <v>107</v>
      </c>
      <c r="N83" s="72"/>
    </row>
    <row r="84" spans="1:14" s="42" customFormat="1" ht="25.5" customHeight="1" x14ac:dyDescent="0.25">
      <c r="A84" s="65"/>
      <c r="B84" s="66"/>
      <c r="C84" s="61"/>
      <c r="D84" s="54" t="s">
        <v>254</v>
      </c>
      <c r="E84" s="55" t="s">
        <v>199</v>
      </c>
      <c r="F84" s="55" t="s">
        <v>250</v>
      </c>
      <c r="G84" s="73">
        <v>0</v>
      </c>
      <c r="H84" s="73">
        <v>0</v>
      </c>
      <c r="I84" s="73">
        <v>0</v>
      </c>
      <c r="J84" s="55" t="s">
        <v>137</v>
      </c>
      <c r="K84" s="55" t="s">
        <v>211</v>
      </c>
      <c r="L84" s="55" t="s">
        <v>211</v>
      </c>
      <c r="M84" s="55" t="s">
        <v>211</v>
      </c>
      <c r="N84" s="72"/>
    </row>
    <row r="85" spans="1:14" s="42" customFormat="1" ht="25.5" customHeight="1" x14ac:dyDescent="0.25">
      <c r="A85" s="65"/>
      <c r="B85" s="66"/>
      <c r="C85" s="61"/>
      <c r="D85" s="54" t="s">
        <v>254</v>
      </c>
      <c r="E85" s="55" t="s">
        <v>200</v>
      </c>
      <c r="F85" s="55" t="s">
        <v>272</v>
      </c>
      <c r="G85" s="73">
        <v>0.8</v>
      </c>
      <c r="H85" s="73">
        <v>0.8</v>
      </c>
      <c r="I85" s="73">
        <v>0.8</v>
      </c>
      <c r="J85" s="55" t="s">
        <v>225</v>
      </c>
      <c r="K85" s="55" t="s">
        <v>211</v>
      </c>
      <c r="L85" s="55" t="s">
        <v>211</v>
      </c>
      <c r="M85" s="55" t="s">
        <v>211</v>
      </c>
      <c r="N85" s="72"/>
    </row>
    <row r="86" spans="1:14" s="42" customFormat="1" ht="13.7" customHeight="1" x14ac:dyDescent="0.25">
      <c r="A86" s="65"/>
      <c r="B86" s="66"/>
      <c r="C86" s="61"/>
      <c r="D86" s="54" t="s">
        <v>254</v>
      </c>
      <c r="E86" s="55" t="s">
        <v>201</v>
      </c>
      <c r="F86" s="55" t="s">
        <v>250</v>
      </c>
      <c r="G86" s="73">
        <v>0</v>
      </c>
      <c r="H86" s="73">
        <v>0</v>
      </c>
      <c r="I86" s="73">
        <v>0</v>
      </c>
      <c r="J86" s="55" t="s">
        <v>203</v>
      </c>
      <c r="K86" s="55" t="s">
        <v>231</v>
      </c>
      <c r="L86" s="55" t="s">
        <v>231</v>
      </c>
      <c r="M86" s="55" t="s">
        <v>231</v>
      </c>
      <c r="N86" s="58"/>
    </row>
    <row r="87" spans="1:14" s="42" customFormat="1" ht="13.7" customHeight="1" x14ac:dyDescent="0.25">
      <c r="A87" s="65"/>
      <c r="B87" s="66"/>
      <c r="C87" s="61"/>
      <c r="D87" s="54" t="s">
        <v>254</v>
      </c>
      <c r="E87" s="55" t="s">
        <v>202</v>
      </c>
      <c r="F87" s="55" t="s">
        <v>250</v>
      </c>
      <c r="G87" s="73">
        <v>0</v>
      </c>
      <c r="H87" s="73">
        <v>0</v>
      </c>
      <c r="I87" s="73">
        <v>0</v>
      </c>
      <c r="J87" s="55" t="s">
        <v>204</v>
      </c>
      <c r="K87" s="67" t="s">
        <v>232</v>
      </c>
      <c r="L87" s="67" t="s">
        <v>232</v>
      </c>
      <c r="M87" s="67" t="s">
        <v>232</v>
      </c>
      <c r="N87" s="58"/>
    </row>
    <row r="88" spans="1:14" s="42" customFormat="1" ht="38.25" customHeight="1" x14ac:dyDescent="0.25">
      <c r="A88" s="65"/>
      <c r="B88" s="66"/>
      <c r="C88" s="53" t="s">
        <v>44</v>
      </c>
      <c r="D88" s="54" t="s">
        <v>45</v>
      </c>
      <c r="E88" s="55" t="s">
        <v>46</v>
      </c>
      <c r="F88" s="56"/>
      <c r="G88" s="73"/>
      <c r="H88" s="73"/>
      <c r="I88" s="73"/>
      <c r="J88" s="56"/>
      <c r="K88" s="56"/>
      <c r="L88" s="56"/>
      <c r="M88" s="56"/>
      <c r="N88" s="58"/>
    </row>
    <row r="89" spans="1:14" s="42" customFormat="1" ht="25.5" customHeight="1" x14ac:dyDescent="0.25">
      <c r="A89" s="65"/>
      <c r="B89" s="66"/>
      <c r="C89" s="61"/>
      <c r="D89" s="54" t="s">
        <v>273</v>
      </c>
      <c r="E89" s="55" t="s">
        <v>205</v>
      </c>
      <c r="F89" s="55" t="s">
        <v>250</v>
      </c>
      <c r="G89" s="73">
        <v>0</v>
      </c>
      <c r="H89" s="73">
        <v>0</v>
      </c>
      <c r="I89" s="73">
        <v>0</v>
      </c>
      <c r="J89" s="55" t="s">
        <v>138</v>
      </c>
      <c r="K89" s="55" t="s">
        <v>187</v>
      </c>
      <c r="L89" s="55" t="s">
        <v>187</v>
      </c>
      <c r="M89" s="55" t="s">
        <v>187</v>
      </c>
      <c r="N89" s="72"/>
    </row>
    <row r="90" spans="1:14" s="42" customFormat="1" ht="25.5" customHeight="1" x14ac:dyDescent="0.25">
      <c r="A90" s="65"/>
      <c r="B90" s="66"/>
      <c r="C90" s="61"/>
      <c r="D90" s="54" t="s">
        <v>251</v>
      </c>
      <c r="E90" s="55" t="s">
        <v>205</v>
      </c>
      <c r="F90" s="55" t="s">
        <v>272</v>
      </c>
      <c r="G90" s="73">
        <v>0</v>
      </c>
      <c r="H90" s="73">
        <v>0.25</v>
      </c>
      <c r="I90" s="73">
        <v>0.4</v>
      </c>
      <c r="J90" s="55" t="s">
        <v>138</v>
      </c>
      <c r="K90" s="55" t="s">
        <v>187</v>
      </c>
      <c r="L90" s="55" t="s">
        <v>265</v>
      </c>
      <c r="M90" s="55" t="s">
        <v>107</v>
      </c>
      <c r="N90" s="72"/>
    </row>
    <row r="91" spans="1:14" s="42" customFormat="1" ht="25.5" customHeight="1" x14ac:dyDescent="0.25">
      <c r="A91" s="65"/>
      <c r="B91" s="66"/>
      <c r="C91" s="61"/>
      <c r="D91" s="54" t="s">
        <v>273</v>
      </c>
      <c r="E91" s="55" t="s">
        <v>206</v>
      </c>
      <c r="F91" s="55" t="s">
        <v>250</v>
      </c>
      <c r="G91" s="73">
        <v>0</v>
      </c>
      <c r="H91" s="73">
        <v>0</v>
      </c>
      <c r="I91" s="73">
        <v>0</v>
      </c>
      <c r="J91" s="55" t="s">
        <v>138</v>
      </c>
      <c r="K91" s="55" t="s">
        <v>207</v>
      </c>
      <c r="L91" s="55" t="s">
        <v>207</v>
      </c>
      <c r="M91" s="55" t="s">
        <v>207</v>
      </c>
      <c r="N91" s="72"/>
    </row>
    <row r="92" spans="1:14" s="42" customFormat="1" ht="25.5" customHeight="1" x14ac:dyDescent="0.25">
      <c r="A92" s="74"/>
      <c r="B92" s="75"/>
      <c r="C92" s="61"/>
      <c r="D92" s="54" t="s">
        <v>251</v>
      </c>
      <c r="E92" s="55" t="s">
        <v>206</v>
      </c>
      <c r="F92" s="55" t="s">
        <v>272</v>
      </c>
      <c r="G92" s="73">
        <v>0</v>
      </c>
      <c r="H92" s="73">
        <v>0.15</v>
      </c>
      <c r="I92" s="73">
        <v>0.3</v>
      </c>
      <c r="J92" s="55" t="s">
        <v>138</v>
      </c>
      <c r="K92" s="55" t="s">
        <v>207</v>
      </c>
      <c r="L92" s="55" t="s">
        <v>294</v>
      </c>
      <c r="M92" s="55" t="s">
        <v>295</v>
      </c>
      <c r="N92" s="76"/>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C15" sqref="C15"/>
    </sheetView>
  </sheetViews>
  <sheetFormatPr baseColWidth="10" defaultRowHeight="15" x14ac:dyDescent="0.25"/>
  <cols>
    <col min="2" max="2" width="32.85546875" customWidth="1"/>
    <col min="3" max="3" width="53" customWidth="1"/>
  </cols>
  <sheetData>
    <row r="1" spans="1:6" x14ac:dyDescent="0.25">
      <c r="C1" t="s">
        <v>79</v>
      </c>
      <c r="D1">
        <v>3.7</v>
      </c>
    </row>
    <row r="2" spans="1:6" x14ac:dyDescent="0.25">
      <c r="C2" t="s">
        <v>80</v>
      </c>
      <c r="D2">
        <v>3.3</v>
      </c>
    </row>
    <row r="4" spans="1:6" ht="15.75" thickBot="1" x14ac:dyDescent="0.3"/>
    <row r="5" spans="1:6" ht="15.75" thickBot="1" x14ac:dyDescent="0.3">
      <c r="A5" s="27" t="s">
        <v>77</v>
      </c>
      <c r="B5" s="27" t="s">
        <v>78</v>
      </c>
      <c r="C5" s="27" t="s">
        <v>1</v>
      </c>
      <c r="D5" s="27" t="s">
        <v>57</v>
      </c>
      <c r="E5" s="27" t="s">
        <v>58</v>
      </c>
      <c r="F5" s="24" t="s">
        <v>59</v>
      </c>
    </row>
    <row r="6" spans="1:6" ht="30" x14ac:dyDescent="0.25">
      <c r="A6" s="28">
        <v>1</v>
      </c>
      <c r="B6" s="32" t="s">
        <v>75</v>
      </c>
      <c r="C6" s="34" t="s">
        <v>76</v>
      </c>
      <c r="D6" s="29"/>
      <c r="E6" s="29"/>
      <c r="F6" s="22"/>
    </row>
    <row r="7" spans="1:6" x14ac:dyDescent="0.25">
      <c r="A7" s="29"/>
      <c r="B7" s="29"/>
      <c r="C7" s="29" t="s">
        <v>85</v>
      </c>
      <c r="D7" s="36">
        <v>32</v>
      </c>
      <c r="E7" s="29"/>
      <c r="F7" s="22"/>
    </row>
    <row r="8" spans="1:6" x14ac:dyDescent="0.25">
      <c r="A8" s="29"/>
      <c r="B8" s="29"/>
      <c r="C8" s="29" t="s">
        <v>86</v>
      </c>
      <c r="D8" s="36">
        <f>20000*$D$2/$D$1/1000</f>
        <v>17.837837837837835</v>
      </c>
      <c r="E8" s="29"/>
      <c r="F8" s="22"/>
    </row>
    <row r="9" spans="1:6" x14ac:dyDescent="0.25">
      <c r="A9" s="29"/>
      <c r="B9" s="29"/>
      <c r="C9" s="29" t="s">
        <v>89</v>
      </c>
      <c r="D9" s="36">
        <f>50000*$D$2/$D$1/1000</f>
        <v>44.594594594594597</v>
      </c>
      <c r="E9" s="36">
        <f>10000*$D$2/$D$1/1000</f>
        <v>8.9189189189189175</v>
      </c>
      <c r="F9" s="23">
        <f>10000*$D$2/$D$1/1000</f>
        <v>8.9189189189189175</v>
      </c>
    </row>
    <row r="10" spans="1:6" x14ac:dyDescent="0.25">
      <c r="A10" s="29"/>
      <c r="B10" s="29"/>
      <c r="C10" s="29" t="s">
        <v>87</v>
      </c>
      <c r="D10" s="36">
        <f>10000*$D$2/$D$1/1000</f>
        <v>8.9189189189189175</v>
      </c>
      <c r="E10" s="29"/>
      <c r="F10" s="22"/>
    </row>
    <row r="11" spans="1:6" x14ac:dyDescent="0.25">
      <c r="A11" s="29"/>
      <c r="B11" s="29"/>
      <c r="C11" s="29" t="s">
        <v>88</v>
      </c>
      <c r="D11" s="36">
        <f>25000*$D$2/$D$1/1000</f>
        <v>22.297297297297298</v>
      </c>
      <c r="E11" s="36">
        <f>25000*$D$2/$D$1/1000</f>
        <v>22.297297297297298</v>
      </c>
      <c r="F11" s="23">
        <f>25000*$D$2/$D$1/1000</f>
        <v>22.297297297297298</v>
      </c>
    </row>
    <row r="12" spans="1:6" ht="15.75" thickBot="1" x14ac:dyDescent="0.3">
      <c r="A12" s="30"/>
      <c r="B12" s="30"/>
      <c r="C12" s="35" t="s">
        <v>81</v>
      </c>
      <c r="D12" s="37">
        <f>SUM(D7:D11)</f>
        <v>125.64864864864865</v>
      </c>
      <c r="E12" s="37">
        <f t="shared" ref="E12:F12" si="0">SUM(E7:E11)</f>
        <v>31.216216216216218</v>
      </c>
      <c r="F12" s="26">
        <f t="shared" si="0"/>
        <v>31.216216216216218</v>
      </c>
    </row>
    <row r="13" spans="1:6" x14ac:dyDescent="0.25">
      <c r="A13" s="31">
        <v>2</v>
      </c>
      <c r="B13" s="33" t="s">
        <v>237</v>
      </c>
      <c r="C13" s="33" t="s">
        <v>83</v>
      </c>
      <c r="D13" s="31"/>
      <c r="E13" s="31"/>
      <c r="F13" s="25"/>
    </row>
    <row r="14" spans="1:6" x14ac:dyDescent="0.25">
      <c r="A14" s="29"/>
      <c r="B14" s="29"/>
      <c r="C14" s="29" t="s">
        <v>100</v>
      </c>
      <c r="D14" s="36">
        <f>35000*$D$2/$D$1/1000</f>
        <v>31.216216216216214</v>
      </c>
      <c r="E14" s="29"/>
      <c r="F14" s="22"/>
    </row>
    <row r="15" spans="1:6" x14ac:dyDescent="0.25">
      <c r="A15" s="29"/>
      <c r="B15" s="29"/>
      <c r="C15" s="29" t="s">
        <v>101</v>
      </c>
      <c r="D15" s="36">
        <f>20000*$D$2/$D$1/1000</f>
        <v>17.837837837837835</v>
      </c>
      <c r="E15" s="29"/>
      <c r="F15" s="22"/>
    </row>
    <row r="16" spans="1:6" x14ac:dyDescent="0.25">
      <c r="A16" s="29"/>
      <c r="B16" s="29"/>
      <c r="C16" s="29" t="s">
        <v>102</v>
      </c>
      <c r="D16" s="36">
        <v>14</v>
      </c>
      <c r="E16" s="29"/>
      <c r="F16" s="22"/>
    </row>
    <row r="17" spans="1:6" x14ac:dyDescent="0.25">
      <c r="A17" s="29"/>
      <c r="B17" s="29"/>
      <c r="C17" s="29" t="s">
        <v>354</v>
      </c>
      <c r="D17" s="36">
        <f>10000*$D$2/$D$1/1000</f>
        <v>8.9189189189189175</v>
      </c>
      <c r="E17" s="36">
        <f>10000*$D$2/$D$1/1000</f>
        <v>8.9189189189189175</v>
      </c>
      <c r="F17" s="23">
        <f>10000*$D$2/$D$1/1000</f>
        <v>8.9189189189189175</v>
      </c>
    </row>
    <row r="18" spans="1:6" x14ac:dyDescent="0.25">
      <c r="A18" s="29"/>
      <c r="B18" s="29"/>
      <c r="C18" s="29" t="s">
        <v>355</v>
      </c>
      <c r="D18" s="36">
        <f>5000*$D$2/$D$1/1000</f>
        <v>4.4594594594594588</v>
      </c>
      <c r="E18" s="36">
        <f>5000*$D$2/$D$1/1000</f>
        <v>4.4594594594594588</v>
      </c>
      <c r="F18" s="23">
        <f>5000*$D$2/$D$1/1000</f>
        <v>4.4594594594594588</v>
      </c>
    </row>
    <row r="19" spans="1:6" ht="15.75" thickBot="1" x14ac:dyDescent="0.3">
      <c r="A19" s="30"/>
      <c r="B19" s="30"/>
      <c r="C19" s="35" t="s">
        <v>81</v>
      </c>
      <c r="D19" s="37">
        <f>SUM(D14:D18)</f>
        <v>76.432432432432421</v>
      </c>
      <c r="E19" s="37">
        <f>SUM(E14:E18)</f>
        <v>13.378378378378375</v>
      </c>
      <c r="F19" s="26">
        <f>SUM(F14:F18)</f>
        <v>13.378378378378375</v>
      </c>
    </row>
    <row r="20" spans="1:6" x14ac:dyDescent="0.25">
      <c r="A20" s="87">
        <v>3</v>
      </c>
      <c r="B20" s="88" t="s">
        <v>84</v>
      </c>
      <c r="C20" s="88" t="s">
        <v>103</v>
      </c>
      <c r="D20" s="87"/>
      <c r="E20" s="87"/>
      <c r="F20" s="89"/>
    </row>
    <row r="21" spans="1:6" x14ac:dyDescent="0.25">
      <c r="A21" s="90"/>
      <c r="B21" s="90"/>
      <c r="C21" s="90" t="s">
        <v>90</v>
      </c>
      <c r="D21" s="91">
        <v>0</v>
      </c>
      <c r="E21" s="90"/>
      <c r="F21" s="92"/>
    </row>
    <row r="22" spans="1:6" x14ac:dyDescent="0.25">
      <c r="A22" s="90"/>
      <c r="B22" s="90"/>
      <c r="C22" s="90" t="s">
        <v>91</v>
      </c>
      <c r="D22" s="91">
        <f>70000*$D$2/$D$1/1000</f>
        <v>62.432432432432428</v>
      </c>
      <c r="E22" s="90"/>
      <c r="F22" s="92"/>
    </row>
    <row r="23" spans="1:6" x14ac:dyDescent="0.25">
      <c r="A23" s="90"/>
      <c r="B23" s="90"/>
      <c r="C23" s="90" t="s">
        <v>92</v>
      </c>
      <c r="D23" s="91">
        <f>25000*$D$2/$D$1/1000</f>
        <v>22.297297297297298</v>
      </c>
      <c r="E23" s="90"/>
      <c r="F23" s="92"/>
    </row>
    <row r="24" spans="1:6" x14ac:dyDescent="0.25">
      <c r="A24" s="90"/>
      <c r="B24" s="90"/>
      <c r="C24" s="90" t="s">
        <v>93</v>
      </c>
      <c r="D24" s="91">
        <f>10000*$D$2/$D$1/1000</f>
        <v>8.9189189189189175</v>
      </c>
      <c r="E24" s="91">
        <f>10000*$D$2/$D$1/1000</f>
        <v>8.9189189189189175</v>
      </c>
      <c r="F24" s="93">
        <f>10000*$D$2/$D$1/1000</f>
        <v>8.9189189189189175</v>
      </c>
    </row>
    <row r="25" spans="1:6" x14ac:dyDescent="0.25">
      <c r="A25" s="90"/>
      <c r="B25" s="90"/>
      <c r="C25" s="90" t="s">
        <v>94</v>
      </c>
      <c r="D25" s="91">
        <f>5000*$D$2/$D$1/1000</f>
        <v>4.4594594594594588</v>
      </c>
      <c r="E25" s="91">
        <f>5000*$D$2/$D$1/1000</f>
        <v>4.4594594594594588</v>
      </c>
      <c r="F25" s="93">
        <f>5000*$D$2/$D$1/1000</f>
        <v>4.4594594594594588</v>
      </c>
    </row>
    <row r="26" spans="1:6" ht="15.75" thickBot="1" x14ac:dyDescent="0.3">
      <c r="A26" s="94"/>
      <c r="B26" s="94"/>
      <c r="C26" s="95" t="s">
        <v>81</v>
      </c>
      <c r="D26" s="96">
        <f>SUM(D21:D25)</f>
        <v>98.108108108108098</v>
      </c>
      <c r="E26" s="96">
        <f>SUM(E21:E25)</f>
        <v>13.378378378378375</v>
      </c>
      <c r="F26" s="97">
        <f>SUM(F21:F25)</f>
        <v>13.378378378378375</v>
      </c>
    </row>
    <row r="27" spans="1:6" x14ac:dyDescent="0.25">
      <c r="A27" s="87">
        <v>4</v>
      </c>
      <c r="B27" s="88" t="s">
        <v>238</v>
      </c>
      <c r="C27" s="88" t="s">
        <v>82</v>
      </c>
      <c r="D27" s="98"/>
      <c r="E27" s="87"/>
      <c r="F27" s="89"/>
    </row>
    <row r="28" spans="1:6" x14ac:dyDescent="0.25">
      <c r="A28" s="90"/>
      <c r="B28" s="90"/>
      <c r="C28" s="90" t="s">
        <v>95</v>
      </c>
      <c r="D28" s="91">
        <v>30</v>
      </c>
      <c r="E28" s="90"/>
      <c r="F28" s="92"/>
    </row>
    <row r="29" spans="1:6" x14ac:dyDescent="0.25">
      <c r="A29" s="90"/>
      <c r="B29" s="90"/>
      <c r="C29" s="90" t="s">
        <v>96</v>
      </c>
      <c r="D29" s="91">
        <v>23</v>
      </c>
      <c r="E29" s="90"/>
      <c r="F29" s="92"/>
    </row>
    <row r="30" spans="1:6" x14ac:dyDescent="0.25">
      <c r="A30" s="90"/>
      <c r="B30" s="90"/>
      <c r="C30" s="90" t="s">
        <v>97</v>
      </c>
      <c r="D30" s="91">
        <v>10</v>
      </c>
      <c r="E30" s="91">
        <f>5000*$D$2/$D$1/1000</f>
        <v>4.4594594594594588</v>
      </c>
      <c r="F30" s="93">
        <f>5000*$D$2/$D$1/1000</f>
        <v>4.4594594594594588</v>
      </c>
    </row>
    <row r="31" spans="1:6" x14ac:dyDescent="0.25">
      <c r="A31" s="90"/>
      <c r="B31" s="90"/>
      <c r="C31" s="90" t="s">
        <v>98</v>
      </c>
      <c r="D31" s="91">
        <f>10000*$D$2/$D$1/1000</f>
        <v>8.9189189189189175</v>
      </c>
      <c r="E31" s="91">
        <f>10000*$D$2/$D$1/1000</f>
        <v>8.9189189189189175</v>
      </c>
      <c r="F31" s="93">
        <f>10000*$D$2/$D$1/1000</f>
        <v>8.9189189189189175</v>
      </c>
    </row>
    <row r="32" spans="1:6" x14ac:dyDescent="0.25">
      <c r="A32" s="90"/>
      <c r="B32" s="90"/>
      <c r="C32" s="90" t="s">
        <v>99</v>
      </c>
      <c r="D32" s="91">
        <f>5000*$D$2/$D$1/1000</f>
        <v>4.4594594594594588</v>
      </c>
      <c r="E32" s="91">
        <f>5000*$D$2/$D$1/1000</f>
        <v>4.4594594594594588</v>
      </c>
      <c r="F32" s="93">
        <f>5000*$D$2/$D$1/1000</f>
        <v>4.4594594594594588</v>
      </c>
    </row>
    <row r="33" spans="1:6" ht="15.75" thickBot="1" x14ac:dyDescent="0.3">
      <c r="A33" s="94"/>
      <c r="B33" s="94"/>
      <c r="C33" s="95" t="s">
        <v>81</v>
      </c>
      <c r="D33" s="96">
        <f>SUM(D28:D32)</f>
        <v>76.378378378378372</v>
      </c>
      <c r="E33" s="96">
        <f>SUM(E27:E30)</f>
        <v>4.4594594594594588</v>
      </c>
      <c r="F33" s="97">
        <f>SUM(F27:F30)</f>
        <v>4.4594594594594588</v>
      </c>
    </row>
    <row r="34" spans="1:6" x14ac:dyDescent="0.25">
      <c r="A34" s="87">
        <v>5</v>
      </c>
      <c r="B34" s="88" t="s">
        <v>239</v>
      </c>
      <c r="C34" s="88" t="s">
        <v>82</v>
      </c>
      <c r="D34" s="98"/>
      <c r="E34" s="87"/>
      <c r="F34" s="89"/>
    </row>
    <row r="35" spans="1:6" x14ac:dyDescent="0.25">
      <c r="A35" s="90"/>
      <c r="B35" s="90"/>
      <c r="C35" s="90" t="s">
        <v>95</v>
      </c>
      <c r="D35" s="91">
        <v>27</v>
      </c>
      <c r="E35" s="90"/>
      <c r="F35" s="92"/>
    </row>
    <row r="36" spans="1:6" x14ac:dyDescent="0.25">
      <c r="A36" s="90"/>
      <c r="B36" s="90"/>
      <c r="C36" s="90" t="s">
        <v>96</v>
      </c>
      <c r="D36" s="91">
        <f>25000*$D$2/$D$1/1000</f>
        <v>22.297297297297298</v>
      </c>
      <c r="E36" s="90"/>
      <c r="F36" s="92"/>
    </row>
    <row r="37" spans="1:6" x14ac:dyDescent="0.25">
      <c r="A37" s="90"/>
      <c r="B37" s="90"/>
      <c r="C37" s="90" t="s">
        <v>97</v>
      </c>
      <c r="D37" s="91">
        <v>14</v>
      </c>
      <c r="E37" s="91">
        <f>5000*$D$2/$D$1/1000</f>
        <v>4.4594594594594588</v>
      </c>
      <c r="F37" s="93">
        <f>5000*$D$2/$D$1/1000</f>
        <v>4.4594594594594588</v>
      </c>
    </row>
    <row r="38" spans="1:6" x14ac:dyDescent="0.25">
      <c r="A38" s="90"/>
      <c r="B38" s="90"/>
      <c r="C38" s="90" t="s">
        <v>98</v>
      </c>
      <c r="D38" s="91">
        <f>10000*$D$2/$D$1/1000</f>
        <v>8.9189189189189175</v>
      </c>
      <c r="E38" s="91">
        <f>10000*$D$2/$D$1/1000</f>
        <v>8.9189189189189175</v>
      </c>
      <c r="F38" s="93">
        <f>10000*$D$2/$D$1/1000</f>
        <v>8.9189189189189175</v>
      </c>
    </row>
    <row r="39" spans="1:6" x14ac:dyDescent="0.25">
      <c r="A39" s="90"/>
      <c r="B39" s="90"/>
      <c r="C39" s="90" t="s">
        <v>99</v>
      </c>
      <c r="D39" s="91">
        <f>5000*$D$2/$D$1/1000</f>
        <v>4.4594594594594588</v>
      </c>
      <c r="E39" s="91">
        <f>5000*$D$2/$D$1/1000</f>
        <v>4.4594594594594588</v>
      </c>
      <c r="F39" s="93">
        <f>5000*$D$2/$D$1/1000</f>
        <v>4.4594594594594588</v>
      </c>
    </row>
    <row r="40" spans="1:6" ht="15.75" thickBot="1" x14ac:dyDescent="0.3">
      <c r="A40" s="94"/>
      <c r="B40" s="94"/>
      <c r="C40" s="95" t="s">
        <v>81</v>
      </c>
      <c r="D40" s="96">
        <f>SUM(D35:D39)</f>
        <v>76.675675675675663</v>
      </c>
      <c r="E40" s="96">
        <f>SUM(E34:E37)</f>
        <v>4.4594594594594588</v>
      </c>
      <c r="F40" s="97">
        <f>SUM(F34:F37)</f>
        <v>4.4594594594594588</v>
      </c>
    </row>
  </sheetData>
  <pageMargins left="0.7" right="0.7" top="0.75" bottom="0.75" header="0.3" footer="0.3"/>
  <pageSetup paperSize="9" orientation="portrait" r:id="rId1"/>
  <ignoredErrors>
    <ignoredError sqref="D31:F3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C24" sqref="C24"/>
    </sheetView>
  </sheetViews>
  <sheetFormatPr baseColWidth="10" defaultRowHeight="15" x14ac:dyDescent="0.25"/>
  <cols>
    <col min="1" max="1" width="43.5703125" customWidth="1"/>
  </cols>
  <sheetData>
    <row r="3" spans="1:2" x14ac:dyDescent="0.25">
      <c r="A3" t="s">
        <v>16</v>
      </c>
    </row>
    <row r="4" spans="1:2" x14ac:dyDescent="0.25">
      <c r="A4" t="s">
        <v>2</v>
      </c>
    </row>
    <row r="5" spans="1:2" x14ac:dyDescent="0.25">
      <c r="A5" t="s">
        <v>3</v>
      </c>
    </row>
    <row r="6" spans="1:2" x14ac:dyDescent="0.25">
      <c r="A6" t="s">
        <v>19</v>
      </c>
    </row>
    <row r="7" spans="1:2" x14ac:dyDescent="0.25">
      <c r="A7" t="s">
        <v>14</v>
      </c>
    </row>
    <row r="10" spans="1:2" x14ac:dyDescent="0.25">
      <c r="A10" t="s">
        <v>5</v>
      </c>
    </row>
    <row r="11" spans="1:2" x14ac:dyDescent="0.25">
      <c r="A11" t="s">
        <v>15</v>
      </c>
      <c r="B11" t="s">
        <v>4</v>
      </c>
    </row>
    <row r="12" spans="1:2" x14ac:dyDescent="0.25">
      <c r="A12" t="s">
        <v>10</v>
      </c>
      <c r="B12" t="s">
        <v>6</v>
      </c>
    </row>
    <row r="13" spans="1:2" x14ac:dyDescent="0.25">
      <c r="A13" t="s">
        <v>11</v>
      </c>
      <c r="B13" t="s">
        <v>7</v>
      </c>
    </row>
    <row r="14" spans="1:2" x14ac:dyDescent="0.25">
      <c r="A14" t="s">
        <v>12</v>
      </c>
      <c r="B14" t="s">
        <v>8</v>
      </c>
    </row>
    <row r="15" spans="1:2" x14ac:dyDescent="0.25">
      <c r="A15" t="s">
        <v>13</v>
      </c>
      <c r="B15" t="s">
        <v>9</v>
      </c>
    </row>
    <row r="16" spans="1:2" x14ac:dyDescent="0.25">
      <c r="A16" t="s">
        <v>14</v>
      </c>
    </row>
    <row r="19" spans="1:1" x14ac:dyDescent="0.25">
      <c r="A19" t="s">
        <v>65</v>
      </c>
    </row>
    <row r="20" spans="1:1" x14ac:dyDescent="0.25">
      <c r="A20" t="s">
        <v>66</v>
      </c>
    </row>
    <row r="21" spans="1:1" x14ac:dyDescent="0.25">
      <c r="A21" t="s">
        <v>67</v>
      </c>
    </row>
    <row r="22" spans="1:1" x14ac:dyDescent="0.25">
      <c r="A22"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7" sqref="B17"/>
    </sheetView>
  </sheetViews>
  <sheetFormatPr baseColWidth="10" defaultRowHeight="15" x14ac:dyDescent="0.25"/>
  <cols>
    <col min="1" max="1" width="42.28515625" bestFit="1" customWidth="1"/>
    <col min="2" max="2" width="112.28515625" bestFit="1" customWidth="1"/>
  </cols>
  <sheetData>
    <row r="1" spans="1:2" x14ac:dyDescent="0.25">
      <c r="A1" s="137" t="s">
        <v>388</v>
      </c>
      <c r="B1" s="137" t="s">
        <v>389</v>
      </c>
    </row>
    <row r="2" spans="1:2" x14ac:dyDescent="0.25">
      <c r="A2" s="136" t="s">
        <v>390</v>
      </c>
      <c r="B2" s="136" t="s">
        <v>391</v>
      </c>
    </row>
    <row r="3" spans="1:2" x14ac:dyDescent="0.25">
      <c r="A3" s="136"/>
      <c r="B3" s="136" t="s">
        <v>392</v>
      </c>
    </row>
    <row r="4" spans="1:2" x14ac:dyDescent="0.25">
      <c r="A4" s="136"/>
      <c r="B4" s="136" t="s">
        <v>393</v>
      </c>
    </row>
    <row r="5" spans="1:2" x14ac:dyDescent="0.25">
      <c r="A5" s="136"/>
      <c r="B5" s="136" t="s">
        <v>394</v>
      </c>
    </row>
    <row r="6" spans="1:2" x14ac:dyDescent="0.25">
      <c r="A6" s="136"/>
      <c r="B6" s="136" t="s">
        <v>395</v>
      </c>
    </row>
    <row r="7" spans="1:2" x14ac:dyDescent="0.25">
      <c r="A7" s="136" t="s">
        <v>396</v>
      </c>
      <c r="B7" s="136" t="s">
        <v>397</v>
      </c>
    </row>
    <row r="8" spans="1:2" x14ac:dyDescent="0.25">
      <c r="A8" s="136"/>
      <c r="B8" s="136" t="s">
        <v>398</v>
      </c>
    </row>
    <row r="9" spans="1:2" x14ac:dyDescent="0.25">
      <c r="A9" s="136"/>
      <c r="B9" s="136"/>
    </row>
    <row r="10" spans="1:2" x14ac:dyDescent="0.25">
      <c r="A10" s="136" t="s">
        <v>399</v>
      </c>
      <c r="B10" s="136" t="s">
        <v>400</v>
      </c>
    </row>
    <row r="11" spans="1:2" x14ac:dyDescent="0.25">
      <c r="A11" s="136"/>
      <c r="B11" s="136" t="s">
        <v>397</v>
      </c>
    </row>
    <row r="12" spans="1:2" x14ac:dyDescent="0.25">
      <c r="A12" s="136"/>
      <c r="B12" s="136" t="s">
        <v>401</v>
      </c>
    </row>
    <row r="13" spans="1:2" x14ac:dyDescent="0.25">
      <c r="A13" s="136"/>
      <c r="B13" s="136"/>
    </row>
    <row r="14" spans="1:2" x14ac:dyDescent="0.25">
      <c r="A14" s="136" t="s">
        <v>402</v>
      </c>
      <c r="B14" s="136" t="s">
        <v>403</v>
      </c>
    </row>
    <row r="15" spans="1:2" x14ac:dyDescent="0.25">
      <c r="A15" s="136"/>
      <c r="B15" s="136" t="s">
        <v>404</v>
      </c>
    </row>
    <row r="16" spans="1:2" x14ac:dyDescent="0.25">
      <c r="A16" s="136"/>
      <c r="B16" s="136" t="s">
        <v>405</v>
      </c>
    </row>
    <row r="17" spans="1:2" x14ac:dyDescent="0.25">
      <c r="A17" s="136"/>
      <c r="B17" s="136"/>
    </row>
    <row r="18" spans="1:2" x14ac:dyDescent="0.25">
      <c r="A18" s="136" t="s">
        <v>406</v>
      </c>
      <c r="B18" s="136" t="s">
        <v>407</v>
      </c>
    </row>
    <row r="19" spans="1:2" x14ac:dyDescent="0.25">
      <c r="A19" s="136"/>
      <c r="B19" s="136" t="s">
        <v>393</v>
      </c>
    </row>
    <row r="20" spans="1:2" x14ac:dyDescent="0.25">
      <c r="A20" s="136"/>
      <c r="B20" s="136" t="s">
        <v>394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Roadmap</vt:lpstr>
      <vt:lpstr>Investments</vt:lpstr>
      <vt:lpstr>Business plan</vt:lpstr>
      <vt:lpstr>Service level</vt:lpstr>
      <vt:lpstr>Service level Detallado</vt:lpstr>
      <vt:lpstr>Details Investments</vt:lpstr>
      <vt:lpstr>Ref</vt:lpstr>
      <vt:lpstr>foh!</vt:lpstr>
      <vt:lpstr>Actividades</vt:lpstr>
      <vt:lpstr>Proceso Siniestros</vt:lpstr>
      <vt:lpstr>Roadmap!Área_de_impresión</vt:lpstr>
    </vt:vector>
  </TitlesOfParts>
  <Company>BNP Paribas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Ignacio ZABALA</dc:creator>
  <cp:lastModifiedBy>Carmen SAQUICORAY</cp:lastModifiedBy>
  <dcterms:created xsi:type="dcterms:W3CDTF">2018-01-17T12:18:28Z</dcterms:created>
  <dcterms:modified xsi:type="dcterms:W3CDTF">2018-08-21T20:22:37Z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