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9-Estimate Lab/"/>
    </mc:Choice>
  </mc:AlternateContent>
  <xr:revisionPtr revIDLastSave="3" documentId="8_{2642A826-204A-48F2-9287-5524DF19BD65}" xr6:coauthVersionLast="47" xr6:coauthVersionMax="47" xr10:uidLastSave="{380DECBD-0FCA-4EC0-8E04-DB0A97834C1C}"/>
  <bookViews>
    <workbookView xWindow="-120" yWindow="-120" windowWidth="29040" windowHeight="17640" xr2:uid="{6589BF1D-2CC1-4E2F-8F47-CAC41A9A6C4E}"/>
  </bookViews>
  <sheets>
    <sheet name="Handrolled" sheetId="2" r:id="rId1"/>
    <sheet name="Excel reg out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7" i="3"/>
  <c r="D7" i="3"/>
  <c r="E4" i="2" l="1"/>
  <c r="E5" i="2"/>
  <c r="M5" i="2" s="1"/>
  <c r="E6" i="2"/>
  <c r="M6" i="2" s="1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M4" i="2"/>
  <c r="H8" i="2"/>
  <c r="G3" i="2"/>
  <c r="M3" i="2"/>
  <c r="G6" i="2"/>
  <c r="F8" i="2"/>
  <c r="E8" i="2"/>
  <c r="C12" i="2" l="1"/>
  <c r="C13" i="2" s="1"/>
  <c r="I6" i="2" s="1"/>
  <c r="G8" i="2"/>
  <c r="M8" i="2"/>
  <c r="I5" i="2" l="1"/>
  <c r="I3" i="2"/>
  <c r="J3" i="2" s="1"/>
  <c r="I4" i="2"/>
  <c r="K4" i="2" s="1"/>
  <c r="L4" i="2" s="1"/>
  <c r="K5" i="2"/>
  <c r="L5" i="2" s="1"/>
  <c r="J5" i="2"/>
  <c r="N5" i="2" s="1"/>
  <c r="J6" i="2"/>
  <c r="N6" i="2" s="1"/>
  <c r="K6" i="2"/>
  <c r="L6" i="2" s="1"/>
  <c r="J4" i="2" l="1"/>
  <c r="N4" i="2" s="1"/>
  <c r="I8" i="2"/>
  <c r="K3" i="2"/>
  <c r="K8" i="2" s="1"/>
  <c r="N3" i="2"/>
  <c r="N8" i="2" s="1"/>
  <c r="C17" i="2" s="1"/>
  <c r="J8" i="2"/>
  <c r="L3" i="2" l="1"/>
  <c r="L8" i="2" s="1"/>
  <c r="C15" i="2"/>
  <c r="C16" i="2"/>
  <c r="C14" i="2" l="1"/>
  <c r="M11" i="2"/>
</calcChain>
</file>

<file path=xl/sharedStrings.xml><?xml version="1.0" encoding="utf-8"?>
<sst xmlns="http://schemas.openxmlformats.org/spreadsheetml/2006/main" count="55" uniqueCount="54">
  <si>
    <t>X</t>
  </si>
  <si>
    <t>Y</t>
  </si>
  <si>
    <t>x</t>
  </si>
  <si>
    <t>y</t>
  </si>
  <si>
    <t>xy</t>
  </si>
  <si>
    <t>x^2</t>
  </si>
  <si>
    <t>b1 = 19/14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</si>
  <si>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</si>
  <si>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</si>
  <si>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</si>
  <si>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</si>
  <si>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</si>
  <si>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</si>
  <si>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</si>
  <si>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</si>
  <si>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</si>
  <si>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</si>
  <si>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</si>
  <si>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</si>
  <si>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</si>
  <si>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</si>
  <si>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</si>
  <si>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</si>
  <si>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</si>
  <si>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</si>
  <si>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</si>
  <si>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</si>
  <si>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</si>
  <si>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</si>
  <si>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</si>
  <si>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</si>
  <si>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</si>
  <si>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</si>
  <si>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</si>
  <si>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</si>
  <si>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</si>
  <si>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</si>
  <si>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</si>
  <si>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R2 = ESS/TSS</t>
  </si>
  <si>
    <t>Y_hat</t>
  </si>
  <si>
    <t>y^2</t>
  </si>
  <si>
    <t>R2 = 1 - RSS/TSS</t>
  </si>
  <si>
    <t>RSS</t>
  </si>
  <si>
    <t>TSS</t>
  </si>
  <si>
    <t>ESS</t>
  </si>
  <si>
    <t>y_hat</t>
  </si>
  <si>
    <t>u_hat</t>
  </si>
  <si>
    <t>u_hat^2</t>
  </si>
  <si>
    <t>y_hat^2</t>
  </si>
  <si>
    <t>SER = sqrt(RSS/n-2)</t>
  </si>
  <si>
    <t>n</t>
  </si>
  <si>
    <t>RMSR = sqrt(RSS/n)</t>
  </si>
  <si>
    <t>TSS Check (ESS+RSS)</t>
  </si>
  <si>
    <t>b0=Ybar - b1*Xbar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</si>
</sst>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_(* #,##0.000_);_(* \(#,##0.000\);_(* &quot;-&quot;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N17"/>
  <sheetViews>
    <sheetView showGridLines="0" tabSelected="1" zoomScaleNormal="100" workbookViewId="0"/>
  </sheetViews>
  <sheetFormatPr defaultRowHeight="15" x14ac:dyDescent="0.25"/>
  <cols>
    <col min="1" max="1" width="2.42578125" customWidth="1"/>
    <col min="2" max="2" width="19.42578125" bestFit="1" customWidth="1"/>
    <col min="3" max="8" width="8.42578125" style="1" customWidth="1"/>
    <col min="9" max="13" width="7.85546875" style="1" customWidth="1"/>
    <col min="14" max="14" width="9.28515625" style="6" customWidth="1"/>
  </cols>
  <sheetData>
    <row r="2" spans="2:14" x14ac:dyDescent="0.25">
      <c r="B2" s="7"/>
      <c r="C2" s="8" t="s">
        <v>1</v>
      </c>
      <c r="D2" s="8" t="s">
        <v>0</v>
      </c>
      <c r="E2" s="8" t="s">
        <v>3</v>
      </c>
      <c r="F2" s="8" t="s">
        <v>2</v>
      </c>
      <c r="G2" s="8" t="s">
        <v>4</v>
      </c>
      <c r="H2" s="8" t="s">
        <v>5</v>
      </c>
      <c r="I2" s="8" t="s">
        <v>39</v>
      </c>
      <c r="J2" s="8" t="s">
        <v>46</v>
      </c>
      <c r="K2" s="15" t="s">
        <v>45</v>
      </c>
      <c r="L2" s="8" t="s">
        <v>48</v>
      </c>
      <c r="M2" s="8" t="s">
        <v>40</v>
      </c>
      <c r="N2" s="9" t="s">
        <v>47</v>
      </c>
    </row>
    <row r="3" spans="2:14" x14ac:dyDescent="0.25">
      <c r="B3" s="7"/>
      <c r="C3" s="10">
        <v>4</v>
      </c>
      <c r="D3" s="10">
        <v>1</v>
      </c>
      <c r="E3" s="11">
        <f>C3-AVERAGE($C$3:$C$6)</f>
        <v>-3</v>
      </c>
      <c r="F3" s="11">
        <f>D3-AVERAGE($D$3:$D$6)</f>
        <v>-3</v>
      </c>
      <c r="G3" s="11">
        <f>E3*F3</f>
        <v>9</v>
      </c>
      <c r="H3" s="11">
        <f>F3^2</f>
        <v>9</v>
      </c>
      <c r="I3" s="12">
        <f>$C$13+D3*$C$12</f>
        <v>2.9285714285714284</v>
      </c>
      <c r="J3" s="13">
        <f>C3-I3</f>
        <v>1.0714285714285716</v>
      </c>
      <c r="K3" s="16">
        <f>I3-$C$9</f>
        <v>-4.0714285714285712</v>
      </c>
      <c r="L3" s="16">
        <f>K3^2</f>
        <v>16.576530612244895</v>
      </c>
      <c r="M3" s="11">
        <f>E3^2</f>
        <v>9</v>
      </c>
      <c r="N3" s="12">
        <f>J3^2</f>
        <v>1.1479591836734697</v>
      </c>
    </row>
    <row r="4" spans="2:14" x14ac:dyDescent="0.25">
      <c r="B4" s="7"/>
      <c r="C4" s="10">
        <v>5</v>
      </c>
      <c r="D4" s="10">
        <v>4</v>
      </c>
      <c r="E4" s="11">
        <f t="shared" ref="E4:E6" si="0">C4-AVERAGE($C$3:$C$6)</f>
        <v>-2</v>
      </c>
      <c r="F4" s="11">
        <f t="shared" ref="F4:F6" si="1">D4-AVERAGE($D$3:$D$6)</f>
        <v>0</v>
      </c>
      <c r="G4" s="11">
        <f t="shared" ref="G4:G6" si="2">E4*F4</f>
        <v>0</v>
      </c>
      <c r="H4" s="11">
        <f t="shared" ref="H4:H6" si="3">F4^2</f>
        <v>0</v>
      </c>
      <c r="I4" s="12">
        <f t="shared" ref="I4:I6" si="4">$C$13+D4*$C$12</f>
        <v>7</v>
      </c>
      <c r="J4" s="13">
        <f t="shared" ref="J4:J6" si="5">C4-I4</f>
        <v>-2</v>
      </c>
      <c r="K4" s="16">
        <f t="shared" ref="K4:K6" si="6">I4-$C$9</f>
        <v>0</v>
      </c>
      <c r="L4" s="16">
        <f t="shared" ref="L4:L6" si="7">K4^2</f>
        <v>0</v>
      </c>
      <c r="M4" s="11">
        <f t="shared" ref="M4:M6" si="8">E4^2</f>
        <v>4</v>
      </c>
      <c r="N4" s="12">
        <f t="shared" ref="N4:N6" si="9">J4^2</f>
        <v>4</v>
      </c>
    </row>
    <row r="5" spans="2:14" x14ac:dyDescent="0.25">
      <c r="B5" s="7"/>
      <c r="C5" s="10">
        <v>7</v>
      </c>
      <c r="D5" s="10">
        <v>5</v>
      </c>
      <c r="E5" s="11">
        <f t="shared" si="0"/>
        <v>0</v>
      </c>
      <c r="F5" s="11">
        <f t="shared" si="1"/>
        <v>1</v>
      </c>
      <c r="G5" s="11">
        <f t="shared" si="2"/>
        <v>0</v>
      </c>
      <c r="H5" s="11">
        <f t="shared" si="3"/>
        <v>1</v>
      </c>
      <c r="I5" s="12">
        <f t="shared" si="4"/>
        <v>8.3571428571428577</v>
      </c>
      <c r="J5" s="13">
        <f t="shared" si="5"/>
        <v>-1.3571428571428577</v>
      </c>
      <c r="K5" s="16">
        <f t="shared" si="6"/>
        <v>1.3571428571428577</v>
      </c>
      <c r="L5" s="16">
        <f t="shared" si="7"/>
        <v>1.8418367346938789</v>
      </c>
      <c r="M5" s="11">
        <f t="shared" si="8"/>
        <v>0</v>
      </c>
      <c r="N5" s="12">
        <f t="shared" si="9"/>
        <v>1.8418367346938789</v>
      </c>
    </row>
    <row r="6" spans="2:14" x14ac:dyDescent="0.25">
      <c r="B6" s="7"/>
      <c r="C6" s="10">
        <v>12</v>
      </c>
      <c r="D6" s="10">
        <v>6</v>
      </c>
      <c r="E6" s="11">
        <f t="shared" si="0"/>
        <v>5</v>
      </c>
      <c r="F6" s="11">
        <f t="shared" si="1"/>
        <v>2</v>
      </c>
      <c r="G6" s="11">
        <f t="shared" si="2"/>
        <v>10</v>
      </c>
      <c r="H6" s="11">
        <f t="shared" si="3"/>
        <v>4</v>
      </c>
      <c r="I6" s="12">
        <f t="shared" si="4"/>
        <v>9.7142857142857135</v>
      </c>
      <c r="J6" s="13">
        <f t="shared" si="5"/>
        <v>2.2857142857142865</v>
      </c>
      <c r="K6" s="16">
        <f t="shared" si="6"/>
        <v>2.7142857142857135</v>
      </c>
      <c r="L6" s="16">
        <f t="shared" si="7"/>
        <v>7.3673469387755057</v>
      </c>
      <c r="M6" s="11">
        <f t="shared" si="8"/>
        <v>25</v>
      </c>
      <c r="N6" s="12">
        <f t="shared" si="9"/>
        <v>5.2244897959183705</v>
      </c>
    </row>
    <row r="7" spans="2:14" x14ac:dyDescent="0.25">
      <c r="B7" s="7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2:14" x14ac:dyDescent="0.25">
      <c r="B8" s="14" t="s">
        <v>7</v>
      </c>
      <c r="C8" s="8">
        <f>SUM(C3:C6)</f>
        <v>28</v>
      </c>
      <c r="D8" s="8">
        <f>SUM(D3:D6)</f>
        <v>16</v>
      </c>
      <c r="E8" s="8">
        <f t="shared" ref="E8:N8" si="10">SUM(E3:E6)</f>
        <v>0</v>
      </c>
      <c r="F8" s="8">
        <f t="shared" si="10"/>
        <v>0</v>
      </c>
      <c r="G8" s="8">
        <f t="shared" si="10"/>
        <v>19</v>
      </c>
      <c r="H8" s="8">
        <f t="shared" si="10"/>
        <v>14</v>
      </c>
      <c r="I8" s="8">
        <f t="shared" si="10"/>
        <v>28</v>
      </c>
      <c r="J8" s="8">
        <f t="shared" si="10"/>
        <v>0</v>
      </c>
      <c r="K8" s="8">
        <f t="shared" si="10"/>
        <v>0</v>
      </c>
      <c r="L8" s="8">
        <f t="shared" si="10"/>
        <v>25.785714285714278</v>
      </c>
      <c r="M8" s="8">
        <f t="shared" si="10"/>
        <v>38</v>
      </c>
      <c r="N8" s="9">
        <f t="shared" si="10"/>
        <v>12.214285714285719</v>
      </c>
    </row>
    <row r="9" spans="2:14" x14ac:dyDescent="0.25">
      <c r="B9" s="14" t="s">
        <v>8</v>
      </c>
      <c r="C9" s="8">
        <f>C8/4</f>
        <v>7</v>
      </c>
      <c r="D9" s="8">
        <f>D8/4</f>
        <v>4</v>
      </c>
      <c r="E9" s="8"/>
      <c r="F9" s="8"/>
      <c r="G9" s="8"/>
      <c r="H9" s="8"/>
      <c r="I9" s="8"/>
      <c r="J9" s="8"/>
      <c r="K9" s="8"/>
      <c r="L9" s="8" t="s">
        <v>44</v>
      </c>
      <c r="M9" s="8" t="s">
        <v>43</v>
      </c>
      <c r="N9" s="9" t="s">
        <v>42</v>
      </c>
    </row>
    <row r="10" spans="2:14" x14ac:dyDescent="0.25">
      <c r="B10" s="14"/>
      <c r="C10" s="8"/>
      <c r="D10" s="8"/>
      <c r="E10" s="8"/>
      <c r="F10" s="8"/>
      <c r="G10" s="8"/>
      <c r="H10" s="8"/>
      <c r="I10" s="8"/>
      <c r="J10" s="8"/>
      <c r="K10" s="8"/>
      <c r="L10" s="8"/>
      <c r="N10" s="9"/>
    </row>
    <row r="11" spans="2:14" x14ac:dyDescent="0.25">
      <c r="B11" s="14" t="s">
        <v>50</v>
      </c>
      <c r="C11" s="8">
        <f>COUNT(C3:C6)</f>
        <v>4</v>
      </c>
      <c r="D11" s="8"/>
      <c r="E11" s="11"/>
      <c r="F11" s="8"/>
      <c r="G11" s="8"/>
      <c r="H11" s="8"/>
      <c r="I11" s="8"/>
      <c r="J11" s="8"/>
      <c r="M11" s="20">
        <f>L8+N8</f>
        <v>38</v>
      </c>
      <c r="N11" s="9"/>
    </row>
    <row r="12" spans="2:14" x14ac:dyDescent="0.25">
      <c r="B12" s="14" t="s">
        <v>6</v>
      </c>
      <c r="C12" s="17">
        <f>SUM(G3:G6)/SUM(H3:H6)</f>
        <v>1.3571428571428572</v>
      </c>
      <c r="D12" s="11"/>
      <c r="E12" s="16"/>
      <c r="F12" s="11"/>
      <c r="G12" s="11"/>
      <c r="H12" s="11"/>
      <c r="I12" s="11"/>
      <c r="J12" s="11"/>
      <c r="K12" s="11"/>
      <c r="L12" s="11"/>
      <c r="N12" s="21" t="s">
        <v>52</v>
      </c>
    </row>
    <row r="13" spans="2:14" x14ac:dyDescent="0.25">
      <c r="B13" s="14" t="s">
        <v>53</v>
      </c>
      <c r="C13" s="17">
        <f>C9-C12*D9</f>
        <v>1.5714285714285712</v>
      </c>
      <c r="D13" s="11"/>
      <c r="E13" s="16"/>
      <c r="F13" s="11"/>
      <c r="G13" s="11"/>
      <c r="H13" s="11"/>
      <c r="I13" s="11"/>
      <c r="J13" s="11"/>
      <c r="K13" s="11"/>
      <c r="L13" s="11"/>
      <c r="M13" s="11"/>
      <c r="N13" s="12"/>
    </row>
    <row r="14" spans="2:14" x14ac:dyDescent="0.25">
      <c r="B14" s="14" t="s">
        <v>38</v>
      </c>
      <c r="C14" s="17">
        <f>L8/M8</f>
        <v>0.67857142857142838</v>
      </c>
      <c r="D14" s="11"/>
      <c r="E14" s="13"/>
      <c r="F14" s="11"/>
      <c r="G14" s="11"/>
      <c r="H14" s="11"/>
      <c r="I14" s="11"/>
      <c r="J14" s="11"/>
      <c r="K14" s="11"/>
      <c r="L14" s="11"/>
      <c r="M14" s="11"/>
      <c r="N14" s="12"/>
    </row>
    <row r="15" spans="2:14" x14ac:dyDescent="0.25">
      <c r="B15" s="14" t="s">
        <v>41</v>
      </c>
      <c r="C15" s="15">
        <f>1-N8/M8</f>
        <v>0.67857142857142838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2:14" x14ac:dyDescent="0.25">
      <c r="B16" s="14" t="s">
        <v>49</v>
      </c>
      <c r="C16" s="15">
        <f>SQRT(N8/(C11-2))</f>
        <v>2.4712634131437423</v>
      </c>
      <c r="D16" s="11"/>
      <c r="E16" s="16"/>
      <c r="F16" s="11"/>
      <c r="G16" s="11"/>
      <c r="H16" s="11"/>
      <c r="I16" s="11"/>
      <c r="J16" s="11"/>
      <c r="K16" s="11"/>
      <c r="L16" s="11"/>
      <c r="M16" s="11"/>
      <c r="N16" s="12"/>
    </row>
    <row r="17" spans="2:14" x14ac:dyDescent="0.25">
      <c r="B17" s="14" t="s">
        <v>51</v>
      </c>
      <c r="C17" s="15">
        <f>SQRT(N8)</f>
        <v>3.4948942350643057</v>
      </c>
      <c r="D17" s="11"/>
      <c r="E17" s="16"/>
      <c r="F17" s="11"/>
      <c r="G17" s="11"/>
      <c r="H17" s="11"/>
      <c r="I17" s="11"/>
      <c r="J17" s="11"/>
      <c r="K17" s="11"/>
      <c r="L17" s="11"/>
      <c r="M17" s="11"/>
      <c r="N17" s="12"/>
    </row>
  </sheetData>
  <pageMargins left="0.25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dimension ref="A1:I28"/>
  <sheetViews>
    <sheetView workbookViewId="0"/>
  </sheetViews>
  <sheetFormatPr defaultRowHeight="15" x14ac:dyDescent="0.25"/>
  <cols>
    <col min="1" max="1" width="17.28515625" customWidth="1"/>
    <col min="2" max="2" width="11.85546875" bestFit="1" customWidth="1"/>
    <col min="3" max="3" width="13.85546875" bestFit="1" customWidth="1"/>
    <col min="4" max="5" width="11.85546875" bestFit="1" customWidth="1"/>
    <col min="6" max="6" width="12.8554687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0.82375447104791411</v>
      </c>
    </row>
    <row r="5" spans="1:9" x14ac:dyDescent="0.25">
      <c r="A5" s="2" t="s">
        <v>12</v>
      </c>
      <c r="B5" s="2">
        <v>0.67857142857142871</v>
      </c>
    </row>
    <row r="6" spans="1:9" x14ac:dyDescent="0.25">
      <c r="A6" s="2" t="s">
        <v>13</v>
      </c>
      <c r="B6" s="2">
        <v>0.51785714285714302</v>
      </c>
    </row>
    <row r="7" spans="1:9" x14ac:dyDescent="0.25">
      <c r="A7" s="2" t="s">
        <v>14</v>
      </c>
      <c r="B7" s="2">
        <v>2.4712634131437414</v>
      </c>
      <c r="C7">
        <f>SQRT(D7)</f>
        <v>2.4712634131437414</v>
      </c>
      <c r="D7">
        <f>C13/(B8-2)</f>
        <v>6.107142857142855</v>
      </c>
    </row>
    <row r="8" spans="1:9" ht="15.75" thickBot="1" x14ac:dyDescent="0.3">
      <c r="A8" s="3" t="s">
        <v>15</v>
      </c>
      <c r="B8" s="3">
        <v>4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25.785714285714292</v>
      </c>
      <c r="D12" s="2">
        <v>25.785714285714292</v>
      </c>
      <c r="E12" s="2">
        <v>4.222222222222225</v>
      </c>
      <c r="F12" s="2">
        <v>0.17624552895208589</v>
      </c>
    </row>
    <row r="13" spans="1:9" x14ac:dyDescent="0.25">
      <c r="A13" s="2" t="s">
        <v>18</v>
      </c>
      <c r="B13" s="2">
        <v>2</v>
      </c>
      <c r="C13" s="2">
        <v>12.21428571428571</v>
      </c>
      <c r="D13" s="2">
        <v>6.107142857142855</v>
      </c>
      <c r="E13" s="2"/>
      <c r="F13" s="2"/>
    </row>
    <row r="14" spans="1:9" ht="15.75" thickBot="1" x14ac:dyDescent="0.3">
      <c r="A14" s="3" t="s">
        <v>19</v>
      </c>
      <c r="B14" s="3">
        <v>3</v>
      </c>
      <c r="C14" s="3">
        <v>38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1.5714285714285712</v>
      </c>
      <c r="C17" s="2">
        <v>2.9165694833177569</v>
      </c>
      <c r="D17" s="2">
        <v>0.53879346280513962</v>
      </c>
      <c r="E17" s="2">
        <v>0.64397845268852227</v>
      </c>
      <c r="F17" s="2">
        <v>-10.977557077472559</v>
      </c>
      <c r="G17" s="2">
        <v>14.120414220329701</v>
      </c>
      <c r="H17" s="2">
        <v>-10.977557077472559</v>
      </c>
      <c r="I17" s="2">
        <v>14.120414220329701</v>
      </c>
    </row>
    <row r="18" spans="1:9" ht="15.75" thickBot="1" x14ac:dyDescent="0.3">
      <c r="A18" s="3" t="s">
        <v>33</v>
      </c>
      <c r="B18" s="3">
        <v>1.3571428571428572</v>
      </c>
      <c r="C18" s="3">
        <v>0.66047292888953313</v>
      </c>
      <c r="D18" s="3">
        <v>2.0548046676563256</v>
      </c>
      <c r="E18" s="3">
        <v>0.17624552895208601</v>
      </c>
      <c r="F18" s="3">
        <v>-1.484642793269316</v>
      </c>
      <c r="G18" s="3">
        <v>4.1989285075550304</v>
      </c>
      <c r="H18" s="3">
        <v>-1.484642793269316</v>
      </c>
      <c r="I18" s="3">
        <v>4.1989285075550304</v>
      </c>
    </row>
    <row r="22" spans="1:9" x14ac:dyDescent="0.25">
      <c r="A22" t="s">
        <v>34</v>
      </c>
    </row>
    <row r="23" spans="1:9" ht="15.75" thickBot="1" x14ac:dyDescent="0.3"/>
    <row r="24" spans="1:9" x14ac:dyDescent="0.25">
      <c r="A24" s="4" t="s">
        <v>35</v>
      </c>
      <c r="B24" s="4" t="s">
        <v>36</v>
      </c>
      <c r="C24" s="4" t="s">
        <v>37</v>
      </c>
    </row>
    <row r="25" spans="1:9" x14ac:dyDescent="0.25">
      <c r="A25" s="2">
        <v>1</v>
      </c>
      <c r="B25" s="18">
        <v>2.9285714285714284</v>
      </c>
      <c r="C25" s="18">
        <v>1.0714285714285716</v>
      </c>
    </row>
    <row r="26" spans="1:9" x14ac:dyDescent="0.25">
      <c r="A26" s="2">
        <v>2</v>
      </c>
      <c r="B26" s="18">
        <v>7</v>
      </c>
      <c r="C26" s="18">
        <v>-2</v>
      </c>
    </row>
    <row r="27" spans="1:9" x14ac:dyDescent="0.25">
      <c r="A27" s="2">
        <v>3</v>
      </c>
      <c r="B27" s="18">
        <v>8.3571428571428577</v>
      </c>
      <c r="C27" s="18">
        <v>-1.3571428571428577</v>
      </c>
    </row>
    <row r="28" spans="1:9" ht="15.75" thickBot="1" x14ac:dyDescent="0.3">
      <c r="A28" s="3">
        <v>4</v>
      </c>
      <c r="B28" s="19">
        <v>9.7142857142857135</v>
      </c>
      <c r="C28" s="19">
        <v>2.2857142857142865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Handrolled</vt:lpstr>
      <vt:lpstr>Excel reg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</cp:lastModifiedBy>
  <cp:lastPrinted>2022-02-28T13:31:02Z</cp:lastPrinted>
  <dcterms:created xsi:type="dcterms:W3CDTF">2021-10-08T16:31:05Z</dcterms:created>
  <dcterms:modified xsi:type="dcterms:W3CDTF">2022-03-02T14:21:04Z</dcterms:modified>
</cp:coreProperties>
</file>