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0/"/>
    </mc:Choice>
  </mc:AlternateContent>
  <xr:revisionPtr revIDLastSave="2" documentId="8_{16426467-566F-4334-8DDD-BEC063E257DB}" xr6:coauthVersionLast="47" xr6:coauthVersionMax="47" xr10:uidLastSave="{2F3FE49A-AB88-4D67-A0EC-2DED8FF8D568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E12" i="2"/>
  <c r="E13" i="2"/>
  <c r="E14" i="2"/>
  <c r="E15" i="2"/>
  <c r="E16" i="2"/>
  <c r="E11" i="2"/>
  <c r="D11" i="2"/>
  <c r="D16" i="2"/>
  <c r="D15" i="2"/>
  <c r="D14" i="2"/>
  <c r="D13" i="2"/>
  <c r="D12" i="2"/>
  <c r="C17" i="2"/>
  <c r="C11" i="2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2" i="2" l="1"/>
  <c r="C13" i="2" s="1"/>
  <c r="I6" i="2" s="1"/>
  <c r="G8" i="2"/>
  <c r="M8" i="2"/>
  <c r="I5" i="2" l="1"/>
  <c r="I3" i="2"/>
  <c r="J3" i="2" s="1"/>
  <c r="I4" i="2"/>
  <c r="K4" i="2" s="1"/>
  <c r="L4" i="2" s="1"/>
  <c r="K5" i="2"/>
  <c r="L5" i="2" s="1"/>
  <c r="J5" i="2"/>
  <c r="N5" i="2" s="1"/>
  <c r="J6" i="2"/>
  <c r="N6" i="2" s="1"/>
  <c r="K6" i="2"/>
  <c r="L6" i="2" s="1"/>
  <c r="J4" i="2" l="1"/>
  <c r="N4" i="2" s="1"/>
  <c r="I8" i="2"/>
  <c r="K3" i="2"/>
  <c r="K8" i="2" s="1"/>
  <c r="N3" i="2"/>
  <c r="N8" i="2" s="1"/>
  <c r="J8" i="2"/>
  <c r="L3" i="2" l="1"/>
  <c r="L8" i="2" s="1"/>
  <c r="C15" i="2"/>
  <c r="C16" i="2"/>
  <c r="C14" i="2" l="1"/>
  <c r="M13" i="2"/>
</calcChain>
</file>

<file path=xl/sharedStrings.xml><?xml version="1.0" encoding="utf-8"?>
<sst xmlns="http://schemas.openxmlformats.org/spreadsheetml/2006/main" count="60" uniqueCount="58">
  <si>
    <t>X</t>
  </si>
  <si>
    <t>Y</t>
  </si>
  <si>
    <t>x</t>
  </si>
  <si>
    <t>y</t>
  </si>
  <si>
    <t>xy</t>
  </si>
  <si>
    <t>x^2</t>
  </si>
  <si>
    <t>b1 = 19/14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</si>
  <si>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</si>
  <si>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</si>
  <si>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</si>
  <si>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</si>
  <si>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</si>
  <si>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</si>
  <si>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</si>
  <si>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</si>
  <si>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</si>
  <si>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</si>
  <si>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</si>
  <si>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</si>
  <si>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</si>
  <si>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</si>
  <si>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</si>
  <si>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</si>
  <si>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</si>
  <si>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</si>
  <si>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</si>
  <si>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</si>
  <si>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</si>
  <si>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</si>
  <si>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</si>
  <si>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</si>
  <si>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</si>
  <si>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</si>
  <si>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</si>
  <si>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</si>
  <si>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</si>
  <si>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</si>
  <si>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</si>
  <si>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</si>
  <si>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</si>
  <si>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</si>
  <si>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</si>
  <si>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RSS</t>
  </si>
  <si>
    <t>TSS</t>
  </si>
  <si>
    <t>ESS</t>
  </si>
  <si>
    <t>y_hat</t>
  </si>
  <si>
    <t>u_hat</t>
  </si>
  <si>
    <t>u_hat^2</t>
  </si>
  <si>
    <t>y_hat^2</t>
  </si>
  <si>
    <t>n</t>
  </si>
  <si>
    <t>RMSR = sqrt(RSS/n)</t>
  </si>
  <si>
    <t>TSS Check (ESS+RSS)</t>
  </si>
  <si>
    <t>b0=Ybar - b1*Xbar</t>
  </si>
  <si>
    <t>Excel Output</t>
  </si>
  <si>
    <t>Diff.</t>
  </si>
  <si>
    <t>My Calcs</t>
  </si>
  <si>
    <t>SER = sqrt(RSS/(n-2))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</si>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</sst>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94658</xdr:colOff>
      <xdr:row>1</xdr:row>
      <xdr:rowOff>37865</xdr:rowOff>
    </xdr:from>
    <xdr:to>
      <xdr:col>19</xdr:col>
      <xdr:colOff>319470</xdr:colOff>
      <xdr:row>7</xdr:row>
      <xdr:rowOff>133982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2012" y="222448"/>
          <a:ext cx="3490527" cy="1203621"/>
        </a:xfrm>
        <a:prstGeom prst="rect">
          <a:avLst/>
        </a:prstGeom>
      </xdr:spPr>
    </xdr:pic>
    <xdr:clientData/>
  </xdr:twoCellAnchor>
  <xdr:twoCellAnchor editAs="oneCell">
    <xdr:from>
      <xdr:col>14</xdr:col>
      <xdr:colOff>189152</xdr:colOff>
      <xdr:row>8</xdr:row>
      <xdr:rowOff>17707</xdr:rowOff>
    </xdr:from>
    <xdr:to>
      <xdr:col>17</xdr:col>
      <xdr:colOff>349611</xdr:colOff>
      <xdr:row>11</xdr:row>
      <xdr:rowOff>67556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F3F58-552E-455D-8C0D-2B055D86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506" y="1494377"/>
          <a:ext cx="2119888" cy="603602"/>
        </a:xfrm>
        <a:prstGeom prst="rect">
          <a:avLst/>
        </a:prstGeom>
      </xdr:spPr>
    </xdr:pic>
    <xdr:clientData/>
  </xdr:twoCellAnchor>
  <xdr:twoCellAnchor editAs="oneCell">
    <xdr:from>
      <xdr:col>14</xdr:col>
      <xdr:colOff>174955</xdr:colOff>
      <xdr:row>12</xdr:row>
      <xdr:rowOff>23136</xdr:rowOff>
    </xdr:from>
    <xdr:to>
      <xdr:col>19</xdr:col>
      <xdr:colOff>353826</xdr:colOff>
      <xdr:row>16</xdr:row>
      <xdr:rowOff>24906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2309" y="2238142"/>
          <a:ext cx="3444586" cy="74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17"/>
  <sheetViews>
    <sheetView showGridLines="0" tabSelected="1" zoomScaleNormal="100" workbookViewId="0"/>
  </sheetViews>
  <sheetFormatPr defaultRowHeight="14.6" x14ac:dyDescent="0.4"/>
  <cols>
    <col min="1" max="1" width="2.3828125" customWidth="1"/>
    <col min="2" max="2" width="19.3828125" bestFit="1" customWidth="1"/>
    <col min="3" max="3" width="10.07421875" style="1" customWidth="1"/>
    <col min="4" max="4" width="12.07421875" style="1" customWidth="1"/>
    <col min="5" max="8" width="8.3828125" style="1" customWidth="1"/>
    <col min="9" max="13" width="7.84375" style="1" customWidth="1"/>
    <col min="14" max="14" width="9.3046875" style="5" customWidth="1"/>
  </cols>
  <sheetData>
    <row r="2" spans="2:14" x14ac:dyDescent="0.4">
      <c r="B2" s="22" t="s">
        <v>57</v>
      </c>
      <c r="C2" s="7" t="s">
        <v>1</v>
      </c>
      <c r="D2" s="7" t="s">
        <v>0</v>
      </c>
      <c r="E2" s="7" t="s">
        <v>3</v>
      </c>
      <c r="F2" s="7" t="s">
        <v>2</v>
      </c>
      <c r="G2" s="7" t="s">
        <v>4</v>
      </c>
      <c r="H2" s="7" t="s">
        <v>5</v>
      </c>
      <c r="I2" s="7" t="s">
        <v>39</v>
      </c>
      <c r="J2" s="7" t="s">
        <v>46</v>
      </c>
      <c r="K2" s="14" t="s">
        <v>45</v>
      </c>
      <c r="L2" s="7" t="s">
        <v>48</v>
      </c>
      <c r="M2" s="7" t="s">
        <v>40</v>
      </c>
      <c r="N2" s="8" t="s">
        <v>47</v>
      </c>
    </row>
    <row r="3" spans="2:14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1">
        <f>$C$13+D3*$C$12</f>
        <v>2.9285714285714284</v>
      </c>
      <c r="J3" s="12">
        <f>C3-I3</f>
        <v>1.0714285714285716</v>
      </c>
      <c r="K3" s="15">
        <f>I3-$C$9</f>
        <v>-4.0714285714285712</v>
      </c>
      <c r="L3" s="15">
        <f>K3^2</f>
        <v>16.576530612244895</v>
      </c>
      <c r="M3" s="10">
        <f>E3^2</f>
        <v>9</v>
      </c>
      <c r="N3" s="11">
        <f>J3^2</f>
        <v>1.1479591836734697</v>
      </c>
    </row>
    <row r="4" spans="2:14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1">
        <f t="shared" ref="I4:I6" si="4">$C$13+D4*$C$12</f>
        <v>7</v>
      </c>
      <c r="J4" s="12">
        <f t="shared" ref="J4:J6" si="5">C4-I4</f>
        <v>-2</v>
      </c>
      <c r="K4" s="15">
        <f t="shared" ref="K4:K6" si="6">I4-$C$9</f>
        <v>0</v>
      </c>
      <c r="L4" s="15">
        <f t="shared" ref="L4:L6" si="7">K4^2</f>
        <v>0</v>
      </c>
      <c r="M4" s="10">
        <f t="shared" ref="M4:M6" si="8">E4^2</f>
        <v>4</v>
      </c>
      <c r="N4" s="11">
        <f t="shared" ref="N4:N6" si="9">J4^2</f>
        <v>4</v>
      </c>
    </row>
    <row r="5" spans="2:14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1">
        <f t="shared" si="4"/>
        <v>8.3571428571428577</v>
      </c>
      <c r="J5" s="12">
        <f t="shared" si="5"/>
        <v>-1.3571428571428577</v>
      </c>
      <c r="K5" s="15">
        <f t="shared" si="6"/>
        <v>1.3571428571428577</v>
      </c>
      <c r="L5" s="15">
        <f t="shared" si="7"/>
        <v>1.8418367346938789</v>
      </c>
      <c r="M5" s="10">
        <f t="shared" si="8"/>
        <v>0</v>
      </c>
      <c r="N5" s="11">
        <f t="shared" si="9"/>
        <v>1.8418367346938789</v>
      </c>
    </row>
    <row r="6" spans="2:14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1">
        <f t="shared" si="4"/>
        <v>9.7142857142857135</v>
      </c>
      <c r="J6" s="12">
        <f t="shared" si="5"/>
        <v>2.2857142857142865</v>
      </c>
      <c r="K6" s="15">
        <f t="shared" si="6"/>
        <v>2.7142857142857135</v>
      </c>
      <c r="L6" s="15">
        <f t="shared" si="7"/>
        <v>7.3673469387755057</v>
      </c>
      <c r="M6" s="10">
        <f t="shared" si="8"/>
        <v>25</v>
      </c>
      <c r="N6" s="11">
        <f t="shared" si="9"/>
        <v>5.2244897959183705</v>
      </c>
    </row>
    <row r="7" spans="2:14" x14ac:dyDescent="0.4">
      <c r="B7" s="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2:14" x14ac:dyDescent="0.4">
      <c r="B8" s="13" t="s">
        <v>7</v>
      </c>
      <c r="C8" s="7">
        <f>SUM(C3:C6)</f>
        <v>28</v>
      </c>
      <c r="D8" s="7">
        <f>SUM(D3:D6)</f>
        <v>16</v>
      </c>
      <c r="E8" s="7">
        <f t="shared" ref="E8:N8" si="10">SUM(E3:E6)</f>
        <v>0</v>
      </c>
      <c r="F8" s="7">
        <f t="shared" si="10"/>
        <v>0</v>
      </c>
      <c r="G8" s="7">
        <f t="shared" si="10"/>
        <v>19</v>
      </c>
      <c r="H8" s="7">
        <f t="shared" si="10"/>
        <v>14</v>
      </c>
      <c r="I8" s="7">
        <f t="shared" si="10"/>
        <v>28</v>
      </c>
      <c r="J8" s="7">
        <f t="shared" si="10"/>
        <v>0</v>
      </c>
      <c r="K8" s="7">
        <f t="shared" si="10"/>
        <v>0</v>
      </c>
      <c r="L8" s="7">
        <f t="shared" si="10"/>
        <v>25.785714285714278</v>
      </c>
      <c r="M8" s="7">
        <f t="shared" si="10"/>
        <v>38</v>
      </c>
      <c r="N8" s="8">
        <f t="shared" si="10"/>
        <v>12.214285714285719</v>
      </c>
    </row>
    <row r="9" spans="2:14" x14ac:dyDescent="0.4">
      <c r="B9" s="13" t="s">
        <v>8</v>
      </c>
      <c r="C9" s="7">
        <f>C8/4</f>
        <v>7</v>
      </c>
      <c r="D9" s="7">
        <f>D8/4</f>
        <v>4</v>
      </c>
      <c r="E9" s="7"/>
      <c r="F9" s="7"/>
      <c r="G9" s="7"/>
      <c r="H9" s="7"/>
      <c r="I9" s="7"/>
      <c r="J9" s="7"/>
      <c r="K9" s="7"/>
      <c r="L9" s="7" t="s">
        <v>44</v>
      </c>
      <c r="M9" s="7" t="s">
        <v>43</v>
      </c>
      <c r="N9" s="8" t="s">
        <v>42</v>
      </c>
    </row>
    <row r="10" spans="2:14" x14ac:dyDescent="0.4">
      <c r="B10" s="13"/>
      <c r="C10" s="7" t="s">
        <v>55</v>
      </c>
      <c r="D10" s="7" t="s">
        <v>53</v>
      </c>
      <c r="E10" s="7" t="s">
        <v>54</v>
      </c>
      <c r="F10" s="7"/>
      <c r="G10" s="7"/>
      <c r="H10" s="7"/>
      <c r="I10" s="7"/>
      <c r="J10" s="7"/>
      <c r="K10" s="7"/>
      <c r="L10" s="7"/>
      <c r="M10" s="7"/>
      <c r="N10" s="8"/>
    </row>
    <row r="11" spans="2:14" x14ac:dyDescent="0.4">
      <c r="B11" s="13" t="s">
        <v>49</v>
      </c>
      <c r="C11" s="7">
        <f>COUNT(C3:C6)</f>
        <v>4</v>
      </c>
      <c r="D11" s="1">
        <f>'Excel reg output'!B8</f>
        <v>4</v>
      </c>
      <c r="E11" s="10">
        <f>C11-D11</f>
        <v>0</v>
      </c>
      <c r="F11" s="7"/>
      <c r="G11" s="7"/>
      <c r="H11" s="7"/>
      <c r="I11" s="7"/>
      <c r="J11" s="7"/>
      <c r="K11" s="7"/>
      <c r="L11" s="7"/>
      <c r="M11" s="7"/>
      <c r="N11" s="8"/>
    </row>
    <row r="12" spans="2:14" x14ac:dyDescent="0.4">
      <c r="B12" s="13" t="s">
        <v>6</v>
      </c>
      <c r="C12" s="16">
        <f>SUM(G3:G6)/SUM(H3:H6)</f>
        <v>1.3571428571428572</v>
      </c>
      <c r="D12" s="15">
        <f>'Excel reg output'!B18</f>
        <v>1.3571428571428572</v>
      </c>
      <c r="E12" s="10">
        <f t="shared" ref="E12:E16" si="11">C12-D12</f>
        <v>0</v>
      </c>
      <c r="F12" s="10"/>
      <c r="G12" s="10"/>
      <c r="H12" s="10"/>
      <c r="I12" s="10"/>
      <c r="J12" s="10"/>
      <c r="K12" s="10"/>
      <c r="L12" s="7"/>
      <c r="M12" s="20" t="s">
        <v>51</v>
      </c>
      <c r="N12" s="11" t="s">
        <v>54</v>
      </c>
    </row>
    <row r="13" spans="2:14" x14ac:dyDescent="0.4">
      <c r="B13" s="13" t="s">
        <v>52</v>
      </c>
      <c r="C13" s="16">
        <f>C9-C12*D9</f>
        <v>1.5714285714285712</v>
      </c>
      <c r="D13" s="15">
        <f>'Excel reg output'!B17</f>
        <v>1.5714285714285712</v>
      </c>
      <c r="E13" s="10">
        <f t="shared" si="11"/>
        <v>0</v>
      </c>
      <c r="F13" s="10"/>
      <c r="G13" s="10"/>
      <c r="H13" s="10"/>
      <c r="I13" s="10"/>
      <c r="J13" s="10"/>
      <c r="K13" s="10"/>
      <c r="M13" s="19">
        <f>L8+N8</f>
        <v>38</v>
      </c>
      <c r="N13" s="12">
        <f>M8-M13</f>
        <v>0</v>
      </c>
    </row>
    <row r="14" spans="2:14" x14ac:dyDescent="0.4">
      <c r="B14" s="13" t="s">
        <v>38</v>
      </c>
      <c r="C14" s="16">
        <f>L8/M8</f>
        <v>0.67857142857142838</v>
      </c>
      <c r="D14" s="15">
        <f>'Excel reg output'!B5</f>
        <v>0.67857142857142871</v>
      </c>
      <c r="E14" s="10">
        <f t="shared" si="11"/>
        <v>0</v>
      </c>
      <c r="F14" s="10"/>
      <c r="G14" s="10"/>
      <c r="H14" s="10"/>
      <c r="I14" s="10"/>
      <c r="J14" s="10"/>
      <c r="K14" s="10"/>
      <c r="L14" s="10"/>
      <c r="M14" s="10"/>
      <c r="N14" s="11"/>
    </row>
    <row r="15" spans="2:14" x14ac:dyDescent="0.4">
      <c r="B15" s="13" t="s">
        <v>41</v>
      </c>
      <c r="C15" s="14">
        <f>1-N8/M8</f>
        <v>0.67857142857142838</v>
      </c>
      <c r="D15" s="15">
        <f>'Excel reg output'!B5</f>
        <v>0.67857142857142871</v>
      </c>
      <c r="E15" s="10">
        <f t="shared" si="11"/>
        <v>0</v>
      </c>
      <c r="F15" s="10"/>
      <c r="G15" s="10"/>
      <c r="H15" s="10"/>
      <c r="I15" s="10"/>
      <c r="J15" s="10"/>
      <c r="K15" s="10"/>
      <c r="L15" s="10"/>
      <c r="M15" s="10"/>
      <c r="N15" s="11"/>
    </row>
    <row r="16" spans="2:14" x14ac:dyDescent="0.4">
      <c r="B16" s="13" t="s">
        <v>56</v>
      </c>
      <c r="C16" s="14">
        <f>SQRT(N8/(C11-2))</f>
        <v>2.4712634131437423</v>
      </c>
      <c r="D16" s="15">
        <f>'Excel reg output'!B7</f>
        <v>2.4712634131437414</v>
      </c>
      <c r="E16" s="10">
        <f t="shared" si="11"/>
        <v>0</v>
      </c>
      <c r="F16" s="10"/>
      <c r="G16" s="10"/>
      <c r="H16" s="10"/>
      <c r="I16" s="10"/>
      <c r="J16" s="10"/>
      <c r="K16" s="10"/>
      <c r="L16" s="10"/>
      <c r="M16" s="10"/>
      <c r="N16" s="11"/>
    </row>
    <row r="17" spans="2:14" x14ac:dyDescent="0.4">
      <c r="B17" s="13" t="s">
        <v>50</v>
      </c>
      <c r="C17" s="14">
        <f>SQRT(N8/C11)</f>
        <v>1.7474471175321529</v>
      </c>
      <c r="D17" s="10"/>
      <c r="E17" s="15"/>
      <c r="F17" s="10"/>
      <c r="G17" s="10"/>
      <c r="H17" s="10"/>
      <c r="I17" s="10"/>
      <c r="J17" s="10"/>
      <c r="K17" s="10"/>
      <c r="L17" s="10"/>
      <c r="M17" s="10"/>
      <c r="N17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9</v>
      </c>
    </row>
    <row r="2" spans="1:9" ht="15" thickBot="1" x14ac:dyDescent="0.45"/>
    <row r="3" spans="1:9" x14ac:dyDescent="0.4">
      <c r="A3" s="4" t="s">
        <v>10</v>
      </c>
      <c r="B3" s="4"/>
    </row>
    <row r="4" spans="1:9" x14ac:dyDescent="0.4">
      <c r="A4" t="s">
        <v>11</v>
      </c>
      <c r="B4" s="17">
        <v>0.82375447104791411</v>
      </c>
    </row>
    <row r="5" spans="1:9" x14ac:dyDescent="0.4">
      <c r="A5" t="s">
        <v>12</v>
      </c>
      <c r="B5" s="17">
        <v>0.67857142857142871</v>
      </c>
    </row>
    <row r="6" spans="1:9" x14ac:dyDescent="0.4">
      <c r="A6" t="s">
        <v>13</v>
      </c>
      <c r="B6" s="17">
        <v>0.51785714285714302</v>
      </c>
    </row>
    <row r="7" spans="1:9" x14ac:dyDescent="0.4">
      <c r="A7" t="s">
        <v>14</v>
      </c>
      <c r="B7" s="17">
        <v>2.4712634131437414</v>
      </c>
    </row>
    <row r="8" spans="1:9" ht="15" thickBot="1" x14ac:dyDescent="0.45">
      <c r="A8" s="2" t="s">
        <v>15</v>
      </c>
      <c r="B8" s="2">
        <v>4</v>
      </c>
    </row>
    <row r="10" spans="1:9" ht="15" thickBot="1" x14ac:dyDescent="0.45">
      <c r="A10" t="s">
        <v>16</v>
      </c>
    </row>
    <row r="11" spans="1:9" x14ac:dyDescent="0.4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4">
      <c r="A12" t="s">
        <v>17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18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19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4">
      <c r="A17" t="s">
        <v>20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33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t="s">
        <v>34</v>
      </c>
    </row>
    <row r="23" spans="1:9" ht="15" thickBot="1" x14ac:dyDescent="0.45"/>
    <row r="24" spans="1:9" x14ac:dyDescent="0.4">
      <c r="A24" s="3" t="s">
        <v>35</v>
      </c>
      <c r="B24" s="3" t="s">
        <v>36</v>
      </c>
      <c r="C24" s="3" t="s">
        <v>37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Handrolled</vt:lpstr>
      <vt:lpstr>Excel reg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2023-03-01T20:08:40Z</dcterms:modified>
</cp:coreProperties>
</file>