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mscproj\src\"/>
    </mc:Choice>
  </mc:AlternateContent>
  <xr:revisionPtr revIDLastSave="0" documentId="13_ncr:1_{04DAABEE-A52D-4E14-BF24-DB3C5167EEC5}" xr6:coauthVersionLast="45" xr6:coauthVersionMax="45" xr10:uidLastSave="{00000000-0000-0000-0000-000000000000}"/>
  <bookViews>
    <workbookView xWindow="-110" yWindow="-110" windowWidth="19420" windowHeight="103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 i="1" l="1"/>
  <c r="I27" i="1"/>
  <c r="I23" i="1"/>
  <c r="I38" i="1" s="1"/>
  <c r="K38" i="1" s="1"/>
  <c r="K25" i="1"/>
  <c r="K26" i="1"/>
  <c r="K27" i="1"/>
  <c r="K28" i="1"/>
  <c r="K29" i="1"/>
  <c r="K30" i="1"/>
  <c r="K31" i="1"/>
  <c r="K32" i="1"/>
  <c r="K35" i="1"/>
  <c r="K36" i="1"/>
  <c r="K37" i="1"/>
  <c r="K23" i="1"/>
  <c r="E29" i="1"/>
  <c r="E27" i="1"/>
  <c r="E23" i="1"/>
  <c r="J23" i="1"/>
  <c r="J37" i="1"/>
  <c r="J30" i="1"/>
  <c r="H16" i="1"/>
  <c r="F16" i="1"/>
  <c r="B16" i="1"/>
  <c r="Q16" i="1" s="1"/>
  <c r="P15" i="1"/>
  <c r="I15" i="1"/>
  <c r="B15" i="1"/>
  <c r="P12" i="1"/>
  <c r="Q12" i="1" s="1"/>
  <c r="I12" i="1"/>
  <c r="H13" i="1"/>
  <c r="F13" i="1"/>
  <c r="B13" i="1"/>
  <c r="B12" i="1"/>
  <c r="J38" i="1" l="1"/>
  <c r="Q13" i="1"/>
  <c r="Q15" i="1"/>
  <c r="E38" i="1"/>
</calcChain>
</file>

<file path=xl/sharedStrings.xml><?xml version="1.0" encoding="utf-8"?>
<sst xmlns="http://schemas.openxmlformats.org/spreadsheetml/2006/main" count="151" uniqueCount="91">
  <si>
    <t>rs</t>
  </si>
  <si>
    <t>rsRx</t>
  </si>
  <si>
    <t>singDbl</t>
  </si>
  <si>
    <t>mouseCell</t>
  </si>
  <si>
    <t>nummouse</t>
  </si>
  <si>
    <t>inoutbody</t>
  </si>
  <si>
    <t>useMethod</t>
  </si>
  <si>
    <t>period</t>
  </si>
  <si>
    <t>numrs</t>
  </si>
  <si>
    <t>disease</t>
  </si>
  <si>
    <t>incre</t>
  </si>
  <si>
    <t>decre</t>
  </si>
  <si>
    <t>title</t>
  </si>
  <si>
    <t>result</t>
  </si>
  <si>
    <t>time</t>
  </si>
  <si>
    <t>单用</t>
  </si>
  <si>
    <t>大鼠</t>
  </si>
  <si>
    <t>60只</t>
  </si>
  <si>
    <t>体内</t>
  </si>
  <si>
    <t>灌胃</t>
  </si>
  <si>
    <t>100mg/kg</t>
  </si>
  <si>
    <t>糖尿病</t>
  </si>
  <si>
    <t>综上所述，TMP可能通过调控SIRT1/AMPK/PGC-1α通路有效改善偏头痛大鼠的行为异常和痛觉敏感，减轻神经元凋亡，抑制炎症反应和NO表达，上调5-HT、NE、DA水平，从而发挥镇痛作用和神经元损伤保护作用。</t>
  </si>
  <si>
    <t>PD</t>
  </si>
  <si>
    <t>40只</t>
  </si>
  <si>
    <t>肥胖</t>
  </si>
  <si>
    <t>综上所述，年龄增长、高脂肪和高盐饮食、经常性饮酒、静态生活方式增多和体育锻炼不足是导致体内脂肪蓄积从而导致肥胖的重要因素。</t>
  </si>
  <si>
    <t>2007</t>
  </si>
  <si>
    <t>小鼠</t>
  </si>
  <si>
    <t>7d</t>
  </si>
  <si>
    <t>PND</t>
  </si>
  <si>
    <t>2023</t>
  </si>
  <si>
    <t>当归</t>
  </si>
  <si>
    <t>14d</t>
  </si>
  <si>
    <t>哮喘</t>
  </si>
  <si>
    <t>综上可见，当归具有明显的平喘作用，机制与其抑制TNF-旺／NF—KB通路和黏蛋白5ac表达有关。</t>
  </si>
  <si>
    <t>6周</t>
  </si>
  <si>
    <t>4周</t>
  </si>
  <si>
    <t>综上所述，当归多糖可改善糖尿病KK-Ay小鼠的血糖和血脂水平，抑制心肌细胞凋亡，其机制可能与抑制IRE1/ASK1/JNK信号通路有关。</t>
  </si>
  <si>
    <t>2022</t>
  </si>
  <si>
    <t>茯苓</t>
  </si>
  <si>
    <t>6d</t>
  </si>
  <si>
    <t>AMH</t>
  </si>
  <si>
    <t>4d</t>
  </si>
  <si>
    <t>30只</t>
  </si>
  <si>
    <t>8周</t>
  </si>
  <si>
    <t>阿尔茨海默病</t>
  </si>
  <si>
    <t>天麻</t>
  </si>
  <si>
    <t>32只</t>
  </si>
  <si>
    <t>21d</t>
  </si>
  <si>
    <t>综上，本文用川芎溶液给骨缺损模型组小鼠灌胃，观察小鼠日常状态、步态以及骨标本，发现川芎组小鼠伤口炎症消除快，说明川芎水煎液对伤口消炎和愈合有明显的促进作用。</t>
  </si>
  <si>
    <t>precision</t>
    <phoneticPr fontId="3" type="noConversion"/>
  </si>
  <si>
    <t>recall</t>
    <phoneticPr fontId="3" type="noConversion"/>
  </si>
  <si>
    <t>all</t>
    <phoneticPr fontId="3" type="noConversion"/>
  </si>
  <si>
    <t>f-score</t>
  </si>
  <si>
    <r>
      <t>•</t>
    </r>
    <r>
      <rPr>
        <sz val="12"/>
        <color rgb="FF304A46"/>
        <rFont val="Arial"/>
        <family val="2"/>
      </rPr>
      <t xml:space="preserve">Species name </t>
    </r>
  </si>
  <si>
    <r>
      <t>•</t>
    </r>
    <r>
      <rPr>
        <sz val="12"/>
        <color rgb="FF304A46"/>
        <rFont val="Arial"/>
        <family val="2"/>
      </rPr>
      <t>Target substances</t>
    </r>
  </si>
  <si>
    <r>
      <t>•</t>
    </r>
    <r>
      <rPr>
        <sz val="12"/>
        <color rgb="FF304A46"/>
        <rFont val="Arial"/>
        <family val="2"/>
      </rPr>
      <t>Used alone or in combination with other substances</t>
    </r>
  </si>
  <si>
    <r>
      <t>•</t>
    </r>
    <r>
      <rPr>
        <sz val="12"/>
        <color rgb="FF304A46"/>
        <rFont val="Arial"/>
        <family val="2"/>
      </rPr>
      <t xml:space="preserve">Testing samples </t>
    </r>
  </si>
  <si>
    <r>
      <t>•</t>
    </r>
    <r>
      <rPr>
        <sz val="12"/>
        <color rgb="FF304A46"/>
        <rFont val="Arial"/>
        <family val="2"/>
      </rPr>
      <t>Number of samples</t>
    </r>
  </si>
  <si>
    <t>use inside or outside</t>
  </si>
  <si>
    <r>
      <t>•</t>
    </r>
    <r>
      <rPr>
        <sz val="12"/>
        <color rgb="FF304A46"/>
        <rFont val="Arial"/>
        <family val="2"/>
      </rPr>
      <t>How substances be applied to samples</t>
    </r>
  </si>
  <si>
    <r>
      <t>•</t>
    </r>
    <r>
      <rPr>
        <sz val="12"/>
        <color rgb="FF304A46"/>
        <rFont val="Arial"/>
        <family val="2"/>
      </rPr>
      <t xml:space="preserve">Testing Period </t>
    </r>
  </si>
  <si>
    <r>
      <t>•</t>
    </r>
    <r>
      <rPr>
        <sz val="12"/>
        <color rgb="FF304A46"/>
        <rFont val="Arial"/>
        <family val="2"/>
      </rPr>
      <t>Dose of substances</t>
    </r>
  </si>
  <si>
    <r>
      <t>•</t>
    </r>
    <r>
      <rPr>
        <sz val="12"/>
        <color rgb="FF304A46"/>
        <rFont val="Arial"/>
        <family val="2"/>
      </rPr>
      <t>Name of disease</t>
    </r>
  </si>
  <si>
    <r>
      <t>•</t>
    </r>
    <r>
      <rPr>
        <sz val="12"/>
        <color rgb="FF304A46"/>
        <rFont val="Arial"/>
        <family val="2"/>
      </rPr>
      <t>TargetProtein(incre)</t>
    </r>
  </si>
  <si>
    <t>•TargetProtein(incre)</t>
  </si>
  <si>
    <r>
      <t>•</t>
    </r>
    <r>
      <rPr>
        <sz val="12"/>
        <color rgb="FF304A46"/>
        <rFont val="Arial"/>
        <family val="2"/>
      </rPr>
      <t xml:space="preserve">Title </t>
    </r>
  </si>
  <si>
    <r>
      <t>•</t>
    </r>
    <r>
      <rPr>
        <sz val="12"/>
        <color rgb="FF304A46"/>
        <rFont val="Arial"/>
        <family val="2"/>
      </rPr>
      <t>Conclusion</t>
    </r>
  </si>
  <si>
    <t>total</t>
  </si>
  <si>
    <t>f-score</t>
    <phoneticPr fontId="3" type="noConversion"/>
  </si>
  <si>
    <t>Recall</t>
    <phoneticPr fontId="3" type="noConversion"/>
  </si>
  <si>
    <t>ginseng</t>
    <phoneticPr fontId="3" type="noConversion"/>
  </si>
  <si>
    <t>non-ginseng</t>
    <phoneticPr fontId="3" type="noConversion"/>
  </si>
  <si>
    <t>Species Name, Substance Name, Usage Method, Test Object, Total Samples, Test Method, Administration Route, Test Duration, Dosage, Disease, Target - Increased Expression, Target - Decreased Expression, Literature Title, Conclusion, Publish Time</t>
    <phoneticPr fontId="3" type="noConversion"/>
  </si>
  <si>
    <t>Species Name</t>
  </si>
  <si>
    <t>Substance Name</t>
    <phoneticPr fontId="3" type="noConversion"/>
  </si>
  <si>
    <t>Usage MethodTest Object, Total Samples, Test Method, Administration Route, Test Duration, Dosage, Disease, Target - Increased Expression, Target - Decreased Expression, Literature Title, Conclusion, Publish Time</t>
    <phoneticPr fontId="3" type="noConversion"/>
  </si>
  <si>
    <t>Test Object</t>
    <phoneticPr fontId="3" type="noConversion"/>
  </si>
  <si>
    <t>Total Samples</t>
    <phoneticPr fontId="3" type="noConversion"/>
  </si>
  <si>
    <t>Test Method</t>
    <phoneticPr fontId="3" type="noConversion"/>
  </si>
  <si>
    <t>Administration Route</t>
    <phoneticPr fontId="3" type="noConversion"/>
  </si>
  <si>
    <t>Test Duration</t>
    <phoneticPr fontId="3" type="noConversion"/>
  </si>
  <si>
    <t>Dosage</t>
    <phoneticPr fontId="3" type="noConversion"/>
  </si>
  <si>
    <t>Disease</t>
    <phoneticPr fontId="3" type="noConversion"/>
  </si>
  <si>
    <t>Target - Increased Expression</t>
    <phoneticPr fontId="3" type="noConversion"/>
  </si>
  <si>
    <t xml:space="preserve"> Target - Decreased Expression</t>
    <phoneticPr fontId="3" type="noConversion"/>
  </si>
  <si>
    <t>Literature Title</t>
    <phoneticPr fontId="3" type="noConversion"/>
  </si>
  <si>
    <t>Conclusion</t>
    <phoneticPr fontId="3" type="noConversion"/>
  </si>
  <si>
    <t>Publish Time</t>
  </si>
  <si>
    <t>Average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</si>
</sst>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1"/>
      <color theme="1"/>
      <name val="宋体"/>
      <family val="2"/>
      <scheme val="minor"/>
    </font>
    <font>
      <b/>
      <sz val="11"/>
      <name val="宋体"/>
      <charset val="134"/>
    </font>
    <font>
      <sz val="11"/>
      <color theme="1"/>
      <name val="宋体"/>
      <family val="2"/>
      <charset val="134"/>
      <scheme val="minor"/>
    </font>
    <font>
      <sz val="9"/>
      <name val="宋体"/>
      <family val="3"/>
      <charset val="134"/>
      <scheme val="minor"/>
    </font>
    <font>
      <b/>
      <sz val="11"/>
      <name val="宋体"/>
      <family val="3"/>
      <charset val="134"/>
    </font>
    <font>
      <sz val="8.8000000000000007"/>
      <color rgb="FF000000"/>
      <name val="Arial"/>
      <family val="2"/>
    </font>
    <font>
      <sz val="12"/>
      <color rgb="FF304A46"/>
      <name val="Arial"/>
      <family val="2"/>
    </font>
    <font>
      <sz val="10.5"/>
      <color theme="1"/>
      <name val="Times New Roman"/>
      <family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lignment vertical="center"/>
    </xf>
  </cellStyleXfs>
  <cellXfs count="8">
    <xf numFmtId="0" fontId="0" fillId="0" borderId="0" xfId="0"/>
    <xf numFmtId="0" fontId="1" fillId="0" borderId="1" xfId="0" applyFont="1" applyBorder="1" applyAlignment="1">
      <alignment horizontal="center" vertical="top"/>
    </xf>
    <xf numFmtId="176" fontId="0" fillId="0" borderId="0" xfId="0" applyNumberFormat="1"/>
    <xf numFmtId="0" fontId="4" fillId="0" borderId="2" xfId="0" applyFont="1" applyFill="1" applyBorder="1" applyAlignment="1">
      <alignment horizontal="center" vertical="top"/>
    </xf>
    <xf numFmtId="0" fontId="2" fillId="0" borderId="0" xfId="1">
      <alignment vertical="center"/>
    </xf>
    <xf numFmtId="0" fontId="5" fillId="0" borderId="0" xfId="1" applyFont="1" applyAlignment="1">
      <alignment horizontal="left" vertical="center" indent="1" readingOrder="1"/>
    </xf>
    <xf numFmtId="0" fontId="2" fillId="0" borderId="0" xfId="1" applyFill="1">
      <alignment vertical="center"/>
    </xf>
    <xf numFmtId="0" fontId="7" fillId="0" borderId="0" xfId="0" applyFont="1"/>
  </cellXfs>
  <cellStyles count="2">
    <cellStyle name="常规" xfId="0" builtinId="0"/>
    <cellStyle name="常规 2" xfId="1" xr:uid="{CD484946-47CD-4E2B-9046-5AD81C7066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Evaluation on testing set</a:t>
            </a:r>
            <a:endParaRPr lang="zh-C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Sheet1!$D$22</c:f>
              <c:strCache>
                <c:ptCount val="1"/>
                <c:pt idx="0">
                  <c:v>ginseng</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Sheet1!$C$23:$C$38</c:f>
              <c:strCache>
                <c:ptCount val="16"/>
                <c:pt idx="0">
                  <c:v>•Species name </c:v>
                </c:pt>
                <c:pt idx="1">
                  <c:v>•Target substances</c:v>
                </c:pt>
                <c:pt idx="2">
                  <c:v>•Used alone or in combination with other substances</c:v>
                </c:pt>
                <c:pt idx="3">
                  <c:v>•Testing samples </c:v>
                </c:pt>
                <c:pt idx="4">
                  <c:v>•Number of samples</c:v>
                </c:pt>
                <c:pt idx="5">
                  <c:v>use inside or outside</c:v>
                </c:pt>
                <c:pt idx="6">
                  <c:v>•How substances be applied to samples</c:v>
                </c:pt>
                <c:pt idx="7">
                  <c:v>•Testing Period </c:v>
                </c:pt>
                <c:pt idx="8">
                  <c:v>•Dose of substances</c:v>
                </c:pt>
                <c:pt idx="9">
                  <c:v>•Name of disease</c:v>
                </c:pt>
                <c:pt idx="10">
                  <c:v>•TargetProtein(incre)</c:v>
                </c:pt>
                <c:pt idx="11">
                  <c:v>•TargetProtein(incre)</c:v>
                </c:pt>
                <c:pt idx="12">
                  <c:v>•Title </c:v>
                </c:pt>
                <c:pt idx="13">
                  <c:v>•Conclusion</c:v>
                </c:pt>
                <c:pt idx="14">
                  <c:v>time</c:v>
                </c:pt>
                <c:pt idx="15">
                  <c:v>total</c:v>
                </c:pt>
              </c:strCache>
            </c:strRef>
          </c:cat>
          <c:val>
            <c:numRef>
              <c:f>Sheet1!$D$23:$D$38</c:f>
              <c:numCache>
                <c:formatCode>General</c:formatCode>
                <c:ptCount val="16"/>
                <c:pt idx="0">
                  <c:v>0.66</c:v>
                </c:pt>
                <c:pt idx="1">
                  <c:v>0.66</c:v>
                </c:pt>
                <c:pt idx="2">
                  <c:v>0.93</c:v>
                </c:pt>
                <c:pt idx="3">
                  <c:v>0.89</c:v>
                </c:pt>
                <c:pt idx="4">
                  <c:v>0.56000000000000005</c:v>
                </c:pt>
                <c:pt idx="5">
                  <c:v>0.82</c:v>
                </c:pt>
                <c:pt idx="6">
                  <c:v>0.23</c:v>
                </c:pt>
                <c:pt idx="7">
                  <c:v>0.41</c:v>
                </c:pt>
                <c:pt idx="8">
                  <c:v>0.17</c:v>
                </c:pt>
                <c:pt idx="9">
                  <c:v>0.52</c:v>
                </c:pt>
                <c:pt idx="10">
                  <c:v>0</c:v>
                </c:pt>
                <c:pt idx="11">
                  <c:v>0</c:v>
                </c:pt>
                <c:pt idx="12">
                  <c:v>0.37</c:v>
                </c:pt>
                <c:pt idx="13">
                  <c:v>0.41</c:v>
                </c:pt>
                <c:pt idx="14">
                  <c:v>0</c:v>
                </c:pt>
                <c:pt idx="15">
                  <c:v>0.5525000000000001</c:v>
                </c:pt>
              </c:numCache>
            </c:numRef>
          </c:val>
          <c:extLst>
            <c:ext xmlns:c16="http://schemas.microsoft.com/office/drawing/2014/chart" uri="{C3380CC4-5D6E-409C-BE32-E72D297353CC}">
              <c16:uniqueId val="{00000000-C2D2-49A8-BC6B-014B69DDB148}"/>
            </c:ext>
          </c:extLst>
        </c:ser>
        <c:ser>
          <c:idx val="1"/>
          <c:order val="1"/>
          <c:tx>
            <c:strRef>
              <c:f>Sheet1!$I$22</c:f>
              <c:strCache>
                <c:ptCount val="1"/>
                <c:pt idx="0">
                  <c:v>recall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Sheet1!$C$23:$C$38</c:f>
              <c:strCache>
                <c:ptCount val="16"/>
                <c:pt idx="0">
                  <c:v>•Species name </c:v>
                </c:pt>
                <c:pt idx="1">
                  <c:v>•Target substances</c:v>
                </c:pt>
                <c:pt idx="2">
                  <c:v>•Used alone or in combination with other substances</c:v>
                </c:pt>
                <c:pt idx="3">
                  <c:v>•Testing samples </c:v>
                </c:pt>
                <c:pt idx="4">
                  <c:v>•Number of samples</c:v>
                </c:pt>
                <c:pt idx="5">
                  <c:v>use inside or outside</c:v>
                </c:pt>
                <c:pt idx="6">
                  <c:v>•How substances be applied to samples</c:v>
                </c:pt>
                <c:pt idx="7">
                  <c:v>•Testing Period </c:v>
                </c:pt>
                <c:pt idx="8">
                  <c:v>•Dose of substances</c:v>
                </c:pt>
                <c:pt idx="9">
                  <c:v>•Name of disease</c:v>
                </c:pt>
                <c:pt idx="10">
                  <c:v>•TargetProtein(incre)</c:v>
                </c:pt>
                <c:pt idx="11">
                  <c:v>•TargetProtein(incre)</c:v>
                </c:pt>
                <c:pt idx="12">
                  <c:v>•Title </c:v>
                </c:pt>
                <c:pt idx="13">
                  <c:v>•Conclusion</c:v>
                </c:pt>
                <c:pt idx="14">
                  <c:v>time</c:v>
                </c:pt>
                <c:pt idx="15">
                  <c:v>total</c:v>
                </c:pt>
              </c:strCache>
            </c:strRef>
          </c:cat>
          <c:val>
            <c:numRef>
              <c:f>Sheet1!$I$23:$I$38</c:f>
              <c:numCache>
                <c:formatCode>General</c:formatCode>
                <c:ptCount val="16"/>
                <c:pt idx="0" formatCode="0.00_);[Red]\(0.00\)">
                  <c:v>0.1</c:v>
                </c:pt>
                <c:pt idx="1">
                  <c:v>0</c:v>
                </c:pt>
                <c:pt idx="2">
                  <c:v>1</c:v>
                </c:pt>
                <c:pt idx="3">
                  <c:v>1</c:v>
                </c:pt>
                <c:pt idx="4">
                  <c:v>0.4</c:v>
                </c:pt>
                <c:pt idx="5">
                  <c:v>1</c:v>
                </c:pt>
                <c:pt idx="6">
                  <c:v>0.7</c:v>
                </c:pt>
                <c:pt idx="7">
                  <c:v>0.5</c:v>
                </c:pt>
                <c:pt idx="8">
                  <c:v>0</c:v>
                </c:pt>
                <c:pt idx="9">
                  <c:v>0.4</c:v>
                </c:pt>
                <c:pt idx="10">
                  <c:v>0</c:v>
                </c:pt>
                <c:pt idx="11">
                  <c:v>0</c:v>
                </c:pt>
                <c:pt idx="12">
                  <c:v>0</c:v>
                </c:pt>
                <c:pt idx="13">
                  <c:v>0.5</c:v>
                </c:pt>
                <c:pt idx="14">
                  <c:v>0.1</c:v>
                </c:pt>
                <c:pt idx="15">
                  <c:v>0.47500000000000003</c:v>
                </c:pt>
              </c:numCache>
            </c:numRef>
          </c:val>
          <c:extLst>
            <c:ext xmlns:c16="http://schemas.microsoft.com/office/drawing/2014/chart" uri="{C3380CC4-5D6E-409C-BE32-E72D297353CC}">
              <c16:uniqueId val="{00000001-C2D2-49A8-BC6B-014B69DDB148}"/>
            </c:ext>
          </c:extLst>
        </c:ser>
        <c:ser>
          <c:idx val="2"/>
          <c:order val="2"/>
          <c:tx>
            <c:strRef>
              <c:f>Sheet1!$M$22</c:f>
              <c:strCache>
                <c:ptCount val="1"/>
                <c:pt idx="0">
                  <c:v>f-score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Sheet1!$C$23:$C$38</c:f>
              <c:strCache>
                <c:ptCount val="16"/>
                <c:pt idx="0">
                  <c:v>•Species name </c:v>
                </c:pt>
                <c:pt idx="1">
                  <c:v>•Target substances</c:v>
                </c:pt>
                <c:pt idx="2">
                  <c:v>•Used alone or in combination with other substances</c:v>
                </c:pt>
                <c:pt idx="3">
                  <c:v>•Testing samples </c:v>
                </c:pt>
                <c:pt idx="4">
                  <c:v>•Number of samples</c:v>
                </c:pt>
                <c:pt idx="5">
                  <c:v>use inside or outside</c:v>
                </c:pt>
                <c:pt idx="6">
                  <c:v>•How substances be applied to samples</c:v>
                </c:pt>
                <c:pt idx="7">
                  <c:v>•Testing Period </c:v>
                </c:pt>
                <c:pt idx="8">
                  <c:v>•Dose of substances</c:v>
                </c:pt>
                <c:pt idx="9">
                  <c:v>•Name of disease</c:v>
                </c:pt>
                <c:pt idx="10">
                  <c:v>•TargetProtein(incre)</c:v>
                </c:pt>
                <c:pt idx="11">
                  <c:v>•TargetProtein(incre)</c:v>
                </c:pt>
                <c:pt idx="12">
                  <c:v>•Title </c:v>
                </c:pt>
                <c:pt idx="13">
                  <c:v>•Conclusion</c:v>
                </c:pt>
                <c:pt idx="14">
                  <c:v>time</c:v>
                </c:pt>
                <c:pt idx="15">
                  <c:v>total</c:v>
                </c:pt>
              </c:strCache>
            </c:strRef>
          </c:cat>
          <c:val>
            <c:numRef>
              <c:f>Sheet1!$M$23:$M$38</c:f>
              <c:numCache>
                <c:formatCode>General</c:formatCode>
                <c:ptCount val="16"/>
                <c:pt idx="0">
                  <c:v>0.77888198757763982</c:v>
                </c:pt>
                <c:pt idx="1">
                  <c:v>0.67941176470588238</c:v>
                </c:pt>
                <c:pt idx="2">
                  <c:v>0.93</c:v>
                </c:pt>
                <c:pt idx="3">
                  <c:v>0.93734042553191499</c:v>
                </c:pt>
                <c:pt idx="4">
                  <c:v>0.71272727272727276</c:v>
                </c:pt>
                <c:pt idx="5">
                  <c:v>0.82</c:v>
                </c:pt>
                <c:pt idx="6">
                  <c:v>0.34112359550561799</c:v>
                </c:pt>
                <c:pt idx="7">
                  <c:v>0.55103999999999997</c:v>
                </c:pt>
                <c:pt idx="8">
                  <c:v>0.26683544303797468</c:v>
                </c:pt>
                <c:pt idx="9">
                  <c:v>0.58554621848739508</c:v>
                </c:pt>
                <c:pt idx="10">
                  <c:v>0</c:v>
                </c:pt>
                <c:pt idx="11">
                  <c:v>0</c:v>
                </c:pt>
                <c:pt idx="12">
                  <c:v>0.50598290598290596</c:v>
                </c:pt>
                <c:pt idx="13">
                  <c:v>0.57637681159420284</c:v>
                </c:pt>
                <c:pt idx="14">
                  <c:v>0</c:v>
                </c:pt>
                <c:pt idx="15">
                  <c:v>0.66259963768115959</c:v>
                </c:pt>
              </c:numCache>
            </c:numRef>
          </c:val>
          <c:extLst>
            <c:ext xmlns:c16="http://schemas.microsoft.com/office/drawing/2014/chart" uri="{C3380CC4-5D6E-409C-BE32-E72D297353CC}">
              <c16:uniqueId val="{00000002-C2D2-49A8-BC6B-014B69DDB148}"/>
            </c:ext>
          </c:extLst>
        </c:ser>
        <c:dLbls>
          <c:showLegendKey val="0"/>
          <c:showVal val="0"/>
          <c:showCatName val="0"/>
          <c:showSerName val="0"/>
          <c:showPercent val="0"/>
          <c:showBubbleSize val="0"/>
        </c:dLbls>
        <c:gapWidth val="164"/>
        <c:overlap val="-22"/>
        <c:axId val="521127928"/>
        <c:axId val="521129528"/>
      </c:barChart>
      <c:catAx>
        <c:axId val="52112792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1129528"/>
        <c:crosses val="autoZero"/>
        <c:auto val="1"/>
        <c:lblAlgn val="ctr"/>
        <c:lblOffset val="100"/>
        <c:noMultiLvlLbl val="0"/>
      </c:catAx>
      <c:valAx>
        <c:axId val="521129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1127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tLang="zh-CN"/>
              <a:t>evaluation on non-ginseng data</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Sheet1!$I$22</c:f>
              <c:strCache>
                <c:ptCount val="1"/>
                <c:pt idx="0">
                  <c:v>recall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Sheet1!$H$23:$H$38</c:f>
              <c:strCache>
                <c:ptCount val="16"/>
                <c:pt idx="0">
                  <c:v>Species Name</c:v>
                </c:pt>
                <c:pt idx="1">
                  <c:v>Substance Name</c:v>
                </c:pt>
                <c:pt idx="2">
                  <c:v>Usage MethodTest Object, Total Samples, Test Method, Administration Route, Test Duration, Dosage, Disease, Target - Increased Expression, Target - Decreased Expression, Literature Title, Conclusion, Publish Time</c:v>
                </c:pt>
                <c:pt idx="3">
                  <c:v>Test Object</c:v>
                </c:pt>
                <c:pt idx="4">
                  <c:v>Total Samples</c:v>
                </c:pt>
                <c:pt idx="5">
                  <c:v>Test Method</c:v>
                </c:pt>
                <c:pt idx="6">
                  <c:v>Administration Route</c:v>
                </c:pt>
                <c:pt idx="7">
                  <c:v>Test Duration</c:v>
                </c:pt>
                <c:pt idx="8">
                  <c:v>Dosage</c:v>
                </c:pt>
                <c:pt idx="9">
                  <c:v>Disease</c:v>
                </c:pt>
                <c:pt idx="10">
                  <c:v>Target - Increased Expression</c:v>
                </c:pt>
                <c:pt idx="11">
                  <c:v> Target - Decreased Expression</c:v>
                </c:pt>
                <c:pt idx="12">
                  <c:v>Literature Title</c:v>
                </c:pt>
                <c:pt idx="13">
                  <c:v>Conclusion</c:v>
                </c:pt>
                <c:pt idx="14">
                  <c:v>Publish Time</c:v>
                </c:pt>
                <c:pt idx="15">
                  <c:v>Average</c:v>
                </c:pt>
              </c:strCache>
            </c:strRef>
          </c:cat>
          <c:val>
            <c:numRef>
              <c:f>Sheet1!$I$23:$I$38</c:f>
              <c:numCache>
                <c:formatCode>General</c:formatCode>
                <c:ptCount val="16"/>
                <c:pt idx="0" formatCode="0.00_);[Red]\(0.00\)">
                  <c:v>0.1</c:v>
                </c:pt>
                <c:pt idx="1">
                  <c:v>0</c:v>
                </c:pt>
                <c:pt idx="2">
                  <c:v>1</c:v>
                </c:pt>
                <c:pt idx="3">
                  <c:v>1</c:v>
                </c:pt>
                <c:pt idx="4">
                  <c:v>0.4</c:v>
                </c:pt>
                <c:pt idx="5">
                  <c:v>1</c:v>
                </c:pt>
                <c:pt idx="6">
                  <c:v>0.7</c:v>
                </c:pt>
                <c:pt idx="7">
                  <c:v>0.5</c:v>
                </c:pt>
                <c:pt idx="8">
                  <c:v>0</c:v>
                </c:pt>
                <c:pt idx="9">
                  <c:v>0.4</c:v>
                </c:pt>
                <c:pt idx="10">
                  <c:v>0</c:v>
                </c:pt>
                <c:pt idx="11">
                  <c:v>0</c:v>
                </c:pt>
                <c:pt idx="12">
                  <c:v>0</c:v>
                </c:pt>
                <c:pt idx="13">
                  <c:v>0.5</c:v>
                </c:pt>
                <c:pt idx="14">
                  <c:v>0.1</c:v>
                </c:pt>
                <c:pt idx="15">
                  <c:v>0.47500000000000003</c:v>
                </c:pt>
              </c:numCache>
            </c:numRef>
          </c:val>
          <c:extLst>
            <c:ext xmlns:c16="http://schemas.microsoft.com/office/drawing/2014/chart" uri="{C3380CC4-5D6E-409C-BE32-E72D297353CC}">
              <c16:uniqueId val="{00000000-BDF6-4E49-A6E3-217BF9DB09FF}"/>
            </c:ext>
          </c:extLst>
        </c:ser>
        <c:ser>
          <c:idx val="1"/>
          <c:order val="1"/>
          <c:tx>
            <c:strRef>
              <c:f>Sheet1!$J$22</c:f>
              <c:strCache>
                <c:ptCount val="1"/>
                <c:pt idx="0">
                  <c:v>precision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Sheet1!$H$23:$H$38</c:f>
              <c:strCache>
                <c:ptCount val="16"/>
                <c:pt idx="0">
                  <c:v>Species Name</c:v>
                </c:pt>
                <c:pt idx="1">
                  <c:v>Substance Name</c:v>
                </c:pt>
                <c:pt idx="2">
                  <c:v>Usage MethodTest Object, Total Samples, Test Method, Administration Route, Test Duration, Dosage, Disease, Target - Increased Expression, Target - Decreased Expression, Literature Title, Conclusion, Publish Time</c:v>
                </c:pt>
                <c:pt idx="3">
                  <c:v>Test Object</c:v>
                </c:pt>
                <c:pt idx="4">
                  <c:v>Total Samples</c:v>
                </c:pt>
                <c:pt idx="5">
                  <c:v>Test Method</c:v>
                </c:pt>
                <c:pt idx="6">
                  <c:v>Administration Route</c:v>
                </c:pt>
                <c:pt idx="7">
                  <c:v>Test Duration</c:v>
                </c:pt>
                <c:pt idx="8">
                  <c:v>Dosage</c:v>
                </c:pt>
                <c:pt idx="9">
                  <c:v>Disease</c:v>
                </c:pt>
                <c:pt idx="10">
                  <c:v>Target - Increased Expression</c:v>
                </c:pt>
                <c:pt idx="11">
                  <c:v> Target - Decreased Expression</c:v>
                </c:pt>
                <c:pt idx="12">
                  <c:v>Literature Title</c:v>
                </c:pt>
                <c:pt idx="13">
                  <c:v>Conclusion</c:v>
                </c:pt>
                <c:pt idx="14">
                  <c:v>Publish Time</c:v>
                </c:pt>
                <c:pt idx="15">
                  <c:v>Average</c:v>
                </c:pt>
              </c:strCache>
            </c:strRef>
          </c:cat>
          <c:val>
            <c:numRef>
              <c:f>Sheet1!$J$23:$J$38</c:f>
              <c:numCache>
                <c:formatCode>General</c:formatCode>
                <c:ptCount val="16"/>
                <c:pt idx="0">
                  <c:v>0.25</c:v>
                </c:pt>
                <c:pt idx="1">
                  <c:v>0</c:v>
                </c:pt>
                <c:pt idx="2">
                  <c:v>1</c:v>
                </c:pt>
                <c:pt idx="3">
                  <c:v>1</c:v>
                </c:pt>
                <c:pt idx="4">
                  <c:v>1</c:v>
                </c:pt>
                <c:pt idx="5">
                  <c:v>1</c:v>
                </c:pt>
                <c:pt idx="6">
                  <c:v>1</c:v>
                </c:pt>
                <c:pt idx="7" formatCode="0.00_);[Red]\(0.00\)">
                  <c:v>0.625</c:v>
                </c:pt>
                <c:pt idx="8">
                  <c:v>0</c:v>
                </c:pt>
                <c:pt idx="9">
                  <c:v>0.5</c:v>
                </c:pt>
                <c:pt idx="10">
                  <c:v>0</c:v>
                </c:pt>
                <c:pt idx="11">
                  <c:v>0</c:v>
                </c:pt>
                <c:pt idx="12">
                  <c:v>0</c:v>
                </c:pt>
                <c:pt idx="13">
                  <c:v>1</c:v>
                </c:pt>
                <c:pt idx="14">
                  <c:v>0.2</c:v>
                </c:pt>
                <c:pt idx="15">
                  <c:v>0.75750000000000006</c:v>
                </c:pt>
              </c:numCache>
            </c:numRef>
          </c:val>
          <c:extLst>
            <c:ext xmlns:c16="http://schemas.microsoft.com/office/drawing/2014/chart" uri="{C3380CC4-5D6E-409C-BE32-E72D297353CC}">
              <c16:uniqueId val="{00000001-BDF6-4E49-A6E3-217BF9DB09FF}"/>
            </c:ext>
          </c:extLst>
        </c:ser>
        <c:ser>
          <c:idx val="2"/>
          <c:order val="2"/>
          <c:tx>
            <c:strRef>
              <c:f>Sheet1!$K$22</c:f>
              <c:strCache>
                <c:ptCount val="1"/>
                <c:pt idx="0">
                  <c:v>f-score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Sheet1!$H$23:$H$38</c:f>
              <c:strCache>
                <c:ptCount val="16"/>
                <c:pt idx="0">
                  <c:v>Species Name</c:v>
                </c:pt>
                <c:pt idx="1">
                  <c:v>Substance Name</c:v>
                </c:pt>
                <c:pt idx="2">
                  <c:v>Usage MethodTest Object, Total Samples, Test Method, Administration Route, Test Duration, Dosage, Disease, Target - Increased Expression, Target - Decreased Expression, Literature Title, Conclusion, Publish Time</c:v>
                </c:pt>
                <c:pt idx="3">
                  <c:v>Test Object</c:v>
                </c:pt>
                <c:pt idx="4">
                  <c:v>Total Samples</c:v>
                </c:pt>
                <c:pt idx="5">
                  <c:v>Test Method</c:v>
                </c:pt>
                <c:pt idx="6">
                  <c:v>Administration Route</c:v>
                </c:pt>
                <c:pt idx="7">
                  <c:v>Test Duration</c:v>
                </c:pt>
                <c:pt idx="8">
                  <c:v>Dosage</c:v>
                </c:pt>
                <c:pt idx="9">
                  <c:v>Disease</c:v>
                </c:pt>
                <c:pt idx="10">
                  <c:v>Target - Increased Expression</c:v>
                </c:pt>
                <c:pt idx="11">
                  <c:v> Target - Decreased Expression</c:v>
                </c:pt>
                <c:pt idx="12">
                  <c:v>Literature Title</c:v>
                </c:pt>
                <c:pt idx="13">
                  <c:v>Conclusion</c:v>
                </c:pt>
                <c:pt idx="14">
                  <c:v>Publish Time</c:v>
                </c:pt>
                <c:pt idx="15">
                  <c:v>Average</c:v>
                </c:pt>
              </c:strCache>
            </c:strRef>
          </c:cat>
          <c:val>
            <c:numRef>
              <c:f>Sheet1!$K$23:$K$38</c:f>
              <c:numCache>
                <c:formatCode>General</c:formatCode>
                <c:ptCount val="16"/>
                <c:pt idx="0">
                  <c:v>0.14285714285714288</c:v>
                </c:pt>
                <c:pt idx="1">
                  <c:v>0</c:v>
                </c:pt>
                <c:pt idx="2">
                  <c:v>1</c:v>
                </c:pt>
                <c:pt idx="3">
                  <c:v>1</c:v>
                </c:pt>
                <c:pt idx="4">
                  <c:v>0.57142857142857151</c:v>
                </c:pt>
                <c:pt idx="5">
                  <c:v>1</c:v>
                </c:pt>
                <c:pt idx="6">
                  <c:v>0.82352941176470584</c:v>
                </c:pt>
                <c:pt idx="7">
                  <c:v>0.55555555555555558</c:v>
                </c:pt>
                <c:pt idx="8">
                  <c:v>0</c:v>
                </c:pt>
                <c:pt idx="9">
                  <c:v>0.44444444444444448</c:v>
                </c:pt>
                <c:pt idx="10">
                  <c:v>0</c:v>
                </c:pt>
                <c:pt idx="11">
                  <c:v>0</c:v>
                </c:pt>
                <c:pt idx="12">
                  <c:v>0</c:v>
                </c:pt>
                <c:pt idx="13">
                  <c:v>0.66666666666666663</c:v>
                </c:pt>
                <c:pt idx="14">
                  <c:v>0.13333333333333333</c:v>
                </c:pt>
                <c:pt idx="15">
                  <c:v>0.58387423935091276</c:v>
                </c:pt>
              </c:numCache>
            </c:numRef>
          </c:val>
          <c:extLst>
            <c:ext xmlns:c16="http://schemas.microsoft.com/office/drawing/2014/chart" uri="{C3380CC4-5D6E-409C-BE32-E72D297353CC}">
              <c16:uniqueId val="{00000002-BDF6-4E49-A6E3-217BF9DB09FF}"/>
            </c:ext>
          </c:extLst>
        </c:ser>
        <c:dLbls>
          <c:showLegendKey val="0"/>
          <c:showVal val="0"/>
          <c:showCatName val="0"/>
          <c:showSerName val="0"/>
          <c:showPercent val="0"/>
          <c:showBubbleSize val="0"/>
        </c:dLbls>
        <c:gapWidth val="164"/>
        <c:overlap val="-22"/>
        <c:axId val="244420536"/>
        <c:axId val="244423416"/>
      </c:barChart>
      <c:catAx>
        <c:axId val="2444205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4423416"/>
        <c:crosses val="autoZero"/>
        <c:auto val="1"/>
        <c:lblAlgn val="ctr"/>
        <c:lblOffset val="100"/>
        <c:noMultiLvlLbl val="0"/>
      </c:catAx>
      <c:valAx>
        <c:axId val="244423416"/>
        <c:scaling>
          <c:orientation val="minMax"/>
        </c:scaling>
        <c:delete val="0"/>
        <c:axPos val="l"/>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4420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40</xdr:row>
      <xdr:rowOff>92075</xdr:rowOff>
    </xdr:from>
    <xdr:to>
      <xdr:col>10</xdr:col>
      <xdr:colOff>155576</xdr:colOff>
      <xdr:row>55</xdr:row>
      <xdr:rowOff>168275</xdr:rowOff>
    </xdr:to>
    <xdr:graphicFrame macro="">
      <xdr:nvGraphicFramePr>
        <xdr:cNvPr id="4" name="图表 3">
          <a:extLst>
            <a:ext uri="{FF2B5EF4-FFF2-40B4-BE49-F238E27FC236}">
              <a16:creationId xmlns:a16="http://schemas.microsoft.com/office/drawing/2014/main" id="{FB232505-1AFE-4AA3-9159-267D04A12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403224</xdr:colOff>
      <xdr:row>24</xdr:row>
      <xdr:rowOff>98424</xdr:rowOff>
    </xdr:from>
    <xdr:to>
      <xdr:col>24</xdr:col>
      <xdr:colOff>603249</xdr:colOff>
      <xdr:row>40</xdr:row>
      <xdr:rowOff>114299</xdr:rowOff>
    </xdr:to>
    <xdr:graphicFrame macro="">
      <xdr:nvGraphicFramePr>
        <xdr:cNvPr id="5" name="图表 4">
          <a:extLst>
            <a:ext uri="{FF2B5EF4-FFF2-40B4-BE49-F238E27FC236}">
              <a16:creationId xmlns:a16="http://schemas.microsoft.com/office/drawing/2014/main" id="{8C45A441-A57E-4AC2-8BCA-4E591A5C8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2"/>
  <sheetViews>
    <sheetView tabSelected="1" topLeftCell="G24" zoomScale="85" workbookViewId="0">
      <selection activeCell="I29" sqref="I29"/>
    </sheetView>
  </sheetViews>
  <sheetFormatPr defaultRowHeight="14" x14ac:dyDescent="0.25"/>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7" x14ac:dyDescent="0.25">
      <c r="A2" s="1">
        <v>0</v>
      </c>
      <c r="D2" t="s">
        <v>15</v>
      </c>
      <c r="E2" t="s">
        <v>16</v>
      </c>
      <c r="F2" t="s">
        <v>17</v>
      </c>
      <c r="G2" t="s">
        <v>18</v>
      </c>
      <c r="H2" t="s">
        <v>19</v>
      </c>
      <c r="J2" t="s">
        <v>20</v>
      </c>
      <c r="K2" t="s">
        <v>21</v>
      </c>
      <c r="O2" t="s">
        <v>22</v>
      </c>
    </row>
    <row r="3" spans="1:17" x14ac:dyDescent="0.25">
      <c r="A3" s="1">
        <v>0</v>
      </c>
      <c r="C3" t="s">
        <v>23</v>
      </c>
      <c r="D3" t="s">
        <v>15</v>
      </c>
      <c r="E3" t="s">
        <v>16</v>
      </c>
      <c r="F3" t="s">
        <v>24</v>
      </c>
      <c r="G3" t="s">
        <v>18</v>
      </c>
      <c r="K3" t="s">
        <v>25</v>
      </c>
      <c r="O3" t="s">
        <v>26</v>
      </c>
      <c r="P3" t="s">
        <v>27</v>
      </c>
    </row>
    <row r="4" spans="1:17" x14ac:dyDescent="0.25">
      <c r="A4" s="1">
        <v>0</v>
      </c>
      <c r="D4" t="s">
        <v>15</v>
      </c>
      <c r="E4" t="s">
        <v>28</v>
      </c>
      <c r="G4" t="s">
        <v>18</v>
      </c>
      <c r="I4" t="s">
        <v>29</v>
      </c>
      <c r="K4" t="s">
        <v>30</v>
      </c>
      <c r="P4" t="s">
        <v>31</v>
      </c>
    </row>
    <row r="5" spans="1:17" x14ac:dyDescent="0.25">
      <c r="A5" s="1">
        <v>0</v>
      </c>
      <c r="B5" t="s">
        <v>32</v>
      </c>
      <c r="D5" t="s">
        <v>15</v>
      </c>
      <c r="E5" t="s">
        <v>28</v>
      </c>
      <c r="G5" t="s">
        <v>18</v>
      </c>
      <c r="H5" t="s">
        <v>19</v>
      </c>
      <c r="I5" t="s">
        <v>33</v>
      </c>
      <c r="K5" t="s">
        <v>34</v>
      </c>
      <c r="O5" t="s">
        <v>35</v>
      </c>
    </row>
    <row r="6" spans="1:17" x14ac:dyDescent="0.25">
      <c r="A6" s="1">
        <v>0</v>
      </c>
      <c r="D6" t="s">
        <v>15</v>
      </c>
      <c r="E6" t="s">
        <v>28</v>
      </c>
      <c r="G6" t="s">
        <v>18</v>
      </c>
      <c r="I6" t="s">
        <v>36</v>
      </c>
    </row>
    <row r="7" spans="1:17" x14ac:dyDescent="0.25">
      <c r="A7" s="1">
        <v>0</v>
      </c>
      <c r="D7" t="s">
        <v>15</v>
      </c>
      <c r="E7" t="s">
        <v>28</v>
      </c>
      <c r="G7" t="s">
        <v>18</v>
      </c>
      <c r="H7" t="s">
        <v>19</v>
      </c>
      <c r="I7" t="s">
        <v>37</v>
      </c>
      <c r="J7" t="s">
        <v>20</v>
      </c>
      <c r="K7" t="s">
        <v>21</v>
      </c>
      <c r="O7" t="s">
        <v>38</v>
      </c>
      <c r="P7" t="s">
        <v>39</v>
      </c>
    </row>
    <row r="8" spans="1:17" x14ac:dyDescent="0.25">
      <c r="A8" s="1">
        <v>0</v>
      </c>
      <c r="B8" t="s">
        <v>40</v>
      </c>
      <c r="D8" t="s">
        <v>15</v>
      </c>
      <c r="E8" t="s">
        <v>28</v>
      </c>
      <c r="G8" t="s">
        <v>18</v>
      </c>
      <c r="H8" t="s">
        <v>19</v>
      </c>
      <c r="I8" t="s">
        <v>41</v>
      </c>
      <c r="K8" t="s">
        <v>42</v>
      </c>
      <c r="P8" t="s">
        <v>39</v>
      </c>
    </row>
    <row r="9" spans="1:17" x14ac:dyDescent="0.25">
      <c r="A9" s="1">
        <v>0</v>
      </c>
      <c r="C9" t="s">
        <v>23</v>
      </c>
      <c r="D9" t="s">
        <v>15</v>
      </c>
      <c r="E9" t="s">
        <v>28</v>
      </c>
      <c r="G9" t="s">
        <v>18</v>
      </c>
      <c r="H9" t="s">
        <v>19</v>
      </c>
      <c r="I9" t="s">
        <v>43</v>
      </c>
    </row>
    <row r="10" spans="1:17" x14ac:dyDescent="0.25">
      <c r="A10" s="1">
        <v>0</v>
      </c>
      <c r="B10" t="s">
        <v>40</v>
      </c>
      <c r="D10" t="s">
        <v>15</v>
      </c>
      <c r="E10" t="s">
        <v>28</v>
      </c>
      <c r="F10" t="s">
        <v>44</v>
      </c>
      <c r="G10" t="s">
        <v>18</v>
      </c>
      <c r="H10" t="s">
        <v>19</v>
      </c>
      <c r="I10" t="s">
        <v>45</v>
      </c>
      <c r="K10" t="s">
        <v>46</v>
      </c>
    </row>
    <row r="11" spans="1:17" x14ac:dyDescent="0.25">
      <c r="A11" s="1">
        <v>0</v>
      </c>
      <c r="B11" t="s">
        <v>47</v>
      </c>
      <c r="D11" t="s">
        <v>15</v>
      </c>
      <c r="E11" t="s">
        <v>28</v>
      </c>
      <c r="F11" t="s">
        <v>48</v>
      </c>
      <c r="G11" t="s">
        <v>18</v>
      </c>
      <c r="H11" t="s">
        <v>19</v>
      </c>
      <c r="I11" t="s">
        <v>49</v>
      </c>
      <c r="K11" t="s">
        <v>21</v>
      </c>
      <c r="O11" t="s">
        <v>50</v>
      </c>
      <c r="P11" t="s">
        <v>31</v>
      </c>
    </row>
    <row r="12" spans="1:17" x14ac:dyDescent="0.25">
      <c r="A12" t="s">
        <v>51</v>
      </c>
      <c r="B12">
        <f>1/4</f>
        <v>0.25</v>
      </c>
      <c r="C12">
        <v>0</v>
      </c>
      <c r="D12">
        <v>1</v>
      </c>
      <c r="E12">
        <v>1</v>
      </c>
      <c r="F12">
        <v>1</v>
      </c>
      <c r="G12">
        <v>1</v>
      </c>
      <c r="H12">
        <v>1</v>
      </c>
      <c r="I12" s="2">
        <f>5/8</f>
        <v>0.625</v>
      </c>
      <c r="J12">
        <v>0</v>
      </c>
      <c r="K12">
        <v>0.5</v>
      </c>
      <c r="O12">
        <v>1</v>
      </c>
      <c r="P12">
        <f>1/5</f>
        <v>0.2</v>
      </c>
      <c r="Q12">
        <f>SUM(B12:P12)/12</f>
        <v>0.63124999999999998</v>
      </c>
    </row>
    <row r="13" spans="1:17" x14ac:dyDescent="0.25">
      <c r="A13" t="s">
        <v>52</v>
      </c>
      <c r="B13" s="2">
        <f>1/10</f>
        <v>0.1</v>
      </c>
      <c r="C13">
        <v>0</v>
      </c>
      <c r="D13">
        <v>1</v>
      </c>
      <c r="E13">
        <v>1</v>
      </c>
      <c r="F13">
        <f>4/10</f>
        <v>0.4</v>
      </c>
      <c r="G13">
        <v>1</v>
      </c>
      <c r="H13">
        <f>7/10</f>
        <v>0.7</v>
      </c>
      <c r="I13">
        <v>0.5</v>
      </c>
      <c r="J13">
        <v>0</v>
      </c>
      <c r="K13">
        <v>0.4</v>
      </c>
      <c r="O13">
        <v>0.5</v>
      </c>
      <c r="P13">
        <v>0.1</v>
      </c>
      <c r="Q13">
        <f>SUM(B13:P13)/12</f>
        <v>0.47500000000000003</v>
      </c>
    </row>
    <row r="14" spans="1:17" x14ac:dyDescent="0.25">
      <c r="B14" s="1" t="s">
        <v>0</v>
      </c>
      <c r="C14" s="1" t="s">
        <v>1</v>
      </c>
      <c r="D14" s="1" t="s">
        <v>2</v>
      </c>
      <c r="E14" s="1" t="s">
        <v>3</v>
      </c>
      <c r="F14" s="1" t="s">
        <v>4</v>
      </c>
      <c r="G14" s="1" t="s">
        <v>5</v>
      </c>
      <c r="H14" s="1" t="s">
        <v>6</v>
      </c>
      <c r="I14" s="1" t="s">
        <v>7</v>
      </c>
      <c r="J14" s="1" t="s">
        <v>8</v>
      </c>
      <c r="K14" s="1" t="s">
        <v>9</v>
      </c>
      <c r="L14" s="1" t="s">
        <v>10</v>
      </c>
      <c r="M14" s="1" t="s">
        <v>11</v>
      </c>
      <c r="N14" s="1" t="s">
        <v>12</v>
      </c>
      <c r="O14" s="1" t="s">
        <v>13</v>
      </c>
      <c r="P14" s="1" t="s">
        <v>14</v>
      </c>
      <c r="Q14" s="3" t="s">
        <v>53</v>
      </c>
    </row>
    <row r="15" spans="1:17" x14ac:dyDescent="0.25">
      <c r="A15" t="s">
        <v>51</v>
      </c>
      <c r="B15">
        <f>1/4</f>
        <v>0.25</v>
      </c>
      <c r="C15">
        <v>0</v>
      </c>
      <c r="D15">
        <v>1</v>
      </c>
      <c r="E15">
        <v>1</v>
      </c>
      <c r="F15">
        <v>1</v>
      </c>
      <c r="G15">
        <v>1</v>
      </c>
      <c r="H15">
        <v>1</v>
      </c>
      <c r="I15" s="2">
        <f>5/8</f>
        <v>0.625</v>
      </c>
      <c r="J15">
        <v>0</v>
      </c>
      <c r="K15">
        <v>0.5</v>
      </c>
      <c r="O15">
        <v>1</v>
      </c>
      <c r="P15">
        <f>1/5</f>
        <v>0.2</v>
      </c>
      <c r="Q15">
        <f>SUM(B15:P15)/12</f>
        <v>0.63124999999999998</v>
      </c>
    </row>
    <row r="16" spans="1:17" x14ac:dyDescent="0.25">
      <c r="A16" t="s">
        <v>52</v>
      </c>
      <c r="B16" s="2">
        <f>1/10</f>
        <v>0.1</v>
      </c>
      <c r="C16">
        <v>0</v>
      </c>
      <c r="D16">
        <v>1</v>
      </c>
      <c r="E16">
        <v>1</v>
      </c>
      <c r="F16">
        <f>4/10</f>
        <v>0.4</v>
      </c>
      <c r="G16">
        <v>1</v>
      </c>
      <c r="H16">
        <f>7/10</f>
        <v>0.7</v>
      </c>
      <c r="I16">
        <v>0.5</v>
      </c>
      <c r="J16">
        <v>0</v>
      </c>
      <c r="K16">
        <v>0.4</v>
      </c>
      <c r="O16">
        <v>0.5</v>
      </c>
      <c r="P16">
        <v>0.1</v>
      </c>
      <c r="Q16">
        <f>SUM(B16:P16)/12</f>
        <v>0.47500000000000003</v>
      </c>
    </row>
    <row r="17" spans="1:13" x14ac:dyDescent="0.25">
      <c r="A17" t="s">
        <v>70</v>
      </c>
    </row>
    <row r="22" spans="1:13" x14ac:dyDescent="0.25">
      <c r="C22" s="5" t="s">
        <v>71</v>
      </c>
      <c r="D22" s="4" t="s">
        <v>72</v>
      </c>
      <c r="E22" s="4" t="s">
        <v>73</v>
      </c>
      <c r="I22" s="4" t="s">
        <v>52</v>
      </c>
      <c r="J22" s="4" t="s">
        <v>51</v>
      </c>
      <c r="K22" s="4" t="s">
        <v>54</v>
      </c>
      <c r="M22" s="4" t="s">
        <v>54</v>
      </c>
    </row>
    <row r="23" spans="1:13" ht="15.5" x14ac:dyDescent="0.25">
      <c r="C23" s="5" t="s">
        <v>55</v>
      </c>
      <c r="D23" s="4">
        <v>0.66</v>
      </c>
      <c r="E23" s="2">
        <f>1/10</f>
        <v>0.1</v>
      </c>
      <c r="H23" s="5" t="s">
        <v>75</v>
      </c>
      <c r="I23" s="2">
        <f>1/10</f>
        <v>0.1</v>
      </c>
      <c r="J23">
        <f>1/4</f>
        <v>0.25</v>
      </c>
      <c r="K23">
        <f>2*J23*I23/(J23+I23)</f>
        <v>0.14285714285714288</v>
      </c>
      <c r="M23" s="4">
        <v>0.77888198757763982</v>
      </c>
    </row>
    <row r="24" spans="1:13" ht="15.5" x14ac:dyDescent="0.25">
      <c r="C24" s="5" t="s">
        <v>56</v>
      </c>
      <c r="D24" s="4">
        <v>0.66</v>
      </c>
      <c r="E24">
        <v>0</v>
      </c>
      <c r="H24" s="5" t="s">
        <v>76</v>
      </c>
      <c r="I24">
        <v>0</v>
      </c>
      <c r="J24">
        <v>0</v>
      </c>
      <c r="K24">
        <v>0</v>
      </c>
      <c r="M24" s="4">
        <v>0.67941176470588238</v>
      </c>
    </row>
    <row r="25" spans="1:13" ht="15.5" x14ac:dyDescent="0.25">
      <c r="C25" s="5" t="s">
        <v>57</v>
      </c>
      <c r="D25" s="4">
        <v>0.93</v>
      </c>
      <c r="E25">
        <v>1</v>
      </c>
      <c r="H25" s="5" t="s">
        <v>77</v>
      </c>
      <c r="I25">
        <v>1</v>
      </c>
      <c r="J25">
        <v>1</v>
      </c>
      <c r="K25">
        <f t="shared" ref="K25:K38" si="0">2*J25*I25/(J25+I25)</f>
        <v>1</v>
      </c>
      <c r="M25" s="4">
        <v>0.93</v>
      </c>
    </row>
    <row r="26" spans="1:13" ht="15.5" x14ac:dyDescent="0.25">
      <c r="C26" s="5" t="s">
        <v>58</v>
      </c>
      <c r="D26" s="4">
        <v>0.89</v>
      </c>
      <c r="E26">
        <v>1</v>
      </c>
      <c r="H26" s="5" t="s">
        <v>78</v>
      </c>
      <c r="I26">
        <v>1</v>
      </c>
      <c r="J26">
        <v>1</v>
      </c>
      <c r="K26">
        <f t="shared" si="0"/>
        <v>1</v>
      </c>
      <c r="M26" s="4">
        <v>0.93734042553191499</v>
      </c>
    </row>
    <row r="27" spans="1:13" ht="15.5" x14ac:dyDescent="0.25">
      <c r="C27" s="5" t="s">
        <v>59</v>
      </c>
      <c r="D27" s="4">
        <v>0.56000000000000005</v>
      </c>
      <c r="E27">
        <f>4/10</f>
        <v>0.4</v>
      </c>
      <c r="H27" s="5" t="s">
        <v>79</v>
      </c>
      <c r="I27">
        <f>4/10</f>
        <v>0.4</v>
      </c>
      <c r="J27">
        <v>1</v>
      </c>
      <c r="K27">
        <f t="shared" si="0"/>
        <v>0.57142857142857151</v>
      </c>
      <c r="M27" s="4">
        <v>0.71272727272727276</v>
      </c>
    </row>
    <row r="28" spans="1:13" x14ac:dyDescent="0.25">
      <c r="C28" s="4" t="s">
        <v>60</v>
      </c>
      <c r="D28" s="4">
        <v>0.82</v>
      </c>
      <c r="E28">
        <v>1</v>
      </c>
      <c r="H28" s="4" t="s">
        <v>80</v>
      </c>
      <c r="I28">
        <v>1</v>
      </c>
      <c r="J28">
        <v>1</v>
      </c>
      <c r="K28">
        <f t="shared" si="0"/>
        <v>1</v>
      </c>
      <c r="M28" s="4">
        <v>0.82</v>
      </c>
    </row>
    <row r="29" spans="1:13" ht="15.5" x14ac:dyDescent="0.25">
      <c r="C29" s="5" t="s">
        <v>61</v>
      </c>
      <c r="D29" s="4">
        <v>0.23</v>
      </c>
      <c r="E29">
        <f>7/10</f>
        <v>0.7</v>
      </c>
      <c r="H29" s="5" t="s">
        <v>81</v>
      </c>
      <c r="I29">
        <f>7/10</f>
        <v>0.7</v>
      </c>
      <c r="J29">
        <v>1</v>
      </c>
      <c r="K29">
        <f t="shared" si="0"/>
        <v>0.82352941176470584</v>
      </c>
      <c r="M29" s="4">
        <v>0.34112359550561799</v>
      </c>
    </row>
    <row r="30" spans="1:13" ht="15.5" x14ac:dyDescent="0.25">
      <c r="C30" s="5" t="s">
        <v>62</v>
      </c>
      <c r="D30" s="4">
        <v>0.41</v>
      </c>
      <c r="E30">
        <v>0.5</v>
      </c>
      <c r="H30" s="5" t="s">
        <v>82</v>
      </c>
      <c r="I30">
        <v>0.5</v>
      </c>
      <c r="J30" s="2">
        <f>5/8</f>
        <v>0.625</v>
      </c>
      <c r="K30">
        <f t="shared" si="0"/>
        <v>0.55555555555555558</v>
      </c>
      <c r="M30" s="4">
        <v>0.55103999999999997</v>
      </c>
    </row>
    <row r="31" spans="1:13" ht="15.5" x14ac:dyDescent="0.25">
      <c r="C31" s="5" t="s">
        <v>63</v>
      </c>
      <c r="D31" s="4">
        <v>0.17</v>
      </c>
      <c r="E31">
        <v>0</v>
      </c>
      <c r="H31" s="5" t="s">
        <v>83</v>
      </c>
      <c r="I31">
        <v>0</v>
      </c>
      <c r="J31">
        <v>0</v>
      </c>
      <c r="K31" t="e">
        <f t="shared" si="0"/>
        <v>#DIV/0!</v>
      </c>
      <c r="M31" s="4">
        <v>0.26683544303797468</v>
      </c>
    </row>
    <row r="32" spans="1:13" ht="15.5" x14ac:dyDescent="0.25">
      <c r="C32" s="5" t="s">
        <v>64</v>
      </c>
      <c r="D32" s="4">
        <v>0.52</v>
      </c>
      <c r="E32">
        <v>0.4</v>
      </c>
      <c r="H32" s="5" t="s">
        <v>84</v>
      </c>
      <c r="I32">
        <v>0.4</v>
      </c>
      <c r="J32">
        <v>0.5</v>
      </c>
      <c r="K32">
        <f t="shared" si="0"/>
        <v>0.44444444444444448</v>
      </c>
      <c r="M32" s="4">
        <v>0.58554621848739508</v>
      </c>
    </row>
    <row r="33" spans="3:13" ht="15.5" x14ac:dyDescent="0.25">
      <c r="C33" s="5" t="s">
        <v>65</v>
      </c>
      <c r="D33" s="4">
        <v>0</v>
      </c>
      <c r="E33" s="6">
        <v>0</v>
      </c>
      <c r="H33" s="5" t="s">
        <v>85</v>
      </c>
      <c r="I33" s="6">
        <v>0</v>
      </c>
      <c r="J33">
        <v>0</v>
      </c>
      <c r="K33">
        <v>0</v>
      </c>
      <c r="M33" s="4">
        <v>0</v>
      </c>
    </row>
    <row r="34" spans="3:13" x14ac:dyDescent="0.25">
      <c r="C34" s="4" t="s">
        <v>66</v>
      </c>
      <c r="D34" s="4">
        <v>0</v>
      </c>
      <c r="E34" s="6">
        <v>0</v>
      </c>
      <c r="H34" s="4" t="s">
        <v>86</v>
      </c>
      <c r="I34" s="6">
        <v>0</v>
      </c>
      <c r="J34">
        <v>0</v>
      </c>
      <c r="K34">
        <v>0</v>
      </c>
      <c r="M34" s="4">
        <v>0</v>
      </c>
    </row>
    <row r="35" spans="3:13" ht="15.5" x14ac:dyDescent="0.25">
      <c r="C35" s="5" t="s">
        <v>67</v>
      </c>
      <c r="D35" s="4">
        <v>0.37</v>
      </c>
      <c r="E35" s="6">
        <v>0</v>
      </c>
      <c r="H35" s="5" t="s">
        <v>87</v>
      </c>
      <c r="I35" s="6">
        <v>0</v>
      </c>
      <c r="J35">
        <v>0</v>
      </c>
      <c r="K35" t="e">
        <f t="shared" si="0"/>
        <v>#DIV/0!</v>
      </c>
      <c r="M35" s="4">
        <v>0.50598290598290596</v>
      </c>
    </row>
    <row r="36" spans="3:13" ht="15.5" x14ac:dyDescent="0.25">
      <c r="C36" s="5" t="s">
        <v>68</v>
      </c>
      <c r="D36" s="4">
        <v>0.41</v>
      </c>
      <c r="E36">
        <v>0.5</v>
      </c>
      <c r="H36" s="5" t="s">
        <v>88</v>
      </c>
      <c r="I36">
        <v>0.5</v>
      </c>
      <c r="J36">
        <v>1</v>
      </c>
      <c r="K36">
        <f t="shared" si="0"/>
        <v>0.66666666666666663</v>
      </c>
      <c r="M36" s="4">
        <v>0.57637681159420284</v>
      </c>
    </row>
    <row r="37" spans="3:13" x14ac:dyDescent="0.25">
      <c r="C37" s="4" t="s">
        <v>14</v>
      </c>
      <c r="D37" s="4">
        <v>0</v>
      </c>
      <c r="E37">
        <v>0.1</v>
      </c>
      <c r="H37" s="4" t="s">
        <v>89</v>
      </c>
      <c r="I37">
        <v>0.1</v>
      </c>
      <c r="J37">
        <f>1/5</f>
        <v>0.2</v>
      </c>
      <c r="K37">
        <f t="shared" si="0"/>
        <v>0.13333333333333333</v>
      </c>
      <c r="M37" s="4">
        <v>0</v>
      </c>
    </row>
    <row r="38" spans="3:13" x14ac:dyDescent="0.25">
      <c r="C38" s="4" t="s">
        <v>69</v>
      </c>
      <c r="D38" s="4">
        <v>0.5525000000000001</v>
      </c>
      <c r="E38">
        <f>SUM(E23:E37)/12</f>
        <v>0.47500000000000003</v>
      </c>
      <c r="H38" s="4" t="s">
        <v>90</v>
      </c>
      <c r="I38">
        <f>SUM(I23:I37)/12</f>
        <v>0.47500000000000003</v>
      </c>
      <c r="J38">
        <f>SUM(J23:J37)/10</f>
        <v>0.75750000000000006</v>
      </c>
      <c r="K38">
        <f t="shared" si="0"/>
        <v>0.58387423935091276</v>
      </c>
      <c r="M38" s="4">
        <v>0.66259963768115959</v>
      </c>
    </row>
    <row r="42" spans="3:13" ht="14.5" x14ac:dyDescent="0.3">
      <c r="L42" s="7" t="s">
        <v>74</v>
      </c>
    </row>
  </sheetData>
  <phoneticPr fontId="3" type="noConversion"/>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2023-09-07T09:34:08Z</dcterms:created>
  <dcterms:modified xsi:type="dcterms:W3CDTF">2023-09-18T01:14:53Z</dcterms:modified>
</cp:coreProperties>
</file>