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880" windowWidth="36000" windowHeight="210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_ "/>
    <numFmt numFmtId="165" formatCode="0_ "/>
    <numFmt numFmtId="166" formatCode="0.000"/>
  </numFmts>
  <fonts count="6">
    <font>
      <name val="宋体"/>
      <charset val="134"/>
      <sz val="11"/>
    </font>
    <font>
      <name val="宋体"/>
      <charset val="134"/>
      <family val="3"/>
      <sz val="11"/>
      <scheme val="minor"/>
    </font>
    <font>
      <name val="宋体"/>
      <charset val="134"/>
      <family val="3"/>
      <color rgb="FF000000"/>
      <sz val="11"/>
    </font>
    <font>
      <name val="宋体"/>
      <charset val="134"/>
      <family val="3"/>
      <b val="1"/>
      <color rgb="FF000000"/>
      <sz val="11"/>
      <scheme val="minor"/>
    </font>
    <font>
      <name val="宋体"/>
      <charset val="134"/>
      <family val="3"/>
      <color rgb="FF000000"/>
      <sz val="11"/>
      <scheme val="minor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 vertical="center"/>
    </xf>
    <xf numFmtId="164" fontId="2" fillId="0" borderId="0" applyAlignment="1" pivotButton="0" quotePrefix="0" xfId="0">
      <alignment horizontal="right" vertical="center"/>
    </xf>
    <xf numFmtId="0" fontId="0" fillId="0" borderId="0" pivotButton="0" quotePrefix="0" xfId="0"/>
    <xf numFmtId="165" fontId="2" fillId="0" borderId="0" applyAlignment="1" pivotButton="0" quotePrefix="0" xfId="0">
      <alignment vertical="center"/>
    </xf>
    <xf numFmtId="10" fontId="2" fillId="0" borderId="0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vertical="center"/>
    </xf>
    <xf numFmtId="1" fontId="2" fillId="0" borderId="0" applyAlignment="1" pivotButton="0" quotePrefix="0" xfId="0">
      <alignment vertical="center"/>
    </xf>
    <xf numFmtId="10" fontId="2" fillId="0" borderId="0" applyAlignment="1" pivotButton="0" quotePrefix="0" xfId="0">
      <alignment vertical="center"/>
    </xf>
    <xf numFmtId="0" fontId="1" fillId="0" borderId="0" pivotButton="0" quotePrefix="0" xfId="0"/>
    <xf numFmtId="165" fontId="4" fillId="2" borderId="0" applyAlignment="1" pivotButton="0" quotePrefix="0" xfId="0">
      <alignment horizontal="center"/>
    </xf>
    <xf numFmtId="10" fontId="1" fillId="2" borderId="0" applyAlignment="1" pivotButton="0" quotePrefix="0" xfId="0">
      <alignment vertical="center"/>
    </xf>
    <xf numFmtId="10" fontId="1" fillId="2" borderId="0" applyAlignment="1" pivotButton="0" quotePrefix="0" xfId="0">
      <alignment horizontal="center" vertical="center"/>
    </xf>
    <xf numFmtId="10" fontId="0" fillId="0" borderId="0" pivotButton="0" quotePrefix="0" xfId="0"/>
    <xf numFmtId="10" fontId="2" fillId="0" borderId="0" pivotButton="0" quotePrefix="0" xfId="0"/>
    <xf numFmtId="166" fontId="0" fillId="0" borderId="0" pivotButton="0" quotePrefix="0" xfId="0"/>
    <xf numFmtId="1" fontId="0" fillId="0" borderId="0" pivotButton="0" quotePrefix="0" xfId="0"/>
    <xf numFmtId="10" fontId="0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165" fontId="2" fillId="0" borderId="0" applyAlignment="1" pivotButton="0" quotePrefix="0" xfId="0">
      <alignment vertical="center"/>
    </xf>
    <xf numFmtId="164" fontId="3" fillId="0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65" fontId="4" fillId="2" borderId="0" applyAlignment="1" pivotButton="0" quotePrefix="0" xfId="0">
      <alignment horizontal="center"/>
    </xf>
    <xf numFmtId="166" fontId="2" fillId="0" borderId="0" applyAlignment="1" pivotButton="0" quotePrefix="0" xfId="0">
      <alignment vertical="center"/>
    </xf>
    <xf numFmtId="166" fontId="0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tabSelected="1" zoomScale="125" workbookViewId="0">
      <pane ySplit="1" topLeftCell="A2" activePane="bottomLeft" state="frozen"/>
      <selection pane="bottomLeft" activeCell="C24" sqref="C24"/>
    </sheetView>
  </sheetViews>
  <sheetFormatPr baseColWidth="10" defaultColWidth="9" defaultRowHeight="14"/>
  <cols>
    <col width="12.5" customWidth="1" style="2" min="1" max="1"/>
    <col width="36.33203125" customWidth="1" style="3" min="2" max="2"/>
    <col width="8.83203125" customWidth="1" style="4" min="3" max="3"/>
    <col width="13.1640625" customWidth="1" style="28" min="4" max="4"/>
    <col width="12.83203125" customWidth="1" style="6" min="5" max="5"/>
    <col width="10.1640625" customWidth="1" style="29" min="6" max="7"/>
    <col width="26.83203125" customWidth="1" style="8" min="8" max="8"/>
    <col width="23" customWidth="1" style="8" min="9" max="9"/>
    <col width="3.6640625" customWidth="1" style="6" min="10" max="10"/>
    <col width="12.6640625" customWidth="1" style="6" min="11" max="11"/>
    <col width="9.5" customWidth="1" style="6" min="12" max="12"/>
    <col width="3.6640625" customWidth="1" style="6" min="13" max="13"/>
    <col width="9.5" customWidth="1" style="6" min="14" max="14"/>
    <col width="13.6640625" customWidth="1" style="6" min="15" max="15"/>
  </cols>
  <sheetData>
    <row r="1" customFormat="1" s="1">
      <c r="A1" s="9" t="inlineStr">
        <is>
          <t>Code</t>
        </is>
      </c>
      <c r="B1" s="10" t="inlineStr">
        <is>
          <t>Name</t>
        </is>
      </c>
      <c r="C1" s="10" t="inlineStr">
        <is>
          <t>Price</t>
        </is>
      </c>
      <c r="D1" s="30" t="inlineStr">
        <is>
          <t>RealPrice</t>
        </is>
      </c>
      <c r="E1" s="10" t="inlineStr">
        <is>
          <t>Num</t>
        </is>
      </c>
      <c r="F1" s="31" t="inlineStr">
        <is>
          <t>Value</t>
        </is>
      </c>
      <c r="G1" s="32" t="inlineStr">
        <is>
          <t>Dividend</t>
        </is>
      </c>
      <c r="H1" s="14" t="inlineStr">
        <is>
          <t>PercentInNetTotalAsset</t>
        </is>
      </c>
      <c r="I1" s="14" t="inlineStr">
        <is>
          <t>PercentInTotalAsset</t>
        </is>
      </c>
      <c r="J1" s="19" t="n"/>
      <c r="K1" s="33">
        <f>SUM(F2:F14)</f>
        <v/>
      </c>
      <c r="L1" s="21">
        <f>0.779593</f>
        <v/>
      </c>
      <c r="M1" s="19" t="n"/>
      <c r="N1" s="22" t="inlineStr">
        <is>
          <t>936697</t>
        </is>
      </c>
      <c r="O1" s="19" t="n"/>
      <c r="P1" s="23">
        <f>G2*H2+G3*H3+G4*H4+G5*H5+G6*H6+G7*H7+G8*H8+G9*H9+G10*H10+G11*H11+G12*H12+G13*H13+G14*H14+0</f>
        <v/>
      </c>
    </row>
    <row r="2">
      <c r="A2" s="2" t="inlineStr">
        <is>
          <t>cash.CNY</t>
        </is>
      </c>
      <c r="B2" s="15" t="inlineStr">
        <is>
          <t>CNY</t>
        </is>
      </c>
      <c r="C2" s="34" t="n">
        <v>1</v>
      </c>
      <c r="D2" s="34" t="n">
        <v>1</v>
      </c>
      <c r="E2" s="0" t="n">
        <v>182662</v>
      </c>
      <c r="F2" s="17">
        <f>D2*E2</f>
        <v/>
      </c>
      <c r="G2" s="18" t="n">
        <v>0.0167</v>
      </c>
      <c r="H2" s="8">
        <f>F2/K1</f>
        <v/>
      </c>
      <c r="I2" s="8">
        <f>F2/N1</f>
        <v/>
      </c>
      <c r="K2" s="15" t="inlineStr">
        <is>
          <t>Top3</t>
        </is>
      </c>
      <c r="L2" s="24">
        <f>SUM(G2:G4)</f>
        <v/>
      </c>
      <c r="N2" s="24">
        <f>SUM(H2:H4)</f>
        <v/>
      </c>
    </row>
    <row r="3">
      <c r="A3" s="2" t="inlineStr">
        <is>
          <t>a.600519</t>
        </is>
      </c>
      <c r="B3" s="15" t="inlineStr">
        <is>
          <t>贵州茅台</t>
        </is>
      </c>
      <c r="C3" s="34" t="n">
        <v>1571.68</v>
      </c>
      <c r="D3" s="34" t="n">
        <v>1571.68</v>
      </c>
      <c r="E3" s="0" t="n">
        <v>100</v>
      </c>
      <c r="F3" s="17">
        <f>D3*E3</f>
        <v/>
      </c>
      <c r="G3" s="18" t="n">
        <v>0</v>
      </c>
      <c r="H3" s="8">
        <f>F3/K1</f>
        <v/>
      </c>
      <c r="I3" s="8">
        <f>F3/N1</f>
        <v/>
      </c>
      <c r="K3" s="15" t="inlineStr">
        <is>
          <t>Top5</t>
        </is>
      </c>
      <c r="L3" s="24">
        <f>SUM(G2:G6)</f>
        <v/>
      </c>
      <c r="N3" s="24">
        <f>SUM(H2:H6)</f>
        <v/>
      </c>
    </row>
    <row r="4">
      <c r="A4" s="2" t="inlineStr">
        <is>
          <t>us.AAPL</t>
        </is>
      </c>
      <c r="B4" s="15" t="inlineStr">
        <is>
          <t>苹果公司</t>
        </is>
      </c>
      <c r="C4" s="34" t="n">
        <v>207.15</v>
      </c>
      <c r="D4" s="34" t="n">
        <v>1502.58324</v>
      </c>
      <c r="E4" s="0" t="n">
        <v>100</v>
      </c>
      <c r="F4" s="17">
        <f>D4*E4</f>
        <v/>
      </c>
      <c r="G4" s="18" t="n">
        <v>0</v>
      </c>
      <c r="H4" s="8">
        <f>F4/K1</f>
        <v/>
      </c>
      <c r="I4" s="8">
        <f>F4/N1</f>
        <v/>
      </c>
      <c r="K4" s="15" t="inlineStr">
        <is>
          <t>Top10</t>
        </is>
      </c>
      <c r="L4" s="24">
        <f>SUM(G2:G11)</f>
        <v/>
      </c>
      <c r="N4" s="24">
        <f>SUM(H2:H11)</f>
        <v/>
      </c>
    </row>
    <row r="5">
      <c r="A5" s="2" t="inlineStr">
        <is>
          <t>us.TLT</t>
        </is>
      </c>
      <c r="B5" s="15" t="inlineStr">
        <is>
          <t>债券20+美公债指数ETF-iShares Barcla</t>
        </is>
      </c>
      <c r="C5" s="34" t="n">
        <v>91.83</v>
      </c>
      <c r="D5" s="34" t="n">
        <v>666.098088</v>
      </c>
      <c r="E5" s="0" t="n">
        <v>200</v>
      </c>
      <c r="F5" s="17">
        <f>D5*E5</f>
        <v/>
      </c>
      <c r="G5" s="18" t="n">
        <v>0</v>
      </c>
      <c r="H5" s="8">
        <f>F5/K1</f>
        <v/>
      </c>
      <c r="I5" s="8">
        <f>F5/N1</f>
        <v/>
      </c>
    </row>
    <row r="6">
      <c r="A6" s="2" t="inlineStr">
        <is>
          <t>us.NVDA</t>
        </is>
      </c>
      <c r="B6" s="15" t="inlineStr">
        <is>
          <t>英伟达公司</t>
        </is>
      </c>
      <c r="C6" s="35" t="n">
        <v>120.91</v>
      </c>
      <c r="D6" s="35" t="n">
        <v>877.0327759999999</v>
      </c>
      <c r="E6" s="0" t="n">
        <v>100</v>
      </c>
      <c r="F6" s="26">
        <f>D6*E6</f>
        <v/>
      </c>
      <c r="G6" s="23" t="n">
        <v>0</v>
      </c>
      <c r="H6" s="27">
        <f>F6/K1</f>
        <v/>
      </c>
      <c r="I6" s="27">
        <f>F6/N1</f>
        <v/>
      </c>
    </row>
    <row r="7">
      <c r="A7" s="2" t="inlineStr">
        <is>
          <t>hk.00981</t>
        </is>
      </c>
      <c r="B7" s="15" t="inlineStr">
        <is>
          <t>中芯国际</t>
        </is>
      </c>
      <c r="C7" s="35" t="n">
        <v>17.86</v>
      </c>
      <c r="D7" s="35" t="n">
        <v>16.59</v>
      </c>
      <c r="E7" s="0" t="n">
        <v>5000</v>
      </c>
      <c r="F7" s="26">
        <f>D7*E7</f>
        <v/>
      </c>
      <c r="G7" s="23" t="n">
        <v>0</v>
      </c>
      <c r="H7" s="27">
        <f>F7/K1</f>
        <v/>
      </c>
      <c r="I7" s="27">
        <f>F7/N1</f>
        <v/>
      </c>
    </row>
    <row r="8">
      <c r="A8" s="2" t="inlineStr">
        <is>
          <t>hk.00700</t>
        </is>
      </c>
      <c r="B8" s="15" t="inlineStr">
        <is>
          <t>腾讯控股</t>
        </is>
      </c>
      <c r="C8" s="35" t="n">
        <v>370.8</v>
      </c>
      <c r="D8" s="35" t="n">
        <v>344.34</v>
      </c>
      <c r="E8" s="0" t="n">
        <v>200</v>
      </c>
      <c r="F8" s="26">
        <f>D8*E8</f>
        <v/>
      </c>
      <c r="G8" s="23" t="n">
        <v>0</v>
      </c>
      <c r="H8" s="27">
        <f>F8/K1</f>
        <v/>
      </c>
      <c r="I8" s="27">
        <f>F8/N1</f>
        <v/>
      </c>
    </row>
    <row r="9">
      <c r="A9" s="2" t="inlineStr">
        <is>
          <t>a.600483</t>
        </is>
      </c>
      <c r="B9" s="15" t="inlineStr">
        <is>
          <t>福能股份</t>
        </is>
      </c>
      <c r="C9" s="35" t="n">
        <v>11.67</v>
      </c>
      <c r="D9" s="35" t="n">
        <v>11.67</v>
      </c>
      <c r="E9" s="0" t="n">
        <v>3000</v>
      </c>
      <c r="F9" s="26">
        <f>D9*E9</f>
        <v/>
      </c>
      <c r="G9" s="23" t="n">
        <v>0</v>
      </c>
      <c r="H9" s="27">
        <f>F9/K1</f>
        <v/>
      </c>
      <c r="I9" s="27">
        <f>F9/N1</f>
        <v/>
      </c>
    </row>
    <row r="10">
      <c r="A10" s="2" t="inlineStr">
        <is>
          <t>cash.USD</t>
        </is>
      </c>
      <c r="B10" s="15" t="inlineStr">
        <is>
          <t>USD</t>
        </is>
      </c>
      <c r="C10" s="35" t="n">
        <v>7.2536</v>
      </c>
      <c r="D10" s="35" t="n">
        <v>7.2536</v>
      </c>
      <c r="E10" s="0" t="n">
        <v>2000</v>
      </c>
      <c r="F10" s="26">
        <f>D10*E10</f>
        <v/>
      </c>
      <c r="G10" s="23" t="n">
        <v>0.0437</v>
      </c>
      <c r="H10" s="27">
        <f>F10/K1</f>
        <v/>
      </c>
      <c r="I10" s="27">
        <f>F10/N1</f>
        <v/>
      </c>
    </row>
    <row r="11">
      <c r="A11" s="2" t="inlineStr">
        <is>
          <t>hk.09988</t>
        </is>
      </c>
      <c r="B11" s="15" t="inlineStr">
        <is>
          <t>阿里巴巴-SW</t>
        </is>
      </c>
      <c r="C11" s="35" t="n">
        <v>74.15000000000001</v>
      </c>
      <c r="D11" s="35" t="n">
        <v>68.86</v>
      </c>
      <c r="E11" s="0" t="n">
        <v>200</v>
      </c>
      <c r="F11" s="26">
        <f>D11*E11</f>
        <v/>
      </c>
      <c r="G11" s="23" t="n">
        <v>0</v>
      </c>
      <c r="H11" s="27">
        <f>F11/K1</f>
        <v/>
      </c>
      <c r="I11" s="27">
        <f>F11/N1</f>
        <v/>
      </c>
    </row>
    <row r="12">
      <c r="A12" s="2" t="inlineStr">
        <is>
          <t>cash.HKD</t>
        </is>
      </c>
      <c r="B12" s="15" t="inlineStr">
        <is>
          <t>HKD</t>
        </is>
      </c>
      <c r="C12" s="35" t="n">
        <v>0.92864</v>
      </c>
      <c r="D12" s="35" t="n">
        <v>0.92864</v>
      </c>
      <c r="E12" s="0" t="n">
        <v>10000</v>
      </c>
      <c r="F12" s="26">
        <f>D12*E12</f>
        <v/>
      </c>
      <c r="G12" s="23" t="n">
        <v>0.0437</v>
      </c>
      <c r="H12" s="27">
        <f>F12/K1</f>
        <v/>
      </c>
      <c r="I12" s="27">
        <f>F12/N1</f>
        <v/>
      </c>
    </row>
    <row r="13">
      <c r="A13" s="2" t="inlineStr">
        <is>
          <t>a.000668</t>
        </is>
      </c>
      <c r="B13" s="15" t="inlineStr">
        <is>
          <t>荣丰控股</t>
        </is>
      </c>
      <c r="C13" s="35" t="n">
        <v>6.47</v>
      </c>
      <c r="D13" s="35" t="n">
        <v>6.47</v>
      </c>
      <c r="E13" s="0" t="n">
        <v>200</v>
      </c>
      <c r="F13" s="26">
        <f>D13*E13</f>
        <v/>
      </c>
      <c r="G13" s="23" t="n">
        <v>0</v>
      </c>
      <c r="H13" s="27">
        <f>F13/K1</f>
        <v/>
      </c>
      <c r="I13" s="27">
        <f>F13/N1</f>
        <v/>
      </c>
    </row>
    <row r="14">
      <c r="A14" s="2" t="inlineStr">
        <is>
          <t>etf.515220</t>
        </is>
      </c>
      <c r="B14" s="15" t="inlineStr"/>
      <c r="C14" s="35" t="n">
        <v>0</v>
      </c>
      <c r="D14" s="35" t="n">
        <v>0</v>
      </c>
      <c r="E14" s="0" t="n">
        <v>50000</v>
      </c>
      <c r="F14" s="26">
        <f>D14*E14</f>
        <v/>
      </c>
      <c r="G14" s="23" t="n">
        <v>0</v>
      </c>
      <c r="H14" s="27">
        <f>F14/K1</f>
        <v/>
      </c>
      <c r="I14" s="27">
        <f>F14/N1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2021-01-22T06:20:00Z</dcterms:created>
  <dcterms:modified xmlns:dcterms="http://purl.org/dc/terms/" xmlns:xsi="http://www.w3.org/2001/XMLSchema-instance" xsi:type="dcterms:W3CDTF">2025-06-05T04:49:00Z</dcterms:modified>
  <cp:lastModifiedBy>wangwenye_wwy@163.com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02A43747CE42414CB486166612648BBD_42</vt:lpwstr>
  </property>
  <property name="KSOProductBuildVer" fmtid="{D5CDD505-2E9C-101B-9397-08002B2CF9AE}" pid="3">
    <vt:lpwstr xmlns:vt="http://schemas.openxmlformats.org/officeDocument/2006/docPropsVTypes">2052-12.1.0.16929</vt:lpwstr>
  </property>
  <property name="KSOReadingLayout" fmtid="{D5CDD505-2E9C-101B-9397-08002B2CF9AE}" pid="4">
    <vt:bool xmlns:vt="http://schemas.openxmlformats.org/officeDocument/2006/docPropsVTypes">0</vt:bool>
  </property>
</Properties>
</file>