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jn Drive\School - Prive\Informatica\"/>
    </mc:Choice>
  </mc:AlternateContent>
  <xr:revisionPtr revIDLastSave="0" documentId="13_ncr:1_{A78A83A0-7504-43BD-B8CC-3A914EC5EF9F}" xr6:coauthVersionLast="47" xr6:coauthVersionMax="47" xr10:uidLastSave="{00000000-0000-0000-0000-000000000000}"/>
  <bookViews>
    <workbookView xWindow="-108" yWindow="-108" windowWidth="23256" windowHeight="13176" activeTab="5" xr2:uid="{00000000-000D-0000-FFFF-FFFF00000000}"/>
  </bookViews>
  <sheets>
    <sheet name="Blad1" sheetId="1" r:id="rId1"/>
    <sheet name="Blad2" sheetId="2" r:id="rId2"/>
    <sheet name="Blad3" sheetId="3" r:id="rId3"/>
    <sheet name="Blad4" sheetId="4" r:id="rId4"/>
    <sheet name="Blad5" sheetId="6" r:id="rId5"/>
    <sheet name="Blad6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7" l="1"/>
  <c r="D2" i="7"/>
  <c r="E2" i="7"/>
  <c r="F2" i="7"/>
  <c r="G2" i="7"/>
  <c r="H2" i="7"/>
  <c r="I2" i="7"/>
  <c r="J2" i="7"/>
  <c r="K2" i="7"/>
  <c r="B2" i="7"/>
  <c r="C13" i="6"/>
  <c r="E36" i="6"/>
  <c r="E34" i="6"/>
  <c r="E33" i="6"/>
  <c r="E32" i="6"/>
  <c r="E20" i="6"/>
  <c r="E21" i="6"/>
  <c r="E22" i="6"/>
  <c r="E23" i="6"/>
  <c r="E24" i="6"/>
  <c r="E25" i="6"/>
  <c r="E26" i="6"/>
  <c r="E27" i="6"/>
  <c r="E28" i="6"/>
  <c r="E29" i="6"/>
  <c r="E19" i="6"/>
  <c r="E12" i="4"/>
  <c r="E13" i="4"/>
  <c r="E14" i="4"/>
  <c r="E15" i="4"/>
  <c r="E16" i="4"/>
  <c r="E17" i="4"/>
  <c r="E18" i="4"/>
  <c r="E19" i="4"/>
  <c r="E20" i="4"/>
  <c r="E11" i="4"/>
  <c r="C12" i="4"/>
  <c r="C13" i="4"/>
  <c r="C14" i="4"/>
  <c r="C15" i="4"/>
  <c r="C16" i="4"/>
  <c r="C17" i="4"/>
  <c r="C18" i="4"/>
  <c r="C19" i="4"/>
  <c r="C20" i="4"/>
  <c r="C11" i="4"/>
  <c r="D15" i="3"/>
  <c r="D16" i="3"/>
  <c r="D17" i="3"/>
  <c r="D18" i="3"/>
  <c r="D19" i="3"/>
  <c r="D14" i="3"/>
  <c r="C15" i="3"/>
  <c r="C16" i="3"/>
  <c r="C17" i="3"/>
  <c r="C18" i="3"/>
  <c r="C19" i="3"/>
  <c r="C14" i="3"/>
  <c r="B23" i="2"/>
  <c r="B21" i="2"/>
  <c r="B13" i="2"/>
  <c r="E8" i="1"/>
  <c r="E9" i="1"/>
  <c r="E10" i="1"/>
  <c r="E11" i="1"/>
  <c r="E12" i="1"/>
  <c r="E13" i="1"/>
  <c r="E14" i="1"/>
  <c r="E15" i="1"/>
  <c r="E7" i="1"/>
</calcChain>
</file>

<file path=xl/sharedStrings.xml><?xml version="1.0" encoding="utf-8"?>
<sst xmlns="http://schemas.openxmlformats.org/spreadsheetml/2006/main" count="141" uniqueCount="100">
  <si>
    <t>de aarde</t>
  </si>
  <si>
    <t>=</t>
  </si>
  <si>
    <t>kg</t>
  </si>
  <si>
    <t>delen door</t>
  </si>
  <si>
    <t>de zon</t>
  </si>
  <si>
    <t>Mercurius</t>
  </si>
  <si>
    <t>Venus</t>
  </si>
  <si>
    <t>de maan</t>
  </si>
  <si>
    <t>Mars</t>
  </si>
  <si>
    <t>Jupiter</t>
  </si>
  <si>
    <t>Saturnus</t>
  </si>
  <si>
    <t>Uranus</t>
  </si>
  <si>
    <t>Neptunus</t>
  </si>
  <si>
    <t>- kopieer het symbool = in kolom D en kg in kolom F naar rijen 7 t.e.m. 15 (gebruik automatisch vullen)</t>
  </si>
  <si>
    <t>- kopieer deze formule naar de rijen 7 t.e.m. 15 (gebruik automatisch vullen)</t>
  </si>
  <si>
    <t>- voer in cel E7 de juiste formule in (denk aan relatieve en absolute verwijzing)</t>
  </si>
  <si>
    <t>- we hermaken oefening 4 op een efficiëntere manier</t>
  </si>
  <si>
    <t>januari</t>
  </si>
  <si>
    <t>februari</t>
  </si>
  <si>
    <t>maart</t>
  </si>
  <si>
    <t>april</t>
  </si>
  <si>
    <t>IN</t>
  </si>
  <si>
    <t>verkoop snoep</t>
  </si>
  <si>
    <t>verkoop drank</t>
  </si>
  <si>
    <t>totaal in</t>
  </si>
  <si>
    <t>UIT</t>
  </si>
  <si>
    <t>huur</t>
  </si>
  <si>
    <t>aankopen</t>
  </si>
  <si>
    <t>reclame</t>
  </si>
  <si>
    <t>lonen</t>
  </si>
  <si>
    <t>totaal uit</t>
  </si>
  <si>
    <t>WINST</t>
  </si>
  <si>
    <t>- kopieer deze formules naar de kolommen C t.e.m. G (gebruik automatisch vullen)</t>
  </si>
  <si>
    <t>- voer in cellen B13, B21 en B23 de juiste formules in (denk aan relatieve en absolute verwijzing)</t>
  </si>
  <si>
    <t>Datum:</t>
  </si>
  <si>
    <t>Video</t>
  </si>
  <si>
    <t>Uitleendatum</t>
  </si>
  <si>
    <t>Aantal dagen uitgeleend</t>
  </si>
  <si>
    <t>Te Betalen</t>
  </si>
  <si>
    <t>een videotheek houdt een overzicht van de lang uitgeleende video's bij en men wil weten hoeveel de klanten moeten betalen</t>
  </si>
  <si>
    <t>- voer in cel D14 de juiste formule in om het te betalen bedrag te berekenen (denk aan relatieve en absolute verwijzing)</t>
  </si>
  <si>
    <t>- kopieer deze formule naar de rijen 15 t.e.m. 19 (gebruik automatisch vullen)</t>
  </si>
  <si>
    <t>de tafels van vermenigvuldiging</t>
  </si>
  <si>
    <t>x</t>
  </si>
  <si>
    <t>tafel van :</t>
  </si>
  <si>
    <t>in de lagere school heb je de tafels van vermenigvuldiging geleerd</t>
  </si>
  <si>
    <t>wij gaan op een vlugge manier een tabel met formules opstellen om de tafel van een getal te verkrijgen</t>
  </si>
  <si>
    <t>de massa op</t>
  </si>
  <si>
    <t>overzicht lange uitleningen</t>
  </si>
  <si>
    <t>dit is een overzichtstabel voor de tafels van vermenigvuldiging van 1 tot 10</t>
  </si>
  <si>
    <t>- voer in cel B2 de juiste formule in om de vermenigvuldiging te berekenen (denk aan relatieve en absolute verwijzing)</t>
  </si>
  <si>
    <t>- kopieer deze formule naar de rijen 2 t.e.m. 11 en naar de kolommen B t.e.m. K (gebruik automatisch vullen)</t>
  </si>
  <si>
    <t>FACTUUR</t>
  </si>
  <si>
    <t xml:space="preserve">Omschrijving product </t>
  </si>
  <si>
    <t>Aantal</t>
  </si>
  <si>
    <t xml:space="preserve">excl. BTW </t>
  </si>
  <si>
    <t>INBINDMACHINE MICROBIND</t>
  </si>
  <si>
    <t>100KAFT PLAST. INB.MACH.-KRISTAL</t>
  </si>
  <si>
    <t>25  PLAST.INB.RINGEN 8MM ZWART</t>
  </si>
  <si>
    <t>25  PLAST.INB.RINGEN 10MM ZWART</t>
  </si>
  <si>
    <t>25  PLAST.INB.RINGEN 12MM ZWART</t>
  </si>
  <si>
    <t>250 VISITEKAARTJES AVERY</t>
  </si>
  <si>
    <t>BALPEN G2 - ZWART</t>
  </si>
  <si>
    <t>RINGMAP A4 RUG 7,5CM GRIJS</t>
  </si>
  <si>
    <t>50 MAPPEN MET KLEPPEN ASSORT.</t>
  </si>
  <si>
    <t>100 MAPJES IN PP 7/100</t>
  </si>
  <si>
    <t>500 OMSLAGEN 114x229MM ZELFKL.</t>
  </si>
  <si>
    <t xml:space="preserve"> SUBTOTAAL</t>
  </si>
  <si>
    <t xml:space="preserve"> EINDTOTAAL</t>
  </si>
  <si>
    <t>dit is een factuur van kantoorartikelen</t>
  </si>
  <si>
    <t>factuurnr.</t>
  </si>
  <si>
    <t>factuurdatum</t>
  </si>
  <si>
    <t>vervaldatum factuur</t>
  </si>
  <si>
    <t>Prijs/</t>
  </si>
  <si>
    <t>stuk</t>
  </si>
  <si>
    <t>KANTOORARTIKELEN SINT-LUCAS</t>
  </si>
  <si>
    <t xml:space="preserve"> = korting </t>
  </si>
  <si>
    <t>= BTW</t>
  </si>
  <si>
    <t xml:space="preserve">  incl. korting en BTW </t>
  </si>
  <si>
    <t>- voer in cel C13 de juiste formule in om de vervaldatum van de factuur te berekenen (= 60 dagen na de factuurdatum)</t>
  </si>
  <si>
    <t>- voer in cel E19 de juiste formule in om het bedrag per productsoort te bepalen (denk aan relatieve en absolute verwijzing)</t>
  </si>
  <si>
    <t>Bedrag</t>
  </si>
  <si>
    <t>- kopieer deze formule naar de rijen 20 t.e.m. 29 (gebruik automatisch vullen)</t>
  </si>
  <si>
    <t>- voer in de cellen E31, E32, E33 en E35 de juiste formules in</t>
  </si>
  <si>
    <t>- voer in cel C11 de juiste formule in om het getal van cel D9 over te nemen (denk aan relatieve en absolute verwijzing)</t>
  </si>
  <si>
    <t>- kopieer deze formule naar de rijen 12 t.e.m. 20 (gebruik automatisch vullen)</t>
  </si>
  <si>
    <t>- voer in cel E11 de juiste formule in om het resultaat van de vermenigvuldiging te berekenen (denk aan relatieve en absolute verwijzing)</t>
  </si>
  <si>
    <t>Huurprijs per dag:</t>
  </si>
  <si>
    <t>- we hermaken oefening 2 op een efficiëntere manier.</t>
  </si>
  <si>
    <t>Game verhuur PLAYTIME</t>
  </si>
  <si>
    <t>GTA 6</t>
  </si>
  <si>
    <t>Call of Duty- Black Ops</t>
  </si>
  <si>
    <t>Cyberpunk 2077</t>
  </si>
  <si>
    <t>World of Warcraft</t>
  </si>
  <si>
    <t>Red Dead Redemption</t>
  </si>
  <si>
    <t>Half-life: Alyx</t>
  </si>
  <si>
    <t>BOEKHOUDING CANDY SHOP 2023</t>
  </si>
  <si>
    <t>- BTW wordt berekend op het subtotaal zonder de korting</t>
  </si>
  <si>
    <t>- LET OP: je mag je de formule van de cel B2 niet aanpassen voor de andere cellen !!</t>
  </si>
  <si>
    <r>
      <t>- voer in cel C14 de juiste formule in om het aantal dagen dat de video's uitgelee</t>
    </r>
    <r>
      <rPr>
        <sz val="10"/>
        <color rgb="FFFF0000"/>
        <rFont val="Arial"/>
        <family val="2"/>
      </rPr>
      <t>n</t>
    </r>
    <r>
      <rPr>
        <sz val="10"/>
        <rFont val="Arial"/>
      </rPr>
      <t>d zijn te berekenen (denk aan relatieve en absolute verwijzing)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</si>
</sst>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mm"/>
    <numFmt numFmtId="166" formatCode="&quot;€&quot;\ #,##0.00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color indexed="23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indexed="21"/>
      <name val="Arial"/>
      <family val="2"/>
    </font>
    <font>
      <b/>
      <sz val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1"/>
      </patternFill>
    </fill>
    <fill>
      <patternFill patternType="solid">
        <fgColor indexed="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0" fillId="0" borderId="0" xfId="0" quotePrefix="1"/>
    <xf numFmtId="164" fontId="5" fillId="0" borderId="0" xfId="0" applyNumberFormat="1" applyFont="1" applyAlignment="1">
      <alignment horizontal="right"/>
    </xf>
    <xf numFmtId="0" fontId="5" fillId="0" borderId="0" xfId="0" applyFont="1"/>
    <xf numFmtId="164" fontId="5" fillId="2" borderId="0" xfId="0" applyNumberFormat="1" applyFont="1" applyFill="1" applyAlignment="1">
      <alignment horizontal="right"/>
    </xf>
    <xf numFmtId="0" fontId="6" fillId="0" borderId="0" xfId="0" applyFont="1" applyAlignment="1">
      <alignment horizontal="left"/>
    </xf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0" fontId="8" fillId="2" borderId="0" xfId="0" applyFont="1" applyFill="1" applyAlignment="1">
      <alignment horizontal="right"/>
    </xf>
    <xf numFmtId="0" fontId="0" fillId="2" borderId="0" xfId="0" applyFill="1"/>
    <xf numFmtId="14" fontId="5" fillId="0" borderId="0" xfId="0" applyNumberFormat="1" applyFont="1" applyAlignment="1">
      <alignment horizontal="right"/>
    </xf>
    <xf numFmtId="0" fontId="8" fillId="2" borderId="0" xfId="0" applyFont="1" applyFill="1"/>
    <xf numFmtId="0" fontId="1" fillId="3" borderId="0" xfId="0" applyFont="1" applyFill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1" fillId="3" borderId="3" xfId="0" applyFont="1" applyFill="1" applyBorder="1"/>
    <xf numFmtId="0" fontId="10" fillId="3" borderId="3" xfId="0" applyFont="1" applyFill="1" applyBorder="1" applyAlignment="1">
      <alignment horizontal="right"/>
    </xf>
    <xf numFmtId="0" fontId="12" fillId="3" borderId="4" xfId="0" applyFont="1" applyFill="1" applyBorder="1" applyAlignment="1">
      <alignment horizontal="right"/>
    </xf>
    <xf numFmtId="0" fontId="12" fillId="3" borderId="3" xfId="0" applyFont="1" applyFill="1" applyBorder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1" fillId="0" borderId="4" xfId="0" applyFont="1" applyBorder="1"/>
    <xf numFmtId="0" fontId="1" fillId="0" borderId="5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10" fillId="3" borderId="0" xfId="0" applyFont="1" applyFill="1" applyAlignment="1">
      <alignment horizontal="left"/>
    </xf>
    <xf numFmtId="0" fontId="15" fillId="3" borderId="0" xfId="0" applyFont="1" applyFill="1" applyAlignment="1">
      <alignment horizontal="left"/>
    </xf>
    <xf numFmtId="0" fontId="0" fillId="4" borderId="0" xfId="0" applyFill="1"/>
    <xf numFmtId="0" fontId="16" fillId="4" borderId="0" xfId="0" applyFont="1" applyFill="1" applyAlignment="1">
      <alignment horizontal="right"/>
    </xf>
    <xf numFmtId="0" fontId="17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4" fontId="6" fillId="2" borderId="0" xfId="0" applyNumberFormat="1" applyFont="1" applyFill="1"/>
    <xf numFmtId="0" fontId="14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0" fillId="4" borderId="6" xfId="0" applyFill="1" applyBorder="1"/>
    <xf numFmtId="0" fontId="10" fillId="3" borderId="7" xfId="0" applyFont="1" applyFill="1" applyBorder="1" applyAlignment="1">
      <alignment horizontal="right"/>
    </xf>
    <xf numFmtId="9" fontId="16" fillId="4" borderId="8" xfId="0" applyNumberFormat="1" applyFont="1" applyFill="1" applyBorder="1" applyAlignment="1">
      <alignment horizontal="right"/>
    </xf>
    <xf numFmtId="9" fontId="16" fillId="4" borderId="9" xfId="0" applyNumberFormat="1" applyFont="1" applyFill="1" applyBorder="1" applyAlignment="1">
      <alignment horizontal="right"/>
    </xf>
    <xf numFmtId="0" fontId="16" fillId="4" borderId="10" xfId="0" quotePrefix="1" applyFont="1" applyFill="1" applyBorder="1" applyAlignment="1">
      <alignment horizontal="left"/>
    </xf>
    <xf numFmtId="0" fontId="18" fillId="4" borderId="6" xfId="0" applyFont="1" applyFill="1" applyBorder="1" applyAlignment="1">
      <alignment horizontal="right"/>
    </xf>
    <xf numFmtId="0" fontId="18" fillId="4" borderId="9" xfId="0" applyFont="1" applyFill="1" applyBorder="1" applyAlignment="1">
      <alignment horizontal="right"/>
    </xf>
    <xf numFmtId="0" fontId="12" fillId="3" borderId="10" xfId="0" applyFont="1" applyFill="1" applyBorder="1" applyAlignment="1">
      <alignment horizontal="right"/>
    </xf>
    <xf numFmtId="166" fontId="1" fillId="0" borderId="3" xfId="0" applyNumberFormat="1" applyFont="1" applyBorder="1" applyAlignment="1">
      <alignment horizontal="right"/>
    </xf>
    <xf numFmtId="166" fontId="1" fillId="0" borderId="5" xfId="0" applyNumberFormat="1" applyFont="1" applyBorder="1" applyAlignment="1">
      <alignment horizontal="right"/>
    </xf>
    <xf numFmtId="166" fontId="1" fillId="2" borderId="3" xfId="0" applyNumberFormat="1" applyFont="1" applyFill="1" applyBorder="1" applyAlignment="1">
      <alignment horizontal="right"/>
    </xf>
    <xf numFmtId="1" fontId="9" fillId="2" borderId="0" xfId="0" applyNumberFormat="1" applyFont="1" applyFill="1" applyAlignment="1">
      <alignment horizontal="right"/>
    </xf>
    <xf numFmtId="166" fontId="0" fillId="0" borderId="0" xfId="0" applyNumberFormat="1"/>
    <xf numFmtId="166" fontId="1" fillId="0" borderId="11" xfId="0" applyNumberFormat="1" applyFont="1" applyBorder="1" applyAlignment="1">
      <alignment horizontal="left"/>
    </xf>
    <xf numFmtId="166" fontId="8" fillId="2" borderId="2" xfId="0" applyNumberFormat="1" applyFont="1" applyFill="1" applyBorder="1"/>
    <xf numFmtId="166" fontId="8" fillId="2" borderId="4" xfId="0" applyNumberFormat="1" applyFont="1" applyFill="1" applyBorder="1" applyAlignment="1">
      <alignment horizontal="right"/>
    </xf>
    <xf numFmtId="166" fontId="8" fillId="2" borderId="11" xfId="0" applyNumberFormat="1" applyFont="1" applyFill="1" applyBorder="1" applyAlignment="1">
      <alignment horizontal="right"/>
    </xf>
    <xf numFmtId="166" fontId="19" fillId="0" borderId="0" xfId="0" applyNumberFormat="1" applyFont="1" applyAlignment="1">
      <alignment horizontal="right"/>
    </xf>
    <xf numFmtId="166" fontId="8" fillId="2" borderId="2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20" fillId="0" borderId="0" xfId="0" quotePrefix="1" applyFont="1" applyAlignment="1">
      <alignment horizontal="left"/>
    </xf>
    <xf numFmtId="0" fontId="1" fillId="0" borderId="0" xfId="0" quotePrefix="1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zoomScaleNormal="100" workbookViewId="0">
      <selection activeCell="I12" sqref="I12"/>
    </sheetView>
  </sheetViews>
  <sheetFormatPr defaultRowHeight="13.2" x14ac:dyDescent="0.25"/>
  <cols>
    <col min="3" max="3" width="13" customWidth="1"/>
    <col min="4" max="4" width="4.6640625" customWidth="1"/>
    <col min="6" max="6" width="5.88671875" customWidth="1"/>
    <col min="7" max="7" width="12.6640625" customWidth="1"/>
  </cols>
  <sheetData>
    <row r="1" spans="1:7" x14ac:dyDescent="0.25">
      <c r="A1" s="6" t="s">
        <v>88</v>
      </c>
    </row>
    <row r="2" spans="1:7" x14ac:dyDescent="0.25">
      <c r="A2" s="6" t="s">
        <v>13</v>
      </c>
    </row>
    <row r="3" spans="1:7" x14ac:dyDescent="0.25">
      <c r="A3" s="6" t="s">
        <v>15</v>
      </c>
    </row>
    <row r="4" spans="1:7" x14ac:dyDescent="0.25">
      <c r="A4" s="6" t="s">
        <v>14</v>
      </c>
    </row>
    <row r="6" spans="1:7" ht="15.6" x14ac:dyDescent="0.3">
      <c r="A6" s="1"/>
      <c r="B6" s="20" t="s">
        <v>47</v>
      </c>
      <c r="C6" s="18" t="s">
        <v>0</v>
      </c>
      <c r="D6" s="19" t="s">
        <v>1</v>
      </c>
      <c r="E6" s="7">
        <v>75</v>
      </c>
      <c r="F6" s="8" t="s">
        <v>2</v>
      </c>
      <c r="G6" s="3" t="s">
        <v>3</v>
      </c>
    </row>
    <row r="7" spans="1:7" ht="15.6" x14ac:dyDescent="0.3">
      <c r="A7" s="1"/>
      <c r="B7" s="1"/>
      <c r="C7" s="4" t="s">
        <v>4</v>
      </c>
      <c r="D7" s="19" t="s">
        <v>1</v>
      </c>
      <c r="E7" s="9">
        <f>$E$6/G7</f>
        <v>2000</v>
      </c>
      <c r="F7" s="8" t="s">
        <v>2</v>
      </c>
      <c r="G7" s="5">
        <v>3.7499999999999999E-2</v>
      </c>
    </row>
    <row r="8" spans="1:7" ht="15.6" x14ac:dyDescent="0.3">
      <c r="A8" s="1"/>
      <c r="B8" s="1"/>
      <c r="C8" s="2" t="s">
        <v>5</v>
      </c>
      <c r="D8" s="19" t="s">
        <v>1</v>
      </c>
      <c r="E8" s="9">
        <f t="shared" ref="E8:E15" si="0">$E$6/G8</f>
        <v>21.312872975277067</v>
      </c>
      <c r="F8" s="8" t="s">
        <v>2</v>
      </c>
      <c r="G8" s="5">
        <v>3.5190000000000001</v>
      </c>
    </row>
    <row r="9" spans="1:7" ht="15.6" x14ac:dyDescent="0.3">
      <c r="A9" s="1"/>
      <c r="B9" s="1"/>
      <c r="C9" s="2" t="s">
        <v>6</v>
      </c>
      <c r="D9" s="19" t="s">
        <v>1</v>
      </c>
      <c r="E9" s="9">
        <f t="shared" si="0"/>
        <v>65.963060686015837</v>
      </c>
      <c r="F9" s="8" t="s">
        <v>2</v>
      </c>
      <c r="G9" s="5">
        <v>1.137</v>
      </c>
    </row>
    <row r="10" spans="1:7" ht="15.6" x14ac:dyDescent="0.3">
      <c r="A10" s="1"/>
      <c r="B10" s="1"/>
      <c r="C10" s="2" t="s">
        <v>7</v>
      </c>
      <c r="D10" s="19" t="s">
        <v>1</v>
      </c>
      <c r="E10" s="9">
        <f t="shared" si="0"/>
        <v>12.407768917711676</v>
      </c>
      <c r="F10" s="8" t="s">
        <v>2</v>
      </c>
      <c r="G10" s="5">
        <v>6.0446</v>
      </c>
    </row>
    <row r="11" spans="1:7" ht="15.6" x14ac:dyDescent="0.3">
      <c r="A11" s="1"/>
      <c r="B11" s="1"/>
      <c r="C11" s="2" t="s">
        <v>8</v>
      </c>
      <c r="D11" s="19" t="s">
        <v>1</v>
      </c>
      <c r="E11" s="9">
        <f t="shared" si="0"/>
        <v>28.517110266159698</v>
      </c>
      <c r="F11" s="8" t="s">
        <v>2</v>
      </c>
      <c r="G11" s="5">
        <v>2.63</v>
      </c>
    </row>
    <row r="12" spans="1:7" ht="15.6" x14ac:dyDescent="0.3">
      <c r="A12" s="1"/>
      <c r="B12" s="1"/>
      <c r="C12" s="2" t="s">
        <v>9</v>
      </c>
      <c r="D12" s="19" t="s">
        <v>1</v>
      </c>
      <c r="E12" s="9">
        <f t="shared" si="0"/>
        <v>175.64402810304449</v>
      </c>
      <c r="F12" s="8" t="s">
        <v>2</v>
      </c>
      <c r="G12" s="5">
        <v>0.42699999999999999</v>
      </c>
    </row>
    <row r="13" spans="1:7" ht="15.6" x14ac:dyDescent="0.3">
      <c r="A13" s="1"/>
      <c r="B13" s="1"/>
      <c r="C13" s="2" t="s">
        <v>10</v>
      </c>
      <c r="D13" s="19" t="s">
        <v>1</v>
      </c>
      <c r="E13" s="9">
        <f t="shared" si="0"/>
        <v>69.444444444444443</v>
      </c>
      <c r="F13" s="8" t="s">
        <v>2</v>
      </c>
      <c r="G13" s="5">
        <v>1.08</v>
      </c>
    </row>
    <row r="14" spans="1:7" ht="15.6" x14ac:dyDescent="0.3">
      <c r="A14" s="1"/>
      <c r="B14" s="1"/>
      <c r="C14" s="2" t="s">
        <v>11</v>
      </c>
      <c r="D14" s="19" t="s">
        <v>1</v>
      </c>
      <c r="E14" s="9">
        <f t="shared" si="0"/>
        <v>59.57108816521049</v>
      </c>
      <c r="F14" s="8" t="s">
        <v>2</v>
      </c>
      <c r="G14" s="5">
        <v>1.2589999999999999</v>
      </c>
    </row>
    <row r="15" spans="1:7" ht="15.6" x14ac:dyDescent="0.3">
      <c r="A15" s="1"/>
      <c r="B15" s="1"/>
      <c r="C15" s="2" t="s">
        <v>12</v>
      </c>
      <c r="D15" s="19" t="s">
        <v>1</v>
      </c>
      <c r="E15" s="9">
        <f t="shared" si="0"/>
        <v>84.269662921348313</v>
      </c>
      <c r="F15" s="8" t="s">
        <v>2</v>
      </c>
      <c r="G15" s="5">
        <v>0.89</v>
      </c>
    </row>
  </sheetData>
  <phoneticPr fontId="2" type="noConversion"/>
  <pageMargins left="0.75" right="0.75" top="1" bottom="1" header="0.5" footer="0.5"/>
  <pageSetup paperSize="9" orientation="portrait" horizontalDpi="200" verticalDpi="2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topLeftCell="A4" zoomScaleNormal="100" workbookViewId="0">
      <selection activeCell="H23" sqref="H23"/>
    </sheetView>
  </sheetViews>
  <sheetFormatPr defaultRowHeight="13.2" x14ac:dyDescent="0.25"/>
  <cols>
    <col min="1" max="1" width="14" customWidth="1"/>
  </cols>
  <sheetData>
    <row r="1" spans="1:7" x14ac:dyDescent="0.25">
      <c r="A1" s="6" t="s">
        <v>16</v>
      </c>
    </row>
    <row r="2" spans="1:7" x14ac:dyDescent="0.25">
      <c r="A2" s="6" t="s">
        <v>33</v>
      </c>
    </row>
    <row r="3" spans="1:7" x14ac:dyDescent="0.25">
      <c r="A3" s="6" t="s">
        <v>32</v>
      </c>
    </row>
    <row r="4" spans="1:7" x14ac:dyDescent="0.25">
      <c r="A4" s="6"/>
    </row>
    <row r="5" spans="1:7" ht="15.6" x14ac:dyDescent="0.3">
      <c r="A5" s="18" t="s">
        <v>96</v>
      </c>
      <c r="B5" s="10"/>
      <c r="C5" s="10"/>
      <c r="D5" s="10"/>
      <c r="E5" s="10"/>
      <c r="F5" s="10"/>
      <c r="G5" s="10"/>
    </row>
    <row r="6" spans="1:7" x14ac:dyDescent="0.25">
      <c r="A6" s="10"/>
      <c r="B6" s="10"/>
      <c r="C6" s="10"/>
      <c r="D6" s="10"/>
      <c r="E6" s="10"/>
      <c r="F6" s="10"/>
      <c r="G6" s="10"/>
    </row>
    <row r="7" spans="1:7" x14ac:dyDescent="0.25">
      <c r="A7" s="10"/>
      <c r="B7" s="11" t="s">
        <v>17</v>
      </c>
      <c r="C7" s="11" t="s">
        <v>18</v>
      </c>
      <c r="D7" s="11" t="s">
        <v>19</v>
      </c>
      <c r="E7" s="11" t="s">
        <v>20</v>
      </c>
      <c r="F7" s="11">
        <v>37742</v>
      </c>
      <c r="G7" s="11">
        <v>37773</v>
      </c>
    </row>
    <row r="8" spans="1:7" x14ac:dyDescent="0.25">
      <c r="A8" s="10"/>
      <c r="B8" s="12"/>
      <c r="C8" s="12"/>
      <c r="D8" s="12"/>
      <c r="E8" s="12"/>
      <c r="F8" s="12"/>
      <c r="G8" s="12"/>
    </row>
    <row r="9" spans="1:7" x14ac:dyDescent="0.25">
      <c r="A9" s="10" t="s">
        <v>21</v>
      </c>
      <c r="B9" s="12"/>
      <c r="C9" s="12"/>
      <c r="D9" s="12"/>
      <c r="E9" s="12"/>
      <c r="F9" s="12"/>
      <c r="G9" s="12"/>
    </row>
    <row r="10" spans="1:7" x14ac:dyDescent="0.25">
      <c r="A10" s="10" t="s">
        <v>22</v>
      </c>
      <c r="B10" s="13">
        <v>1725</v>
      </c>
      <c r="C10" s="13">
        <v>2175</v>
      </c>
      <c r="D10" s="13">
        <v>2075</v>
      </c>
      <c r="E10" s="13">
        <v>2450</v>
      </c>
      <c r="F10" s="13">
        <v>2300</v>
      </c>
      <c r="G10" s="13">
        <v>2125</v>
      </c>
    </row>
    <row r="11" spans="1:7" x14ac:dyDescent="0.25">
      <c r="A11" s="10" t="s">
        <v>23</v>
      </c>
      <c r="B11" s="13">
        <v>513</v>
      </c>
      <c r="C11" s="13">
        <v>575</v>
      </c>
      <c r="D11" s="13">
        <v>530</v>
      </c>
      <c r="E11" s="13">
        <v>525</v>
      </c>
      <c r="F11" s="13">
        <v>490</v>
      </c>
      <c r="G11" s="13">
        <v>615</v>
      </c>
    </row>
    <row r="12" spans="1:7" x14ac:dyDescent="0.25">
      <c r="A12" s="10"/>
      <c r="B12" s="13"/>
      <c r="C12" s="13"/>
      <c r="D12" s="13"/>
      <c r="E12" s="13"/>
      <c r="F12" s="13"/>
      <c r="G12" s="13"/>
    </row>
    <row r="13" spans="1:7" x14ac:dyDescent="0.25">
      <c r="A13" s="10" t="s">
        <v>24</v>
      </c>
      <c r="B13" s="16">
        <f>SUM(B10:G11)</f>
        <v>16098</v>
      </c>
      <c r="C13" s="14"/>
      <c r="D13" s="14"/>
      <c r="E13" s="14"/>
      <c r="F13" s="14"/>
      <c r="G13" s="14"/>
    </row>
    <row r="14" spans="1:7" x14ac:dyDescent="0.25">
      <c r="A14" s="10"/>
      <c r="B14" s="13"/>
      <c r="C14" s="13"/>
      <c r="D14" s="13"/>
      <c r="E14" s="13"/>
      <c r="F14" s="13"/>
      <c r="G14" s="13"/>
    </row>
    <row r="15" spans="1:7" x14ac:dyDescent="0.25">
      <c r="A15" s="10" t="s">
        <v>25</v>
      </c>
      <c r="B15" s="13"/>
      <c r="C15" s="13"/>
      <c r="D15" s="13"/>
      <c r="E15" s="13"/>
      <c r="F15" s="13"/>
      <c r="G15" s="13"/>
    </row>
    <row r="16" spans="1:7" x14ac:dyDescent="0.25">
      <c r="A16" s="10" t="s">
        <v>26</v>
      </c>
      <c r="B16" s="13">
        <v>400</v>
      </c>
      <c r="C16" s="13">
        <v>400</v>
      </c>
      <c r="D16" s="13">
        <v>400</v>
      </c>
      <c r="E16" s="13">
        <v>400</v>
      </c>
      <c r="F16" s="13">
        <v>400</v>
      </c>
      <c r="G16" s="13">
        <v>400</v>
      </c>
    </row>
    <row r="17" spans="1:7" x14ac:dyDescent="0.25">
      <c r="A17" s="10" t="s">
        <v>27</v>
      </c>
      <c r="B17" s="13">
        <v>6250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</row>
    <row r="18" spans="1:7" x14ac:dyDescent="0.25">
      <c r="A18" s="10" t="s">
        <v>28</v>
      </c>
      <c r="B18" s="13">
        <v>100</v>
      </c>
      <c r="C18" s="13">
        <v>120</v>
      </c>
      <c r="D18" s="13">
        <v>80</v>
      </c>
      <c r="E18" s="13">
        <v>90</v>
      </c>
      <c r="F18" s="13">
        <v>50</v>
      </c>
      <c r="G18" s="13">
        <v>60</v>
      </c>
    </row>
    <row r="19" spans="1:7" x14ac:dyDescent="0.25">
      <c r="A19" s="10" t="s">
        <v>29</v>
      </c>
      <c r="B19" s="13">
        <v>1300</v>
      </c>
      <c r="C19" s="13">
        <v>1200</v>
      </c>
      <c r="D19" s="13">
        <v>1300</v>
      </c>
      <c r="E19" s="13">
        <v>1250</v>
      </c>
      <c r="F19" s="13">
        <v>1300</v>
      </c>
      <c r="G19" s="13">
        <v>1250</v>
      </c>
    </row>
    <row r="20" spans="1:7" x14ac:dyDescent="0.25">
      <c r="A20" s="10"/>
      <c r="B20" s="13"/>
      <c r="C20" s="13"/>
      <c r="D20" s="13"/>
      <c r="E20" s="13"/>
      <c r="F20" s="13"/>
      <c r="G20" s="13"/>
    </row>
    <row r="21" spans="1:7" x14ac:dyDescent="0.25">
      <c r="A21" s="10" t="s">
        <v>30</v>
      </c>
      <c r="B21" s="16">
        <f>SUM(B16:G20)</f>
        <v>16750</v>
      </c>
      <c r="C21" s="14"/>
      <c r="D21" s="14"/>
      <c r="E21" s="14"/>
      <c r="F21" s="14"/>
      <c r="G21" s="14"/>
    </row>
    <row r="22" spans="1:7" x14ac:dyDescent="0.25">
      <c r="A22" s="10"/>
      <c r="B22" s="15"/>
      <c r="C22" s="15"/>
      <c r="D22" s="15"/>
      <c r="E22" s="15"/>
      <c r="F22" s="15"/>
      <c r="G22" s="15"/>
    </row>
    <row r="23" spans="1:7" x14ac:dyDescent="0.25">
      <c r="A23" s="10" t="s">
        <v>31</v>
      </c>
      <c r="B23" s="17">
        <f>$B$13-$B$21</f>
        <v>-652</v>
      </c>
      <c r="C23" s="15"/>
      <c r="D23" s="15"/>
      <c r="E23" s="15"/>
      <c r="F23" s="15"/>
      <c r="G23" s="15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zoomScaleNormal="100" workbookViewId="0">
      <selection activeCell="G16" sqref="G16"/>
    </sheetView>
  </sheetViews>
  <sheetFormatPr defaultRowHeight="13.2" x14ac:dyDescent="0.25"/>
  <cols>
    <col min="1" max="1" width="20.109375" customWidth="1"/>
    <col min="2" max="2" width="13.88671875" customWidth="1"/>
    <col min="3" max="3" width="24.109375" customWidth="1"/>
    <col min="4" max="4" width="12" customWidth="1"/>
  </cols>
  <sheetData>
    <row r="1" spans="1:4" x14ac:dyDescent="0.25">
      <c r="A1" s="6" t="s">
        <v>39</v>
      </c>
    </row>
    <row r="2" spans="1:4" x14ac:dyDescent="0.25">
      <c r="A2" s="79" t="s">
        <v>99</v>
      </c>
    </row>
    <row r="3" spans="1:4" x14ac:dyDescent="0.25">
      <c r="A3" s="6" t="s">
        <v>41</v>
      </c>
    </row>
    <row r="4" spans="1:4" x14ac:dyDescent="0.25">
      <c r="A4" s="6" t="s">
        <v>40</v>
      </c>
    </row>
    <row r="5" spans="1:4" x14ac:dyDescent="0.25">
      <c r="A5" s="6" t="s">
        <v>41</v>
      </c>
    </row>
    <row r="8" spans="1:4" ht="15.6" x14ac:dyDescent="0.3">
      <c r="A8" s="8" t="s">
        <v>89</v>
      </c>
    </row>
    <row r="9" spans="1:4" ht="15.6" x14ac:dyDescent="0.3">
      <c r="A9" s="8" t="s">
        <v>48</v>
      </c>
    </row>
    <row r="11" spans="1:4" x14ac:dyDescent="0.25">
      <c r="A11" s="21" t="s">
        <v>34</v>
      </c>
      <c r="B11" s="23">
        <v>44946</v>
      </c>
      <c r="C11" s="21" t="s">
        <v>87</v>
      </c>
      <c r="D11">
        <v>2.5</v>
      </c>
    </row>
    <row r="13" spans="1:4" x14ac:dyDescent="0.25">
      <c r="A13" s="22" t="s">
        <v>35</v>
      </c>
      <c r="B13" s="22" t="s">
        <v>36</v>
      </c>
      <c r="C13" s="22" t="s">
        <v>37</v>
      </c>
      <c r="D13" s="22" t="s">
        <v>38</v>
      </c>
    </row>
    <row r="14" spans="1:4" x14ac:dyDescent="0.25">
      <c r="A14" s="21" t="s">
        <v>90</v>
      </c>
      <c r="B14" s="23">
        <v>44907</v>
      </c>
      <c r="C14" s="65">
        <f>_xlfn.DAYS($B$11,B14)</f>
        <v>39</v>
      </c>
      <c r="D14" s="65">
        <f>C14*$D$11</f>
        <v>97.5</v>
      </c>
    </row>
    <row r="15" spans="1:4" x14ac:dyDescent="0.25">
      <c r="A15" s="21" t="s">
        <v>92</v>
      </c>
      <c r="B15" s="23">
        <v>44917</v>
      </c>
      <c r="C15" s="65">
        <f t="shared" ref="C15:C19" si="0">_xlfn.DAYS($B$11,B15)</f>
        <v>29</v>
      </c>
      <c r="D15" s="65">
        <f t="shared" ref="D15:D19" si="1">C15*$D$11</f>
        <v>72.5</v>
      </c>
    </row>
    <row r="16" spans="1:4" x14ac:dyDescent="0.25">
      <c r="A16" s="21" t="s">
        <v>91</v>
      </c>
      <c r="B16" s="23">
        <v>44928</v>
      </c>
      <c r="C16" s="65">
        <f t="shared" si="0"/>
        <v>18</v>
      </c>
      <c r="D16" s="65">
        <f t="shared" si="1"/>
        <v>45</v>
      </c>
    </row>
    <row r="17" spans="1:4" x14ac:dyDescent="0.25">
      <c r="A17" s="21" t="s">
        <v>93</v>
      </c>
      <c r="B17" s="23">
        <v>44156</v>
      </c>
      <c r="C17" s="65">
        <f t="shared" si="0"/>
        <v>790</v>
      </c>
      <c r="D17" s="65">
        <f t="shared" si="1"/>
        <v>1975</v>
      </c>
    </row>
    <row r="18" spans="1:4" x14ac:dyDescent="0.25">
      <c r="A18" s="21" t="s">
        <v>94</v>
      </c>
      <c r="B18" s="23">
        <v>44837</v>
      </c>
      <c r="C18" s="65">
        <f t="shared" si="0"/>
        <v>109</v>
      </c>
      <c r="D18" s="65">
        <f t="shared" si="1"/>
        <v>272.5</v>
      </c>
    </row>
    <row r="19" spans="1:4" x14ac:dyDescent="0.25">
      <c r="A19" s="21" t="s">
        <v>95</v>
      </c>
      <c r="B19" s="23">
        <v>44937</v>
      </c>
      <c r="C19" s="65">
        <f t="shared" si="0"/>
        <v>9</v>
      </c>
      <c r="D19" s="65">
        <f t="shared" si="1"/>
        <v>22.5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"/>
  <sheetViews>
    <sheetView zoomScaleNormal="100" workbookViewId="0">
      <selection activeCell="H18" sqref="H18"/>
    </sheetView>
  </sheetViews>
  <sheetFormatPr defaultRowHeight="13.2" x14ac:dyDescent="0.25"/>
  <cols>
    <col min="1" max="1" width="5.6640625" customWidth="1"/>
    <col min="2" max="2" width="4.109375" customWidth="1"/>
    <col min="3" max="3" width="9.5546875" customWidth="1"/>
    <col min="4" max="4" width="4.109375" customWidth="1"/>
  </cols>
  <sheetData>
    <row r="1" spans="1:5" x14ac:dyDescent="0.25">
      <c r="A1" t="s">
        <v>45</v>
      </c>
    </row>
    <row r="2" spans="1:5" x14ac:dyDescent="0.25">
      <c r="A2" t="s">
        <v>46</v>
      </c>
    </row>
    <row r="3" spans="1:5" x14ac:dyDescent="0.25">
      <c r="A3" s="6" t="s">
        <v>84</v>
      </c>
    </row>
    <row r="4" spans="1:5" x14ac:dyDescent="0.25">
      <c r="A4" s="6" t="s">
        <v>85</v>
      </c>
    </row>
    <row r="5" spans="1:5" x14ac:dyDescent="0.25">
      <c r="A5" s="6" t="s">
        <v>86</v>
      </c>
    </row>
    <row r="6" spans="1:5" x14ac:dyDescent="0.25">
      <c r="A6" s="6" t="s">
        <v>85</v>
      </c>
    </row>
    <row r="8" spans="1:5" ht="15.6" x14ac:dyDescent="0.3">
      <c r="A8" s="8" t="s">
        <v>42</v>
      </c>
    </row>
    <row r="9" spans="1:5" ht="15.6" x14ac:dyDescent="0.3">
      <c r="A9" s="21"/>
      <c r="C9" s="26" t="s">
        <v>44</v>
      </c>
      <c r="D9" s="8">
        <v>5</v>
      </c>
    </row>
    <row r="11" spans="1:5" x14ac:dyDescent="0.25">
      <c r="A11" s="22">
        <v>1</v>
      </c>
      <c r="B11" s="12" t="s">
        <v>43</v>
      </c>
      <c r="C11" s="24">
        <f>$D$9</f>
        <v>5</v>
      </c>
      <c r="D11" s="22" t="s">
        <v>1</v>
      </c>
      <c r="E11" s="27">
        <f>$D$9*A11</f>
        <v>5</v>
      </c>
    </row>
    <row r="12" spans="1:5" x14ac:dyDescent="0.25">
      <c r="A12" s="22">
        <v>2</v>
      </c>
      <c r="B12" s="12" t="s">
        <v>43</v>
      </c>
      <c r="C12" s="24">
        <f t="shared" ref="C12:C20" si="0">$D$9</f>
        <v>5</v>
      </c>
      <c r="D12" s="22" t="s">
        <v>1</v>
      </c>
      <c r="E12" s="27">
        <f t="shared" ref="E12:E20" si="1">$D$9*A12</f>
        <v>10</v>
      </c>
    </row>
    <row r="13" spans="1:5" x14ac:dyDescent="0.25">
      <c r="A13" s="22">
        <v>3</v>
      </c>
      <c r="B13" s="12" t="s">
        <v>43</v>
      </c>
      <c r="C13" s="24">
        <f t="shared" si="0"/>
        <v>5</v>
      </c>
      <c r="D13" s="22" t="s">
        <v>1</v>
      </c>
      <c r="E13" s="27">
        <f t="shared" si="1"/>
        <v>15</v>
      </c>
    </row>
    <row r="14" spans="1:5" x14ac:dyDescent="0.25">
      <c r="A14" s="22">
        <v>4</v>
      </c>
      <c r="B14" s="12" t="s">
        <v>43</v>
      </c>
      <c r="C14" s="24">
        <f t="shared" si="0"/>
        <v>5</v>
      </c>
      <c r="D14" s="22" t="s">
        <v>1</v>
      </c>
      <c r="E14" s="27">
        <f t="shared" si="1"/>
        <v>20</v>
      </c>
    </row>
    <row r="15" spans="1:5" x14ac:dyDescent="0.25">
      <c r="A15" s="22">
        <v>5</v>
      </c>
      <c r="B15" s="12" t="s">
        <v>43</v>
      </c>
      <c r="C15" s="24">
        <f t="shared" si="0"/>
        <v>5</v>
      </c>
      <c r="D15" s="22" t="s">
        <v>1</v>
      </c>
      <c r="E15" s="27">
        <f t="shared" si="1"/>
        <v>25</v>
      </c>
    </row>
    <row r="16" spans="1:5" x14ac:dyDescent="0.25">
      <c r="A16" s="22">
        <v>6</v>
      </c>
      <c r="B16" s="12" t="s">
        <v>43</v>
      </c>
      <c r="C16" s="24">
        <f t="shared" si="0"/>
        <v>5</v>
      </c>
      <c r="D16" s="22" t="s">
        <v>1</v>
      </c>
      <c r="E16" s="27">
        <f t="shared" si="1"/>
        <v>30</v>
      </c>
    </row>
    <row r="17" spans="1:5" x14ac:dyDescent="0.25">
      <c r="A17" s="22">
        <v>7</v>
      </c>
      <c r="B17" s="12" t="s">
        <v>43</v>
      </c>
      <c r="C17" s="24">
        <f t="shared" si="0"/>
        <v>5</v>
      </c>
      <c r="D17" s="22" t="s">
        <v>1</v>
      </c>
      <c r="E17" s="27">
        <f t="shared" si="1"/>
        <v>35</v>
      </c>
    </row>
    <row r="18" spans="1:5" x14ac:dyDescent="0.25">
      <c r="A18" s="22">
        <v>8</v>
      </c>
      <c r="B18" s="12" t="s">
        <v>43</v>
      </c>
      <c r="C18" s="24">
        <f t="shared" si="0"/>
        <v>5</v>
      </c>
      <c r="D18" s="22" t="s">
        <v>1</v>
      </c>
      <c r="E18" s="27">
        <f t="shared" si="1"/>
        <v>40</v>
      </c>
    </row>
    <row r="19" spans="1:5" x14ac:dyDescent="0.25">
      <c r="A19" s="22">
        <v>9</v>
      </c>
      <c r="B19" s="12" t="s">
        <v>43</v>
      </c>
      <c r="C19" s="24">
        <f t="shared" si="0"/>
        <v>5</v>
      </c>
      <c r="D19" s="22" t="s">
        <v>1</v>
      </c>
      <c r="E19" s="27">
        <f t="shared" si="1"/>
        <v>45</v>
      </c>
    </row>
    <row r="20" spans="1:5" x14ac:dyDescent="0.25">
      <c r="A20" s="22">
        <v>10</v>
      </c>
      <c r="B20" s="12" t="s">
        <v>43</v>
      </c>
      <c r="C20" s="24">
        <f t="shared" si="0"/>
        <v>5</v>
      </c>
      <c r="D20" s="22" t="s">
        <v>1</v>
      </c>
      <c r="E20" s="27">
        <f t="shared" si="1"/>
        <v>50</v>
      </c>
    </row>
  </sheetData>
  <phoneticPr fontId="2" type="noConversion"/>
  <pageMargins left="0.75" right="0.75" top="1" bottom="1" header="0.5" footer="0.5"/>
  <pageSetup paperSize="9" orientation="portrait" horizontalDpi="200" verticalDpi="20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2"/>
  <sheetViews>
    <sheetView topLeftCell="A8" zoomScaleNormal="100" workbookViewId="0">
      <selection activeCell="C14" sqref="C14"/>
    </sheetView>
  </sheetViews>
  <sheetFormatPr defaultRowHeight="13.2" x14ac:dyDescent="0.25"/>
  <cols>
    <col min="1" max="1" width="10.6640625" customWidth="1"/>
    <col min="2" max="2" width="38.44140625" customWidth="1"/>
    <col min="3" max="3" width="10.44140625" customWidth="1"/>
  </cols>
  <sheetData>
    <row r="1" spans="1:6" x14ac:dyDescent="0.25">
      <c r="A1" t="s">
        <v>69</v>
      </c>
    </row>
    <row r="2" spans="1:6" x14ac:dyDescent="0.25">
      <c r="A2" s="6" t="s">
        <v>79</v>
      </c>
    </row>
    <row r="3" spans="1:6" x14ac:dyDescent="0.25">
      <c r="A3" s="6" t="s">
        <v>80</v>
      </c>
    </row>
    <row r="4" spans="1:6" x14ac:dyDescent="0.25">
      <c r="A4" s="6" t="s">
        <v>82</v>
      </c>
    </row>
    <row r="5" spans="1:6" x14ac:dyDescent="0.25">
      <c r="A5" s="6" t="s">
        <v>83</v>
      </c>
    </row>
    <row r="6" spans="1:6" x14ac:dyDescent="0.25">
      <c r="A6" s="6" t="s">
        <v>97</v>
      </c>
    </row>
    <row r="8" spans="1:6" ht="21" x14ac:dyDescent="0.4">
      <c r="A8" s="45"/>
      <c r="B8" s="44" t="s">
        <v>52</v>
      </c>
      <c r="C8" s="28"/>
      <c r="D8" s="45"/>
      <c r="E8" s="45"/>
      <c r="F8" s="28"/>
    </row>
    <row r="9" spans="1:6" x14ac:dyDescent="0.25">
      <c r="A9" s="45"/>
      <c r="B9" s="43" t="s">
        <v>75</v>
      </c>
      <c r="C9" s="28"/>
      <c r="D9" s="45"/>
      <c r="E9" s="45"/>
      <c r="F9" s="28"/>
    </row>
    <row r="10" spans="1:6" x14ac:dyDescent="0.25">
      <c r="A10" s="29"/>
      <c r="B10" s="42"/>
      <c r="C10" s="47"/>
      <c r="D10" s="47"/>
      <c r="E10" s="47"/>
      <c r="F10" s="47"/>
    </row>
    <row r="11" spans="1:6" x14ac:dyDescent="0.25">
      <c r="B11" s="22" t="s">
        <v>70</v>
      </c>
      <c r="C11" s="13">
        <v>756423</v>
      </c>
      <c r="F11" s="47"/>
    </row>
    <row r="12" spans="1:6" x14ac:dyDescent="0.25">
      <c r="B12" s="22" t="s">
        <v>71</v>
      </c>
      <c r="C12" s="48">
        <v>45323</v>
      </c>
      <c r="D12" s="47"/>
      <c r="E12" s="47"/>
      <c r="F12" s="47"/>
    </row>
    <row r="13" spans="1:6" x14ac:dyDescent="0.25">
      <c r="B13" s="22" t="s">
        <v>72</v>
      </c>
      <c r="C13" s="49">
        <f>C12+60</f>
        <v>45383</v>
      </c>
      <c r="E13" s="30"/>
      <c r="F13" s="30"/>
    </row>
    <row r="14" spans="1:6" x14ac:dyDescent="0.25">
      <c r="B14" s="29"/>
      <c r="F14" s="30"/>
    </row>
    <row r="15" spans="1:6" x14ac:dyDescent="0.25">
      <c r="B15" s="31" t="s">
        <v>53</v>
      </c>
      <c r="C15" s="31" t="s">
        <v>73</v>
      </c>
      <c r="D15" s="31" t="s">
        <v>54</v>
      </c>
      <c r="E15" s="32" t="s">
        <v>81</v>
      </c>
      <c r="F15" s="30"/>
    </row>
    <row r="16" spans="1:6" x14ac:dyDescent="0.25">
      <c r="B16" s="33"/>
      <c r="C16" s="34" t="s">
        <v>74</v>
      </c>
      <c r="D16" s="33"/>
      <c r="E16" s="35"/>
      <c r="F16" s="30"/>
    </row>
    <row r="17" spans="2:5" x14ac:dyDescent="0.25">
      <c r="B17" s="33"/>
      <c r="C17" s="36" t="s">
        <v>55</v>
      </c>
      <c r="D17" s="33"/>
      <c r="E17" s="35" t="s">
        <v>55</v>
      </c>
    </row>
    <row r="18" spans="2:5" x14ac:dyDescent="0.25">
      <c r="B18" s="37"/>
      <c r="C18" s="38"/>
      <c r="D18" s="38"/>
      <c r="E18" s="39"/>
    </row>
    <row r="19" spans="2:5" x14ac:dyDescent="0.25">
      <c r="B19" s="38" t="s">
        <v>56</v>
      </c>
      <c r="C19" s="62">
        <v>61</v>
      </c>
      <c r="D19" s="38">
        <v>1</v>
      </c>
      <c r="E19" s="64">
        <f>C19*D19</f>
        <v>61</v>
      </c>
    </row>
    <row r="20" spans="2:5" x14ac:dyDescent="0.25">
      <c r="B20" s="38" t="s">
        <v>57</v>
      </c>
      <c r="C20" s="62">
        <v>7.19</v>
      </c>
      <c r="D20" s="38">
        <v>3</v>
      </c>
      <c r="E20" s="64">
        <f t="shared" ref="E20:E29" si="0">C20*D20</f>
        <v>21.57</v>
      </c>
    </row>
    <row r="21" spans="2:5" x14ac:dyDescent="0.25">
      <c r="B21" s="38" t="s">
        <v>58</v>
      </c>
      <c r="C21" s="62">
        <v>1.39</v>
      </c>
      <c r="D21" s="38">
        <v>1</v>
      </c>
      <c r="E21" s="64">
        <f t="shared" si="0"/>
        <v>1.39</v>
      </c>
    </row>
    <row r="22" spans="2:5" x14ac:dyDescent="0.25">
      <c r="B22" s="38" t="s">
        <v>59</v>
      </c>
      <c r="C22" s="62">
        <v>1.85</v>
      </c>
      <c r="D22" s="38">
        <v>1</v>
      </c>
      <c r="E22" s="64">
        <f t="shared" si="0"/>
        <v>1.85</v>
      </c>
    </row>
    <row r="23" spans="2:5" x14ac:dyDescent="0.25">
      <c r="B23" s="38" t="s">
        <v>60</v>
      </c>
      <c r="C23" s="62">
        <v>2.35</v>
      </c>
      <c r="D23" s="38">
        <v>2</v>
      </c>
      <c r="E23" s="64">
        <f t="shared" si="0"/>
        <v>4.7</v>
      </c>
    </row>
    <row r="24" spans="2:5" x14ac:dyDescent="0.25">
      <c r="B24" s="38" t="s">
        <v>61</v>
      </c>
      <c r="C24" s="62">
        <v>20.99</v>
      </c>
      <c r="D24" s="38">
        <v>2</v>
      </c>
      <c r="E24" s="64">
        <f t="shared" si="0"/>
        <v>41.98</v>
      </c>
    </row>
    <row r="25" spans="2:5" x14ac:dyDescent="0.25">
      <c r="B25" s="38" t="s">
        <v>62</v>
      </c>
      <c r="C25" s="62">
        <v>0.79</v>
      </c>
      <c r="D25" s="38">
        <v>3</v>
      </c>
      <c r="E25" s="64">
        <f t="shared" si="0"/>
        <v>2.37</v>
      </c>
    </row>
    <row r="26" spans="2:5" x14ac:dyDescent="0.25">
      <c r="B26" s="38" t="s">
        <v>63</v>
      </c>
      <c r="C26" s="62">
        <v>1.1100000000000001</v>
      </c>
      <c r="D26" s="38">
        <v>20</v>
      </c>
      <c r="E26" s="64">
        <f t="shared" si="0"/>
        <v>22.200000000000003</v>
      </c>
    </row>
    <row r="27" spans="2:5" x14ac:dyDescent="0.25">
      <c r="B27" s="38" t="s">
        <v>64</v>
      </c>
      <c r="C27" s="62">
        <v>9.89</v>
      </c>
      <c r="D27" s="38">
        <v>1</v>
      </c>
      <c r="E27" s="64">
        <f t="shared" si="0"/>
        <v>9.89</v>
      </c>
    </row>
    <row r="28" spans="2:5" x14ac:dyDescent="0.25">
      <c r="B28" s="38" t="s">
        <v>65</v>
      </c>
      <c r="C28" s="62">
        <v>2.89</v>
      </c>
      <c r="D28" s="38">
        <v>1</v>
      </c>
      <c r="E28" s="64">
        <f t="shared" si="0"/>
        <v>2.89</v>
      </c>
    </row>
    <row r="29" spans="2:5" x14ac:dyDescent="0.25">
      <c r="B29" s="38" t="s">
        <v>66</v>
      </c>
      <c r="C29" s="62">
        <v>7.99</v>
      </c>
      <c r="D29" s="38">
        <v>1</v>
      </c>
      <c r="E29" s="64">
        <f t="shared" si="0"/>
        <v>7.99</v>
      </c>
    </row>
    <row r="30" spans="2:5" x14ac:dyDescent="0.25">
      <c r="B30" s="40"/>
      <c r="C30" s="63"/>
      <c r="D30" s="40"/>
      <c r="E30" s="63"/>
    </row>
    <row r="31" spans="2:5" x14ac:dyDescent="0.25">
      <c r="E31" s="66"/>
    </row>
    <row r="32" spans="2:5" x14ac:dyDescent="0.25">
      <c r="C32" s="54"/>
      <c r="D32" s="55" t="s">
        <v>67</v>
      </c>
      <c r="E32" s="68">
        <f>SUM(E19:E29)</f>
        <v>177.82999999999998</v>
      </c>
    </row>
    <row r="33" spans="2:6" x14ac:dyDescent="0.25">
      <c r="B33" s="30"/>
      <c r="C33" s="56">
        <v>0.1</v>
      </c>
      <c r="D33" s="46" t="s">
        <v>76</v>
      </c>
      <c r="E33" s="69">
        <f>0.1*E32</f>
        <v>17.782999999999998</v>
      </c>
      <c r="F33" s="30"/>
    </row>
    <row r="34" spans="2:6" x14ac:dyDescent="0.25">
      <c r="B34" s="30"/>
      <c r="C34" s="57">
        <v>0.21</v>
      </c>
      <c r="D34" s="58" t="s">
        <v>77</v>
      </c>
      <c r="E34" s="70">
        <f>0.21*E32</f>
        <v>37.344299999999997</v>
      </c>
      <c r="F34" s="30"/>
    </row>
    <row r="35" spans="2:6" x14ac:dyDescent="0.25">
      <c r="C35" s="30"/>
      <c r="D35" s="30"/>
      <c r="E35" s="71"/>
      <c r="F35" s="30"/>
    </row>
    <row r="36" spans="2:6" x14ac:dyDescent="0.25">
      <c r="C36" s="59"/>
      <c r="D36" s="55" t="s">
        <v>68</v>
      </c>
      <c r="E36" s="72">
        <f>E32-E33+E34</f>
        <v>197.3913</v>
      </c>
      <c r="F36" s="30"/>
    </row>
    <row r="37" spans="2:6" x14ac:dyDescent="0.25">
      <c r="B37" s="41"/>
      <c r="C37" s="60"/>
      <c r="D37" s="61" t="s">
        <v>78</v>
      </c>
      <c r="E37" s="67"/>
      <c r="F37" s="41"/>
    </row>
    <row r="38" spans="2:6" x14ac:dyDescent="0.25">
      <c r="C38" s="51"/>
      <c r="D38" s="51"/>
      <c r="F38" s="52"/>
    </row>
    <row r="39" spans="2:6" x14ac:dyDescent="0.25">
      <c r="C39" s="53"/>
      <c r="D39" s="53"/>
      <c r="F39" s="52"/>
    </row>
    <row r="40" spans="2:6" x14ac:dyDescent="0.25">
      <c r="B40" s="41"/>
      <c r="C40" s="41"/>
      <c r="D40" s="41"/>
      <c r="E40" s="41"/>
      <c r="F40" s="29"/>
    </row>
    <row r="41" spans="2:6" ht="15.6" x14ac:dyDescent="0.3">
      <c r="B41" s="42"/>
      <c r="C41" s="42"/>
      <c r="D41" s="29"/>
      <c r="E41" s="29"/>
      <c r="F41" s="50"/>
    </row>
    <row r="42" spans="2:6" x14ac:dyDescent="0.25">
      <c r="B42" s="41"/>
      <c r="C42" s="41"/>
      <c r="D42" s="41"/>
      <c r="E42" s="41"/>
      <c r="F42" s="41"/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7"/>
  <sheetViews>
    <sheetView tabSelected="1" zoomScaleNormal="100" workbookViewId="0">
      <selection activeCell="B2" sqref="B2"/>
    </sheetView>
  </sheetViews>
  <sheetFormatPr defaultColWidth="4.6640625" defaultRowHeight="13.2" x14ac:dyDescent="0.25"/>
  <cols>
    <col min="1" max="1" width="4.6640625" style="75"/>
  </cols>
  <sheetData>
    <row r="1" spans="1:11" x14ac:dyDescent="0.25">
      <c r="A1" s="73" t="s">
        <v>43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</row>
    <row r="2" spans="1:11" x14ac:dyDescent="0.25">
      <c r="A2" s="74">
        <v>1</v>
      </c>
      <c r="B2" s="25">
        <f>$A$2*B1</f>
        <v>1</v>
      </c>
      <c r="C2" s="25">
        <f t="shared" ref="C2:K2" si="0">$A$2*C1</f>
        <v>2</v>
      </c>
      <c r="D2" s="25">
        <f t="shared" si="0"/>
        <v>3</v>
      </c>
      <c r="E2" s="25">
        <f t="shared" si="0"/>
        <v>4</v>
      </c>
      <c r="F2" s="25">
        <f t="shared" si="0"/>
        <v>5</v>
      </c>
      <c r="G2" s="25">
        <f t="shared" si="0"/>
        <v>6</v>
      </c>
      <c r="H2" s="25">
        <f t="shared" si="0"/>
        <v>7</v>
      </c>
      <c r="I2" s="25">
        <f t="shared" si="0"/>
        <v>8</v>
      </c>
      <c r="J2" s="25">
        <f t="shared" si="0"/>
        <v>9</v>
      </c>
      <c r="K2" s="25">
        <f t="shared" si="0"/>
        <v>10</v>
      </c>
    </row>
    <row r="3" spans="1:11" x14ac:dyDescent="0.25">
      <c r="A3" s="74">
        <v>2</v>
      </c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x14ac:dyDescent="0.25">
      <c r="A4" s="74">
        <v>3</v>
      </c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1" x14ac:dyDescent="0.25">
      <c r="A5" s="74">
        <v>4</v>
      </c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x14ac:dyDescent="0.25">
      <c r="A6" s="74">
        <v>5</v>
      </c>
      <c r="B6" s="25"/>
      <c r="C6" s="25"/>
      <c r="D6" s="25"/>
      <c r="E6" s="25"/>
      <c r="F6" s="25"/>
      <c r="G6" s="25"/>
      <c r="H6" s="25"/>
      <c r="I6" s="25"/>
      <c r="J6" s="25"/>
      <c r="K6" s="25"/>
    </row>
    <row r="7" spans="1:11" x14ac:dyDescent="0.25">
      <c r="A7" s="74">
        <v>6</v>
      </c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11" x14ac:dyDescent="0.25">
      <c r="A8" s="74">
        <v>7</v>
      </c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x14ac:dyDescent="0.25">
      <c r="A9" s="74">
        <v>8</v>
      </c>
      <c r="B9" s="25"/>
      <c r="C9" s="25"/>
      <c r="D9" s="25"/>
      <c r="E9" s="25"/>
      <c r="F9" s="25"/>
      <c r="G9" s="25"/>
      <c r="H9" s="25"/>
      <c r="I9" s="25"/>
      <c r="J9" s="25"/>
      <c r="K9" s="25"/>
    </row>
    <row r="10" spans="1:11" x14ac:dyDescent="0.25">
      <c r="A10" s="74">
        <v>9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x14ac:dyDescent="0.25">
      <c r="A11" s="74">
        <v>10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4" spans="1:11" x14ac:dyDescent="0.25">
      <c r="A14" s="76" t="s">
        <v>49</v>
      </c>
    </row>
    <row r="15" spans="1:11" x14ac:dyDescent="0.25">
      <c r="A15" s="77" t="s">
        <v>50</v>
      </c>
    </row>
    <row r="16" spans="1:11" x14ac:dyDescent="0.25">
      <c r="A16" s="77" t="s">
        <v>51</v>
      </c>
    </row>
    <row r="17" spans="1:1" x14ac:dyDescent="0.25">
      <c r="A17" s="78" t="s">
        <v>98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Blad1</vt:lpstr>
      <vt:lpstr>Blad2</vt:lpstr>
      <vt:lpstr>Blad3</vt:lpstr>
      <vt:lpstr>Blad4</vt:lpstr>
      <vt:lpstr>Blad5</vt:lpstr>
      <vt:lpstr>Blad6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buro</dc:creator>
  <cp:lastModifiedBy>W G</cp:lastModifiedBy>
  <dcterms:created xsi:type="dcterms:W3CDTF">2005-09-15T14:04:56Z</dcterms:created>
  <dcterms:modified xsi:type="dcterms:W3CDTF">2024-02-28T12:19:28Z</dcterms:modified>
</cp:coreProperties>
</file>