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s\DWMOOC\CaseStudy\Week2\"/>
    </mc:Choice>
  </mc:AlternateContent>
  <bookViews>
    <workbookView xWindow="2895" yWindow="-60" windowWidth="15630" windowHeight="13560" firstSheet="3" activeTab="6"/>
  </bookViews>
  <sheets>
    <sheet name="Job Cube " sheetId="1" r:id="rId1"/>
    <sheet name="Subjob Cube" sheetId="2" r:id="rId2"/>
    <sheet name="Shipment Cube" sheetId="3" r:id="rId3"/>
    <sheet name="Invoice Cube" sheetId="4" r:id="rId4"/>
    <sheet name="Lead" sheetId="5" r:id="rId5"/>
    <sheet name="Cost Summary" sheetId="6" r:id="rId6"/>
    <sheet name="Sales Summary" sheetId="7" r:id="rId7"/>
  </sheets>
  <definedNames>
    <definedName name="Alpha">'Job Cube '!$A$18</definedName>
    <definedName name="Beta">'Job Cube '!$A$19</definedName>
    <definedName name="dX">'Job Cube '!$I$25</definedName>
  </definedNames>
  <calcPr calcId="152511"/>
</workbook>
</file>

<file path=xl/calcChain.xml><?xml version="1.0" encoding="utf-8"?>
<calcChain xmlns="http://schemas.openxmlformats.org/spreadsheetml/2006/main">
  <c r="B18" i="7" l="1"/>
  <c r="B6" i="7"/>
  <c r="B45" i="7"/>
  <c r="B44" i="7"/>
  <c r="B29" i="7"/>
  <c r="A29" i="7" s="1"/>
  <c r="B17" i="7"/>
  <c r="B15" i="7"/>
  <c r="B21" i="7" s="1"/>
  <c r="B22" i="7" s="1"/>
  <c r="B7" i="7"/>
  <c r="B4" i="7"/>
  <c r="B3" i="7"/>
  <c r="B7" i="6"/>
  <c r="B5" i="6"/>
  <c r="B20" i="6"/>
  <c r="B18" i="6"/>
  <c r="B23" i="6" s="1"/>
  <c r="B24" i="6" s="1"/>
  <c r="B47" i="6"/>
  <c r="B46" i="6"/>
  <c r="B31" i="6"/>
  <c r="A31" i="6"/>
  <c r="B19" i="6"/>
  <c r="B16" i="6"/>
  <c r="B10" i="6"/>
  <c r="B4" i="6"/>
  <c r="B3" i="6"/>
  <c r="B8" i="5"/>
  <c r="B9" i="5" s="1"/>
  <c r="B22" i="5"/>
  <c r="B23" i="5" s="1"/>
  <c r="B49" i="5"/>
  <c r="B48" i="5"/>
  <c r="B33" i="5"/>
  <c r="A33" i="5"/>
  <c r="B25" i="5"/>
  <c r="B26" i="5" s="1"/>
  <c r="B21" i="5"/>
  <c r="B20" i="5"/>
  <c r="B18" i="5"/>
  <c r="B17" i="5"/>
  <c r="B11" i="5"/>
  <c r="B28" i="5" s="1"/>
  <c r="B6" i="5"/>
  <c r="B5" i="5"/>
  <c r="B4" i="5"/>
  <c r="B3" i="5"/>
  <c r="B23" i="4"/>
  <c r="B21" i="3"/>
  <c r="B23" i="2"/>
  <c r="B23" i="1"/>
  <c r="B19" i="7" l="1"/>
  <c r="B9" i="7"/>
  <c r="B24" i="7"/>
  <c r="B10" i="7"/>
  <c r="B25" i="7" s="1"/>
  <c r="B8" i="6"/>
  <c r="B21" i="6"/>
  <c r="B26" i="6"/>
  <c r="B11" i="6"/>
  <c r="B27" i="6" s="1"/>
  <c r="B12" i="5"/>
  <c r="B29" i="5" s="1"/>
  <c r="B48" i="1"/>
  <c r="B49" i="1"/>
  <c r="B3" i="1" l="1"/>
  <c r="B3" i="2"/>
  <c r="B3" i="3"/>
  <c r="B3" i="4"/>
  <c r="B22" i="4"/>
  <c r="B8" i="4"/>
  <c r="B9" i="4" s="1"/>
  <c r="B6" i="4"/>
  <c r="B20" i="4"/>
  <c r="B25" i="4" s="1"/>
  <c r="B26" i="4" s="1"/>
  <c r="B17" i="4"/>
  <c r="B49" i="4"/>
  <c r="B48" i="4"/>
  <c r="B33" i="4"/>
  <c r="A33" i="4" s="1"/>
  <c r="B21" i="4"/>
  <c r="B18" i="4"/>
  <c r="B11" i="4"/>
  <c r="B5" i="4"/>
  <c r="B4" i="4"/>
  <c r="B7" i="3"/>
  <c r="B20" i="3"/>
  <c r="B16" i="3"/>
  <c r="B23" i="3" s="1"/>
  <c r="B47" i="3"/>
  <c r="B46" i="3"/>
  <c r="B31" i="3"/>
  <c r="A31" i="3"/>
  <c r="B19" i="3"/>
  <c r="B17" i="3"/>
  <c r="B5" i="3"/>
  <c r="B4" i="3"/>
  <c r="B6" i="1"/>
  <c r="B5" i="1"/>
  <c r="B4" i="1"/>
  <c r="B21" i="1"/>
  <c r="B20" i="1"/>
  <c r="B18" i="1"/>
  <c r="B6" i="2"/>
  <c r="B5" i="2"/>
  <c r="B4" i="2"/>
  <c r="B22" i="2"/>
  <c r="B20" i="2"/>
  <c r="B18" i="2"/>
  <c r="B21" i="2"/>
  <c r="B25" i="2" s="1"/>
  <c r="B49" i="2"/>
  <c r="B48" i="2"/>
  <c r="B33" i="2"/>
  <c r="A33" i="2"/>
  <c r="B17" i="2"/>
  <c r="B8" i="2"/>
  <c r="B17" i="1"/>
  <c r="B10" i="3" l="1"/>
  <c r="C11" i="3" s="1"/>
  <c r="B28" i="4"/>
  <c r="B12" i="4"/>
  <c r="B29" i="4" s="1"/>
  <c r="C12" i="4"/>
  <c r="C28" i="4"/>
  <c r="B8" i="3"/>
  <c r="B24" i="3"/>
  <c r="B25" i="1"/>
  <c r="B11" i="2"/>
  <c r="C12" i="2" s="1"/>
  <c r="C28" i="2"/>
  <c r="B9" i="2"/>
  <c r="B26" i="2"/>
  <c r="B8" i="1"/>
  <c r="B22" i="1"/>
  <c r="C26" i="3" l="1"/>
  <c r="B11" i="3"/>
  <c r="B27" i="3" s="1"/>
  <c r="B26" i="3"/>
  <c r="C29" i="4"/>
  <c r="B12" i="2"/>
  <c r="B28" i="2"/>
  <c r="C29" i="2"/>
  <c r="B29" i="2"/>
  <c r="C27" i="3" l="1"/>
  <c r="B9" i="1"/>
  <c r="B33" i="1" l="1"/>
  <c r="A33" i="1" s="1"/>
  <c r="B26" i="1" l="1"/>
  <c r="B11" i="1"/>
  <c r="C12" i="1" s="1"/>
  <c r="B12" i="1" l="1"/>
  <c r="B29" i="1" s="1"/>
  <c r="B28" i="1"/>
  <c r="C28" i="1"/>
  <c r="C29" i="1" l="1"/>
</calcChain>
</file>

<file path=xl/sharedStrings.xml><?xml version="1.0" encoding="utf-8"?>
<sst xmlns="http://schemas.openxmlformats.org/spreadsheetml/2006/main" count="309" uniqueCount="38">
  <si>
    <t>Dimension</t>
  </si>
  <si>
    <t>Cardinality</t>
  </si>
  <si>
    <t>Week</t>
  </si>
  <si>
    <t>Day</t>
  </si>
  <si>
    <t>Raw size</t>
  </si>
  <si>
    <t>Adj Size</t>
  </si>
  <si>
    <t>Coarse Grain</t>
  </si>
  <si>
    <t>Fine Grain</t>
  </si>
  <si>
    <t>Raw size ratio</t>
  </si>
  <si>
    <t>Adj size ratio</t>
  </si>
  <si>
    <t>Fact table rows</t>
  </si>
  <si>
    <t>Sparsity given</t>
  </si>
  <si>
    <t>Sparsity calculation</t>
  </si>
  <si>
    <t>Table</t>
  </si>
  <si>
    <t>Rows</t>
  </si>
  <si>
    <t>Customer</t>
  </si>
  <si>
    <t>CustLocation</t>
  </si>
  <si>
    <t>Invoice</t>
  </si>
  <si>
    <t>Job</t>
  </si>
  <si>
    <t>Location</t>
  </si>
  <si>
    <t>MachineType</t>
  </si>
  <si>
    <t>SalesAgent</t>
  </si>
  <si>
    <t>SalesClass</t>
  </si>
  <si>
    <t>Shipment</t>
  </si>
  <si>
    <t>SubJob</t>
  </si>
  <si>
    <t>Lead file</t>
  </si>
  <si>
    <t>Financial Sales Summary</t>
  </si>
  <si>
    <t>Financial Cost Summary</t>
  </si>
  <si>
    <t>Customer postal codes</t>
  </si>
  <si>
    <t>Sales class</t>
  </si>
  <si>
    <t>Sales agent</t>
  </si>
  <si>
    <t>Sales Agent</t>
  </si>
  <si>
    <t>CustLocation postal codes</t>
  </si>
  <si>
    <t>Customer Zip Codes</t>
  </si>
  <si>
    <t>Customer Location Zip Codes</t>
  </si>
  <si>
    <t>Sparsity for cost summary</t>
  </si>
  <si>
    <t>Sparsity for sales summary</t>
  </si>
  <si>
    <t>Machine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</si>
</sst>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%"/>
    <numFmt numFmtId="165" formatCode="0.00000%"/>
    <numFmt numFmtId="166" formatCode="_(* #,##0_);_(* \(#,##0\);_(* &quot;-&quot;??_);_(@_)"/>
    <numFmt numFmtId="167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167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right" vertical="center" wrapText="1"/>
    </xf>
    <xf numFmtId="2" fontId="5" fillId="0" borderId="0" xfId="0" applyNumberFormat="1" applyFont="1" applyFill="1" applyBorder="1" applyAlignment="1">
      <alignment horizontal="righ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9" sqref="B9"/>
    </sheetView>
  </sheetViews>
  <sheetFormatPr defaultRowHeight="15" x14ac:dyDescent="0.25"/>
  <cols>
    <col min="1" max="1" width="27.85546875" customWidth="1"/>
    <col min="2" max="2" width="17.85546875" customWidth="1"/>
    <col min="3" max="3" width="14.42578125" customWidth="1"/>
    <col min="4" max="4" width="20.85546875" customWidth="1"/>
    <col min="5" max="5" width="20.5703125" customWidth="1"/>
  </cols>
  <sheetData>
    <row r="1" spans="1:3" x14ac:dyDescent="0.25">
      <c r="A1" s="1" t="s">
        <v>6</v>
      </c>
    </row>
    <row r="2" spans="1:3" x14ac:dyDescent="0.25">
      <c r="A2" s="2" t="s">
        <v>0</v>
      </c>
      <c r="B2" s="2" t="s">
        <v>1</v>
      </c>
    </row>
    <row r="3" spans="1:3" x14ac:dyDescent="0.25">
      <c r="A3" t="s">
        <v>28</v>
      </c>
      <c r="B3" s="7">
        <f>B50</f>
        <v>300</v>
      </c>
    </row>
    <row r="4" spans="1:3" x14ac:dyDescent="0.25">
      <c r="A4" t="s">
        <v>29</v>
      </c>
      <c r="B4" s="7">
        <f>B44</f>
        <v>6</v>
      </c>
    </row>
    <row r="5" spans="1:3" x14ac:dyDescent="0.25">
      <c r="A5" t="s">
        <v>19</v>
      </c>
      <c r="B5">
        <f>B41</f>
        <v>10</v>
      </c>
    </row>
    <row r="6" spans="1:3" x14ac:dyDescent="0.25">
      <c r="A6" t="s">
        <v>30</v>
      </c>
      <c r="B6">
        <f>B43</f>
        <v>50</v>
      </c>
    </row>
    <row r="7" spans="1:3" x14ac:dyDescent="0.25">
      <c r="A7" t="s">
        <v>2</v>
      </c>
      <c r="B7">
        <v>52</v>
      </c>
    </row>
    <row r="8" spans="1:3" x14ac:dyDescent="0.25">
      <c r="A8" t="s">
        <v>10</v>
      </c>
      <c r="B8" s="7">
        <f>B40</f>
        <v>100000</v>
      </c>
    </row>
    <row r="9" spans="1:3" x14ac:dyDescent="0.25">
      <c r="A9" t="s">
        <v>12</v>
      </c>
      <c r="B9">
        <f>(1-(B8/PRODUCT(B3:B7)))</f>
        <v>0.99786324786324787</v>
      </c>
    </row>
    <row r="10" spans="1:3" x14ac:dyDescent="0.25">
      <c r="A10" t="s">
        <v>11</v>
      </c>
      <c r="B10">
        <v>0.05</v>
      </c>
    </row>
    <row r="11" spans="1:3" x14ac:dyDescent="0.25">
      <c r="A11" t="s">
        <v>4</v>
      </c>
      <c r="B11" s="5">
        <f>PRODUCT(B3:B7)</f>
        <v>46800000</v>
      </c>
    </row>
    <row r="12" spans="1:3" x14ac:dyDescent="0.25">
      <c r="A12" t="s">
        <v>5</v>
      </c>
      <c r="B12" s="5">
        <f>B11-(B11*B10)</f>
        <v>44460000</v>
      </c>
      <c r="C12">
        <f>B11*(1-B10)</f>
        <v>44460000</v>
      </c>
    </row>
    <row r="15" spans="1:3" x14ac:dyDescent="0.25">
      <c r="A15" s="1" t="s">
        <v>7</v>
      </c>
    </row>
    <row r="16" spans="1:3" x14ac:dyDescent="0.25">
      <c r="A16" s="2" t="s">
        <v>0</v>
      </c>
      <c r="B16" s="2" t="s">
        <v>1</v>
      </c>
    </row>
    <row r="17" spans="1:3" x14ac:dyDescent="0.25">
      <c r="A17" t="s">
        <v>15</v>
      </c>
      <c r="B17" s="7">
        <f>B37</f>
        <v>3000</v>
      </c>
    </row>
    <row r="18" spans="1:3" x14ac:dyDescent="0.25">
      <c r="A18" t="s">
        <v>22</v>
      </c>
      <c r="B18">
        <f>B44</f>
        <v>6</v>
      </c>
    </row>
    <row r="19" spans="1:3" x14ac:dyDescent="0.25">
      <c r="A19" t="s">
        <v>3</v>
      </c>
      <c r="B19">
        <v>365</v>
      </c>
    </row>
    <row r="20" spans="1:3" x14ac:dyDescent="0.25">
      <c r="A20" t="s">
        <v>19</v>
      </c>
      <c r="B20">
        <f>B41</f>
        <v>10</v>
      </c>
    </row>
    <row r="21" spans="1:3" x14ac:dyDescent="0.25">
      <c r="A21" t="s">
        <v>21</v>
      </c>
      <c r="B21">
        <f>B43</f>
        <v>50</v>
      </c>
    </row>
    <row r="22" spans="1:3" x14ac:dyDescent="0.25">
      <c r="A22" t="s">
        <v>10</v>
      </c>
      <c r="B22" s="7">
        <f>B40</f>
        <v>100000</v>
      </c>
    </row>
    <row r="23" spans="1:3" x14ac:dyDescent="0.25">
      <c r="A23" t="s">
        <v>12</v>
      </c>
      <c r="B23">
        <f>(1-(B22/PRODUCT(B17:B21)))</f>
        <v>0.99996955859969561</v>
      </c>
    </row>
    <row r="24" spans="1:3" x14ac:dyDescent="0.25">
      <c r="A24" t="s">
        <v>11</v>
      </c>
      <c r="B24">
        <v>0.75</v>
      </c>
    </row>
    <row r="25" spans="1:3" x14ac:dyDescent="0.25">
      <c r="A25" t="s">
        <v>4</v>
      </c>
      <c r="B25" s="5">
        <f>PRODUCT(B17:B21)</f>
        <v>3285000000</v>
      </c>
    </row>
    <row r="26" spans="1:3" x14ac:dyDescent="0.25">
      <c r="A26" t="s">
        <v>5</v>
      </c>
      <c r="B26" s="5">
        <f>B25-(B25*B24)</f>
        <v>821250000</v>
      </c>
    </row>
    <row r="28" spans="1:3" x14ac:dyDescent="0.25">
      <c r="A28" t="s">
        <v>8</v>
      </c>
      <c r="B28" s="3">
        <f>B11/B25</f>
        <v>1.4246575342465753E-2</v>
      </c>
      <c r="C28">
        <f>B25/B11</f>
        <v>70.192307692307693</v>
      </c>
    </row>
    <row r="29" spans="1:3" x14ac:dyDescent="0.25">
      <c r="A29" t="s">
        <v>9</v>
      </c>
      <c r="B29" s="4">
        <f>B12/B26</f>
        <v>5.4136986301369865E-2</v>
      </c>
      <c r="C29">
        <f>B26/B12</f>
        <v>18.47165991902834</v>
      </c>
    </row>
    <row r="33" spans="1:2" x14ac:dyDescent="0.25">
      <c r="A33" s="6">
        <f>1 - (512000/B33)</f>
        <v>0.98937318389373186</v>
      </c>
      <c r="B33" s="5">
        <f>1100*120*365</f>
        <v>48180000</v>
      </c>
    </row>
    <row r="35" spans="1:2" ht="15.75" thickBot="1" x14ac:dyDescent="0.3"/>
    <row r="36" spans="1:2" ht="15.75" thickBot="1" x14ac:dyDescent="0.3">
      <c r="A36" s="8" t="s">
        <v>13</v>
      </c>
      <c r="B36" s="9" t="s">
        <v>14</v>
      </c>
    </row>
    <row r="37" spans="1:2" ht="16.5" thickTop="1" thickBot="1" x14ac:dyDescent="0.3">
      <c r="A37" s="10" t="s">
        <v>15</v>
      </c>
      <c r="B37" s="11">
        <v>3000</v>
      </c>
    </row>
    <row r="38" spans="1:2" ht="15.75" thickBot="1" x14ac:dyDescent="0.3">
      <c r="A38" s="10" t="s">
        <v>16</v>
      </c>
      <c r="B38" s="11">
        <v>10000</v>
      </c>
    </row>
    <row r="39" spans="1:2" ht="15.75" thickBot="1" x14ac:dyDescent="0.3">
      <c r="A39" s="10" t="s">
        <v>17</v>
      </c>
      <c r="B39" s="11">
        <v>1000000</v>
      </c>
    </row>
    <row r="40" spans="1:2" ht="15.75" thickBot="1" x14ac:dyDescent="0.3">
      <c r="A40" s="10" t="s">
        <v>18</v>
      </c>
      <c r="B40" s="11">
        <v>100000</v>
      </c>
    </row>
    <row r="41" spans="1:2" ht="15.75" thickBot="1" x14ac:dyDescent="0.3">
      <c r="A41" s="10" t="s">
        <v>19</v>
      </c>
      <c r="B41" s="12">
        <v>10</v>
      </c>
    </row>
    <row r="42" spans="1:2" ht="15.75" thickBot="1" x14ac:dyDescent="0.3">
      <c r="A42" s="10" t="s">
        <v>20</v>
      </c>
      <c r="B42" s="12">
        <v>10</v>
      </c>
    </row>
    <row r="43" spans="1:2" ht="15.75" thickBot="1" x14ac:dyDescent="0.3">
      <c r="A43" s="10" t="s">
        <v>21</v>
      </c>
      <c r="B43" s="12">
        <v>50</v>
      </c>
    </row>
    <row r="44" spans="1:2" ht="15.75" thickBot="1" x14ac:dyDescent="0.3">
      <c r="A44" s="10" t="s">
        <v>22</v>
      </c>
      <c r="B44" s="12">
        <v>6</v>
      </c>
    </row>
    <row r="45" spans="1:2" ht="15.75" thickBot="1" x14ac:dyDescent="0.3">
      <c r="A45" s="10" t="s">
        <v>23</v>
      </c>
      <c r="B45" s="11">
        <v>2500000</v>
      </c>
    </row>
    <row r="46" spans="1:2" ht="15.75" thickBot="1" x14ac:dyDescent="0.3">
      <c r="A46" s="10" t="s">
        <v>24</v>
      </c>
      <c r="B46" s="11">
        <v>500000</v>
      </c>
    </row>
    <row r="47" spans="1:2" ht="15.75" thickBot="1" x14ac:dyDescent="0.3">
      <c r="A47" s="10" t="s">
        <v>25</v>
      </c>
      <c r="B47" s="11">
        <v>250000</v>
      </c>
    </row>
    <row r="48" spans="1:2" ht="15.75" thickBot="1" x14ac:dyDescent="0.3">
      <c r="A48" s="10" t="s">
        <v>26</v>
      </c>
      <c r="B48" s="12">
        <f>B41*B44*12*5*B53</f>
        <v>1080</v>
      </c>
    </row>
    <row r="49" spans="1:2" ht="15.75" thickBot="1" x14ac:dyDescent="0.3">
      <c r="A49" s="10" t="s">
        <v>27</v>
      </c>
      <c r="B49">
        <f>B41*B42*B44*12*5*B52</f>
        <v>5400</v>
      </c>
    </row>
    <row r="50" spans="1:2" x14ac:dyDescent="0.25">
      <c r="A50" s="13" t="s">
        <v>33</v>
      </c>
      <c r="B50" s="14">
        <v>300</v>
      </c>
    </row>
    <row r="51" spans="1:2" x14ac:dyDescent="0.25">
      <c r="A51" s="13" t="s">
        <v>34</v>
      </c>
      <c r="B51" s="14">
        <v>500</v>
      </c>
    </row>
    <row r="52" spans="1:2" x14ac:dyDescent="0.25">
      <c r="A52" s="13" t="s">
        <v>35</v>
      </c>
      <c r="B52" s="15">
        <v>0.15</v>
      </c>
    </row>
    <row r="53" spans="1:2" x14ac:dyDescent="0.25">
      <c r="A53" s="13" t="s">
        <v>36</v>
      </c>
      <c r="B53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30" sqref="F30"/>
    </sheetView>
  </sheetViews>
  <sheetFormatPr defaultRowHeight="15" x14ac:dyDescent="0.25"/>
  <cols>
    <col min="1" max="1" width="25.140625" customWidth="1"/>
    <col min="2" max="2" width="15.28515625" bestFit="1" customWidth="1"/>
    <col min="3" max="3" width="12" bestFit="1" customWidth="1"/>
  </cols>
  <sheetData>
    <row r="1" spans="1:3" x14ac:dyDescent="0.25">
      <c r="A1" s="1" t="s">
        <v>6</v>
      </c>
    </row>
    <row r="2" spans="1:3" x14ac:dyDescent="0.25">
      <c r="A2" s="2" t="s">
        <v>0</v>
      </c>
      <c r="B2" s="2" t="s">
        <v>1</v>
      </c>
    </row>
    <row r="3" spans="1:3" x14ac:dyDescent="0.25">
      <c r="A3" t="s">
        <v>28</v>
      </c>
      <c r="B3" s="7">
        <f>B50</f>
        <v>300</v>
      </c>
    </row>
    <row r="4" spans="1:3" x14ac:dyDescent="0.25">
      <c r="A4" t="s">
        <v>29</v>
      </c>
      <c r="B4" s="7">
        <f>B44</f>
        <v>6</v>
      </c>
    </row>
    <row r="5" spans="1:3" x14ac:dyDescent="0.25">
      <c r="A5" t="s">
        <v>19</v>
      </c>
      <c r="B5">
        <f>B41</f>
        <v>10</v>
      </c>
    </row>
    <row r="6" spans="1:3" x14ac:dyDescent="0.25">
      <c r="A6" t="s">
        <v>20</v>
      </c>
      <c r="B6">
        <f>B42</f>
        <v>10</v>
      </c>
    </row>
    <row r="7" spans="1:3" x14ac:dyDescent="0.25">
      <c r="A7" t="s">
        <v>2</v>
      </c>
      <c r="B7">
        <v>52</v>
      </c>
    </row>
    <row r="8" spans="1:3" x14ac:dyDescent="0.25">
      <c r="A8" t="s">
        <v>10</v>
      </c>
      <c r="B8" s="7">
        <f>B40</f>
        <v>100000</v>
      </c>
    </row>
    <row r="9" spans="1:3" x14ac:dyDescent="0.25">
      <c r="A9" t="s">
        <v>12</v>
      </c>
      <c r="B9">
        <f>(1-(B8/PRODUCT(B3:B7)))</f>
        <v>0.98931623931623935</v>
      </c>
    </row>
    <row r="10" spans="1:3" x14ac:dyDescent="0.25">
      <c r="A10" t="s">
        <v>11</v>
      </c>
      <c r="B10">
        <v>0.05</v>
      </c>
    </row>
    <row r="11" spans="1:3" x14ac:dyDescent="0.25">
      <c r="A11" t="s">
        <v>4</v>
      </c>
      <c r="B11" s="5">
        <f>PRODUCT(B3:B7)</f>
        <v>9360000</v>
      </c>
    </row>
    <row r="12" spans="1:3" x14ac:dyDescent="0.25">
      <c r="A12" t="s">
        <v>5</v>
      </c>
      <c r="B12" s="5">
        <f>B11-(B11*B10)</f>
        <v>8892000</v>
      </c>
      <c r="C12">
        <f>B11*(1-B10)</f>
        <v>8892000</v>
      </c>
    </row>
    <row r="15" spans="1:3" x14ac:dyDescent="0.25">
      <c r="A15" s="1" t="s">
        <v>7</v>
      </c>
    </row>
    <row r="16" spans="1:3" x14ac:dyDescent="0.25">
      <c r="A16" s="2" t="s">
        <v>0</v>
      </c>
      <c r="B16" s="2" t="s">
        <v>1</v>
      </c>
    </row>
    <row r="17" spans="1:3" x14ac:dyDescent="0.25">
      <c r="A17" t="s">
        <v>15</v>
      </c>
      <c r="B17" s="7">
        <f>B37</f>
        <v>3000</v>
      </c>
    </row>
    <row r="18" spans="1:3" x14ac:dyDescent="0.25">
      <c r="A18" t="s">
        <v>22</v>
      </c>
      <c r="B18">
        <f>B44</f>
        <v>6</v>
      </c>
    </row>
    <row r="19" spans="1:3" x14ac:dyDescent="0.25">
      <c r="A19" t="s">
        <v>3</v>
      </c>
      <c r="B19">
        <v>365</v>
      </c>
    </row>
    <row r="20" spans="1:3" x14ac:dyDescent="0.25">
      <c r="A20" t="s">
        <v>19</v>
      </c>
      <c r="B20">
        <f>B41</f>
        <v>10</v>
      </c>
    </row>
    <row r="21" spans="1:3" x14ac:dyDescent="0.25">
      <c r="A21" t="s">
        <v>20</v>
      </c>
      <c r="B21">
        <f>B42</f>
        <v>10</v>
      </c>
    </row>
    <row r="22" spans="1:3" x14ac:dyDescent="0.25">
      <c r="A22" t="s">
        <v>10</v>
      </c>
      <c r="B22" s="7">
        <f>B46</f>
        <v>500000</v>
      </c>
    </row>
    <row r="23" spans="1:3" x14ac:dyDescent="0.25">
      <c r="A23" t="s">
        <v>12</v>
      </c>
      <c r="B23">
        <f>(1-(B22/PRODUCT(B17:B20)))</f>
        <v>0.99238964992389644</v>
      </c>
    </row>
    <row r="24" spans="1:3" x14ac:dyDescent="0.25">
      <c r="A24" t="s">
        <v>11</v>
      </c>
      <c r="B24">
        <v>0.75</v>
      </c>
    </row>
    <row r="25" spans="1:3" x14ac:dyDescent="0.25">
      <c r="A25" t="s">
        <v>4</v>
      </c>
      <c r="B25" s="5">
        <f>PRODUCT(B17:B21)</f>
        <v>657000000</v>
      </c>
    </row>
    <row r="26" spans="1:3" x14ac:dyDescent="0.25">
      <c r="A26" t="s">
        <v>5</v>
      </c>
      <c r="B26" s="5">
        <f>B25-(B25*B24)</f>
        <v>164250000</v>
      </c>
    </row>
    <row r="28" spans="1:3" x14ac:dyDescent="0.25">
      <c r="A28" t="s">
        <v>8</v>
      </c>
      <c r="B28" s="3">
        <f>B11/B25</f>
        <v>1.4246575342465753E-2</v>
      </c>
      <c r="C28">
        <f>B25/B11</f>
        <v>70.192307692307693</v>
      </c>
    </row>
    <row r="29" spans="1:3" x14ac:dyDescent="0.25">
      <c r="A29" t="s">
        <v>9</v>
      </c>
      <c r="B29" s="4">
        <f>B12/B26</f>
        <v>5.4136986301369865E-2</v>
      </c>
      <c r="C29">
        <f>B26/B12</f>
        <v>18.47165991902834</v>
      </c>
    </row>
    <row r="33" spans="1:2" x14ac:dyDescent="0.25">
      <c r="A33" s="6">
        <f>1 - (512000/B33)</f>
        <v>0.98937318389373186</v>
      </c>
      <c r="B33" s="5">
        <f>1100*120*365</f>
        <v>48180000</v>
      </c>
    </row>
    <row r="35" spans="1:2" ht="15.75" thickBot="1" x14ac:dyDescent="0.3"/>
    <row r="36" spans="1:2" ht="15.75" thickBot="1" x14ac:dyDescent="0.3">
      <c r="A36" s="8" t="s">
        <v>13</v>
      </c>
      <c r="B36" s="9" t="s">
        <v>14</v>
      </c>
    </row>
    <row r="37" spans="1:2" ht="16.5" thickTop="1" thickBot="1" x14ac:dyDescent="0.3">
      <c r="A37" s="10" t="s">
        <v>15</v>
      </c>
      <c r="B37" s="11">
        <v>3000</v>
      </c>
    </row>
    <row r="38" spans="1:2" ht="15.75" thickBot="1" x14ac:dyDescent="0.3">
      <c r="A38" s="10" t="s">
        <v>16</v>
      </c>
      <c r="B38" s="11">
        <v>10000</v>
      </c>
    </row>
    <row r="39" spans="1:2" ht="15.75" thickBot="1" x14ac:dyDescent="0.3">
      <c r="A39" s="10" t="s">
        <v>17</v>
      </c>
      <c r="B39" s="11">
        <v>1000000</v>
      </c>
    </row>
    <row r="40" spans="1:2" ht="15.75" thickBot="1" x14ac:dyDescent="0.3">
      <c r="A40" s="10" t="s">
        <v>18</v>
      </c>
      <c r="B40" s="11">
        <v>100000</v>
      </c>
    </row>
    <row r="41" spans="1:2" ht="15.75" thickBot="1" x14ac:dyDescent="0.3">
      <c r="A41" s="10" t="s">
        <v>19</v>
      </c>
      <c r="B41" s="12">
        <v>10</v>
      </c>
    </row>
    <row r="42" spans="1:2" ht="15.75" thickBot="1" x14ac:dyDescent="0.3">
      <c r="A42" s="10" t="s">
        <v>20</v>
      </c>
      <c r="B42" s="12">
        <v>10</v>
      </c>
    </row>
    <row r="43" spans="1:2" ht="15.75" thickBot="1" x14ac:dyDescent="0.3">
      <c r="A43" s="10" t="s">
        <v>21</v>
      </c>
      <c r="B43" s="12">
        <v>50</v>
      </c>
    </row>
    <row r="44" spans="1:2" ht="15.75" thickBot="1" x14ac:dyDescent="0.3">
      <c r="A44" s="10" t="s">
        <v>22</v>
      </c>
      <c r="B44" s="12">
        <v>6</v>
      </c>
    </row>
    <row r="45" spans="1:2" ht="15.75" thickBot="1" x14ac:dyDescent="0.3">
      <c r="A45" s="10" t="s">
        <v>23</v>
      </c>
      <c r="B45" s="11">
        <v>2500000</v>
      </c>
    </row>
    <row r="46" spans="1:2" ht="15.75" thickBot="1" x14ac:dyDescent="0.3">
      <c r="A46" s="10" t="s">
        <v>24</v>
      </c>
      <c r="B46" s="11">
        <v>500000</v>
      </c>
    </row>
    <row r="47" spans="1:2" ht="15.75" thickBot="1" x14ac:dyDescent="0.3">
      <c r="A47" s="10" t="s">
        <v>25</v>
      </c>
      <c r="B47" s="11">
        <v>250000</v>
      </c>
    </row>
    <row r="48" spans="1:2" ht="15.75" thickBot="1" x14ac:dyDescent="0.3">
      <c r="A48" s="10" t="s">
        <v>26</v>
      </c>
      <c r="B48" s="12">
        <f>B41*B44*12*5</f>
        <v>3600</v>
      </c>
    </row>
    <row r="49" spans="1:2" ht="15.75" thickBot="1" x14ac:dyDescent="0.3">
      <c r="A49" s="10" t="s">
        <v>27</v>
      </c>
      <c r="B49">
        <f>B41*B42*B44*12*5</f>
        <v>36000</v>
      </c>
    </row>
    <row r="50" spans="1:2" x14ac:dyDescent="0.25">
      <c r="A50" s="13" t="s">
        <v>33</v>
      </c>
      <c r="B50" s="14">
        <v>300</v>
      </c>
    </row>
    <row r="51" spans="1:2" x14ac:dyDescent="0.25">
      <c r="A51" s="13" t="s">
        <v>34</v>
      </c>
      <c r="B51" s="1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8" sqref="B8"/>
    </sheetView>
  </sheetViews>
  <sheetFormatPr defaultRowHeight="15" x14ac:dyDescent="0.25"/>
  <cols>
    <col min="1" max="1" width="23.5703125" customWidth="1"/>
    <col min="2" max="2" width="15.28515625" bestFit="1" customWidth="1"/>
    <col min="3" max="3" width="12" bestFit="1" customWidth="1"/>
  </cols>
  <sheetData>
    <row r="1" spans="1:3" x14ac:dyDescent="0.25">
      <c r="A1" s="1" t="s">
        <v>6</v>
      </c>
    </row>
    <row r="2" spans="1:3" x14ac:dyDescent="0.25">
      <c r="A2" s="2" t="s">
        <v>0</v>
      </c>
      <c r="B2" s="2" t="s">
        <v>1</v>
      </c>
    </row>
    <row r="3" spans="1:3" x14ac:dyDescent="0.25">
      <c r="A3" t="s">
        <v>32</v>
      </c>
      <c r="B3" s="7">
        <f>B49</f>
        <v>500</v>
      </c>
    </row>
    <row r="4" spans="1:3" x14ac:dyDescent="0.25">
      <c r="A4" t="s">
        <v>29</v>
      </c>
      <c r="B4" s="7">
        <f>B42</f>
        <v>6</v>
      </c>
    </row>
    <row r="5" spans="1:3" x14ac:dyDescent="0.25">
      <c r="A5" t="s">
        <v>19</v>
      </c>
      <c r="B5">
        <f>B39</f>
        <v>10</v>
      </c>
    </row>
    <row r="6" spans="1:3" x14ac:dyDescent="0.25">
      <c r="A6" t="s">
        <v>2</v>
      </c>
      <c r="B6">
        <v>52</v>
      </c>
    </row>
    <row r="7" spans="1:3" x14ac:dyDescent="0.25">
      <c r="A7" t="s">
        <v>10</v>
      </c>
      <c r="B7" s="7">
        <f>B43</f>
        <v>2500000</v>
      </c>
    </row>
    <row r="8" spans="1:3" x14ac:dyDescent="0.25">
      <c r="A8" t="s">
        <v>12</v>
      </c>
      <c r="B8">
        <f>(1-(B7/PRODUCT(B3:B6)))</f>
        <v>-0.60256410256410264</v>
      </c>
    </row>
    <row r="9" spans="1:3" x14ac:dyDescent="0.25">
      <c r="A9" t="s">
        <v>11</v>
      </c>
      <c r="B9">
        <v>0.05</v>
      </c>
    </row>
    <row r="10" spans="1:3" x14ac:dyDescent="0.25">
      <c r="A10" t="s">
        <v>4</v>
      </c>
      <c r="B10" s="5">
        <f>PRODUCT(B3:B6)</f>
        <v>1560000</v>
      </c>
    </row>
    <row r="11" spans="1:3" x14ac:dyDescent="0.25">
      <c r="A11" t="s">
        <v>5</v>
      </c>
      <c r="B11" s="5">
        <f>B10-(B10*B9)</f>
        <v>1482000</v>
      </c>
      <c r="C11">
        <f>B10*(1-B9)</f>
        <v>1482000</v>
      </c>
    </row>
    <row r="14" spans="1:3" x14ac:dyDescent="0.25">
      <c r="A14" s="1" t="s">
        <v>7</v>
      </c>
    </row>
    <row r="15" spans="1:3" x14ac:dyDescent="0.25">
      <c r="A15" s="2" t="s">
        <v>0</v>
      </c>
      <c r="B15" s="2" t="s">
        <v>1</v>
      </c>
    </row>
    <row r="16" spans="1:3" x14ac:dyDescent="0.25">
      <c r="A16" t="s">
        <v>16</v>
      </c>
      <c r="B16" s="7">
        <f>B36</f>
        <v>10000</v>
      </c>
    </row>
    <row r="17" spans="1:3" x14ac:dyDescent="0.25">
      <c r="A17" t="s">
        <v>22</v>
      </c>
      <c r="B17">
        <f>B42</f>
        <v>6</v>
      </c>
    </row>
    <row r="18" spans="1:3" x14ac:dyDescent="0.25">
      <c r="A18" t="s">
        <v>3</v>
      </c>
      <c r="B18">
        <v>365</v>
      </c>
    </row>
    <row r="19" spans="1:3" x14ac:dyDescent="0.25">
      <c r="A19" t="s">
        <v>19</v>
      </c>
      <c r="B19">
        <f>B39</f>
        <v>10</v>
      </c>
    </row>
    <row r="20" spans="1:3" x14ac:dyDescent="0.25">
      <c r="A20" t="s">
        <v>10</v>
      </c>
      <c r="B20" s="7">
        <f>B43</f>
        <v>2500000</v>
      </c>
    </row>
    <row r="21" spans="1:3" x14ac:dyDescent="0.25">
      <c r="A21" t="s">
        <v>12</v>
      </c>
      <c r="B21">
        <f>(1-(B20/PRODUCT(B16:B19)))</f>
        <v>0.98858447488584478</v>
      </c>
    </row>
    <row r="22" spans="1:3" x14ac:dyDescent="0.25">
      <c r="A22" t="s">
        <v>11</v>
      </c>
      <c r="B22">
        <v>0.75</v>
      </c>
    </row>
    <row r="23" spans="1:3" x14ac:dyDescent="0.25">
      <c r="A23" t="s">
        <v>4</v>
      </c>
      <c r="B23" s="5">
        <f>PRODUCT(B16:B19)</f>
        <v>219000000</v>
      </c>
    </row>
    <row r="24" spans="1:3" x14ac:dyDescent="0.25">
      <c r="A24" t="s">
        <v>5</v>
      </c>
      <c r="B24" s="5">
        <f>B23-(B23*B22)</f>
        <v>54750000</v>
      </c>
    </row>
    <row r="26" spans="1:3" x14ac:dyDescent="0.25">
      <c r="A26" t="s">
        <v>8</v>
      </c>
      <c r="B26" s="3">
        <f>B10/B23</f>
        <v>7.1232876712328764E-3</v>
      </c>
      <c r="C26">
        <f>B23/B10</f>
        <v>140.38461538461539</v>
      </c>
    </row>
    <row r="27" spans="1:3" x14ac:dyDescent="0.25">
      <c r="A27" t="s">
        <v>9</v>
      </c>
      <c r="B27" s="4">
        <f>B11/B24</f>
        <v>2.7068493150684932E-2</v>
      </c>
      <c r="C27">
        <f>B24/B11</f>
        <v>36.943319838056681</v>
      </c>
    </row>
    <row r="31" spans="1:3" x14ac:dyDescent="0.25">
      <c r="A31" s="6">
        <f>1 - (512000/B31)</f>
        <v>0.98937318389373186</v>
      </c>
      <c r="B31" s="5">
        <f>1100*120*365</f>
        <v>48180000</v>
      </c>
    </row>
    <row r="33" spans="1:2" ht="15.75" thickBot="1" x14ac:dyDescent="0.3"/>
    <row r="34" spans="1:2" ht="15.75" thickBot="1" x14ac:dyDescent="0.3">
      <c r="A34" s="8" t="s">
        <v>13</v>
      </c>
      <c r="B34" s="9" t="s">
        <v>14</v>
      </c>
    </row>
    <row r="35" spans="1:2" ht="16.5" thickTop="1" thickBot="1" x14ac:dyDescent="0.3">
      <c r="A35" s="10" t="s">
        <v>15</v>
      </c>
      <c r="B35" s="11">
        <v>3000</v>
      </c>
    </row>
    <row r="36" spans="1:2" ht="15.75" thickBot="1" x14ac:dyDescent="0.3">
      <c r="A36" s="10" t="s">
        <v>16</v>
      </c>
      <c r="B36" s="11">
        <v>10000</v>
      </c>
    </row>
    <row r="37" spans="1:2" ht="15.75" thickBot="1" x14ac:dyDescent="0.3">
      <c r="A37" s="10" t="s">
        <v>17</v>
      </c>
      <c r="B37" s="11">
        <v>1000000</v>
      </c>
    </row>
    <row r="38" spans="1:2" ht="15.75" thickBot="1" x14ac:dyDescent="0.3">
      <c r="A38" s="10" t="s">
        <v>18</v>
      </c>
      <c r="B38" s="11">
        <v>100000</v>
      </c>
    </row>
    <row r="39" spans="1:2" ht="15.75" thickBot="1" x14ac:dyDescent="0.3">
      <c r="A39" s="10" t="s">
        <v>19</v>
      </c>
      <c r="B39" s="12">
        <v>10</v>
      </c>
    </row>
    <row r="40" spans="1:2" ht="15.75" thickBot="1" x14ac:dyDescent="0.3">
      <c r="A40" s="10" t="s">
        <v>20</v>
      </c>
      <c r="B40" s="12">
        <v>10</v>
      </c>
    </row>
    <row r="41" spans="1:2" ht="15.75" thickBot="1" x14ac:dyDescent="0.3">
      <c r="A41" s="10" t="s">
        <v>21</v>
      </c>
      <c r="B41" s="12">
        <v>50</v>
      </c>
    </row>
    <row r="42" spans="1:2" ht="15.75" thickBot="1" x14ac:dyDescent="0.3">
      <c r="A42" s="10" t="s">
        <v>22</v>
      </c>
      <c r="B42" s="12">
        <v>6</v>
      </c>
    </row>
    <row r="43" spans="1:2" ht="15.75" thickBot="1" x14ac:dyDescent="0.3">
      <c r="A43" s="10" t="s">
        <v>23</v>
      </c>
      <c r="B43" s="11">
        <v>2500000</v>
      </c>
    </row>
    <row r="44" spans="1:2" ht="15.75" thickBot="1" x14ac:dyDescent="0.3">
      <c r="A44" s="10" t="s">
        <v>24</v>
      </c>
      <c r="B44" s="11">
        <v>500000</v>
      </c>
    </row>
    <row r="45" spans="1:2" ht="15.75" thickBot="1" x14ac:dyDescent="0.3">
      <c r="A45" s="10" t="s">
        <v>25</v>
      </c>
      <c r="B45" s="11">
        <v>250000</v>
      </c>
    </row>
    <row r="46" spans="1:2" ht="15.75" thickBot="1" x14ac:dyDescent="0.3">
      <c r="A46" s="10" t="s">
        <v>26</v>
      </c>
      <c r="B46" s="12">
        <f>B39*B42*12*5</f>
        <v>3600</v>
      </c>
    </row>
    <row r="47" spans="1:2" ht="15.75" thickBot="1" x14ac:dyDescent="0.3">
      <c r="A47" s="10" t="s">
        <v>27</v>
      </c>
      <c r="B47">
        <f>B39*B40*B42*12*5</f>
        <v>36000</v>
      </c>
    </row>
    <row r="48" spans="1:2" x14ac:dyDescent="0.25">
      <c r="A48" s="13" t="s">
        <v>33</v>
      </c>
      <c r="B48" s="14">
        <v>300</v>
      </c>
    </row>
    <row r="49" spans="1:2" ht="15.75" customHeight="1" x14ac:dyDescent="0.25">
      <c r="A49" s="13" t="s">
        <v>34</v>
      </c>
      <c r="B49" s="14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30" sqref="E30"/>
    </sheetView>
  </sheetViews>
  <sheetFormatPr defaultRowHeight="15" x14ac:dyDescent="0.25"/>
  <cols>
    <col min="1" max="1" width="26.7109375" customWidth="1"/>
    <col min="2" max="3" width="12" bestFit="1" customWidth="1"/>
  </cols>
  <sheetData>
    <row r="1" spans="1:3" x14ac:dyDescent="0.25">
      <c r="A1" s="1" t="s">
        <v>6</v>
      </c>
    </row>
    <row r="2" spans="1:3" x14ac:dyDescent="0.25">
      <c r="A2" s="2" t="s">
        <v>0</v>
      </c>
      <c r="B2" s="2" t="s">
        <v>1</v>
      </c>
    </row>
    <row r="3" spans="1:3" x14ac:dyDescent="0.25">
      <c r="A3" t="s">
        <v>28</v>
      </c>
      <c r="B3" s="7">
        <f>B50</f>
        <v>300</v>
      </c>
    </row>
    <row r="4" spans="1:3" x14ac:dyDescent="0.25">
      <c r="A4" t="s">
        <v>29</v>
      </c>
      <c r="B4" s="7">
        <f>B44</f>
        <v>6</v>
      </c>
    </row>
    <row r="5" spans="1:3" x14ac:dyDescent="0.25">
      <c r="A5" t="s">
        <v>19</v>
      </c>
      <c r="B5">
        <f>B41</f>
        <v>10</v>
      </c>
    </row>
    <row r="6" spans="1:3" x14ac:dyDescent="0.25">
      <c r="A6" t="s">
        <v>31</v>
      </c>
      <c r="B6">
        <f>B43</f>
        <v>50</v>
      </c>
    </row>
    <row r="7" spans="1:3" x14ac:dyDescent="0.25">
      <c r="A7" t="s">
        <v>2</v>
      </c>
      <c r="B7">
        <v>52</v>
      </c>
    </row>
    <row r="8" spans="1:3" x14ac:dyDescent="0.25">
      <c r="A8" t="s">
        <v>10</v>
      </c>
      <c r="B8" s="7">
        <f>B39</f>
        <v>1000000</v>
      </c>
    </row>
    <row r="9" spans="1:3" x14ac:dyDescent="0.25">
      <c r="A9" t="s">
        <v>12</v>
      </c>
      <c r="B9">
        <f>(1-(B8/PRODUCT(B3:B7)))</f>
        <v>0.9786324786324786</v>
      </c>
    </row>
    <row r="10" spans="1:3" x14ac:dyDescent="0.25">
      <c r="A10" t="s">
        <v>11</v>
      </c>
      <c r="B10">
        <v>0.05</v>
      </c>
    </row>
    <row r="11" spans="1:3" x14ac:dyDescent="0.25">
      <c r="A11" t="s">
        <v>4</v>
      </c>
      <c r="B11">
        <f>PRODUCT(B3:B7)</f>
        <v>46800000</v>
      </c>
    </row>
    <row r="12" spans="1:3" x14ac:dyDescent="0.25">
      <c r="A12" t="s">
        <v>5</v>
      </c>
      <c r="B12">
        <f>B11-(B11*B10)</f>
        <v>44460000</v>
      </c>
      <c r="C12">
        <f>B11*(1-B10)</f>
        <v>44460000</v>
      </c>
    </row>
    <row r="15" spans="1:3" x14ac:dyDescent="0.25">
      <c r="A15" s="1" t="s">
        <v>7</v>
      </c>
    </row>
    <row r="16" spans="1:3" x14ac:dyDescent="0.25">
      <c r="A16" s="2" t="s">
        <v>0</v>
      </c>
      <c r="B16" s="2" t="s">
        <v>1</v>
      </c>
    </row>
    <row r="17" spans="1:3" x14ac:dyDescent="0.25">
      <c r="A17" t="s">
        <v>15</v>
      </c>
      <c r="B17" s="7">
        <f>B37</f>
        <v>3000</v>
      </c>
    </row>
    <row r="18" spans="1:3" x14ac:dyDescent="0.25">
      <c r="A18" t="s">
        <v>22</v>
      </c>
      <c r="B18">
        <f>B44</f>
        <v>6</v>
      </c>
    </row>
    <row r="19" spans="1:3" x14ac:dyDescent="0.25">
      <c r="A19" t="s">
        <v>3</v>
      </c>
      <c r="B19">
        <v>365</v>
      </c>
    </row>
    <row r="20" spans="1:3" x14ac:dyDescent="0.25">
      <c r="A20" t="s">
        <v>21</v>
      </c>
      <c r="B20">
        <f>B43</f>
        <v>50</v>
      </c>
    </row>
    <row r="21" spans="1:3" x14ac:dyDescent="0.25">
      <c r="A21" t="s">
        <v>19</v>
      </c>
      <c r="B21">
        <f>B41</f>
        <v>10</v>
      </c>
    </row>
    <row r="22" spans="1:3" x14ac:dyDescent="0.25">
      <c r="A22" t="s">
        <v>10</v>
      </c>
      <c r="B22" s="7">
        <f>B39</f>
        <v>1000000</v>
      </c>
    </row>
    <row r="23" spans="1:3" x14ac:dyDescent="0.25">
      <c r="A23" t="s">
        <v>12</v>
      </c>
      <c r="B23">
        <f>(1-(B22/PRODUCT(B17:B21)))</f>
        <v>0.99969558599695585</v>
      </c>
    </row>
    <row r="24" spans="1:3" x14ac:dyDescent="0.25">
      <c r="A24" t="s">
        <v>11</v>
      </c>
      <c r="B24">
        <v>0.75</v>
      </c>
    </row>
    <row r="25" spans="1:3" x14ac:dyDescent="0.25">
      <c r="A25" t="s">
        <v>4</v>
      </c>
      <c r="B25">
        <f>PRODUCT(B17:B21)</f>
        <v>3285000000</v>
      </c>
    </row>
    <row r="26" spans="1:3" x14ac:dyDescent="0.25">
      <c r="A26" t="s">
        <v>5</v>
      </c>
      <c r="B26">
        <f>B25-(B25*B24)</f>
        <v>821250000</v>
      </c>
    </row>
    <row r="28" spans="1:3" x14ac:dyDescent="0.25">
      <c r="A28" t="s">
        <v>8</v>
      </c>
      <c r="B28" s="3">
        <f>B11/B25</f>
        <v>1.4246575342465753E-2</v>
      </c>
      <c r="C28">
        <f>B25/B11</f>
        <v>70.192307692307693</v>
      </c>
    </row>
    <row r="29" spans="1:3" x14ac:dyDescent="0.25">
      <c r="A29" t="s">
        <v>9</v>
      </c>
      <c r="B29" s="4">
        <f>B12/B26</f>
        <v>5.4136986301369865E-2</v>
      </c>
      <c r="C29">
        <f>B26/B12</f>
        <v>18.47165991902834</v>
      </c>
    </row>
    <row r="33" spans="1:2" x14ac:dyDescent="0.25">
      <c r="A33" s="6">
        <f>1 - (512000/B33)</f>
        <v>0.98937318389373186</v>
      </c>
      <c r="B33" s="5">
        <f>1100*120*365</f>
        <v>48180000</v>
      </c>
    </row>
    <row r="35" spans="1:2" ht="15.75" thickBot="1" x14ac:dyDescent="0.3"/>
    <row r="36" spans="1:2" ht="15.75" thickBot="1" x14ac:dyDescent="0.3">
      <c r="A36" s="8" t="s">
        <v>13</v>
      </c>
      <c r="B36" s="9" t="s">
        <v>14</v>
      </c>
    </row>
    <row r="37" spans="1:2" ht="16.5" thickTop="1" thickBot="1" x14ac:dyDescent="0.3">
      <c r="A37" s="10" t="s">
        <v>15</v>
      </c>
      <c r="B37" s="11">
        <v>3000</v>
      </c>
    </row>
    <row r="38" spans="1:2" ht="15.75" thickBot="1" x14ac:dyDescent="0.3">
      <c r="A38" s="10" t="s">
        <v>16</v>
      </c>
      <c r="B38" s="11">
        <v>10000</v>
      </c>
    </row>
    <row r="39" spans="1:2" ht="15.75" thickBot="1" x14ac:dyDescent="0.3">
      <c r="A39" s="10" t="s">
        <v>17</v>
      </c>
      <c r="B39" s="11">
        <v>1000000</v>
      </c>
    </row>
    <row r="40" spans="1:2" ht="15.75" thickBot="1" x14ac:dyDescent="0.3">
      <c r="A40" s="10" t="s">
        <v>18</v>
      </c>
      <c r="B40" s="11">
        <v>100000</v>
      </c>
    </row>
    <row r="41" spans="1:2" ht="15.75" thickBot="1" x14ac:dyDescent="0.3">
      <c r="A41" s="10" t="s">
        <v>19</v>
      </c>
      <c r="B41" s="12">
        <v>10</v>
      </c>
    </row>
    <row r="42" spans="1:2" ht="15.75" thickBot="1" x14ac:dyDescent="0.3">
      <c r="A42" s="10" t="s">
        <v>20</v>
      </c>
      <c r="B42" s="12">
        <v>10</v>
      </c>
    </row>
    <row r="43" spans="1:2" ht="15.75" thickBot="1" x14ac:dyDescent="0.3">
      <c r="A43" s="10" t="s">
        <v>21</v>
      </c>
      <c r="B43" s="12">
        <v>50</v>
      </c>
    </row>
    <row r="44" spans="1:2" ht="15.75" thickBot="1" x14ac:dyDescent="0.3">
      <c r="A44" s="10" t="s">
        <v>22</v>
      </c>
      <c r="B44" s="12">
        <v>6</v>
      </c>
    </row>
    <row r="45" spans="1:2" ht="15.75" thickBot="1" x14ac:dyDescent="0.3">
      <c r="A45" s="10" t="s">
        <v>23</v>
      </c>
      <c r="B45" s="11">
        <v>2500000</v>
      </c>
    </row>
    <row r="46" spans="1:2" ht="15.75" thickBot="1" x14ac:dyDescent="0.3">
      <c r="A46" s="10" t="s">
        <v>24</v>
      </c>
      <c r="B46" s="11">
        <v>500000</v>
      </c>
    </row>
    <row r="47" spans="1:2" ht="15.75" thickBot="1" x14ac:dyDescent="0.3">
      <c r="A47" s="10" t="s">
        <v>25</v>
      </c>
      <c r="B47" s="11">
        <v>250000</v>
      </c>
    </row>
    <row r="48" spans="1:2" ht="15.75" thickBot="1" x14ac:dyDescent="0.3">
      <c r="A48" s="10" t="s">
        <v>26</v>
      </c>
      <c r="B48" s="12">
        <f>B41*B44*12*5</f>
        <v>3600</v>
      </c>
    </row>
    <row r="49" spans="1:2" ht="15.75" thickBot="1" x14ac:dyDescent="0.3">
      <c r="A49" s="10" t="s">
        <v>27</v>
      </c>
      <c r="B49">
        <f>B41*B42*B44*12*5</f>
        <v>36000</v>
      </c>
    </row>
    <row r="50" spans="1:2" x14ac:dyDescent="0.25">
      <c r="A50" s="13" t="s">
        <v>33</v>
      </c>
      <c r="B50" s="14">
        <v>300</v>
      </c>
    </row>
    <row r="51" spans="1:2" x14ac:dyDescent="0.25">
      <c r="A51" s="13" t="s">
        <v>34</v>
      </c>
      <c r="B51" s="1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5" workbookViewId="0">
      <selection activeCell="H47" sqref="H47"/>
    </sheetView>
  </sheetViews>
  <sheetFormatPr defaultRowHeight="15" x14ac:dyDescent="0.25"/>
  <cols>
    <col min="1" max="1" width="31.28515625" customWidth="1"/>
    <col min="2" max="2" width="12" bestFit="1" customWidth="1"/>
  </cols>
  <sheetData>
    <row r="1" spans="1:2" x14ac:dyDescent="0.25">
      <c r="A1" s="1" t="s">
        <v>6</v>
      </c>
    </row>
    <row r="2" spans="1:2" x14ac:dyDescent="0.25">
      <c r="A2" s="2" t="s">
        <v>0</v>
      </c>
      <c r="B2" s="2" t="s">
        <v>1</v>
      </c>
    </row>
    <row r="3" spans="1:2" x14ac:dyDescent="0.25">
      <c r="A3" t="s">
        <v>28</v>
      </c>
      <c r="B3" s="7">
        <f>B50</f>
        <v>300</v>
      </c>
    </row>
    <row r="4" spans="1:2" x14ac:dyDescent="0.25">
      <c r="A4" t="s">
        <v>29</v>
      </c>
      <c r="B4" s="7">
        <f>B44</f>
        <v>6</v>
      </c>
    </row>
    <row r="5" spans="1:2" x14ac:dyDescent="0.25">
      <c r="A5" t="s">
        <v>19</v>
      </c>
      <c r="B5">
        <f>B41</f>
        <v>10</v>
      </c>
    </row>
    <row r="6" spans="1:2" x14ac:dyDescent="0.25">
      <c r="A6" t="s">
        <v>31</v>
      </c>
      <c r="B6">
        <f>B43</f>
        <v>50</v>
      </c>
    </row>
    <row r="7" spans="1:2" x14ac:dyDescent="0.25">
      <c r="A7" t="s">
        <v>2</v>
      </c>
      <c r="B7">
        <v>52</v>
      </c>
    </row>
    <row r="8" spans="1:2" x14ac:dyDescent="0.25">
      <c r="A8" t="s">
        <v>10</v>
      </c>
      <c r="B8" s="7">
        <f>B47</f>
        <v>250000</v>
      </c>
    </row>
    <row r="9" spans="1:2" x14ac:dyDescent="0.25">
      <c r="A9" t="s">
        <v>12</v>
      </c>
      <c r="B9">
        <f>(1-(B8/PRODUCT(B3:B7)))</f>
        <v>0.99465811965811968</v>
      </c>
    </row>
    <row r="10" spans="1:2" x14ac:dyDescent="0.25">
      <c r="A10" t="s">
        <v>11</v>
      </c>
      <c r="B10">
        <v>0.05</v>
      </c>
    </row>
    <row r="11" spans="1:2" x14ac:dyDescent="0.25">
      <c r="A11" t="s">
        <v>4</v>
      </c>
      <c r="B11">
        <f>PRODUCT(B3:B7)</f>
        <v>46800000</v>
      </c>
    </row>
    <row r="12" spans="1:2" x14ac:dyDescent="0.25">
      <c r="A12" t="s">
        <v>5</v>
      </c>
      <c r="B12">
        <f>B11-(B11*B10)</f>
        <v>44460000</v>
      </c>
    </row>
    <row r="15" spans="1:2" x14ac:dyDescent="0.25">
      <c r="A15" s="1" t="s">
        <v>7</v>
      </c>
    </row>
    <row r="16" spans="1:2" x14ac:dyDescent="0.25">
      <c r="A16" s="2" t="s">
        <v>0</v>
      </c>
      <c r="B16" s="2" t="s">
        <v>1</v>
      </c>
    </row>
    <row r="17" spans="1:2" x14ac:dyDescent="0.25">
      <c r="A17" t="s">
        <v>15</v>
      </c>
      <c r="B17" s="7">
        <f>B37</f>
        <v>3000</v>
      </c>
    </row>
    <row r="18" spans="1:2" x14ac:dyDescent="0.25">
      <c r="A18" t="s">
        <v>22</v>
      </c>
      <c r="B18">
        <f>B44</f>
        <v>6</v>
      </c>
    </row>
    <row r="19" spans="1:2" x14ac:dyDescent="0.25">
      <c r="A19" t="s">
        <v>3</v>
      </c>
      <c r="B19">
        <v>365</v>
      </c>
    </row>
    <row r="20" spans="1:2" x14ac:dyDescent="0.25">
      <c r="A20" t="s">
        <v>21</v>
      </c>
      <c r="B20">
        <f>B43</f>
        <v>50</v>
      </c>
    </row>
    <row r="21" spans="1:2" x14ac:dyDescent="0.25">
      <c r="A21" t="s">
        <v>19</v>
      </c>
      <c r="B21">
        <f>B41</f>
        <v>10</v>
      </c>
    </row>
    <row r="22" spans="1:2" x14ac:dyDescent="0.25">
      <c r="A22" t="s">
        <v>10</v>
      </c>
      <c r="B22" s="7">
        <f>B47</f>
        <v>250000</v>
      </c>
    </row>
    <row r="23" spans="1:2" x14ac:dyDescent="0.25">
      <c r="A23" t="s">
        <v>12</v>
      </c>
      <c r="B23">
        <f>(1-(B22/PRODUCT(B17:B21)))</f>
        <v>0.99992389649923896</v>
      </c>
    </row>
    <row r="24" spans="1:2" x14ac:dyDescent="0.25">
      <c r="A24" t="s">
        <v>11</v>
      </c>
      <c r="B24">
        <v>0.75</v>
      </c>
    </row>
    <row r="25" spans="1:2" x14ac:dyDescent="0.25">
      <c r="A25" t="s">
        <v>4</v>
      </c>
      <c r="B25">
        <f>PRODUCT(B17:B21)</f>
        <v>3285000000</v>
      </c>
    </row>
    <row r="26" spans="1:2" x14ac:dyDescent="0.25">
      <c r="A26" t="s">
        <v>5</v>
      </c>
      <c r="B26">
        <f>B25-(B25*B24)</f>
        <v>821250000</v>
      </c>
    </row>
    <row r="28" spans="1:2" x14ac:dyDescent="0.25">
      <c r="A28" t="s">
        <v>8</v>
      </c>
      <c r="B28" s="3">
        <f>B11/B25</f>
        <v>1.4246575342465753E-2</v>
      </c>
    </row>
    <row r="29" spans="1:2" x14ac:dyDescent="0.25">
      <c r="A29" t="s">
        <v>9</v>
      </c>
      <c r="B29" s="4">
        <f>B12/B26</f>
        <v>5.4136986301369865E-2</v>
      </c>
    </row>
    <row r="33" spans="1:2" x14ac:dyDescent="0.25">
      <c r="A33" s="6">
        <f>1 - (512000/B33)</f>
        <v>0.98937318389373186</v>
      </c>
      <c r="B33" s="5">
        <f>1100*120*365</f>
        <v>48180000</v>
      </c>
    </row>
    <row r="35" spans="1:2" ht="15.75" thickBot="1" x14ac:dyDescent="0.3"/>
    <row r="36" spans="1:2" ht="15.75" thickBot="1" x14ac:dyDescent="0.3">
      <c r="A36" s="8" t="s">
        <v>13</v>
      </c>
      <c r="B36" s="9" t="s">
        <v>14</v>
      </c>
    </row>
    <row r="37" spans="1:2" ht="16.5" thickTop="1" thickBot="1" x14ac:dyDescent="0.3">
      <c r="A37" s="10" t="s">
        <v>15</v>
      </c>
      <c r="B37" s="11">
        <v>3000</v>
      </c>
    </row>
    <row r="38" spans="1:2" ht="15.75" thickBot="1" x14ac:dyDescent="0.3">
      <c r="A38" s="10" t="s">
        <v>16</v>
      </c>
      <c r="B38" s="11">
        <v>10000</v>
      </c>
    </row>
    <row r="39" spans="1:2" ht="15.75" thickBot="1" x14ac:dyDescent="0.3">
      <c r="A39" s="10" t="s">
        <v>17</v>
      </c>
      <c r="B39" s="11">
        <v>1000000</v>
      </c>
    </row>
    <row r="40" spans="1:2" ht="15.75" thickBot="1" x14ac:dyDescent="0.3">
      <c r="A40" s="10" t="s">
        <v>18</v>
      </c>
      <c r="B40" s="11">
        <v>100000</v>
      </c>
    </row>
    <row r="41" spans="1:2" ht="15.75" thickBot="1" x14ac:dyDescent="0.3">
      <c r="A41" s="10" t="s">
        <v>19</v>
      </c>
      <c r="B41" s="12">
        <v>10</v>
      </c>
    </row>
    <row r="42" spans="1:2" ht="15.75" thickBot="1" x14ac:dyDescent="0.3">
      <c r="A42" s="10" t="s">
        <v>20</v>
      </c>
      <c r="B42" s="12">
        <v>10</v>
      </c>
    </row>
    <row r="43" spans="1:2" ht="15.75" thickBot="1" x14ac:dyDescent="0.3">
      <c r="A43" s="10" t="s">
        <v>21</v>
      </c>
      <c r="B43" s="12">
        <v>50</v>
      </c>
    </row>
    <row r="44" spans="1:2" ht="15.75" thickBot="1" x14ac:dyDescent="0.3">
      <c r="A44" s="10" t="s">
        <v>22</v>
      </c>
      <c r="B44" s="12">
        <v>6</v>
      </c>
    </row>
    <row r="45" spans="1:2" ht="15.75" thickBot="1" x14ac:dyDescent="0.3">
      <c r="A45" s="10" t="s">
        <v>23</v>
      </c>
      <c r="B45" s="11">
        <v>2500000</v>
      </c>
    </row>
    <row r="46" spans="1:2" ht="15.75" thickBot="1" x14ac:dyDescent="0.3">
      <c r="A46" s="10" t="s">
        <v>24</v>
      </c>
      <c r="B46" s="11">
        <v>500000</v>
      </c>
    </row>
    <row r="47" spans="1:2" ht="15.75" thickBot="1" x14ac:dyDescent="0.3">
      <c r="A47" s="10" t="s">
        <v>25</v>
      </c>
      <c r="B47" s="11">
        <v>250000</v>
      </c>
    </row>
    <row r="48" spans="1:2" ht="15.75" thickBot="1" x14ac:dyDescent="0.3">
      <c r="A48" s="10" t="s">
        <v>26</v>
      </c>
      <c r="B48" s="12">
        <f>B41*B44*12*5</f>
        <v>3600</v>
      </c>
    </row>
    <row r="49" spans="1:2" ht="15.75" thickBot="1" x14ac:dyDescent="0.3">
      <c r="A49" s="10" t="s">
        <v>27</v>
      </c>
      <c r="B49">
        <f>B41*B42*B44*12*5</f>
        <v>36000</v>
      </c>
    </row>
    <row r="50" spans="1:2" x14ac:dyDescent="0.25">
      <c r="A50" s="13" t="s">
        <v>33</v>
      </c>
      <c r="B50" s="14">
        <v>300</v>
      </c>
    </row>
    <row r="51" spans="1:2" x14ac:dyDescent="0.25">
      <c r="A51" s="13" t="s">
        <v>34</v>
      </c>
      <c r="B51" s="14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sqref="A1:B49"/>
    </sheetView>
  </sheetViews>
  <sheetFormatPr defaultRowHeight="15" x14ac:dyDescent="0.25"/>
  <cols>
    <col min="1" max="1" width="27.28515625" customWidth="1"/>
    <col min="2" max="2" width="14.5703125" customWidth="1"/>
  </cols>
  <sheetData>
    <row r="1" spans="1:2" x14ac:dyDescent="0.25">
      <c r="A1" s="1" t="s">
        <v>6</v>
      </c>
    </row>
    <row r="2" spans="1:2" x14ac:dyDescent="0.25">
      <c r="A2" s="2" t="s">
        <v>0</v>
      </c>
      <c r="B2" s="2" t="s">
        <v>1</v>
      </c>
    </row>
    <row r="3" spans="1:2" x14ac:dyDescent="0.25">
      <c r="A3" t="s">
        <v>29</v>
      </c>
      <c r="B3" s="7">
        <f>B42</f>
        <v>6</v>
      </c>
    </row>
    <row r="4" spans="1:2" x14ac:dyDescent="0.25">
      <c r="A4" t="s">
        <v>19</v>
      </c>
      <c r="B4">
        <f>B39</f>
        <v>10</v>
      </c>
    </row>
    <row r="5" spans="1:2" x14ac:dyDescent="0.25">
      <c r="A5" t="s">
        <v>37</v>
      </c>
      <c r="B5">
        <f>B40</f>
        <v>10</v>
      </c>
    </row>
    <row r="6" spans="1:2" x14ac:dyDescent="0.25">
      <c r="A6" t="s">
        <v>2</v>
      </c>
      <c r="B6">
        <v>52</v>
      </c>
    </row>
    <row r="7" spans="1:2" x14ac:dyDescent="0.25">
      <c r="A7" t="s">
        <v>10</v>
      </c>
      <c r="B7" s="7">
        <f>B47</f>
        <v>36000</v>
      </c>
    </row>
    <row r="8" spans="1:2" x14ac:dyDescent="0.25">
      <c r="A8" t="s">
        <v>12</v>
      </c>
      <c r="B8">
        <f>(1-(B7/PRODUCT(B3:B6)))</f>
        <v>-0.15384615384615374</v>
      </c>
    </row>
    <row r="9" spans="1:2" x14ac:dyDescent="0.25">
      <c r="A9" t="s">
        <v>11</v>
      </c>
      <c r="B9">
        <v>0.05</v>
      </c>
    </row>
    <row r="10" spans="1:2" x14ac:dyDescent="0.25">
      <c r="A10" t="s">
        <v>4</v>
      </c>
      <c r="B10">
        <f>PRODUCT(B3:B6)</f>
        <v>31200</v>
      </c>
    </row>
    <row r="11" spans="1:2" x14ac:dyDescent="0.25">
      <c r="A11" t="s">
        <v>5</v>
      </c>
      <c r="B11">
        <f>B10-(B10*B9)</f>
        <v>29640</v>
      </c>
    </row>
    <row r="14" spans="1:2" x14ac:dyDescent="0.25">
      <c r="A14" s="1" t="s">
        <v>7</v>
      </c>
    </row>
    <row r="15" spans="1:2" x14ac:dyDescent="0.25">
      <c r="A15" s="2" t="s">
        <v>0</v>
      </c>
      <c r="B15" s="2" t="s">
        <v>1</v>
      </c>
    </row>
    <row r="16" spans="1:2" x14ac:dyDescent="0.25">
      <c r="A16" t="s">
        <v>22</v>
      </c>
      <c r="B16">
        <f>B42</f>
        <v>6</v>
      </c>
    </row>
    <row r="17" spans="1:2" x14ac:dyDescent="0.25">
      <c r="A17" t="s">
        <v>3</v>
      </c>
      <c r="B17">
        <v>365</v>
      </c>
    </row>
    <row r="18" spans="1:2" x14ac:dyDescent="0.25">
      <c r="A18" t="s">
        <v>37</v>
      </c>
      <c r="B18">
        <f>B40</f>
        <v>10</v>
      </c>
    </row>
    <row r="19" spans="1:2" x14ac:dyDescent="0.25">
      <c r="A19" t="s">
        <v>19</v>
      </c>
      <c r="B19">
        <f>B39</f>
        <v>10</v>
      </c>
    </row>
    <row r="20" spans="1:2" x14ac:dyDescent="0.25">
      <c r="A20" t="s">
        <v>10</v>
      </c>
      <c r="B20" s="7">
        <f>B47</f>
        <v>36000</v>
      </c>
    </row>
    <row r="21" spans="1:2" x14ac:dyDescent="0.25">
      <c r="A21" t="s">
        <v>12</v>
      </c>
      <c r="B21">
        <f>(1-(B20/PRODUCT(B16:B19)))</f>
        <v>0.83561643835616439</v>
      </c>
    </row>
    <row r="22" spans="1:2" x14ac:dyDescent="0.25">
      <c r="A22" t="s">
        <v>11</v>
      </c>
      <c r="B22">
        <v>0.75</v>
      </c>
    </row>
    <row r="23" spans="1:2" x14ac:dyDescent="0.25">
      <c r="A23" t="s">
        <v>4</v>
      </c>
      <c r="B23">
        <f>PRODUCT(B16:B19)</f>
        <v>219000</v>
      </c>
    </row>
    <row r="24" spans="1:2" x14ac:dyDescent="0.25">
      <c r="A24" t="s">
        <v>5</v>
      </c>
      <c r="B24">
        <f>B23-(B23*B22)</f>
        <v>54750</v>
      </c>
    </row>
    <row r="26" spans="1:2" x14ac:dyDescent="0.25">
      <c r="A26" t="s">
        <v>8</v>
      </c>
      <c r="B26" s="3">
        <f>B10/B23</f>
        <v>0.14246575342465753</v>
      </c>
    </row>
    <row r="27" spans="1:2" x14ac:dyDescent="0.25">
      <c r="A27" t="s">
        <v>9</v>
      </c>
      <c r="B27" s="4">
        <f>B11/B24</f>
        <v>0.5413698630136986</v>
      </c>
    </row>
    <row r="31" spans="1:2" x14ac:dyDescent="0.25">
      <c r="A31" s="6">
        <f>1 - (512000/B31)</f>
        <v>0.98937318389373186</v>
      </c>
      <c r="B31" s="5">
        <f>1100*120*365</f>
        <v>48180000</v>
      </c>
    </row>
    <row r="33" spans="1:2" ht="15.75" thickBot="1" x14ac:dyDescent="0.3"/>
    <row r="34" spans="1:2" ht="15.75" thickBot="1" x14ac:dyDescent="0.3">
      <c r="A34" s="8" t="s">
        <v>13</v>
      </c>
      <c r="B34" s="9" t="s">
        <v>14</v>
      </c>
    </row>
    <row r="35" spans="1:2" ht="16.5" thickTop="1" thickBot="1" x14ac:dyDescent="0.3">
      <c r="A35" s="10" t="s">
        <v>15</v>
      </c>
      <c r="B35" s="11">
        <v>3000</v>
      </c>
    </row>
    <row r="36" spans="1:2" ht="15.75" thickBot="1" x14ac:dyDescent="0.3">
      <c r="A36" s="10" t="s">
        <v>16</v>
      </c>
      <c r="B36" s="11">
        <v>10000</v>
      </c>
    </row>
    <row r="37" spans="1:2" ht="15.75" thickBot="1" x14ac:dyDescent="0.3">
      <c r="A37" s="10" t="s">
        <v>17</v>
      </c>
      <c r="B37" s="11">
        <v>1000000</v>
      </c>
    </row>
    <row r="38" spans="1:2" ht="15.75" thickBot="1" x14ac:dyDescent="0.3">
      <c r="A38" s="10" t="s">
        <v>18</v>
      </c>
      <c r="B38" s="11">
        <v>100000</v>
      </c>
    </row>
    <row r="39" spans="1:2" ht="15.75" thickBot="1" x14ac:dyDescent="0.3">
      <c r="A39" s="10" t="s">
        <v>19</v>
      </c>
      <c r="B39" s="12">
        <v>10</v>
      </c>
    </row>
    <row r="40" spans="1:2" ht="15.75" thickBot="1" x14ac:dyDescent="0.3">
      <c r="A40" s="10" t="s">
        <v>20</v>
      </c>
      <c r="B40" s="12">
        <v>10</v>
      </c>
    </row>
    <row r="41" spans="1:2" ht="15.75" thickBot="1" x14ac:dyDescent="0.3">
      <c r="A41" s="10" t="s">
        <v>21</v>
      </c>
      <c r="B41" s="12">
        <v>50</v>
      </c>
    </row>
    <row r="42" spans="1:2" ht="15.75" thickBot="1" x14ac:dyDescent="0.3">
      <c r="A42" s="10" t="s">
        <v>22</v>
      </c>
      <c r="B42" s="12">
        <v>6</v>
      </c>
    </row>
    <row r="43" spans="1:2" ht="15.75" thickBot="1" x14ac:dyDescent="0.3">
      <c r="A43" s="10" t="s">
        <v>23</v>
      </c>
      <c r="B43" s="11">
        <v>2500000</v>
      </c>
    </row>
    <row r="44" spans="1:2" ht="15.75" thickBot="1" x14ac:dyDescent="0.3">
      <c r="A44" s="10" t="s">
        <v>24</v>
      </c>
      <c r="B44" s="11">
        <v>500000</v>
      </c>
    </row>
    <row r="45" spans="1:2" ht="15.75" thickBot="1" x14ac:dyDescent="0.3">
      <c r="A45" s="10" t="s">
        <v>25</v>
      </c>
      <c r="B45" s="11">
        <v>250000</v>
      </c>
    </row>
    <row r="46" spans="1:2" ht="15.75" thickBot="1" x14ac:dyDescent="0.3">
      <c r="A46" s="10" t="s">
        <v>26</v>
      </c>
      <c r="B46" s="12">
        <f>B39*B42*12*5</f>
        <v>3600</v>
      </c>
    </row>
    <row r="47" spans="1:2" ht="15.75" thickBot="1" x14ac:dyDescent="0.3">
      <c r="A47" s="10" t="s">
        <v>27</v>
      </c>
      <c r="B47">
        <f>B39*B40*B42*12*5</f>
        <v>36000</v>
      </c>
    </row>
    <row r="48" spans="1:2" x14ac:dyDescent="0.25">
      <c r="A48" s="13" t="s">
        <v>33</v>
      </c>
      <c r="B48" s="14">
        <v>300</v>
      </c>
    </row>
    <row r="49" spans="1:2" x14ac:dyDescent="0.25">
      <c r="A49" s="13" t="s">
        <v>34</v>
      </c>
      <c r="B49" s="14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G33" sqref="G33"/>
    </sheetView>
  </sheetViews>
  <sheetFormatPr defaultRowHeight="15" x14ac:dyDescent="0.25"/>
  <cols>
    <col min="1" max="1" width="25.5703125" customWidth="1"/>
    <col min="2" max="2" width="12.7109375" bestFit="1" customWidth="1"/>
  </cols>
  <sheetData>
    <row r="1" spans="1:2" x14ac:dyDescent="0.25">
      <c r="A1" s="1" t="s">
        <v>6</v>
      </c>
    </row>
    <row r="2" spans="1:2" x14ac:dyDescent="0.25">
      <c r="A2" s="2" t="s">
        <v>0</v>
      </c>
      <c r="B2" s="2" t="s">
        <v>1</v>
      </c>
    </row>
    <row r="3" spans="1:2" x14ac:dyDescent="0.25">
      <c r="A3" t="s">
        <v>29</v>
      </c>
      <c r="B3" s="7">
        <f>B40</f>
        <v>6</v>
      </c>
    </row>
    <row r="4" spans="1:2" x14ac:dyDescent="0.25">
      <c r="A4" t="s">
        <v>19</v>
      </c>
      <c r="B4">
        <f>B37</f>
        <v>10</v>
      </c>
    </row>
    <row r="5" spans="1:2" x14ac:dyDescent="0.25">
      <c r="A5" t="s">
        <v>2</v>
      </c>
      <c r="B5">
        <v>52</v>
      </c>
    </row>
    <row r="6" spans="1:2" x14ac:dyDescent="0.25">
      <c r="A6" t="s">
        <v>10</v>
      </c>
      <c r="B6" s="7">
        <f>B44</f>
        <v>3600</v>
      </c>
    </row>
    <row r="7" spans="1:2" x14ac:dyDescent="0.25">
      <c r="A7" t="s">
        <v>12</v>
      </c>
      <c r="B7">
        <f>(1-(B6/PRODUCT(B3:B5)))</f>
        <v>-0.15384615384615374</v>
      </c>
    </row>
    <row r="8" spans="1:2" x14ac:dyDescent="0.25">
      <c r="A8" t="s">
        <v>11</v>
      </c>
      <c r="B8">
        <v>0.05</v>
      </c>
    </row>
    <row r="9" spans="1:2" x14ac:dyDescent="0.25">
      <c r="A9" t="s">
        <v>4</v>
      </c>
      <c r="B9">
        <f>PRODUCT(B3:B5)</f>
        <v>3120</v>
      </c>
    </row>
    <row r="10" spans="1:2" x14ac:dyDescent="0.25">
      <c r="A10" t="s">
        <v>5</v>
      </c>
      <c r="B10">
        <f>B9-(B9*B8)</f>
        <v>2964</v>
      </c>
    </row>
    <row r="13" spans="1:2" x14ac:dyDescent="0.25">
      <c r="A13" s="1" t="s">
        <v>7</v>
      </c>
    </row>
    <row r="14" spans="1:2" x14ac:dyDescent="0.25">
      <c r="A14" s="2" t="s">
        <v>0</v>
      </c>
      <c r="B14" s="2" t="s">
        <v>1</v>
      </c>
    </row>
    <row r="15" spans="1:2" x14ac:dyDescent="0.25">
      <c r="A15" t="s">
        <v>22</v>
      </c>
      <c r="B15">
        <f>B40</f>
        <v>6</v>
      </c>
    </row>
    <row r="16" spans="1:2" x14ac:dyDescent="0.25">
      <c r="A16" t="s">
        <v>3</v>
      </c>
      <c r="B16">
        <v>365</v>
      </c>
    </row>
    <row r="17" spans="1:2" x14ac:dyDescent="0.25">
      <c r="A17" t="s">
        <v>19</v>
      </c>
      <c r="B17">
        <f>B37</f>
        <v>10</v>
      </c>
    </row>
    <row r="18" spans="1:2" x14ac:dyDescent="0.25">
      <c r="A18" t="s">
        <v>10</v>
      </c>
      <c r="B18" s="7">
        <f>B44</f>
        <v>3600</v>
      </c>
    </row>
    <row r="19" spans="1:2" x14ac:dyDescent="0.25">
      <c r="A19" t="s">
        <v>12</v>
      </c>
      <c r="B19">
        <f>(1-(B18/PRODUCT(B15:B17)))</f>
        <v>0.83561643835616439</v>
      </c>
    </row>
    <row r="20" spans="1:2" x14ac:dyDescent="0.25">
      <c r="A20" t="s">
        <v>11</v>
      </c>
      <c r="B20">
        <v>0.75</v>
      </c>
    </row>
    <row r="21" spans="1:2" x14ac:dyDescent="0.25">
      <c r="A21" t="s">
        <v>4</v>
      </c>
      <c r="B21">
        <f>PRODUCT(B15:B17)</f>
        <v>21900</v>
      </c>
    </row>
    <row r="22" spans="1:2" x14ac:dyDescent="0.25">
      <c r="A22" t="s">
        <v>5</v>
      </c>
      <c r="B22">
        <f>B21-(B21*B20)</f>
        <v>5475</v>
      </c>
    </row>
    <row r="24" spans="1:2" x14ac:dyDescent="0.25">
      <c r="A24" t="s">
        <v>8</v>
      </c>
      <c r="B24" s="3">
        <f>B9/B21</f>
        <v>0.14246575342465753</v>
      </c>
    </row>
    <row r="25" spans="1:2" x14ac:dyDescent="0.25">
      <c r="A25" t="s">
        <v>9</v>
      </c>
      <c r="B25" s="4">
        <f>B10/B22</f>
        <v>0.5413698630136986</v>
      </c>
    </row>
    <row r="29" spans="1:2" x14ac:dyDescent="0.25">
      <c r="A29" s="6">
        <f>1 - (512000/B29)</f>
        <v>0.98937318389373186</v>
      </c>
      <c r="B29" s="5">
        <f>1100*120*365</f>
        <v>48180000</v>
      </c>
    </row>
    <row r="31" spans="1:2" ht="15.75" thickBot="1" x14ac:dyDescent="0.3"/>
    <row r="32" spans="1:2" ht="15.75" thickBot="1" x14ac:dyDescent="0.3">
      <c r="A32" s="8" t="s">
        <v>13</v>
      </c>
      <c r="B32" s="9" t="s">
        <v>14</v>
      </c>
    </row>
    <row r="33" spans="1:2" ht="16.5" thickTop="1" thickBot="1" x14ac:dyDescent="0.3">
      <c r="A33" s="10" t="s">
        <v>15</v>
      </c>
      <c r="B33" s="11">
        <v>3000</v>
      </c>
    </row>
    <row r="34" spans="1:2" ht="15.75" thickBot="1" x14ac:dyDescent="0.3">
      <c r="A34" s="10" t="s">
        <v>16</v>
      </c>
      <c r="B34" s="11">
        <v>10000</v>
      </c>
    </row>
    <row r="35" spans="1:2" ht="15.75" thickBot="1" x14ac:dyDescent="0.3">
      <c r="A35" s="10" t="s">
        <v>17</v>
      </c>
      <c r="B35" s="11">
        <v>1000000</v>
      </c>
    </row>
    <row r="36" spans="1:2" ht="15.75" thickBot="1" x14ac:dyDescent="0.3">
      <c r="A36" s="10" t="s">
        <v>18</v>
      </c>
      <c r="B36" s="11">
        <v>100000</v>
      </c>
    </row>
    <row r="37" spans="1:2" ht="15.75" thickBot="1" x14ac:dyDescent="0.3">
      <c r="A37" s="10" t="s">
        <v>19</v>
      </c>
      <c r="B37" s="12">
        <v>10</v>
      </c>
    </row>
    <row r="38" spans="1:2" ht="15.75" thickBot="1" x14ac:dyDescent="0.3">
      <c r="A38" s="10" t="s">
        <v>20</v>
      </c>
      <c r="B38" s="12">
        <v>10</v>
      </c>
    </row>
    <row r="39" spans="1:2" ht="15.75" thickBot="1" x14ac:dyDescent="0.3">
      <c r="A39" s="10" t="s">
        <v>21</v>
      </c>
      <c r="B39" s="12">
        <v>50</v>
      </c>
    </row>
    <row r="40" spans="1:2" ht="15.75" thickBot="1" x14ac:dyDescent="0.3">
      <c r="A40" s="10" t="s">
        <v>22</v>
      </c>
      <c r="B40" s="12">
        <v>6</v>
      </c>
    </row>
    <row r="41" spans="1:2" ht="15.75" thickBot="1" x14ac:dyDescent="0.3">
      <c r="A41" s="10" t="s">
        <v>23</v>
      </c>
      <c r="B41" s="11">
        <v>2500000</v>
      </c>
    </row>
    <row r="42" spans="1:2" ht="15.75" thickBot="1" x14ac:dyDescent="0.3">
      <c r="A42" s="10" t="s">
        <v>24</v>
      </c>
      <c r="B42" s="11">
        <v>500000</v>
      </c>
    </row>
    <row r="43" spans="1:2" ht="15.75" thickBot="1" x14ac:dyDescent="0.3">
      <c r="A43" s="10" t="s">
        <v>25</v>
      </c>
      <c r="B43" s="11">
        <v>250000</v>
      </c>
    </row>
    <row r="44" spans="1:2" ht="15.75" thickBot="1" x14ac:dyDescent="0.3">
      <c r="A44" s="10" t="s">
        <v>26</v>
      </c>
      <c r="B44" s="12">
        <f>B37*B40*12*5</f>
        <v>3600</v>
      </c>
    </row>
    <row r="45" spans="1:2" ht="15.75" thickBot="1" x14ac:dyDescent="0.3">
      <c r="A45" s="10" t="s">
        <v>27</v>
      </c>
      <c r="B45">
        <f>B37*B38*B40*12*5</f>
        <v>36000</v>
      </c>
    </row>
    <row r="46" spans="1:2" x14ac:dyDescent="0.25">
      <c r="A46" s="13" t="s">
        <v>33</v>
      </c>
      <c r="B46" s="14">
        <v>300</v>
      </c>
    </row>
    <row r="47" spans="1:2" x14ac:dyDescent="0.25">
      <c r="A47" s="13" t="s">
        <v>34</v>
      </c>
      <c r="B47" s="1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Job Cube </vt:lpstr>
      <vt:lpstr>Subjob Cube</vt:lpstr>
      <vt:lpstr>Shipment Cube</vt:lpstr>
      <vt:lpstr>Invoice Cube</vt:lpstr>
      <vt:lpstr>Lead</vt:lpstr>
      <vt:lpstr>Cost Summary</vt:lpstr>
      <vt:lpstr>Sales Summary</vt:lpstr>
      <vt:lpstr>Alpha</vt:lpstr>
      <vt:lpstr>Beta</vt:lpstr>
      <vt:lpstr>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moham_000</dc:creator>
  <cp:lastModifiedBy>Mike</cp:lastModifiedBy>
  <dcterms:created xsi:type="dcterms:W3CDTF">2014-09-15T17:09:32Z</dcterms:created>
  <dcterms:modified xsi:type="dcterms:W3CDTF">2016-02-23T05:20:23Z</dcterms:modified>
</cp:coreProperties>
</file>