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C39FF3B-1AF2-4896-9EF4-4D822087FA2C}" xr6:coauthVersionLast="47" xr6:coauthVersionMax="47" xr10:uidLastSave="{00000000-0000-0000-0000-000000000000}"/>
  <bookViews>
    <workbookView xWindow="-120" yWindow="-120" windowWidth="20730" windowHeight="11160" xr2:uid="{390ACF1C-3282-4094-A8DA-73ED624A6C25}"/>
  </bookViews>
  <sheets>
    <sheet name="Dummy_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1" l="1"/>
  <c r="K35" i="1"/>
  <c r="M32" i="1"/>
  <c r="M33" i="1" s="1"/>
  <c r="N32" i="1"/>
  <c r="O32" i="1"/>
  <c r="P32" i="1"/>
  <c r="P33" i="1" s="1"/>
  <c r="N33" i="1"/>
  <c r="O33" i="1"/>
  <c r="K33" i="1"/>
  <c r="L32" i="1"/>
  <c r="L33" i="1" s="1"/>
  <c r="K32" i="1"/>
  <c r="K26" i="1" a="1"/>
  <c r="K26" i="1" s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H2" i="1"/>
  <c r="G2" i="1"/>
  <c r="K22" i="1"/>
  <c r="K21" i="1"/>
  <c r="L18" i="1"/>
  <c r="L19" i="1" s="1"/>
  <c r="K18" i="1"/>
  <c r="K19" i="1" s="1"/>
  <c r="K12" i="1" a="1"/>
  <c r="K12" i="1" s="1"/>
  <c r="L9" i="1"/>
  <c r="M9" i="1"/>
  <c r="N9" i="1"/>
  <c r="K9" i="1"/>
  <c r="L8" i="1"/>
  <c r="M8" i="1"/>
  <c r="N8" i="1"/>
  <c r="K8" i="1"/>
  <c r="K2" i="1" a="1"/>
  <c r="K2" i="1" s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F2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<sst xmlns="http://schemas.openxmlformats.org/spreadsheetml/2006/main" count="71" uniqueCount="19">
  <si>
    <t>Student id</t>
  </si>
  <si>
    <t>Student status</t>
  </si>
  <si>
    <t>Revision time</t>
  </si>
  <si>
    <t>Math exam grade</t>
  </si>
  <si>
    <t>Physics</t>
  </si>
  <si>
    <t>Finance</t>
  </si>
  <si>
    <t>Economics</t>
  </si>
  <si>
    <t>Coefficient</t>
  </si>
  <si>
    <t>Standard error</t>
  </si>
  <si>
    <t>Revision</t>
  </si>
  <si>
    <t>Constant</t>
  </si>
  <si>
    <t>T-statistic</t>
  </si>
  <si>
    <t>p-value</t>
  </si>
  <si>
    <t>F-stat</t>
  </si>
  <si>
    <t>Physics*Revision</t>
  </si>
  <si>
    <t>Finance*Revision</t>
  </si>
  <si>
    <t>Interactions</t>
  </si>
  <si>
    <t>Effects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</si>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</sst>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304800</xdr:colOff>
      <xdr:row>19</xdr:row>
      <xdr:rowOff>161925</xdr:rowOff>
    </xdr:from>
    <xdr:ext cx="3954672" cy="3840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ABA9491-37C9-4CD0-ACC5-BFF63C9D86A1}"/>
                </a:ext>
              </a:extLst>
            </xdr:cNvPr>
            <xdr:cNvSpPr txBox="1"/>
          </xdr:nvSpPr>
          <xdr:spPr>
            <a:xfrm>
              <a:off x="11087100" y="3781425"/>
              <a:ext cx="3954672" cy="3840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𝑛𝑒𝑤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Sup>
                              <m:sSub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𝑜𝑙𝑑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/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𝑛𝑒𝑤</m:t>
                                </m:r>
                              </m:sub>
                            </m:s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𝑜𝑙𝑑</m:t>
                                </m:r>
                              </m:sub>
                            </m:sSub>
                          </m:e>
                        </m:d>
                      </m:num>
                      <m:den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bSup>
                              <m:sSub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𝑛𝑒𝑤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/</m:t>
                        </m:r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𝑛𝑒𝑤</m:t>
                                </m:r>
                              </m:sub>
                            </m:s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e>
                        </m:d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𝐹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𝑛𝑒𝑤</m:t>
                            </m:r>
                          </m:sub>
                        </m:s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𝑜𝑙𝑑</m:t>
                            </m:r>
                          </m:sub>
                        </m:s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𝑛𝑒𝑤</m:t>
                            </m:r>
                          </m:sub>
                        </m:s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ABA9491-37C9-4CD0-ACC5-BFF63C9D86A1}"/>
                </a:ext>
              </a:extLst>
            </xdr:cNvPr>
            <xdr:cNvSpPr txBox="1"/>
          </xdr:nvSpPr>
          <xdr:spPr>
            <a:xfrm>
              <a:off x="11087100" y="3781425"/>
              <a:ext cx="3954672" cy="3840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𝐹=((𝑅_𝑛𝑒𝑤^2−𝑅_𝑜𝑙𝑑^2 )/(𝑘_𝑛𝑒𝑤−𝑘_𝑜𝑙𝑑 ))/((1−𝑅_𝑛𝑒𝑤^2 )/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(𝑛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−𝑘_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𝑛𝑒𝑤−1) ) </a:t>
              </a:r>
              <a:r>
                <a:rPr lang="en-GB" sz="1100" b="0" i="0">
                  <a:latin typeface="Cambria Math" panose="02040503050406030204" pitchFamily="18" charset="0"/>
                </a:rPr>
                <a:t>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𝐹(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𝑘_𝑛𝑒𝑤−𝑘_𝑜𝑙𝑑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𝑛−𝑘_𝑛𝑒𝑤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17FE-0F73-45E6-AFED-4FCCA5E0F3C1}">
  <dimension ref="A1:P36"/>
  <sheetViews>
    <sheetView tabSelected="1" workbookViewId="0">
      <selection activeCell="A10" sqref="A10"/>
    </sheetView>
  </sheetViews>
  <sheetFormatPr defaultRowHeight="15" x14ac:dyDescent="0.25"/>
  <cols>
    <col min="1" max="1" width="21.28515625" customWidth="1"/>
    <col min="2" max="2" width="21.28515625" style="1" customWidth="1"/>
    <col min="3" max="8" width="21.28515625" customWidth="1"/>
    <col min="10" max="10" width="13.85546875" bestFit="1" customWidth="1"/>
    <col min="11" max="16" width="11.28515625" customWidth="1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14</v>
      </c>
      <c r="H1" s="1" t="s">
        <v>15</v>
      </c>
      <c r="K1" s="1" t="s">
        <v>5</v>
      </c>
      <c r="L1" s="1" t="s">
        <v>4</v>
      </c>
      <c r="M1" s="1" t="s">
        <v>9</v>
      </c>
      <c r="N1" s="1" t="s">
        <v>10</v>
      </c>
    </row>
    <row r="2" spans="1:14" x14ac:dyDescent="0.25">
      <c r="A2" s="1">
        <v>1</v>
      </c>
      <c r="B2" s="1" t="s">
        <v>6</v>
      </c>
      <c r="C2" s="1">
        <v>35</v>
      </c>
      <c r="D2" s="1">
        <v>1</v>
      </c>
      <c r="E2" s="1">
        <f>IF($B2=E$1,1,0)</f>
        <v>0</v>
      </c>
      <c r="F2" s="1">
        <f>IF($B2=F$1,1,0)</f>
        <v>0</v>
      </c>
      <c r="G2" s="1">
        <f>$D2*E2</f>
        <v>0</v>
      </c>
      <c r="H2" s="1">
        <f>$D2*F2</f>
        <v>0</v>
      </c>
      <c r="J2" s="1" t="s">
        <v>7</v>
      </c>
      <c r="K2" s="2" cm="1">
        <f t="array" ref="K2:N6">LINEST(C2:C31,D2:F31,1,1)</f>
        <v>0.12363209041153136</v>
      </c>
      <c r="L2" s="2">
        <v>10.963363555366112</v>
      </c>
      <c r="M2" s="2">
        <v>1.9098489490369501</v>
      </c>
      <c r="N2" s="2">
        <v>35.272406780865104</v>
      </c>
    </row>
    <row r="3" spans="1:14" x14ac:dyDescent="0.25">
      <c r="A3" s="1">
        <v>2</v>
      </c>
      <c r="B3" s="1" t="s">
        <v>6</v>
      </c>
      <c r="C3" s="1">
        <v>66</v>
      </c>
      <c r="D3" s="1">
        <v>20</v>
      </c>
      <c r="E3" s="1">
        <f t="shared" ref="E3:F31" si="0">IF($B3=E$1,1,0)</f>
        <v>0</v>
      </c>
      <c r="F3" s="1">
        <f t="shared" si="0"/>
        <v>0</v>
      </c>
      <c r="G3" s="1">
        <f t="shared" ref="G3:G31" si="1">$D3*E3</f>
        <v>0</v>
      </c>
      <c r="H3" s="1">
        <f t="shared" ref="H3:H31" si="2">$D3*F3</f>
        <v>0</v>
      </c>
      <c r="J3" s="1" t="s">
        <v>8</v>
      </c>
      <c r="K3" s="2">
        <v>3.8701951409434416</v>
      </c>
      <c r="L3" s="2">
        <v>3.8955614201949089</v>
      </c>
      <c r="M3" s="2">
        <v>0.27179152134178242</v>
      </c>
      <c r="N3" s="2">
        <v>3.7992347274489462</v>
      </c>
    </row>
    <row r="4" spans="1:14" x14ac:dyDescent="0.25">
      <c r="A4" s="1">
        <v>3</v>
      </c>
      <c r="B4" s="1" t="s">
        <v>5</v>
      </c>
      <c r="C4" s="1">
        <v>43</v>
      </c>
      <c r="D4" s="1">
        <v>9</v>
      </c>
      <c r="E4" s="1">
        <f t="shared" si="0"/>
        <v>0</v>
      </c>
      <c r="F4" s="1">
        <f t="shared" si="0"/>
        <v>1</v>
      </c>
      <c r="G4" s="1">
        <f t="shared" si="1"/>
        <v>0</v>
      </c>
      <c r="H4" s="1">
        <f t="shared" si="2"/>
        <v>9</v>
      </c>
      <c r="J4" s="1" t="s">
        <v>18</v>
      </c>
      <c r="K4" s="2">
        <v>0.67578958728600602</v>
      </c>
      <c r="L4" s="2">
        <v>8.7763601013013819</v>
      </c>
      <c r="M4" s="2" t="e">
        <v>#N/A</v>
      </c>
      <c r="N4" s="2" t="e">
        <v>#N/A</v>
      </c>
    </row>
    <row r="5" spans="1:14" x14ac:dyDescent="0.25">
      <c r="A5" s="1">
        <v>4</v>
      </c>
      <c r="B5" s="1" t="s">
        <v>4</v>
      </c>
      <c r="C5" s="1">
        <v>73</v>
      </c>
      <c r="D5" s="1">
        <v>11</v>
      </c>
      <c r="E5" s="1">
        <f t="shared" si="0"/>
        <v>1</v>
      </c>
      <c r="F5" s="1">
        <f t="shared" si="0"/>
        <v>0</v>
      </c>
      <c r="G5" s="1">
        <f t="shared" si="1"/>
        <v>11</v>
      </c>
      <c r="H5" s="1">
        <f t="shared" si="2"/>
        <v>0</v>
      </c>
      <c r="K5" s="3">
        <v>18.064944431561894</v>
      </c>
      <c r="L5" s="4">
        <v>26</v>
      </c>
      <c r="M5" s="2" t="e">
        <v>#N/A</v>
      </c>
      <c r="N5" s="2" t="e">
        <v>#N/A</v>
      </c>
    </row>
    <row r="6" spans="1:14" x14ac:dyDescent="0.25">
      <c r="A6" s="1">
        <v>5</v>
      </c>
      <c r="B6" s="1" t="s">
        <v>6</v>
      </c>
      <c r="C6" s="1">
        <v>69</v>
      </c>
      <c r="D6" s="1">
        <v>16</v>
      </c>
      <c r="E6" s="1">
        <f t="shared" si="0"/>
        <v>0</v>
      </c>
      <c r="F6" s="1">
        <f t="shared" si="0"/>
        <v>0</v>
      </c>
      <c r="G6" s="1">
        <f t="shared" si="1"/>
        <v>0</v>
      </c>
      <c r="H6" s="1">
        <f t="shared" si="2"/>
        <v>0</v>
      </c>
      <c r="K6" s="3">
        <v>4174.3297543460831</v>
      </c>
      <c r="L6" s="3">
        <v>2002.6369123205845</v>
      </c>
      <c r="M6" s="2" t="e">
        <v>#N/A</v>
      </c>
      <c r="N6" s="2" t="e">
        <v>#N/A</v>
      </c>
    </row>
    <row r="7" spans="1:14" x14ac:dyDescent="0.25">
      <c r="A7" s="1">
        <v>6</v>
      </c>
      <c r="B7" s="1" t="s">
        <v>6</v>
      </c>
      <c r="C7" s="1">
        <v>44</v>
      </c>
      <c r="D7" s="1">
        <v>1</v>
      </c>
      <c r="E7" s="1">
        <f t="shared" si="0"/>
        <v>0</v>
      </c>
      <c r="F7" s="1">
        <f t="shared" si="0"/>
        <v>0</v>
      </c>
      <c r="G7" s="1">
        <f t="shared" si="1"/>
        <v>0</v>
      </c>
      <c r="H7" s="1">
        <f t="shared" si="2"/>
        <v>0</v>
      </c>
    </row>
    <row r="8" spans="1:14" x14ac:dyDescent="0.25">
      <c r="A8" s="1">
        <v>7</v>
      </c>
      <c r="B8" s="1" t="s">
        <v>5</v>
      </c>
      <c r="C8" s="1">
        <v>44</v>
      </c>
      <c r="D8" s="1">
        <v>7</v>
      </c>
      <c r="E8" s="1">
        <f t="shared" si="0"/>
        <v>0</v>
      </c>
      <c r="F8" s="1">
        <f t="shared" si="0"/>
        <v>1</v>
      </c>
      <c r="G8" s="1">
        <f t="shared" si="1"/>
        <v>0</v>
      </c>
      <c r="H8" s="1">
        <f t="shared" si="2"/>
        <v>7</v>
      </c>
      <c r="J8" s="1" t="s">
        <v>11</v>
      </c>
      <c r="K8" s="2">
        <f>K2/K3</f>
        <v>3.1944665813774302E-2</v>
      </c>
      <c r="L8" s="2">
        <f t="shared" ref="L8:N8" si="3">L2/L3</f>
        <v>2.8143218326711881</v>
      </c>
      <c r="M8" s="2">
        <f t="shared" si="3"/>
        <v>7.0268893584626682</v>
      </c>
      <c r="N8" s="2">
        <f t="shared" si="3"/>
        <v>9.284082008944285</v>
      </c>
    </row>
    <row r="9" spans="1:14" x14ac:dyDescent="0.25">
      <c r="A9" s="1">
        <v>8</v>
      </c>
      <c r="B9" s="1" t="s">
        <v>6</v>
      </c>
      <c r="C9" s="1">
        <v>39</v>
      </c>
      <c r="D9" s="1">
        <v>10</v>
      </c>
      <c r="E9" s="1">
        <f t="shared" si="0"/>
        <v>0</v>
      </c>
      <c r="F9" s="1">
        <f t="shared" si="0"/>
        <v>0</v>
      </c>
      <c r="G9" s="1">
        <f t="shared" si="1"/>
        <v>0</v>
      </c>
      <c r="H9" s="1">
        <f t="shared" si="2"/>
        <v>0</v>
      </c>
      <c r="J9" s="1" t="s">
        <v>12</v>
      </c>
      <c r="K9" s="5">
        <f>_xlfn.T.DIST.2T(ABS(K8),$L5)</f>
        <v>0.97476014638088193</v>
      </c>
      <c r="L9" s="5">
        <f t="shared" ref="L9:N9" si="4">_xlfn.T.DIST.2T(ABS(L8),$L5)</f>
        <v>9.1916188580172756E-3</v>
      </c>
      <c r="M9" s="5">
        <f t="shared" si="4"/>
        <v>1.8400571114000795E-7</v>
      </c>
      <c r="N9" s="5">
        <f t="shared" si="4"/>
        <v>9.7273888336746703E-10</v>
      </c>
    </row>
    <row r="10" spans="1:14" x14ac:dyDescent="0.25">
      <c r="A10" s="1">
        <v>9</v>
      </c>
      <c r="B10" s="1" t="s">
        <v>6</v>
      </c>
      <c r="C10" s="1">
        <v>40</v>
      </c>
      <c r="D10" s="1">
        <v>3</v>
      </c>
      <c r="E10" s="1">
        <f t="shared" si="0"/>
        <v>0</v>
      </c>
      <c r="F10" s="1">
        <f t="shared" si="0"/>
        <v>0</v>
      </c>
      <c r="G10" s="1">
        <f t="shared" si="1"/>
        <v>0</v>
      </c>
      <c r="H10" s="1">
        <f t="shared" si="2"/>
        <v>0</v>
      </c>
    </row>
    <row r="11" spans="1:14" x14ac:dyDescent="0.25">
      <c r="A11" s="1">
        <v>10</v>
      </c>
      <c r="B11" s="1" t="s">
        <v>5</v>
      </c>
      <c r="C11" s="1">
        <v>67</v>
      </c>
      <c r="D11" s="1">
        <v>14</v>
      </c>
      <c r="E11" s="1">
        <f t="shared" si="0"/>
        <v>0</v>
      </c>
      <c r="F11" s="1">
        <f t="shared" si="0"/>
        <v>1</v>
      </c>
      <c r="G11" s="1">
        <f t="shared" si="1"/>
        <v>0</v>
      </c>
      <c r="H11" s="1">
        <f t="shared" si="2"/>
        <v>14</v>
      </c>
      <c r="K11" s="1" t="s">
        <v>9</v>
      </c>
      <c r="L11" s="1" t="s">
        <v>10</v>
      </c>
    </row>
    <row r="12" spans="1:14" x14ac:dyDescent="0.25">
      <c r="A12" s="1">
        <v>11</v>
      </c>
      <c r="B12" s="1" t="s">
        <v>5</v>
      </c>
      <c r="C12" s="1">
        <v>68</v>
      </c>
      <c r="D12" s="1">
        <v>18</v>
      </c>
      <c r="E12" s="1">
        <f t="shared" si="0"/>
        <v>0</v>
      </c>
      <c r="F12" s="1">
        <f t="shared" si="0"/>
        <v>1</v>
      </c>
      <c r="G12" s="1">
        <f t="shared" si="1"/>
        <v>0</v>
      </c>
      <c r="H12" s="1">
        <f t="shared" si="2"/>
        <v>18</v>
      </c>
      <c r="J12" s="1" t="s">
        <v>7</v>
      </c>
      <c r="K12" s="2" cm="1">
        <f t="array" ref="K12:L16">LINEST(C2:C31,D2:D31,1,1)</f>
        <v>1.7998994627540919</v>
      </c>
      <c r="L12" s="2">
        <v>39.694335354550887</v>
      </c>
    </row>
    <row r="13" spans="1:14" x14ac:dyDescent="0.25">
      <c r="A13" s="1">
        <v>12</v>
      </c>
      <c r="B13" s="1" t="s">
        <v>4</v>
      </c>
      <c r="C13" s="1">
        <v>52</v>
      </c>
      <c r="D13" s="1">
        <v>3</v>
      </c>
      <c r="E13" s="1">
        <f t="shared" si="0"/>
        <v>1</v>
      </c>
      <c r="F13" s="1">
        <f t="shared" si="0"/>
        <v>0</v>
      </c>
      <c r="G13" s="1">
        <f t="shared" si="1"/>
        <v>3</v>
      </c>
      <c r="H13" s="1">
        <f t="shared" si="2"/>
        <v>0</v>
      </c>
      <c r="J13" s="1" t="s">
        <v>8</v>
      </c>
      <c r="K13" s="2">
        <v>0.30369037220917616</v>
      </c>
      <c r="L13" s="2">
        <v>3.5246404555134703</v>
      </c>
    </row>
    <row r="14" spans="1:14" x14ac:dyDescent="0.25">
      <c r="A14" s="1">
        <v>13</v>
      </c>
      <c r="B14" s="1" t="s">
        <v>5</v>
      </c>
      <c r="C14" s="1">
        <v>42</v>
      </c>
      <c r="D14" s="1">
        <v>6</v>
      </c>
      <c r="E14" s="1">
        <f t="shared" si="0"/>
        <v>0</v>
      </c>
      <c r="F14" s="1">
        <f t="shared" si="0"/>
        <v>1</v>
      </c>
      <c r="G14" s="1">
        <f t="shared" si="1"/>
        <v>0</v>
      </c>
      <c r="H14" s="1">
        <f t="shared" si="2"/>
        <v>6</v>
      </c>
      <c r="J14" s="1" t="s">
        <v>18</v>
      </c>
      <c r="K14" s="2">
        <v>0.55644593798314812</v>
      </c>
      <c r="L14" s="2">
        <v>9.8919495694058011</v>
      </c>
    </row>
    <row r="15" spans="1:14" x14ac:dyDescent="0.25">
      <c r="A15" s="1">
        <v>14</v>
      </c>
      <c r="B15" s="1" t="s">
        <v>4</v>
      </c>
      <c r="C15" s="1">
        <v>41</v>
      </c>
      <c r="D15" s="1">
        <v>3</v>
      </c>
      <c r="E15" s="1">
        <f t="shared" si="0"/>
        <v>1</v>
      </c>
      <c r="F15" s="1">
        <f t="shared" si="0"/>
        <v>0</v>
      </c>
      <c r="G15" s="1">
        <f t="shared" si="1"/>
        <v>3</v>
      </c>
      <c r="H15" s="1">
        <f t="shared" si="2"/>
        <v>0</v>
      </c>
      <c r="K15" s="3">
        <v>35.126465064220746</v>
      </c>
      <c r="L15" s="4">
        <v>28</v>
      </c>
    </row>
    <row r="16" spans="1:14" x14ac:dyDescent="0.25">
      <c r="A16" s="1">
        <v>15</v>
      </c>
      <c r="B16" s="1" t="s">
        <v>4</v>
      </c>
      <c r="C16" s="1">
        <v>80</v>
      </c>
      <c r="D16" s="1">
        <v>13</v>
      </c>
      <c r="E16" s="1">
        <f t="shared" si="0"/>
        <v>1</v>
      </c>
      <c r="F16" s="1">
        <f t="shared" si="0"/>
        <v>0</v>
      </c>
      <c r="G16" s="1">
        <f t="shared" si="1"/>
        <v>13</v>
      </c>
      <c r="H16" s="1">
        <f t="shared" si="2"/>
        <v>0</v>
      </c>
      <c r="K16" s="3">
        <v>3437.1480107239736</v>
      </c>
      <c r="L16" s="3">
        <v>2739.8186559426936</v>
      </c>
    </row>
    <row r="17" spans="1:16" x14ac:dyDescent="0.25">
      <c r="A17" s="1">
        <v>16</v>
      </c>
      <c r="B17" s="1" t="s">
        <v>4</v>
      </c>
      <c r="C17" s="1">
        <v>41</v>
      </c>
      <c r="D17" s="1">
        <v>1</v>
      </c>
      <c r="E17" s="1">
        <f t="shared" si="0"/>
        <v>1</v>
      </c>
      <c r="F17" s="1">
        <f t="shared" si="0"/>
        <v>0</v>
      </c>
      <c r="G17" s="1">
        <f t="shared" si="1"/>
        <v>1</v>
      </c>
      <c r="H17" s="1">
        <f t="shared" si="2"/>
        <v>0</v>
      </c>
    </row>
    <row r="18" spans="1:16" x14ac:dyDescent="0.25">
      <c r="A18" s="1">
        <v>17</v>
      </c>
      <c r="B18" s="1" t="s">
        <v>4</v>
      </c>
      <c r="C18" s="1">
        <v>60</v>
      </c>
      <c r="D18" s="1">
        <v>5</v>
      </c>
      <c r="E18" s="1">
        <f t="shared" si="0"/>
        <v>1</v>
      </c>
      <c r="F18" s="1">
        <f t="shared" si="0"/>
        <v>0</v>
      </c>
      <c r="G18" s="1">
        <f t="shared" si="1"/>
        <v>5</v>
      </c>
      <c r="H18" s="1">
        <f t="shared" si="2"/>
        <v>0</v>
      </c>
      <c r="J18" s="1" t="s">
        <v>11</v>
      </c>
      <c r="K18" s="2">
        <f>K12/K13</f>
        <v>5.92675839428441</v>
      </c>
      <c r="L18" s="2">
        <f t="shared" ref="L18" si="5">L12/L13</f>
        <v>11.261953057497948</v>
      </c>
    </row>
    <row r="19" spans="1:16" x14ac:dyDescent="0.25">
      <c r="A19" s="1">
        <v>18</v>
      </c>
      <c r="B19" s="1" t="s">
        <v>6</v>
      </c>
      <c r="C19" s="1">
        <v>53</v>
      </c>
      <c r="D19" s="1">
        <v>16</v>
      </c>
      <c r="E19" s="1">
        <f t="shared" si="0"/>
        <v>0</v>
      </c>
      <c r="F19" s="1">
        <f t="shared" si="0"/>
        <v>0</v>
      </c>
      <c r="G19" s="1">
        <f t="shared" si="1"/>
        <v>0</v>
      </c>
      <c r="H19" s="1">
        <f t="shared" si="2"/>
        <v>0</v>
      </c>
      <c r="J19" s="1" t="s">
        <v>12</v>
      </c>
      <c r="K19" s="5">
        <f>_xlfn.T.DIST.2T(ABS(K18),$L15)</f>
        <v>2.2290711895947607E-6</v>
      </c>
      <c r="L19" s="5">
        <f t="shared" ref="L19" si="6">_xlfn.T.DIST.2T(ABS(L18),$L15)</f>
        <v>6.5589705622879471E-12</v>
      </c>
    </row>
    <row r="20" spans="1:16" x14ac:dyDescent="0.25">
      <c r="A20" s="1">
        <v>19</v>
      </c>
      <c r="B20" s="1" t="s">
        <v>5</v>
      </c>
      <c r="C20" s="1">
        <v>55</v>
      </c>
      <c r="D20" s="1">
        <v>8</v>
      </c>
      <c r="E20" s="1">
        <f t="shared" si="0"/>
        <v>0</v>
      </c>
      <c r="F20" s="1">
        <f t="shared" si="0"/>
        <v>1</v>
      </c>
      <c r="G20" s="1">
        <f t="shared" si="1"/>
        <v>0</v>
      </c>
      <c r="H20" s="1">
        <f t="shared" si="2"/>
        <v>8</v>
      </c>
    </row>
    <row r="21" spans="1:16" x14ac:dyDescent="0.25">
      <c r="A21" s="1">
        <v>20</v>
      </c>
      <c r="B21" s="1" t="s">
        <v>5</v>
      </c>
      <c r="C21" s="1">
        <v>56</v>
      </c>
      <c r="D21" s="1">
        <v>10</v>
      </c>
      <c r="E21" s="1">
        <f t="shared" si="0"/>
        <v>0</v>
      </c>
      <c r="F21" s="1">
        <f t="shared" si="0"/>
        <v>1</v>
      </c>
      <c r="G21" s="1">
        <f t="shared" si="1"/>
        <v>0</v>
      </c>
      <c r="H21" s="1">
        <f t="shared" si="2"/>
        <v>10</v>
      </c>
      <c r="J21" s="1" t="s">
        <v>13</v>
      </c>
      <c r="K21" s="2">
        <f>((K4-K14)/2)/((1-K4)/L5)</f>
        <v>4.7853720303110618</v>
      </c>
    </row>
    <row r="22" spans="1:16" x14ac:dyDescent="0.25">
      <c r="A22" s="1">
        <v>21</v>
      </c>
      <c r="B22" s="1" t="s">
        <v>4</v>
      </c>
      <c r="C22" s="1">
        <v>76</v>
      </c>
      <c r="D22" s="1">
        <v>15</v>
      </c>
      <c r="E22" s="1">
        <f t="shared" si="0"/>
        <v>1</v>
      </c>
      <c r="F22" s="1">
        <f t="shared" si="0"/>
        <v>0</v>
      </c>
      <c r="G22" s="1">
        <f t="shared" si="1"/>
        <v>15</v>
      </c>
      <c r="H22" s="1">
        <f t="shared" si="2"/>
        <v>0</v>
      </c>
      <c r="J22" s="1" t="s">
        <v>12</v>
      </c>
      <c r="K22" s="5">
        <f>_xlfn.F.DIST.RT(K21,2,L5)</f>
        <v>1.699985342448903E-2</v>
      </c>
    </row>
    <row r="23" spans="1:16" x14ac:dyDescent="0.25">
      <c r="A23" s="1">
        <v>22</v>
      </c>
      <c r="B23" s="1" t="s">
        <v>6</v>
      </c>
      <c r="C23" s="1">
        <v>51</v>
      </c>
      <c r="D23" s="1">
        <v>3</v>
      </c>
      <c r="E23" s="1">
        <f t="shared" si="0"/>
        <v>0</v>
      </c>
      <c r="F23" s="1">
        <f t="shared" si="0"/>
        <v>0</v>
      </c>
      <c r="G23" s="1">
        <f t="shared" si="1"/>
        <v>0</v>
      </c>
      <c r="H23" s="1">
        <f t="shared" si="2"/>
        <v>0</v>
      </c>
    </row>
    <row r="24" spans="1:16" x14ac:dyDescent="0.25">
      <c r="A24" s="1">
        <v>23</v>
      </c>
      <c r="B24" s="1" t="s">
        <v>6</v>
      </c>
      <c r="C24" s="1">
        <v>68</v>
      </c>
      <c r="D24" s="1">
        <v>17</v>
      </c>
      <c r="E24" s="1">
        <f t="shared" si="0"/>
        <v>0</v>
      </c>
      <c r="F24" s="1">
        <f t="shared" si="0"/>
        <v>0</v>
      </c>
      <c r="G24" s="1">
        <f t="shared" si="1"/>
        <v>0</v>
      </c>
      <c r="H24" s="1">
        <f t="shared" si="2"/>
        <v>0</v>
      </c>
      <c r="K24" s="6" t="s">
        <v>16</v>
      </c>
      <c r="L24" s="6"/>
      <c r="M24" s="6" t="s">
        <v>17</v>
      </c>
      <c r="N24" s="6"/>
      <c r="O24" s="7" t="s">
        <v>9</v>
      </c>
      <c r="P24" s="7" t="s">
        <v>10</v>
      </c>
    </row>
    <row r="25" spans="1:16" x14ac:dyDescent="0.25">
      <c r="A25" s="1">
        <v>24</v>
      </c>
      <c r="B25" s="1" t="s">
        <v>5</v>
      </c>
      <c r="C25" s="1">
        <v>46</v>
      </c>
      <c r="D25" s="1">
        <v>9</v>
      </c>
      <c r="E25" s="1">
        <f t="shared" si="0"/>
        <v>0</v>
      </c>
      <c r="F25" s="1">
        <f t="shared" si="0"/>
        <v>1</v>
      </c>
      <c r="G25" s="1">
        <f t="shared" si="1"/>
        <v>0</v>
      </c>
      <c r="H25" s="1">
        <f t="shared" si="2"/>
        <v>9</v>
      </c>
      <c r="K25" s="1" t="s">
        <v>5</v>
      </c>
      <c r="L25" s="1" t="s">
        <v>4</v>
      </c>
      <c r="M25" s="1" t="s">
        <v>5</v>
      </c>
      <c r="N25" s="1" t="s">
        <v>4</v>
      </c>
      <c r="O25" s="7"/>
      <c r="P25" s="7"/>
    </row>
    <row r="26" spans="1:16" x14ac:dyDescent="0.25">
      <c r="A26" s="1">
        <v>25</v>
      </c>
      <c r="B26" s="1" t="s">
        <v>5</v>
      </c>
      <c r="C26" s="1">
        <v>79</v>
      </c>
      <c r="D26" s="1">
        <v>14</v>
      </c>
      <c r="E26" s="1">
        <f t="shared" si="0"/>
        <v>0</v>
      </c>
      <c r="F26" s="1">
        <f t="shared" si="0"/>
        <v>1</v>
      </c>
      <c r="G26" s="1">
        <f t="shared" si="1"/>
        <v>0</v>
      </c>
      <c r="H26" s="1">
        <f t="shared" si="2"/>
        <v>14</v>
      </c>
      <c r="J26" s="1" t="s">
        <v>7</v>
      </c>
      <c r="K26" s="2" cm="1">
        <f t="array" ref="K26:P30">LINEST(C2:C31,D2:H31,1,1)</f>
        <v>1.4992254052889631</v>
      </c>
      <c r="L26" s="2">
        <v>1.2753615071083912</v>
      </c>
      <c r="M26" s="2">
        <v>-15.620732736220384</v>
      </c>
      <c r="N26" s="2">
        <v>-1.1848246448762698</v>
      </c>
      <c r="O26" s="2">
        <v>1.3281448988255264</v>
      </c>
      <c r="P26" s="2">
        <v>41.331823970567442</v>
      </c>
    </row>
    <row r="27" spans="1:16" x14ac:dyDescent="0.25">
      <c r="A27" s="1">
        <v>26</v>
      </c>
      <c r="B27" s="1" t="s">
        <v>6</v>
      </c>
      <c r="C27" s="1">
        <v>60</v>
      </c>
      <c r="D27" s="1">
        <v>17</v>
      </c>
      <c r="E27" s="1">
        <f t="shared" si="0"/>
        <v>0</v>
      </c>
      <c r="F27" s="1">
        <f t="shared" si="0"/>
        <v>0</v>
      </c>
      <c r="G27" s="1">
        <f t="shared" si="1"/>
        <v>0</v>
      </c>
      <c r="H27" s="1">
        <f t="shared" si="2"/>
        <v>0</v>
      </c>
      <c r="J27" s="1" t="s">
        <v>8</v>
      </c>
      <c r="K27" s="2">
        <v>0.79094350710421124</v>
      </c>
      <c r="L27" s="2">
        <v>0.55109535028578227</v>
      </c>
      <c r="M27" s="2">
        <v>9.047896932222379</v>
      </c>
      <c r="N27" s="2">
        <v>6.2695261682949299</v>
      </c>
      <c r="O27" s="2">
        <v>0.33010952243215802</v>
      </c>
      <c r="P27" s="2">
        <v>4.1439374718731443</v>
      </c>
    </row>
    <row r="28" spans="1:16" x14ac:dyDescent="0.25">
      <c r="A28" s="1">
        <v>27</v>
      </c>
      <c r="B28" s="1" t="s">
        <v>4</v>
      </c>
      <c r="C28" s="1">
        <v>54</v>
      </c>
      <c r="D28" s="1">
        <v>8</v>
      </c>
      <c r="E28" s="1">
        <f t="shared" si="0"/>
        <v>1</v>
      </c>
      <c r="F28" s="1">
        <f t="shared" si="0"/>
        <v>0</v>
      </c>
      <c r="G28" s="1">
        <f t="shared" si="1"/>
        <v>8</v>
      </c>
      <c r="H28" s="1">
        <f t="shared" si="2"/>
        <v>0</v>
      </c>
      <c r="J28" s="1" t="s">
        <v>18</v>
      </c>
      <c r="K28" s="2">
        <v>0.750651974327743</v>
      </c>
      <c r="L28" s="2">
        <v>8.0109675939111629</v>
      </c>
      <c r="M28" s="2" t="e">
        <v>#N/A</v>
      </c>
      <c r="N28" s="2" t="e">
        <v>#N/A</v>
      </c>
      <c r="O28" s="2" t="e">
        <v>#N/A</v>
      </c>
      <c r="P28" s="2" t="e">
        <v>#N/A</v>
      </c>
    </row>
    <row r="29" spans="1:16" x14ac:dyDescent="0.25">
      <c r="A29" s="1">
        <v>28</v>
      </c>
      <c r="B29" s="1" t="s">
        <v>6</v>
      </c>
      <c r="C29" s="1">
        <v>73</v>
      </c>
      <c r="D29" s="1">
        <v>16</v>
      </c>
      <c r="E29" s="1">
        <f t="shared" si="0"/>
        <v>0</v>
      </c>
      <c r="F29" s="1">
        <f t="shared" si="0"/>
        <v>0</v>
      </c>
      <c r="G29" s="1">
        <f t="shared" si="1"/>
        <v>0</v>
      </c>
      <c r="H29" s="1">
        <f t="shared" si="2"/>
        <v>0</v>
      </c>
      <c r="K29" s="3">
        <v>14.450202551469648</v>
      </c>
      <c r="L29" s="4">
        <v>24</v>
      </c>
      <c r="M29" s="2" t="e">
        <v>#N/A</v>
      </c>
      <c r="N29" s="2" t="e">
        <v>#N/A</v>
      </c>
      <c r="O29" s="2" t="e">
        <v>#N/A</v>
      </c>
      <c r="P29" s="2" t="e">
        <v>#N/A</v>
      </c>
    </row>
    <row r="30" spans="1:16" x14ac:dyDescent="0.25">
      <c r="A30" s="1">
        <v>29</v>
      </c>
      <c r="B30" s="1" t="s">
        <v>4</v>
      </c>
      <c r="C30" s="1">
        <v>90</v>
      </c>
      <c r="D30" s="1">
        <v>20</v>
      </c>
      <c r="E30" s="1">
        <f t="shared" si="0"/>
        <v>1</v>
      </c>
      <c r="F30" s="1">
        <f t="shared" si="0"/>
        <v>0</v>
      </c>
      <c r="G30" s="1">
        <f t="shared" si="1"/>
        <v>20</v>
      </c>
      <c r="H30" s="1">
        <f t="shared" si="2"/>
        <v>0</v>
      </c>
      <c r="K30" s="3">
        <v>4636.7522236899913</v>
      </c>
      <c r="L30" s="3">
        <v>1540.2144429766754</v>
      </c>
      <c r="M30" s="2" t="e">
        <v>#N/A</v>
      </c>
      <c r="N30" s="2" t="e">
        <v>#N/A</v>
      </c>
      <c r="O30" s="2" t="e">
        <v>#N/A</v>
      </c>
      <c r="P30" s="2" t="e">
        <v>#N/A</v>
      </c>
    </row>
    <row r="31" spans="1:16" x14ac:dyDescent="0.25">
      <c r="A31" s="1">
        <v>30</v>
      </c>
      <c r="B31" s="1" t="s">
        <v>6</v>
      </c>
      <c r="C31" s="1">
        <v>64</v>
      </c>
      <c r="D31" s="1">
        <v>5</v>
      </c>
      <c r="E31" s="1">
        <f t="shared" si="0"/>
        <v>0</v>
      </c>
      <c r="F31" s="1">
        <f t="shared" si="0"/>
        <v>0</v>
      </c>
      <c r="G31" s="1">
        <f t="shared" si="1"/>
        <v>0</v>
      </c>
      <c r="H31" s="1">
        <f t="shared" si="2"/>
        <v>0</v>
      </c>
    </row>
    <row r="32" spans="1:16" x14ac:dyDescent="0.25">
      <c r="J32" s="1" t="s">
        <v>11</v>
      </c>
      <c r="K32" s="2">
        <f>K26/K27</f>
        <v>1.8954898697858984</v>
      </c>
      <c r="L32" s="2">
        <f t="shared" ref="L32:M32" si="7">L26/L27</f>
        <v>2.3142302079794819</v>
      </c>
      <c r="M32" s="2">
        <f t="shared" si="7"/>
        <v>-1.7264490138686361</v>
      </c>
      <c r="N32" s="2">
        <f t="shared" ref="N32:P32" si="8">N26/N27</f>
        <v>-0.18898152955608391</v>
      </c>
      <c r="O32" s="2">
        <f t="shared" si="8"/>
        <v>4.0233462186734652</v>
      </c>
      <c r="P32" s="2">
        <f t="shared" si="8"/>
        <v>9.9740462425183782</v>
      </c>
    </row>
    <row r="33" spans="10:16" x14ac:dyDescent="0.25">
      <c r="J33" s="1" t="s">
        <v>12</v>
      </c>
      <c r="K33" s="5">
        <f>_xlfn.T.DIST.2T(ABS(K32),$L29)</f>
        <v>7.0133405180294428E-2</v>
      </c>
      <c r="L33" s="5">
        <f t="shared" ref="L33:M33" si="9">_xlfn.T.DIST.2T(ABS(L32),$L29)</f>
        <v>2.9530793550206966E-2</v>
      </c>
      <c r="M33" s="5">
        <f t="shared" si="9"/>
        <v>9.7119175837782429E-2</v>
      </c>
      <c r="N33" s="5">
        <f t="shared" ref="N33:O33" si="10">_xlfn.T.DIST.2T(ABS(N32),$L29)</f>
        <v>0.85169632537043682</v>
      </c>
      <c r="O33" s="5">
        <f t="shared" si="10"/>
        <v>4.9671498359963153E-4</v>
      </c>
      <c r="P33" s="5">
        <f t="shared" ref="P33" si="11">_xlfn.T.DIST.2T(ABS(P32),$L29)</f>
        <v>5.1713283257148857E-10</v>
      </c>
    </row>
    <row r="35" spans="10:16" x14ac:dyDescent="0.25">
      <c r="J35" s="1" t="s">
        <v>13</v>
      </c>
      <c r="K35" s="2">
        <f>((K28-K4)/2)/((1-K28)/L29)</f>
        <v>3.6027902850998825</v>
      </c>
    </row>
    <row r="36" spans="10:16" x14ac:dyDescent="0.25">
      <c r="J36" s="1" t="s">
        <v>12</v>
      </c>
      <c r="K36" s="5">
        <f>_xlfn.F.DIST.RT(K35,2,L29)</f>
        <v>4.2829962845985961E-2</v>
      </c>
    </row>
  </sheetData>
  <mergeCells count="4">
    <mergeCell ref="K24:L24"/>
    <mergeCell ref="M24:N24"/>
    <mergeCell ref="O24:O25"/>
    <mergeCell ref="P24:P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2022-10-06T10:28:24Z</dcterms:created>
  <dcterms:modified xsi:type="dcterms:W3CDTF">2022-10-06T12:10:07Z</dcterms:modified>
</cp:coreProperties>
</file>