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60A79385-3A8B-48A0-A224-7D618B1BC240}" xr6:coauthVersionLast="46" xr6:coauthVersionMax="46" xr10:uidLastSave="{00000000-0000-0000-0000-000000000000}"/>
  <bookViews>
    <workbookView xWindow="-120" yWindow="-120" windowWidth="20730" windowHeight="11160" xr2:uid="{7E2E75D9-BC47-4F9F-B0A5-80D3B102B18D}"/>
  </bookViews>
  <sheets>
    <sheet name="NEDL_F_test" sheetId="1" r:id="rId1"/>
  </sheets>
  <definedNames>
    <definedName name="_xlnm._FilterDatabase" localSheetId="0" hidden="1">NEDL_F_test!$A$1:$I$132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3" i="1" l="1" a="1"/>
  <c r="D153" i="1" s="1"/>
  <c r="C142" i="1"/>
  <c r="C135" i="1" a="1"/>
  <c r="C135" i="1" s="1"/>
  <c r="C157" i="1" l="1"/>
  <c r="G155" i="1"/>
  <c r="E154" i="1"/>
  <c r="C153" i="1"/>
  <c r="H156" i="1"/>
  <c r="F155" i="1"/>
  <c r="D154" i="1"/>
  <c r="F156" i="1"/>
  <c r="D155" i="1"/>
  <c r="H153" i="1"/>
  <c r="H157" i="1"/>
  <c r="E155" i="1"/>
  <c r="G157" i="1"/>
  <c r="E156" i="1"/>
  <c r="C155" i="1"/>
  <c r="G153" i="1"/>
  <c r="C154" i="1"/>
  <c r="F157" i="1"/>
  <c r="D156" i="1"/>
  <c r="H154" i="1"/>
  <c r="F153" i="1"/>
  <c r="G156" i="1"/>
  <c r="E157" i="1"/>
  <c r="C156" i="1"/>
  <c r="G154" i="1"/>
  <c r="E153" i="1"/>
  <c r="D157" i="1"/>
  <c r="H155" i="1"/>
  <c r="F154" i="1"/>
  <c r="C143" i="1"/>
  <c r="C144" i="1" s="1"/>
  <c r="C140" i="1"/>
  <c r="C139" i="1"/>
  <c r="C138" i="1"/>
  <c r="C137" i="1"/>
  <c r="C136" i="1"/>
  <c r="I103" i="1" l="1" a="1"/>
  <c r="I103" i="1" s="1"/>
  <c r="I39" i="1" a="1"/>
  <c r="I39" i="1" s="1"/>
  <c r="I7" i="1" a="1"/>
  <c r="I7" i="1" s="1"/>
  <c r="I14" i="1" a="1"/>
  <c r="I14" i="1" s="1"/>
  <c r="I31" i="1" a="1"/>
  <c r="I31" i="1" s="1"/>
  <c r="I78" i="1" a="1"/>
  <c r="I78" i="1" s="1"/>
  <c r="I124" i="1" a="1"/>
  <c r="I124" i="1" s="1"/>
  <c r="I93" i="1" a="1"/>
  <c r="I93" i="1" s="1"/>
  <c r="I68" i="1" a="1"/>
  <c r="I68" i="1" s="1"/>
  <c r="I107" i="1" a="1"/>
  <c r="I107" i="1" s="1"/>
  <c r="I77" i="1" a="1"/>
  <c r="I77" i="1" s="1"/>
  <c r="I52" i="1" a="1"/>
  <c r="I52" i="1" s="1"/>
  <c r="I116" i="1" a="1"/>
  <c r="I116" i="1" s="1"/>
  <c r="I21" i="1" a="1"/>
  <c r="I21" i="1" s="1"/>
  <c r="I85" i="1" a="1"/>
  <c r="I85" i="1" s="1"/>
  <c r="I121" i="1" a="1"/>
  <c r="I121" i="1" s="1"/>
  <c r="I66" i="1" a="1"/>
  <c r="I66" i="1" s="1"/>
  <c r="I130" i="1" a="1"/>
  <c r="I130" i="1" s="1"/>
  <c r="I35" i="1" a="1"/>
  <c r="I35" i="1" s="1"/>
  <c r="I99" i="1" a="1"/>
  <c r="I99" i="1" s="1"/>
  <c r="I10" i="1" a="1"/>
  <c r="I10" i="1" s="1"/>
  <c r="I74" i="1" a="1"/>
  <c r="I74" i="1" s="1"/>
  <c r="I44" i="1" a="1"/>
  <c r="I44" i="1" s="1"/>
  <c r="I56" i="1" a="1"/>
  <c r="I56" i="1" s="1"/>
  <c r="I120" i="1" a="1"/>
  <c r="I120" i="1" s="1"/>
  <c r="I19" i="1" a="1"/>
  <c r="I19" i="1" s="1"/>
  <c r="I83" i="1" a="1"/>
  <c r="I83" i="1" s="1"/>
  <c r="I29" i="1" a="1"/>
  <c r="I29" i="1" s="1"/>
  <c r="I4" i="1" a="1"/>
  <c r="I4" i="1" s="1"/>
  <c r="I132" i="1" a="1"/>
  <c r="I132" i="1" s="1"/>
  <c r="I43" i="1" a="1"/>
  <c r="I43" i="1" s="1"/>
  <c r="I13" i="1" a="1"/>
  <c r="I13" i="1" s="1"/>
  <c r="I58" i="1" a="1"/>
  <c r="I58" i="1" s="1"/>
  <c r="I122" i="1" a="1"/>
  <c r="I122" i="1" s="1"/>
  <c r="I27" i="1" a="1"/>
  <c r="I27" i="1" s="1"/>
  <c r="I91" i="1" a="1"/>
  <c r="I91" i="1" s="1"/>
  <c r="I9" i="1" a="1"/>
  <c r="I9" i="1" s="1"/>
  <c r="I73" i="1" a="1"/>
  <c r="I73" i="1" s="1"/>
  <c r="I18" i="1" a="1"/>
  <c r="I18" i="1" s="1"/>
  <c r="I48" i="1" a="1"/>
  <c r="I48" i="1" s="1"/>
  <c r="I112" i="1" a="1"/>
  <c r="I112" i="1" s="1"/>
  <c r="I17" i="1" a="1"/>
  <c r="I17" i="1" s="1"/>
  <c r="I81" i="1" a="1"/>
  <c r="I81" i="1" s="1"/>
  <c r="I95" i="1" a="1"/>
  <c r="I95" i="1" s="1"/>
  <c r="I62" i="1" a="1"/>
  <c r="I62" i="1" s="1"/>
  <c r="I126" i="1" a="1"/>
  <c r="I126" i="1" s="1"/>
  <c r="I32" i="1" a="1"/>
  <c r="I32" i="1" s="1"/>
  <c r="I96" i="1" a="1"/>
  <c r="I96" i="1" s="1"/>
  <c r="I40" i="1" a="1"/>
  <c r="I40" i="1" s="1"/>
  <c r="I54" i="1" a="1"/>
  <c r="I54" i="1" s="1"/>
  <c r="I2" i="1" a="1"/>
  <c r="I2" i="1" s="1"/>
  <c r="J2" i="1" s="1"/>
  <c r="I102" i="1" a="1"/>
  <c r="I102" i="1" s="1"/>
  <c r="I76" i="1" a="1"/>
  <c r="I76" i="1" s="1"/>
  <c r="I15" i="1" a="1"/>
  <c r="I15" i="1" s="1"/>
  <c r="I118" i="1" a="1"/>
  <c r="I118" i="1" s="1"/>
  <c r="I38" i="1" a="1"/>
  <c r="I38" i="1" s="1"/>
  <c r="I110" i="1" a="1"/>
  <c r="I110" i="1" s="1"/>
  <c r="I28" i="1" a="1"/>
  <c r="I28" i="1" s="1"/>
  <c r="I92" i="1" a="1"/>
  <c r="I92" i="1" s="1"/>
  <c r="I127" i="1" a="1"/>
  <c r="I127" i="1" s="1"/>
  <c r="I61" i="1" a="1"/>
  <c r="I61" i="1" s="1"/>
  <c r="I125" i="1" a="1"/>
  <c r="I125" i="1" s="1"/>
  <c r="I36" i="1" a="1"/>
  <c r="I36" i="1" s="1"/>
  <c r="I100" i="1" a="1"/>
  <c r="I100" i="1" s="1"/>
  <c r="I11" i="1" a="1"/>
  <c r="I11" i="1" s="1"/>
  <c r="I75" i="1" a="1"/>
  <c r="I75" i="1" s="1"/>
  <c r="I12" i="1" a="1"/>
  <c r="I12" i="1" s="1"/>
  <c r="I45" i="1" a="1"/>
  <c r="I45" i="1" s="1"/>
  <c r="I109" i="1" a="1"/>
  <c r="I109" i="1" s="1"/>
  <c r="I129" i="1" a="1"/>
  <c r="I129" i="1" s="1"/>
  <c r="I82" i="1" a="1"/>
  <c r="I82" i="1" s="1"/>
  <c r="I87" i="1" a="1"/>
  <c r="I87" i="1" s="1"/>
  <c r="I46" i="1" a="1"/>
  <c r="I46" i="1" s="1"/>
  <c r="I20" i="1" a="1"/>
  <c r="I20" i="1" s="1"/>
  <c r="I84" i="1" a="1"/>
  <c r="I84" i="1" s="1"/>
  <c r="I63" i="1" a="1"/>
  <c r="I63" i="1" s="1"/>
  <c r="I53" i="1" a="1"/>
  <c r="I53" i="1" s="1"/>
  <c r="I117" i="1" a="1"/>
  <c r="I117" i="1" s="1"/>
  <c r="I34" i="1" a="1"/>
  <c r="I34" i="1" s="1"/>
  <c r="I98" i="1" a="1"/>
  <c r="I98" i="1" s="1"/>
  <c r="I3" i="1" a="1"/>
  <c r="I3" i="1" s="1"/>
  <c r="I67" i="1" a="1"/>
  <c r="I67" i="1" s="1"/>
  <c r="I131" i="1" a="1"/>
  <c r="I131" i="1" s="1"/>
  <c r="I42" i="1" a="1"/>
  <c r="I42" i="1" s="1"/>
  <c r="I106" i="1" a="1"/>
  <c r="I106" i="1" s="1"/>
  <c r="I24" i="1" a="1"/>
  <c r="I24" i="1" s="1"/>
  <c r="I88" i="1" a="1"/>
  <c r="I88" i="1" s="1"/>
  <c r="I57" i="1" a="1"/>
  <c r="I57" i="1" s="1"/>
  <c r="I51" i="1" a="1"/>
  <c r="I51" i="1" s="1"/>
  <c r="I115" i="1" a="1"/>
  <c r="I115" i="1" s="1"/>
  <c r="I65" i="1" a="1"/>
  <c r="I65" i="1" s="1"/>
  <c r="I79" i="1" a="1"/>
  <c r="I79" i="1" s="1"/>
  <c r="I5" i="1" a="1"/>
  <c r="I5" i="1" s="1"/>
  <c r="I71" i="1" a="1"/>
  <c r="I71" i="1" s="1"/>
  <c r="I26" i="1" a="1"/>
  <c r="I26" i="1" s="1"/>
  <c r="I90" i="1" a="1"/>
  <c r="I90" i="1" s="1"/>
  <c r="I114" i="1" a="1"/>
  <c r="I114" i="1" s="1"/>
  <c r="I59" i="1" a="1"/>
  <c r="I59" i="1" s="1"/>
  <c r="I123" i="1" a="1"/>
  <c r="I123" i="1" s="1"/>
  <c r="I41" i="1" a="1"/>
  <c r="I41" i="1" s="1"/>
  <c r="I105" i="1" a="1"/>
  <c r="I105" i="1" s="1"/>
  <c r="I16" i="1" a="1"/>
  <c r="I16" i="1" s="1"/>
  <c r="I80" i="1" a="1"/>
  <c r="I80" i="1" s="1"/>
  <c r="I25" i="1" a="1"/>
  <c r="I25" i="1" s="1"/>
  <c r="I49" i="1" a="1"/>
  <c r="I49" i="1" s="1"/>
  <c r="I113" i="1" a="1"/>
  <c r="I113" i="1" s="1"/>
  <c r="I30" i="1" a="1"/>
  <c r="I30" i="1" s="1"/>
  <c r="I94" i="1" a="1"/>
  <c r="I94" i="1" s="1"/>
  <c r="I108" i="1" a="1"/>
  <c r="I108" i="1" s="1"/>
  <c r="I64" i="1" a="1"/>
  <c r="I64" i="1" s="1"/>
  <c r="I128" i="1" a="1"/>
  <c r="I128" i="1" s="1"/>
  <c r="I60" i="1" a="1"/>
  <c r="I60" i="1" s="1"/>
  <c r="I104" i="1" a="1"/>
  <c r="I104" i="1" s="1"/>
  <c r="I23" i="1" a="1"/>
  <c r="I23" i="1" s="1"/>
  <c r="I69" i="1" a="1"/>
  <c r="I69" i="1" s="1"/>
  <c r="I33" i="1" a="1"/>
  <c r="I33" i="1" s="1"/>
  <c r="I97" i="1" a="1"/>
  <c r="I97" i="1" s="1"/>
  <c r="I8" i="1" a="1"/>
  <c r="I8" i="1" s="1"/>
  <c r="I72" i="1" a="1"/>
  <c r="I72" i="1" s="1"/>
  <c r="I50" i="1" a="1"/>
  <c r="I50" i="1" s="1"/>
  <c r="I47" i="1" a="1"/>
  <c r="I47" i="1" s="1"/>
  <c r="I111" i="1" a="1"/>
  <c r="I111" i="1" s="1"/>
  <c r="I22" i="1" a="1"/>
  <c r="I22" i="1" s="1"/>
  <c r="I86" i="1" a="1"/>
  <c r="I86" i="1" s="1"/>
  <c r="I89" i="1" a="1"/>
  <c r="I89" i="1" s="1"/>
  <c r="I55" i="1" a="1"/>
  <c r="I55" i="1" s="1"/>
  <c r="I119" i="1" a="1"/>
  <c r="I119" i="1" s="1"/>
  <c r="I37" i="1" a="1"/>
  <c r="I37" i="1" s="1"/>
  <c r="I101" i="1" a="1"/>
  <c r="I101" i="1" s="1"/>
  <c r="I6" i="1" a="1"/>
  <c r="I6" i="1" s="1"/>
  <c r="I70" i="1" a="1"/>
  <c r="I70" i="1" s="1"/>
  <c r="K37" i="1" l="1"/>
  <c r="J37" i="1"/>
  <c r="K60" i="1"/>
  <c r="J60" i="1"/>
  <c r="K90" i="1"/>
  <c r="J90" i="1"/>
  <c r="K98" i="1"/>
  <c r="J98" i="1"/>
  <c r="K100" i="1"/>
  <c r="J100" i="1"/>
  <c r="K96" i="1"/>
  <c r="J96" i="1"/>
  <c r="K13" i="1"/>
  <c r="J13" i="1"/>
  <c r="K93" i="1"/>
  <c r="J93" i="1"/>
  <c r="K119" i="1"/>
  <c r="J119" i="1"/>
  <c r="K72" i="1"/>
  <c r="J72" i="1"/>
  <c r="K128" i="1"/>
  <c r="J128" i="1"/>
  <c r="K80" i="1"/>
  <c r="J80" i="1"/>
  <c r="K26" i="1"/>
  <c r="J26" i="1"/>
  <c r="K88" i="1"/>
  <c r="J88" i="1"/>
  <c r="K34" i="1"/>
  <c r="J34" i="1"/>
  <c r="K82" i="1"/>
  <c r="J82" i="1"/>
  <c r="K36" i="1"/>
  <c r="J36" i="1"/>
  <c r="K118" i="1"/>
  <c r="J118" i="1"/>
  <c r="K32" i="1"/>
  <c r="J32" i="1"/>
  <c r="K18" i="1"/>
  <c r="J18" i="1"/>
  <c r="K43" i="1"/>
  <c r="J43" i="1"/>
  <c r="K44" i="1"/>
  <c r="J44" i="1"/>
  <c r="K85" i="1"/>
  <c r="J85" i="1"/>
  <c r="K124" i="1"/>
  <c r="J124" i="1"/>
  <c r="K50" i="1"/>
  <c r="J50" i="1"/>
  <c r="K25" i="1"/>
  <c r="J25" i="1"/>
  <c r="K57" i="1"/>
  <c r="J57" i="1"/>
  <c r="K87" i="1"/>
  <c r="J87" i="1"/>
  <c r="K38" i="1"/>
  <c r="J38" i="1"/>
  <c r="K48" i="1"/>
  <c r="J48" i="1"/>
  <c r="K56" i="1"/>
  <c r="J56" i="1"/>
  <c r="K121" i="1"/>
  <c r="J121" i="1"/>
  <c r="K55" i="1"/>
  <c r="J55" i="1"/>
  <c r="K8" i="1"/>
  <c r="J8" i="1"/>
  <c r="K64" i="1"/>
  <c r="J64" i="1"/>
  <c r="K16" i="1"/>
  <c r="J16" i="1"/>
  <c r="K71" i="1"/>
  <c r="J71" i="1"/>
  <c r="K24" i="1"/>
  <c r="J24" i="1"/>
  <c r="K117" i="1"/>
  <c r="J117" i="1"/>
  <c r="K129" i="1"/>
  <c r="J129" i="1"/>
  <c r="K125" i="1"/>
  <c r="J125" i="1"/>
  <c r="K15" i="1"/>
  <c r="J15" i="1"/>
  <c r="K126" i="1"/>
  <c r="J126" i="1"/>
  <c r="K73" i="1"/>
  <c r="J73" i="1"/>
  <c r="K132" i="1"/>
  <c r="J132" i="1"/>
  <c r="K74" i="1"/>
  <c r="J74" i="1"/>
  <c r="K21" i="1"/>
  <c r="J21" i="1"/>
  <c r="K78" i="1"/>
  <c r="J78" i="1"/>
  <c r="K5" i="1"/>
  <c r="J5" i="1"/>
  <c r="K97" i="1"/>
  <c r="J97" i="1"/>
  <c r="K106" i="1"/>
  <c r="J106" i="1"/>
  <c r="K61" i="1"/>
  <c r="J61" i="1"/>
  <c r="K9" i="1"/>
  <c r="J9" i="1"/>
  <c r="K4" i="1"/>
  <c r="J4" i="1"/>
  <c r="K10" i="1"/>
  <c r="J10" i="1"/>
  <c r="K116" i="1"/>
  <c r="J116" i="1"/>
  <c r="K31" i="1"/>
  <c r="J31" i="1"/>
  <c r="K86" i="1"/>
  <c r="J86" i="1"/>
  <c r="K33" i="1"/>
  <c r="J33" i="1"/>
  <c r="K94" i="1"/>
  <c r="J94" i="1"/>
  <c r="K41" i="1"/>
  <c r="J41" i="1"/>
  <c r="K79" i="1"/>
  <c r="J79" i="1"/>
  <c r="K42" i="1"/>
  <c r="J42" i="1"/>
  <c r="K63" i="1"/>
  <c r="J63" i="1"/>
  <c r="K45" i="1"/>
  <c r="J45" i="1"/>
  <c r="K127" i="1"/>
  <c r="J127" i="1"/>
  <c r="K102" i="1"/>
  <c r="J102" i="1"/>
  <c r="K95" i="1"/>
  <c r="J95" i="1"/>
  <c r="K91" i="1"/>
  <c r="J91" i="1"/>
  <c r="K29" i="1"/>
  <c r="J29" i="1"/>
  <c r="K99" i="1"/>
  <c r="J99" i="1"/>
  <c r="K52" i="1"/>
  <c r="J52" i="1"/>
  <c r="K14" i="1"/>
  <c r="J14" i="1"/>
  <c r="K89" i="1"/>
  <c r="J89" i="1"/>
  <c r="K105" i="1"/>
  <c r="J105" i="1"/>
  <c r="K109" i="1"/>
  <c r="J109" i="1"/>
  <c r="K62" i="1"/>
  <c r="J62" i="1"/>
  <c r="K70" i="1"/>
  <c r="J70" i="1"/>
  <c r="K22" i="1"/>
  <c r="J22" i="1"/>
  <c r="K69" i="1"/>
  <c r="J69" i="1"/>
  <c r="K30" i="1"/>
  <c r="J30" i="1"/>
  <c r="K123" i="1"/>
  <c r="J123" i="1"/>
  <c r="K65" i="1"/>
  <c r="J65" i="1"/>
  <c r="K131" i="1"/>
  <c r="J131" i="1"/>
  <c r="K84" i="1"/>
  <c r="J84" i="1"/>
  <c r="K12" i="1"/>
  <c r="J12" i="1"/>
  <c r="K92" i="1"/>
  <c r="J92" i="1"/>
  <c r="K81" i="1"/>
  <c r="J81" i="1"/>
  <c r="K27" i="1"/>
  <c r="J27" i="1"/>
  <c r="K83" i="1"/>
  <c r="J83" i="1"/>
  <c r="K35" i="1"/>
  <c r="J35" i="1"/>
  <c r="K77" i="1"/>
  <c r="J77" i="1"/>
  <c r="K7" i="1"/>
  <c r="J7" i="1"/>
  <c r="K59" i="1"/>
  <c r="J59" i="1"/>
  <c r="K115" i="1"/>
  <c r="J115" i="1"/>
  <c r="K67" i="1"/>
  <c r="J67" i="1"/>
  <c r="K20" i="1"/>
  <c r="J20" i="1"/>
  <c r="K75" i="1"/>
  <c r="J75" i="1"/>
  <c r="K28" i="1"/>
  <c r="J28" i="1"/>
  <c r="K54" i="1"/>
  <c r="J54" i="1"/>
  <c r="K17" i="1"/>
  <c r="J17" i="1"/>
  <c r="K122" i="1"/>
  <c r="J122" i="1"/>
  <c r="K19" i="1"/>
  <c r="J19" i="1"/>
  <c r="K130" i="1"/>
  <c r="J130" i="1"/>
  <c r="K107" i="1"/>
  <c r="J107" i="1"/>
  <c r="K39" i="1"/>
  <c r="J39" i="1"/>
  <c r="K108" i="1"/>
  <c r="J108" i="1"/>
  <c r="K53" i="1"/>
  <c r="J53" i="1"/>
  <c r="K76" i="1"/>
  <c r="J76" i="1"/>
  <c r="K6" i="1"/>
  <c r="J6" i="1"/>
  <c r="K111" i="1"/>
  <c r="J111" i="1"/>
  <c r="K23" i="1"/>
  <c r="J23" i="1"/>
  <c r="K113" i="1"/>
  <c r="J113" i="1"/>
  <c r="K101" i="1"/>
  <c r="J101" i="1"/>
  <c r="K47" i="1"/>
  <c r="J47" i="1"/>
  <c r="K104" i="1"/>
  <c r="J104" i="1"/>
  <c r="K49" i="1"/>
  <c r="J49" i="1"/>
  <c r="K114" i="1"/>
  <c r="J114" i="1"/>
  <c r="K51" i="1"/>
  <c r="J51" i="1"/>
  <c r="K3" i="1"/>
  <c r="J3" i="1"/>
  <c r="K46" i="1"/>
  <c r="J46" i="1"/>
  <c r="K11" i="1"/>
  <c r="J11" i="1"/>
  <c r="K110" i="1"/>
  <c r="J110" i="1"/>
  <c r="K40" i="1"/>
  <c r="J40" i="1"/>
  <c r="K112" i="1"/>
  <c r="J112" i="1"/>
  <c r="K58" i="1"/>
  <c r="J58" i="1"/>
  <c r="K120" i="1"/>
  <c r="J120" i="1"/>
  <c r="K66" i="1"/>
  <c r="J66" i="1"/>
  <c r="K68" i="1"/>
  <c r="J68" i="1"/>
  <c r="K103" i="1"/>
  <c r="J103" i="1"/>
  <c r="K2" i="1"/>
  <c r="C145" i="1" l="1"/>
  <c r="C160" i="1" s="1" a="1"/>
  <c r="E160" i="1" s="1"/>
  <c r="C146" i="1"/>
  <c r="C147" i="1"/>
  <c r="C148" i="1" s="1"/>
  <c r="C149" i="1" s="1"/>
  <c r="C150" i="1" s="1"/>
  <c r="H163" i="1" l="1"/>
  <c r="C162" i="1"/>
  <c r="D162" i="1"/>
  <c r="E161" i="1"/>
  <c r="G161" i="1"/>
  <c r="C164" i="1"/>
  <c r="D165" i="1"/>
  <c r="H161" i="1"/>
  <c r="F165" i="1"/>
  <c r="D164" i="1"/>
  <c r="F161" i="1"/>
  <c r="D161" i="1"/>
  <c r="D136" i="1" s="1"/>
  <c r="E136" i="1" s="1"/>
  <c r="F136" i="1" s="1"/>
  <c r="G164" i="1"/>
  <c r="D139" i="1" s="1"/>
  <c r="E139" i="1" s="1"/>
  <c r="F139" i="1" s="1"/>
  <c r="H164" i="1"/>
  <c r="F164" i="1"/>
  <c r="H165" i="1"/>
  <c r="D140" i="1" s="1"/>
  <c r="E140" i="1" s="1"/>
  <c r="F140" i="1" s="1"/>
  <c r="H162" i="1"/>
  <c r="G162" i="1"/>
  <c r="F162" i="1"/>
  <c r="F160" i="1"/>
  <c r="E163" i="1"/>
  <c r="G163" i="1"/>
  <c r="E165" i="1"/>
  <c r="F163" i="1"/>
  <c r="D138" i="1" s="1"/>
  <c r="E138" i="1" s="1"/>
  <c r="F138" i="1" s="1"/>
  <c r="C163" i="1"/>
  <c r="C161" i="1"/>
  <c r="H160" i="1"/>
  <c r="D160" i="1"/>
  <c r="C165" i="1"/>
  <c r="E164" i="1"/>
  <c r="G160" i="1"/>
  <c r="E162" i="1"/>
  <c r="D137" i="1" s="1"/>
  <c r="E137" i="1" s="1"/>
  <c r="F137" i="1" s="1"/>
  <c r="G165" i="1"/>
  <c r="D163" i="1"/>
  <c r="C160" i="1"/>
  <c r="D135" i="1" s="1"/>
  <c r="E135" i="1" s="1"/>
  <c r="F13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C155" authorId="0" shapeId="0" xr:uid="{70A1DB71-7AAD-4524-A8A4-617523EEA992}">
      <text>
        <r>
          <rPr>
            <sz val="9"/>
            <color indexed="81"/>
            <rFont val="Tahoma"/>
            <family val="2"/>
          </rPr>
          <t xml:space="preserve">R-squared
</t>
        </r>
      </text>
    </comment>
    <comment ref="D155" authorId="0" shapeId="0" xr:uid="{D53113B5-0BBC-4DBA-9672-EF3DFBE87294}">
      <text>
        <r>
          <rPr>
            <sz val="9"/>
            <color indexed="81"/>
            <rFont val="Tahoma"/>
            <family val="2"/>
          </rPr>
          <t xml:space="preserve">Regression standard error
</t>
        </r>
      </text>
    </comment>
    <comment ref="C156" authorId="0" shapeId="0" xr:uid="{A18DA4EB-CA59-49FF-B957-276D3F66F0DF}">
      <text>
        <r>
          <rPr>
            <sz val="9"/>
            <color indexed="81"/>
            <rFont val="Tahoma"/>
            <family val="2"/>
          </rPr>
          <t>F-stat for the regression model significance</t>
        </r>
      </text>
    </comment>
    <comment ref="D156" authorId="0" shapeId="0" xr:uid="{F2328B92-C98F-4B1F-B6A8-728E048E99EF}">
      <text>
        <r>
          <rPr>
            <sz val="9"/>
            <color indexed="81"/>
            <rFont val="Tahoma"/>
            <family val="2"/>
          </rPr>
          <t>Degrees of freedom</t>
        </r>
      </text>
    </comment>
    <comment ref="C157" authorId="0" shapeId="0" xr:uid="{8EFB3297-EB81-4DDB-8365-E764F5DDBCE2}">
      <text>
        <r>
          <rPr>
            <sz val="9"/>
            <color indexed="81"/>
            <rFont val="Tahoma"/>
            <family val="2"/>
          </rPr>
          <t>Explained squared sum (ESS)</t>
        </r>
      </text>
    </comment>
    <comment ref="D157" authorId="0" shapeId="0" xr:uid="{04891C0D-9A84-4383-8846-2A58BD578306}">
      <text>
        <r>
          <rPr>
            <sz val="9"/>
            <color indexed="81"/>
            <rFont val="Tahoma"/>
            <family val="2"/>
          </rPr>
          <t>Residual squared sum (RSS)</t>
        </r>
      </text>
    </comment>
  </commentList>
</comments>
</file>

<file path=xl/sharedStrings.xml><?xml version="1.0" encoding="utf-8"?>
<sst xmlns="http://schemas.openxmlformats.org/spreadsheetml/2006/main" count="185" uniqueCount="159">
  <si>
    <t>Zambia</t>
  </si>
  <si>
    <t>Vietnam</t>
  </si>
  <si>
    <t>Uruguay</t>
  </si>
  <si>
    <t>United States</t>
  </si>
  <si>
    <t>United Kingdom</t>
  </si>
  <si>
    <t>United Arab Emirates</t>
  </si>
  <si>
    <t>Ukraine</t>
  </si>
  <si>
    <t>Uganda</t>
  </si>
  <si>
    <t>Turkey</t>
  </si>
  <si>
    <t>Tunisia</t>
  </si>
  <si>
    <t>Togo</t>
  </si>
  <si>
    <t>Timor-Leste</t>
  </si>
  <si>
    <t>Thailand</t>
  </si>
  <si>
    <t>Switzerland</t>
  </si>
  <si>
    <t>Sweden</t>
  </si>
  <si>
    <t>Sudan</t>
  </si>
  <si>
    <t>Sri Lanka</t>
  </si>
  <si>
    <t>Spain</t>
  </si>
  <si>
    <t>South Africa</t>
  </si>
  <si>
    <t>Slovenia</t>
  </si>
  <si>
    <t>Slovak Republic</t>
  </si>
  <si>
    <t>Singapore</t>
  </si>
  <si>
    <t>Sierra Leone</t>
  </si>
  <si>
    <t>Seychelles</t>
  </si>
  <si>
    <t>Serbia</t>
  </si>
  <si>
    <t>Senegal</t>
  </si>
  <si>
    <t>Saudi Arabia</t>
  </si>
  <si>
    <t>Rwanda</t>
  </si>
  <si>
    <t>Russian Federation</t>
  </si>
  <si>
    <t>Romania</t>
  </si>
  <si>
    <t>Qatar</t>
  </si>
  <si>
    <t>Portugal</t>
  </si>
  <si>
    <t>Poland</t>
  </si>
  <si>
    <t>Philippines</t>
  </si>
  <si>
    <t>Peru</t>
  </si>
  <si>
    <t>Paraguay</t>
  </si>
  <si>
    <t>Panama</t>
  </si>
  <si>
    <t>Pakistan</t>
  </si>
  <si>
    <t>Oman</t>
  </si>
  <si>
    <t>Norway</t>
  </si>
  <si>
    <t>North Macedonia</t>
  </si>
  <si>
    <t>Nigeria</t>
  </si>
  <si>
    <t>Niger</t>
  </si>
  <si>
    <t>Nicaragua</t>
  </si>
  <si>
    <t>Netherlands</t>
  </si>
  <si>
    <t>Nepal</t>
  </si>
  <si>
    <t>Namibia</t>
  </si>
  <si>
    <t>Mozambique</t>
  </si>
  <si>
    <t>Morocco</t>
  </si>
  <si>
    <t>Montenegro</t>
  </si>
  <si>
    <t>Mongolia</t>
  </si>
  <si>
    <t>Moldova</t>
  </si>
  <si>
    <t>Mexico</t>
  </si>
  <si>
    <t>Mauritius</t>
  </si>
  <si>
    <t>Mauritania</t>
  </si>
  <si>
    <t>Malta</t>
  </si>
  <si>
    <t>Mali</t>
  </si>
  <si>
    <t>Malaysia</t>
  </si>
  <si>
    <t>Malawi</t>
  </si>
  <si>
    <t>Madagascar</t>
  </si>
  <si>
    <t>Luxembourg</t>
  </si>
  <si>
    <t>Lithuania</t>
  </si>
  <si>
    <t>Lesotho</t>
  </si>
  <si>
    <t>Lebanon</t>
  </si>
  <si>
    <t>Latvia</t>
  </si>
  <si>
    <t>Kyrgyz Republic</t>
  </si>
  <si>
    <t>Kosovo</t>
  </si>
  <si>
    <t>Korea, Rep.</t>
  </si>
  <si>
    <t>Jordan</t>
  </si>
  <si>
    <t>Jamaica</t>
  </si>
  <si>
    <t>Italy</t>
  </si>
  <si>
    <t>Israel</t>
  </si>
  <si>
    <t>Ireland</t>
  </si>
  <si>
    <t>Indonesia</t>
  </si>
  <si>
    <t>India</t>
  </si>
  <si>
    <t>Iceland</t>
  </si>
  <si>
    <t>Hungary</t>
  </si>
  <si>
    <t>Hong Kong SAR, China</t>
  </si>
  <si>
    <t>Honduras</t>
  </si>
  <si>
    <t>Haiti</t>
  </si>
  <si>
    <t>Guinea</t>
  </si>
  <si>
    <t>Guatemala</t>
  </si>
  <si>
    <t>Greece</t>
  </si>
  <si>
    <t>Ghana</t>
  </si>
  <si>
    <t>Germany</t>
  </si>
  <si>
    <t>Georgia</t>
  </si>
  <si>
    <t>Gambia, The</t>
  </si>
  <si>
    <t>Gabon</t>
  </si>
  <si>
    <t>France</t>
  </si>
  <si>
    <t>Finland</t>
  </si>
  <si>
    <t>Ethiopia</t>
  </si>
  <si>
    <t>Eswatini</t>
  </si>
  <si>
    <t>Estonia</t>
  </si>
  <si>
    <t>Equatorial Guinea</t>
  </si>
  <si>
    <t>El Salvador</t>
  </si>
  <si>
    <t>Ecuador</t>
  </si>
  <si>
    <t>Dominican Republic</t>
  </si>
  <si>
    <t>Denmark</t>
  </si>
  <si>
    <t>Czech Republic</t>
  </si>
  <si>
    <t>Cyprus</t>
  </si>
  <si>
    <t>Croatia</t>
  </si>
  <si>
    <t>Cote d'Ivoire</t>
  </si>
  <si>
    <t>Costa Rica</t>
  </si>
  <si>
    <t>Congo, Rep.</t>
  </si>
  <si>
    <t>Colombia</t>
  </si>
  <si>
    <t>China</t>
  </si>
  <si>
    <t>Chile</t>
  </si>
  <si>
    <t>Chad</t>
  </si>
  <si>
    <t>Canada</t>
  </si>
  <si>
    <t>Cameroon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</si>
  <si>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</si>
  <si>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</si>
  <si>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</si>
  <si>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</si>
  <si>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</si>
  <si>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</si>
  <si>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</si>
  <si>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</si>
  <si>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</t>
  </si>
  <si>
    <t>Bhutan</t>
  </si>
  <si>
    <t>Benin</t>
  </si>
  <si>
    <t>Belgium</t>
  </si>
  <si>
    <t>Belarus</t>
  </si>
  <si>
    <t>Barbados</t>
  </si>
  <si>
    <t>Bangladesh</t>
  </si>
  <si>
    <t>Bahamas, The</t>
  </si>
  <si>
    <t>Azerbaijan</t>
  </si>
  <si>
    <t>Austria</t>
  </si>
  <si>
    <t>Australia</t>
  </si>
  <si>
    <t>Armenia</t>
  </si>
  <si>
    <t>Algeria</t>
  </si>
  <si>
    <t>Government spending</t>
  </si>
  <si>
    <t>Inflation</t>
  </si>
  <si>
    <t>FDI</t>
  </si>
  <si>
    <t>Gross capital formation</t>
  </si>
  <si>
    <t>Log GDP per capita</t>
  </si>
  <si>
    <t>GDP per capita growth</t>
  </si>
  <si>
    <t>Country</t>
  </si>
  <si>
    <t>Data source: World Development Indicators</t>
  </si>
  <si>
    <t>Predicted</t>
  </si>
  <si>
    <t>Error</t>
  </si>
  <si>
    <t>Constant</t>
  </si>
  <si>
    <t>Coefficient</t>
  </si>
  <si>
    <t>Covariance matrix</t>
  </si>
  <si>
    <t>Regressor</t>
  </si>
  <si>
    <t>Standard error</t>
  </si>
  <si>
    <t>Number of observations</t>
  </si>
  <si>
    <t>Degrees of freedom</t>
  </si>
  <si>
    <t>T-statistic</t>
  </si>
  <si>
    <t>p-value</t>
  </si>
  <si>
    <t>Explained squared sum</t>
  </si>
  <si>
    <t>Residual squared sum</t>
  </si>
  <si>
    <t>R-squared</t>
  </si>
  <si>
    <t>Number of restrictions</t>
  </si>
  <si>
    <t>F-statistic</t>
  </si>
  <si>
    <t>Predicted deviation</t>
  </si>
  <si>
    <t>Coefficients</t>
  </si>
  <si>
    <t>Standard errors</t>
  </si>
  <si>
    <t>LINEST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</si>
</sst>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257175</xdr:colOff>
      <xdr:row>148</xdr:row>
      <xdr:rowOff>100012</xdr:rowOff>
    </xdr:from>
    <xdr:ext cx="3404009" cy="3697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88006BD-D561-4324-8760-7EBC1BFD7DD0}"/>
                </a:ext>
              </a:extLst>
            </xdr:cNvPr>
            <xdr:cNvSpPr txBox="1"/>
          </xdr:nvSpPr>
          <xdr:spPr>
            <a:xfrm>
              <a:off x="4695825" y="28294012"/>
              <a:ext cx="3404009" cy="369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𝐸𝑆𝑆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/(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−1)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𝑅𝑆𝑆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/(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/(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−1)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(1−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)/(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 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𝐹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−1,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88006BD-D561-4324-8760-7EBC1BFD7DD0}"/>
                </a:ext>
              </a:extLst>
            </xdr:cNvPr>
            <xdr:cNvSpPr txBox="1"/>
          </xdr:nvSpPr>
          <xdr:spPr>
            <a:xfrm>
              <a:off x="4695825" y="28294012"/>
              <a:ext cx="3404009" cy="369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𝐹=(𝐸𝑆𝑆/(𝑘−1))/(𝑅𝑆𝑆/(𝑛−𝑘))=(𝑅^2/(𝑘−1))/((1−𝑅^2)/(𝑛−𝑘))  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~ 𝐹(𝑘−1,𝑛−𝑘)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3</xdr:col>
      <xdr:colOff>238125</xdr:colOff>
      <xdr:row>146</xdr:row>
      <xdr:rowOff>52387</xdr:rowOff>
    </xdr:from>
    <xdr:ext cx="1025217" cy="3207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09B93F7-BF83-4483-8228-B99EFFA39395}"/>
                </a:ext>
              </a:extLst>
            </xdr:cNvPr>
            <xdr:cNvSpPr txBox="1"/>
          </xdr:nvSpPr>
          <xdr:spPr>
            <a:xfrm>
              <a:off x="4676775" y="27865387"/>
              <a:ext cx="1025217" cy="320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𝐸𝑆𝑆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𝐸𝑆𝑆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𝑅𝑆𝑆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09B93F7-BF83-4483-8228-B99EFFA39395}"/>
                </a:ext>
              </a:extLst>
            </xdr:cNvPr>
            <xdr:cNvSpPr txBox="1"/>
          </xdr:nvSpPr>
          <xdr:spPr>
            <a:xfrm>
              <a:off x="4676775" y="27865387"/>
              <a:ext cx="1025217" cy="320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𝑅^2=𝐸𝑆𝑆/(𝐸𝑆𝑆+𝑅𝑆𝑆)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247650</xdr:colOff>
      <xdr:row>132</xdr:row>
      <xdr:rowOff>28575</xdr:rowOff>
    </xdr:from>
    <xdr:ext cx="1074910" cy="17543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6CF96AF-C4BC-4C24-A299-B5FA09D8EB17}"/>
                </a:ext>
              </a:extLst>
            </xdr:cNvPr>
            <xdr:cNvSpPr txBox="1"/>
          </xdr:nvSpPr>
          <xdr:spPr>
            <a:xfrm>
              <a:off x="1743075" y="25174575"/>
              <a:ext cx="1074910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sup>
                            </m:s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</m:d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𝑌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6CF96AF-C4BC-4C24-A299-B5FA09D8EB17}"/>
                </a:ext>
              </a:extLst>
            </xdr:cNvPr>
            <xdr:cNvSpPr txBox="1"/>
          </xdr:nvSpPr>
          <xdr:spPr>
            <a:xfrm>
              <a:off x="1743075" y="25174575"/>
              <a:ext cx="1074910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𝑏=(𝑋^𝑇 𝑋)^(−1) 𝑋^𝑇 𝑌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276225</xdr:colOff>
      <xdr:row>157</xdr:row>
      <xdr:rowOff>19050</xdr:rowOff>
    </xdr:from>
    <xdr:ext cx="1163524" cy="17543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CCCC34A-A0F9-4B06-B950-AEB4B1D537E0}"/>
                </a:ext>
              </a:extLst>
            </xdr:cNvPr>
            <xdr:cNvSpPr txBox="1"/>
          </xdr:nvSpPr>
          <xdr:spPr>
            <a:xfrm>
              <a:off x="1771650" y="29927550"/>
              <a:ext cx="1163524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𝑉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sup>
                            </m:s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</m:d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CCCC34A-A0F9-4B06-B950-AEB4B1D537E0}"/>
                </a:ext>
              </a:extLst>
            </xdr:cNvPr>
            <xdr:cNvSpPr txBox="1"/>
          </xdr:nvSpPr>
          <xdr:spPr>
            <a:xfrm>
              <a:off x="1771650" y="29927550"/>
              <a:ext cx="1163524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𝑉(𝑏)=〖𝑠^2 (𝑋^𝑇 𝑋)〗^(−1)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1723-C3C0-4D92-9739-C38E59A66208}">
  <dimension ref="A1:L165"/>
  <sheetViews>
    <sheetView tabSelected="1" workbookViewId="0">
      <selection activeCell="A2" sqref="A2"/>
    </sheetView>
  </sheetViews>
  <sheetFormatPr defaultRowHeight="15" x14ac:dyDescent="0.25"/>
  <cols>
    <col min="1" max="1" width="22.42578125" bestFit="1" customWidth="1"/>
    <col min="2" max="2" width="23" style="1" customWidth="1"/>
    <col min="3" max="8" width="21.140625" style="1" customWidth="1"/>
    <col min="9" max="11" width="21.140625" customWidth="1"/>
  </cols>
  <sheetData>
    <row r="1" spans="1:12" x14ac:dyDescent="0.25">
      <c r="A1" s="1" t="s">
        <v>137</v>
      </c>
      <c r="B1" s="1" t="s">
        <v>136</v>
      </c>
      <c r="C1" s="1" t="s">
        <v>141</v>
      </c>
      <c r="D1" s="1" t="s">
        <v>135</v>
      </c>
      <c r="E1" s="1" t="s">
        <v>134</v>
      </c>
      <c r="F1" s="1" t="s">
        <v>133</v>
      </c>
      <c r="G1" s="1" t="s">
        <v>132</v>
      </c>
      <c r="H1" s="1" t="s">
        <v>131</v>
      </c>
      <c r="I1" s="1" t="s">
        <v>139</v>
      </c>
      <c r="J1" s="1" t="s">
        <v>155</v>
      </c>
      <c r="K1" s="1" t="s">
        <v>140</v>
      </c>
      <c r="L1" s="3" t="s">
        <v>138</v>
      </c>
    </row>
    <row r="2" spans="1:12" x14ac:dyDescent="0.25">
      <c r="A2" t="s">
        <v>130</v>
      </c>
      <c r="B2" s="2">
        <v>-1.130692303500922</v>
      </c>
      <c r="C2" s="5">
        <v>1</v>
      </c>
      <c r="D2" s="2">
        <v>8.3317629624381695</v>
      </c>
      <c r="E2" s="2">
        <v>45.991100581056671</v>
      </c>
      <c r="F2" s="2">
        <v>0.80732873436107266</v>
      </c>
      <c r="G2" s="2">
        <v>1.95176821052894</v>
      </c>
      <c r="H2" s="2">
        <v>16.946099283836638</v>
      </c>
      <c r="I2" s="2">
        <f t="array" ref="I2">MMULT(C2:H2,C$135:C$140)</f>
        <v>3.79071697509757</v>
      </c>
      <c r="J2" s="2">
        <f>I2-AVERAGE(B$2:B$132)</f>
        <v>2.1533830105765555</v>
      </c>
      <c r="K2" s="2">
        <f>B2-I2</f>
        <v>-4.9214092785984924</v>
      </c>
    </row>
    <row r="3" spans="1:12" x14ac:dyDescent="0.25">
      <c r="A3" t="s">
        <v>129</v>
      </c>
      <c r="B3" s="2">
        <v>7.3833616362299495</v>
      </c>
      <c r="C3" s="5">
        <v>1</v>
      </c>
      <c r="D3" s="2">
        <v>8.3477065795975189</v>
      </c>
      <c r="E3" s="2">
        <v>17.447586027454765</v>
      </c>
      <c r="F3" s="2">
        <v>1.8582675938650235</v>
      </c>
      <c r="G3" s="2">
        <v>1.44344660770702</v>
      </c>
      <c r="H3" s="2">
        <v>12.472089489974685</v>
      </c>
      <c r="I3" s="2">
        <f t="array" ref="I3">MMULT(C3:H3,C$135:C$140)</f>
        <v>1.3517944805638002</v>
      </c>
      <c r="J3" s="2">
        <f t="shared" ref="J3:J66" si="0">I3-AVERAGE(B$2:B$132)</f>
        <v>-0.28553948395721429</v>
      </c>
      <c r="K3" s="2">
        <f t="shared" ref="K3:K66" si="1">B3-I3</f>
        <v>6.0315671556661492</v>
      </c>
    </row>
    <row r="4" spans="1:12" x14ac:dyDescent="0.25">
      <c r="A4" t="s">
        <v>128</v>
      </c>
      <c r="B4" s="2">
        <v>0.62389234244066927</v>
      </c>
      <c r="C4" s="5">
        <v>1</v>
      </c>
      <c r="D4" s="2">
        <v>10.957014675840254</v>
      </c>
      <c r="E4" s="2">
        <v>23.196888379048282</v>
      </c>
      <c r="F4" s="2">
        <v>2.8998909370170098</v>
      </c>
      <c r="G4" s="2">
        <v>1.61076787290379</v>
      </c>
      <c r="H4" s="2">
        <v>19.008490894565419</v>
      </c>
      <c r="I4" s="2">
        <f t="array" ref="I4">MMULT(C4:H4,C$135:C$140)</f>
        <v>0.91700430872446248</v>
      </c>
      <c r="J4" s="2">
        <f t="shared" si="0"/>
        <v>-0.72032965579655206</v>
      </c>
      <c r="K4" s="2">
        <f t="shared" si="1"/>
        <v>-0.29311196628379321</v>
      </c>
    </row>
    <row r="5" spans="1:12" x14ac:dyDescent="0.25">
      <c r="A5" t="s">
        <v>127</v>
      </c>
      <c r="B5" s="2">
        <v>1.0012034526005777</v>
      </c>
      <c r="C5" s="5">
        <v>1</v>
      </c>
      <c r="D5" s="2">
        <v>10.848915352334949</v>
      </c>
      <c r="E5" s="2">
        <v>25.471244087409055</v>
      </c>
      <c r="F5" s="2">
        <v>-1.8199783496316957</v>
      </c>
      <c r="G5" s="2">
        <v>1.5308955342270201</v>
      </c>
      <c r="H5" s="2">
        <v>19.448198590214162</v>
      </c>
      <c r="I5" s="2">
        <f t="array" ref="I5">MMULT(C5:H5,C$135:C$140)</f>
        <v>1.1834130867698318</v>
      </c>
      <c r="J5" s="2">
        <f t="shared" si="0"/>
        <v>-0.45392087775118273</v>
      </c>
      <c r="K5" s="2">
        <f t="shared" si="1"/>
        <v>-0.18220963416925406</v>
      </c>
    </row>
    <row r="6" spans="1:12" x14ac:dyDescent="0.25">
      <c r="A6" t="s">
        <v>126</v>
      </c>
      <c r="B6" s="2">
        <v>1.3666844080116363</v>
      </c>
      <c r="C6" s="5">
        <v>1</v>
      </c>
      <c r="D6" s="2">
        <v>8.4637590196766475</v>
      </c>
      <c r="E6" s="2">
        <v>20.140424333688376</v>
      </c>
      <c r="F6" s="2">
        <v>3.1300554596540202</v>
      </c>
      <c r="G6" s="2">
        <v>2.6105718279921599</v>
      </c>
      <c r="H6" s="2">
        <v>10.827242565590529</v>
      </c>
      <c r="I6" s="2">
        <f t="array" ref="I6">MMULT(C6:H6,C$135:C$140)</f>
        <v>1.3973318375998893</v>
      </c>
      <c r="J6" s="2">
        <f t="shared" si="0"/>
        <v>-0.24000212692112521</v>
      </c>
      <c r="K6" s="2">
        <f t="shared" si="1"/>
        <v>-3.0647429588253061E-2</v>
      </c>
    </row>
    <row r="7" spans="1:12" x14ac:dyDescent="0.25">
      <c r="A7" t="s">
        <v>125</v>
      </c>
      <c r="B7" s="2">
        <v>0.21942188438870858</v>
      </c>
      <c r="C7" s="5">
        <v>1</v>
      </c>
      <c r="D7" s="2">
        <v>10.427254180265212</v>
      </c>
      <c r="E7" s="2">
        <v>25.922025510354374</v>
      </c>
      <c r="F7" s="2">
        <v>1.9485981949491118</v>
      </c>
      <c r="G7" s="2">
        <v>2.4912352736805499</v>
      </c>
      <c r="H7" s="2">
        <v>14.197867263675729</v>
      </c>
      <c r="I7" s="2">
        <f t="array" ref="I7">MMULT(C7:H7,C$135:C$140)</f>
        <v>1.2067126108196673</v>
      </c>
      <c r="J7" s="2">
        <f t="shared" si="0"/>
        <v>-0.43062135370134724</v>
      </c>
      <c r="K7" s="2">
        <f t="shared" si="1"/>
        <v>-0.98729072643095872</v>
      </c>
    </row>
    <row r="8" spans="1:12" x14ac:dyDescent="0.25">
      <c r="A8" t="s">
        <v>124</v>
      </c>
      <c r="B8" s="2">
        <v>7.0315838361049998</v>
      </c>
      <c r="C8" s="5">
        <v>1</v>
      </c>
      <c r="D8" s="2">
        <v>7.4374127026386816</v>
      </c>
      <c r="E8" s="2">
        <v>31.570304551936758</v>
      </c>
      <c r="F8" s="2">
        <v>0.63061026484687088</v>
      </c>
      <c r="G8" s="2">
        <v>5.5919963993063302</v>
      </c>
      <c r="H8" s="2">
        <v>6.2710871649623092</v>
      </c>
      <c r="I8" s="2">
        <f t="array" ref="I8">MMULT(C8:H8,C$135:C$140)</f>
        <v>2.4174362985185471</v>
      </c>
      <c r="J8" s="2">
        <f t="shared" si="0"/>
        <v>0.78010233399753259</v>
      </c>
      <c r="K8" s="2">
        <f t="shared" si="1"/>
        <v>4.6141475375864527</v>
      </c>
    </row>
    <row r="9" spans="1:12" x14ac:dyDescent="0.25">
      <c r="A9" t="s">
        <v>123</v>
      </c>
      <c r="B9" s="2">
        <v>-0.22979319230935857</v>
      </c>
      <c r="C9" s="5">
        <v>1</v>
      </c>
      <c r="D9" s="2">
        <v>9.7838699675287035</v>
      </c>
      <c r="E9" s="2">
        <v>15.691415818775198</v>
      </c>
      <c r="F9" s="2">
        <v>4.1345747744288728</v>
      </c>
      <c r="G9" s="2">
        <v>4.1002896451846302</v>
      </c>
      <c r="H9" s="2">
        <v>11.326017469763871</v>
      </c>
      <c r="I9" s="2">
        <f t="array" ref="I9">MMULT(C9:H9,C$135:C$140)</f>
        <v>0.37908637939070378</v>
      </c>
      <c r="J9" s="2">
        <f t="shared" si="0"/>
        <v>-1.2582475851303108</v>
      </c>
      <c r="K9" s="2">
        <f t="shared" si="1"/>
        <v>-0.60887957170006235</v>
      </c>
    </row>
    <row r="10" spans="1:12" x14ac:dyDescent="0.25">
      <c r="A10" t="s">
        <v>122</v>
      </c>
      <c r="B10" s="2">
        <v>1.400047930957669</v>
      </c>
      <c r="C10" s="5">
        <v>1</v>
      </c>
      <c r="D10" s="2">
        <v>8.7530674023375052</v>
      </c>
      <c r="E10" s="2">
        <v>28.979012775129075</v>
      </c>
      <c r="F10" s="2">
        <v>2.0185332511820615</v>
      </c>
      <c r="G10" s="2">
        <v>5.5981559503985299</v>
      </c>
      <c r="H10" s="2">
        <v>15.851406234250865</v>
      </c>
      <c r="I10" s="2">
        <f t="array" ref="I10">MMULT(C10:H10,C$135:C$140)</f>
        <v>1.8133952555029191</v>
      </c>
      <c r="J10" s="2">
        <f t="shared" si="0"/>
        <v>0.17606129098190459</v>
      </c>
      <c r="K10" s="2">
        <f t="shared" si="1"/>
        <v>-0.41334732454525014</v>
      </c>
    </row>
    <row r="11" spans="1:12" x14ac:dyDescent="0.25">
      <c r="A11" t="s">
        <v>121</v>
      </c>
      <c r="B11" s="2">
        <v>1.2388150243184839</v>
      </c>
      <c r="C11" s="5">
        <v>1</v>
      </c>
      <c r="D11" s="2">
        <v>10.7702324085133</v>
      </c>
      <c r="E11" s="2">
        <v>24.952305034425422</v>
      </c>
      <c r="F11" s="2">
        <v>-5.4334669000579696</v>
      </c>
      <c r="G11" s="2">
        <v>1.43681956996435</v>
      </c>
      <c r="H11" s="2">
        <v>23.034447682323915</v>
      </c>
      <c r="I11" s="2">
        <f t="array" ref="I11">MMULT(C11:H11,C$135:C$140)</f>
        <v>1.2370904506814604</v>
      </c>
      <c r="J11" s="2">
        <f t="shared" si="0"/>
        <v>-0.40024351383955414</v>
      </c>
      <c r="K11" s="2">
        <f t="shared" si="1"/>
        <v>1.7245736370234965E-3</v>
      </c>
    </row>
    <row r="12" spans="1:12" x14ac:dyDescent="0.25">
      <c r="A12" t="s">
        <v>120</v>
      </c>
      <c r="B12" s="2">
        <v>4.0032068565521399</v>
      </c>
      <c r="C12" s="5">
        <v>1</v>
      </c>
      <c r="D12" s="2">
        <v>7.1235353578888523</v>
      </c>
      <c r="E12" s="2">
        <v>25.629800579221261</v>
      </c>
      <c r="F12" s="2">
        <v>1.516310768816759</v>
      </c>
      <c r="G12" s="2">
        <v>-0.91568157286491503</v>
      </c>
      <c r="H12" s="2">
        <v>10.342063239947461</v>
      </c>
      <c r="I12" s="2">
        <f t="array" ref="I12">MMULT(C12:H12,C$135:C$140)</f>
        <v>2.7129599939107107</v>
      </c>
      <c r="J12" s="2">
        <f t="shared" si="0"/>
        <v>1.0756260293896962</v>
      </c>
      <c r="K12" s="2">
        <f t="shared" si="1"/>
        <v>1.2902468626414292</v>
      </c>
    </row>
    <row r="13" spans="1:12" x14ac:dyDescent="0.25">
      <c r="A13" t="s">
        <v>119</v>
      </c>
      <c r="B13" s="2">
        <v>4.2623995958524432</v>
      </c>
      <c r="C13" s="5">
        <v>1</v>
      </c>
      <c r="D13" s="2">
        <v>8.0844039675358701</v>
      </c>
      <c r="E13" s="2">
        <v>37.954922924779304</v>
      </c>
      <c r="F13" s="2">
        <v>0.51500322915473185</v>
      </c>
      <c r="G13" s="2">
        <v>2.7258210430730401</v>
      </c>
      <c r="H13" s="2">
        <v>18.2953222325532</v>
      </c>
      <c r="I13" s="2">
        <f t="array" ref="I13">MMULT(C13:H13,C$135:C$140)</f>
        <v>3.143827520785722</v>
      </c>
      <c r="J13" s="2">
        <f t="shared" si="0"/>
        <v>1.5064935562647075</v>
      </c>
      <c r="K13" s="2">
        <f t="shared" si="1"/>
        <v>1.1185720750667212</v>
      </c>
    </row>
    <row r="14" spans="1:12" x14ac:dyDescent="0.25">
      <c r="A14" t="s">
        <v>118</v>
      </c>
      <c r="B14" s="2">
        <v>0.79655136012202377</v>
      </c>
      <c r="C14" s="5">
        <v>1</v>
      </c>
      <c r="D14" s="2">
        <v>8.1743056641758969</v>
      </c>
      <c r="E14" s="2">
        <v>19.875010901565037</v>
      </c>
      <c r="F14" s="2">
        <v>-0.58052618176611648</v>
      </c>
      <c r="G14" s="2">
        <v>1.8395450496903201</v>
      </c>
      <c r="H14" s="2">
        <v>18.143092003336612</v>
      </c>
      <c r="I14" s="2">
        <f t="array" ref="I14">MMULT(C14:H14,C$135:C$140)</f>
        <v>1.6642013672160594</v>
      </c>
      <c r="J14" s="2">
        <f t="shared" si="0"/>
        <v>2.686740269504484E-2</v>
      </c>
      <c r="K14" s="2">
        <f t="shared" si="1"/>
        <v>-0.86765000709403561</v>
      </c>
    </row>
    <row r="15" spans="1:12" x14ac:dyDescent="0.25">
      <c r="A15" t="s">
        <v>117</v>
      </c>
      <c r="B15" s="2">
        <v>3.3913712288242266</v>
      </c>
      <c r="C15" s="5">
        <v>1</v>
      </c>
      <c r="D15" s="2">
        <v>8.7114737242214328</v>
      </c>
      <c r="E15" s="2">
        <v>21.610629329706153</v>
      </c>
      <c r="F15" s="2">
        <v>1.9351663380671342</v>
      </c>
      <c r="G15" s="2">
        <v>0.56278215406130305</v>
      </c>
      <c r="H15" s="2">
        <v>19.478840404244668</v>
      </c>
      <c r="I15" s="2">
        <f t="array" ref="I15">MMULT(C15:H15,C$135:C$140)</f>
        <v>1.7399731385503943</v>
      </c>
      <c r="J15" s="2">
        <f t="shared" si="0"/>
        <v>0.10263917402937972</v>
      </c>
      <c r="K15" s="2">
        <f t="shared" si="1"/>
        <v>1.6513980902738323</v>
      </c>
    </row>
    <row r="16" spans="1:12" x14ac:dyDescent="0.25">
      <c r="A16" t="s">
        <v>116</v>
      </c>
      <c r="B16" s="2">
        <v>0.75049841276894824</v>
      </c>
      <c r="C16" s="5">
        <v>1</v>
      </c>
      <c r="D16" s="2">
        <v>9.0215501470408288</v>
      </c>
      <c r="E16" s="2">
        <v>34.858062190929274</v>
      </c>
      <c r="F16" s="2">
        <v>1.4226890659568103</v>
      </c>
      <c r="G16" s="2">
        <v>2.7728644286333002</v>
      </c>
      <c r="H16" s="2">
        <v>18.428650147943198</v>
      </c>
      <c r="I16" s="2">
        <f t="array" ref="I16">MMULT(C16:H16,C$135:C$140)</f>
        <v>2.5213314981129327</v>
      </c>
      <c r="J16" s="2">
        <f t="shared" si="0"/>
        <v>0.88399753359191813</v>
      </c>
      <c r="K16" s="2">
        <f t="shared" si="1"/>
        <v>-1.7708330853439844</v>
      </c>
    </row>
    <row r="17" spans="1:11" x14ac:dyDescent="0.25">
      <c r="A17" t="s">
        <v>115</v>
      </c>
      <c r="B17" s="2">
        <v>0.3793442364183619</v>
      </c>
      <c r="C17" s="5">
        <v>1</v>
      </c>
      <c r="D17" s="2">
        <v>9.1051169856529199</v>
      </c>
      <c r="E17" s="2">
        <v>15.112968477164261</v>
      </c>
      <c r="F17" s="2">
        <v>3.7599591814640414</v>
      </c>
      <c r="G17" s="2">
        <v>3.73297621216894</v>
      </c>
      <c r="H17" s="2">
        <v>20.28256559035372</v>
      </c>
      <c r="I17" s="2">
        <f t="array" ref="I17">MMULT(C17:H17,C$135:C$140)</f>
        <v>0.73299435582888439</v>
      </c>
      <c r="J17" s="2">
        <f t="shared" si="0"/>
        <v>-0.90433960869213015</v>
      </c>
      <c r="K17" s="2">
        <f t="shared" si="1"/>
        <v>-0.35365011941052249</v>
      </c>
    </row>
    <row r="18" spans="1:11" x14ac:dyDescent="0.25">
      <c r="A18" t="s">
        <v>114</v>
      </c>
      <c r="B18" s="2">
        <v>2.8327800545587394</v>
      </c>
      <c r="C18" s="5">
        <v>1</v>
      </c>
      <c r="D18" s="2">
        <v>10.361808478717753</v>
      </c>
      <c r="E18" s="2">
        <v>38.677753499120882</v>
      </c>
      <c r="F18" s="2">
        <v>2.7711414839079391</v>
      </c>
      <c r="G18" s="2">
        <v>-0.39052206916549198</v>
      </c>
      <c r="H18" s="2">
        <v>25.040396219495513</v>
      </c>
      <c r="I18" s="2">
        <f t="array" ref="I18">MMULT(C18:H18,C$135:C$140)</f>
        <v>2.7254130648179555</v>
      </c>
      <c r="J18" s="2">
        <f t="shared" si="0"/>
        <v>1.088079100296941</v>
      </c>
      <c r="K18" s="2">
        <f t="shared" si="1"/>
        <v>0.10736698974078385</v>
      </c>
    </row>
    <row r="19" spans="1:11" x14ac:dyDescent="0.25">
      <c r="A19" t="s">
        <v>113</v>
      </c>
      <c r="B19" s="2">
        <v>4.4267934434363525</v>
      </c>
      <c r="C19" s="5">
        <v>1</v>
      </c>
      <c r="D19" s="2">
        <v>9.1514106711990966</v>
      </c>
      <c r="E19" s="2">
        <v>21.107107865135706</v>
      </c>
      <c r="F19" s="2">
        <v>2.3977952322011151</v>
      </c>
      <c r="G19" s="2">
        <v>3.1037294479677402</v>
      </c>
      <c r="H19" s="2">
        <v>16.790175520623514</v>
      </c>
      <c r="I19" s="2">
        <f t="array" ref="I19">MMULT(C19:H19,C$135:C$140)</f>
        <v>1.2485773497486827</v>
      </c>
      <c r="J19" s="2">
        <f t="shared" si="0"/>
        <v>-0.38875661477233181</v>
      </c>
      <c r="K19" s="2">
        <f t="shared" si="1"/>
        <v>3.17821609368767</v>
      </c>
    </row>
    <row r="20" spans="1:11" x14ac:dyDescent="0.25">
      <c r="A20" t="s">
        <v>112</v>
      </c>
      <c r="B20" s="2">
        <v>2.735458618203495</v>
      </c>
      <c r="C20" s="5">
        <v>1</v>
      </c>
      <c r="D20" s="2">
        <v>6.7008502278650433</v>
      </c>
      <c r="E20" s="2">
        <v>22.952682676962148</v>
      </c>
      <c r="F20" s="2">
        <v>1.0191491600171751</v>
      </c>
      <c r="G20" s="2">
        <v>-3.2333893398332099</v>
      </c>
      <c r="H20" s="2">
        <v>19.018606443363776</v>
      </c>
      <c r="I20" s="2">
        <f t="array" ref="I20">MMULT(C20:H20,C$135:C$140)</f>
        <v>2.979738627284366</v>
      </c>
      <c r="J20" s="2">
        <f t="shared" si="0"/>
        <v>1.3424046627633515</v>
      </c>
      <c r="K20" s="2">
        <f t="shared" si="1"/>
        <v>-0.244280009080871</v>
      </c>
    </row>
    <row r="21" spans="1:11" x14ac:dyDescent="0.25">
      <c r="A21" t="s">
        <v>111</v>
      </c>
      <c r="B21" s="2">
        <v>-1.2948027490113532</v>
      </c>
      <c r="C21" s="5">
        <v>1</v>
      </c>
      <c r="D21" s="2">
        <v>5.6048900489781666</v>
      </c>
      <c r="E21" s="2">
        <v>12.262999829979131</v>
      </c>
      <c r="F21" s="2">
        <v>3.4689386876232624E-2</v>
      </c>
      <c r="G21" s="2">
        <v>-0.68677217079722896</v>
      </c>
      <c r="H21" s="2">
        <v>27.638668275850385</v>
      </c>
      <c r="I21" s="2">
        <f t="array" ref="I21">MMULT(C21:H21,C$135:C$140)</f>
        <v>2.3462477006386848</v>
      </c>
      <c r="J21" s="2">
        <f t="shared" si="0"/>
        <v>0.70891373611767028</v>
      </c>
      <c r="K21" s="2">
        <f t="shared" si="1"/>
        <v>-3.641050449650038</v>
      </c>
    </row>
    <row r="22" spans="1:11" x14ac:dyDescent="0.25">
      <c r="A22" t="s">
        <v>110</v>
      </c>
      <c r="B22" s="2">
        <v>4.4825965826443763</v>
      </c>
      <c r="C22" s="5">
        <v>1</v>
      </c>
      <c r="D22" s="2">
        <v>8.1934907693883847</v>
      </c>
      <c r="E22" s="2">
        <v>35.295866192374689</v>
      </c>
      <c r="F22" s="2">
        <v>5.3133236183368817</v>
      </c>
      <c r="G22" s="2">
        <v>1.10750930553813</v>
      </c>
      <c r="H22" s="2">
        <v>17.613312569900241</v>
      </c>
      <c r="I22" s="2">
        <f t="array" ref="I22">MMULT(C22:H22,C$135:C$140)</f>
        <v>3.0068684957672591</v>
      </c>
      <c r="J22" s="2">
        <f t="shared" si="0"/>
        <v>1.3695345312462446</v>
      </c>
      <c r="K22" s="2">
        <f t="shared" si="1"/>
        <v>1.4757280868771172</v>
      </c>
    </row>
    <row r="23" spans="1:11" x14ac:dyDescent="0.25">
      <c r="A23" t="s">
        <v>109</v>
      </c>
      <c r="B23" s="2">
        <v>1.0746495852159512</v>
      </c>
      <c r="C23" s="5">
        <v>1</v>
      </c>
      <c r="D23" s="2">
        <v>7.3359557697403082</v>
      </c>
      <c r="E23" s="2">
        <v>22.594231470815942</v>
      </c>
      <c r="F23" s="2">
        <v>2.6271436623722102</v>
      </c>
      <c r="G23" s="2">
        <v>2.4528021406273299</v>
      </c>
      <c r="H23" s="2">
        <v>10.860842680223767</v>
      </c>
      <c r="I23" s="2">
        <f t="array" ref="I23">MMULT(C23:H23,C$135:C$140)</f>
        <v>2.0482232961225009</v>
      </c>
      <c r="J23" s="2">
        <f t="shared" si="0"/>
        <v>0.41088933160148633</v>
      </c>
      <c r="K23" s="2">
        <f t="shared" si="1"/>
        <v>-0.97357371090654965</v>
      </c>
    </row>
    <row r="24" spans="1:11" x14ac:dyDescent="0.25">
      <c r="A24" t="s">
        <v>108</v>
      </c>
      <c r="B24" s="2">
        <v>0.21866543865272092</v>
      </c>
      <c r="C24" s="5">
        <v>1</v>
      </c>
      <c r="D24" s="2">
        <v>10.743181678479573</v>
      </c>
      <c r="E24" s="2">
        <v>22.703893174899019</v>
      </c>
      <c r="F24" s="2">
        <v>2.596582043209533</v>
      </c>
      <c r="G24" s="2">
        <v>1.94926902411596</v>
      </c>
      <c r="H24" s="2">
        <v>21.166485378132002</v>
      </c>
      <c r="I24" s="2">
        <f t="array" ref="I24">MMULT(C24:H24,C$135:C$140)</f>
        <v>0.9503837580509702</v>
      </c>
      <c r="J24" s="2">
        <f t="shared" si="0"/>
        <v>-0.68695020647004434</v>
      </c>
      <c r="K24" s="2">
        <f t="shared" si="1"/>
        <v>-0.73171831939824927</v>
      </c>
    </row>
    <row r="25" spans="1:11" x14ac:dyDescent="0.25">
      <c r="A25" t="s">
        <v>107</v>
      </c>
      <c r="B25" s="2">
        <v>0.20985760281516264</v>
      </c>
      <c r="C25" s="5">
        <v>1</v>
      </c>
      <c r="D25" s="2">
        <v>6.587756441326535</v>
      </c>
      <c r="E25" s="2">
        <v>21.413432974705671</v>
      </c>
      <c r="F25" s="2">
        <v>5.0078779279517827</v>
      </c>
      <c r="G25" s="2">
        <v>-0.97193917541935304</v>
      </c>
      <c r="H25" s="2">
        <v>3.5875125782785329</v>
      </c>
      <c r="I25" s="2">
        <f t="array" ref="I25">MMULT(C25:H25,C$135:C$140)</f>
        <v>2.4649089405041633</v>
      </c>
      <c r="J25" s="2">
        <f t="shared" si="0"/>
        <v>0.82757497598314878</v>
      </c>
      <c r="K25" s="2">
        <f t="shared" si="1"/>
        <v>-2.2550513376890007</v>
      </c>
    </row>
    <row r="26" spans="1:11" x14ac:dyDescent="0.25">
      <c r="A26" t="s">
        <v>106</v>
      </c>
      <c r="B26" s="2">
        <v>-0.13396853448601576</v>
      </c>
      <c r="C26" s="5">
        <v>1</v>
      </c>
      <c r="D26" s="2">
        <v>9.6756325597481911</v>
      </c>
      <c r="E26" s="2">
        <v>22.774725737974602</v>
      </c>
      <c r="F26" s="2">
        <v>4.2251513596971737</v>
      </c>
      <c r="G26" s="2">
        <v>2.5575447570332299</v>
      </c>
      <c r="H26" s="2">
        <v>14.591043283441319</v>
      </c>
      <c r="I26" s="2">
        <f t="array" ref="I26">MMULT(C26:H26,C$135:C$140)</f>
        <v>1.2115385590279011</v>
      </c>
      <c r="J26" s="2">
        <f t="shared" si="0"/>
        <v>-0.42579540549311345</v>
      </c>
      <c r="K26" s="2">
        <f t="shared" si="1"/>
        <v>-1.3455070935139168</v>
      </c>
    </row>
    <row r="27" spans="1:11" x14ac:dyDescent="0.25">
      <c r="A27" t="s">
        <v>105</v>
      </c>
      <c r="B27" s="2">
        <v>5.5718408282506573</v>
      </c>
      <c r="C27" s="5">
        <v>1</v>
      </c>
      <c r="D27" s="2">
        <v>9.2080053616861353</v>
      </c>
      <c r="E27" s="2">
        <v>43.251105743824318</v>
      </c>
      <c r="F27" s="2">
        <v>1.0911486480388148</v>
      </c>
      <c r="G27" s="2">
        <v>2.8992357992594102</v>
      </c>
      <c r="H27" s="2">
        <v>16.770510950474964</v>
      </c>
      <c r="I27" s="2">
        <f t="array" ref="I27">MMULT(C27:H27,C$135:C$140)</f>
        <v>3.1323220247726509</v>
      </c>
      <c r="J27" s="2">
        <f t="shared" si="0"/>
        <v>1.4949880602516363</v>
      </c>
      <c r="K27" s="2">
        <f t="shared" si="1"/>
        <v>2.4395188034780064</v>
      </c>
    </row>
    <row r="28" spans="1:11" x14ac:dyDescent="0.25">
      <c r="A28" t="s">
        <v>104</v>
      </c>
      <c r="B28" s="2">
        <v>1.8686560396996725</v>
      </c>
      <c r="C28" s="5">
        <v>1</v>
      </c>
      <c r="D28" s="2">
        <v>8.812383744212763</v>
      </c>
      <c r="E28" s="2">
        <v>22.286444544874794</v>
      </c>
      <c r="F28" s="2">
        <v>4.4230577158766389</v>
      </c>
      <c r="G28" s="2">
        <v>3.5254927361895199</v>
      </c>
      <c r="H28" s="2">
        <v>15.43288641397281</v>
      </c>
      <c r="I28" s="2">
        <f t="array" ref="I28">MMULT(C28:H28,C$135:C$140)</f>
        <v>1.4101848418306961</v>
      </c>
      <c r="J28" s="2">
        <f t="shared" si="0"/>
        <v>-0.22714912269031839</v>
      </c>
      <c r="K28" s="2">
        <f t="shared" si="1"/>
        <v>0.45847119786897639</v>
      </c>
    </row>
    <row r="29" spans="1:11" x14ac:dyDescent="0.25">
      <c r="A29" t="s">
        <v>103</v>
      </c>
      <c r="B29" s="2">
        <v>-5.9847891394518911</v>
      </c>
      <c r="C29" s="5">
        <v>1</v>
      </c>
      <c r="D29" s="2">
        <v>7.8546534689074505</v>
      </c>
      <c r="E29" s="2">
        <v>25.276865713172686</v>
      </c>
      <c r="F29" s="2">
        <v>27.439287741005362</v>
      </c>
      <c r="G29" s="2">
        <v>2.2060730578152201</v>
      </c>
      <c r="H29" s="2">
        <v>12.229395069285992</v>
      </c>
      <c r="I29" s="2">
        <f t="array" ref="I29">MMULT(C29:H29,C$135:C$140)</f>
        <v>2.0194680642247214</v>
      </c>
      <c r="J29" s="2">
        <f t="shared" si="0"/>
        <v>0.38213409970370682</v>
      </c>
      <c r="K29" s="2">
        <f t="shared" si="1"/>
        <v>-8.0042572036766124</v>
      </c>
    </row>
    <row r="30" spans="1:11" x14ac:dyDescent="0.25">
      <c r="A30" t="s">
        <v>102</v>
      </c>
      <c r="B30" s="2">
        <v>1.110597648228179</v>
      </c>
      <c r="C30" s="5">
        <v>1</v>
      </c>
      <c r="D30" s="2">
        <v>9.4019630737534623</v>
      </c>
      <c r="E30" s="2">
        <v>17.664283705833604</v>
      </c>
      <c r="F30" s="2">
        <v>4.0534370106133908</v>
      </c>
      <c r="G30" s="2">
        <v>2.0962025659294898</v>
      </c>
      <c r="H30" s="2">
        <v>17.39080537780335</v>
      </c>
      <c r="I30" s="2">
        <f t="array" ref="I30">MMULT(C30:H30,C$135:C$140)</f>
        <v>0.96086769644726799</v>
      </c>
      <c r="J30" s="2">
        <f t="shared" si="0"/>
        <v>-0.67646626807374655</v>
      </c>
      <c r="K30" s="2">
        <f t="shared" si="1"/>
        <v>0.14972995178091097</v>
      </c>
    </row>
    <row r="31" spans="1:11" x14ac:dyDescent="0.25">
      <c r="A31" t="s">
        <v>101</v>
      </c>
      <c r="B31" s="2">
        <v>3.5577351623977904</v>
      </c>
      <c r="C31" s="5">
        <v>1</v>
      </c>
      <c r="D31" s="2">
        <v>7.7467548096095085</v>
      </c>
      <c r="E31" s="2">
        <v>20.05864445829199</v>
      </c>
      <c r="F31" s="2">
        <v>1.7231203698408821</v>
      </c>
      <c r="G31" s="2">
        <v>-1.1068634399420201</v>
      </c>
      <c r="H31" s="2">
        <v>10.113219592982636</v>
      </c>
      <c r="I31" s="2">
        <f t="array" ref="I31">MMULT(C31:H31,C$135:C$140)</f>
        <v>2.0203069333743815</v>
      </c>
      <c r="J31" s="2">
        <f t="shared" si="0"/>
        <v>0.38297296885336696</v>
      </c>
      <c r="K31" s="2">
        <f t="shared" si="1"/>
        <v>1.5374282290234089</v>
      </c>
    </row>
    <row r="32" spans="1:11" x14ac:dyDescent="0.25">
      <c r="A32" t="s">
        <v>100</v>
      </c>
      <c r="B32" s="2">
        <v>3.3733596818280347</v>
      </c>
      <c r="C32" s="5">
        <v>1</v>
      </c>
      <c r="D32" s="2">
        <v>9.6167440407765401</v>
      </c>
      <c r="E32" s="2">
        <v>22.667272622711206</v>
      </c>
      <c r="F32" s="2">
        <v>1.9259298823146431</v>
      </c>
      <c r="G32" s="2">
        <v>0.77182034649808295</v>
      </c>
      <c r="H32" s="2">
        <v>19.729682971460527</v>
      </c>
      <c r="I32" s="2">
        <f t="array" ref="I32">MMULT(C32:H32,C$135:C$140)</f>
        <v>1.471501887405229</v>
      </c>
      <c r="J32" s="2">
        <f t="shared" si="0"/>
        <v>-0.16583207711578551</v>
      </c>
      <c r="K32" s="2">
        <f t="shared" si="1"/>
        <v>1.9018577944228057</v>
      </c>
    </row>
    <row r="33" spans="1:11" x14ac:dyDescent="0.25">
      <c r="A33" t="s">
        <v>99</v>
      </c>
      <c r="B33" s="2">
        <v>1.860235753047192</v>
      </c>
      <c r="C33" s="5">
        <v>1</v>
      </c>
      <c r="D33" s="2">
        <v>10.264293686635927</v>
      </c>
      <c r="E33" s="2">
        <v>19.898627372045368</v>
      </c>
      <c r="F33" s="2">
        <v>103.9337645312846</v>
      </c>
      <c r="G33" s="2">
        <v>0.25037099675845598</v>
      </c>
      <c r="H33" s="2">
        <v>16.561310230716863</v>
      </c>
      <c r="I33" s="2">
        <f t="array" ref="I33">MMULT(C33:H33,C$135:C$140)</f>
        <v>0.58492457699194111</v>
      </c>
      <c r="J33" s="2">
        <f t="shared" si="0"/>
        <v>-1.0524093875290734</v>
      </c>
      <c r="K33" s="2">
        <f t="shared" si="1"/>
        <v>1.2753111760552509</v>
      </c>
    </row>
    <row r="34" spans="1:11" x14ac:dyDescent="0.25">
      <c r="A34" t="s">
        <v>98</v>
      </c>
      <c r="B34" s="2">
        <v>1.9537617690710931</v>
      </c>
      <c r="C34" s="5">
        <v>1</v>
      </c>
      <c r="D34" s="2">
        <v>10.061168150321755</v>
      </c>
      <c r="E34" s="2">
        <v>26.918792318498824</v>
      </c>
      <c r="F34" s="2">
        <v>3.7230091499565554</v>
      </c>
      <c r="G34" s="2">
        <v>2.8478759591804699</v>
      </c>
      <c r="H34" s="2">
        <v>19.737737507192971</v>
      </c>
      <c r="I34" s="2">
        <f t="array" ref="I34">MMULT(C34:H34,C$135:C$140)</f>
        <v>1.4551262642467728</v>
      </c>
      <c r="J34" s="2">
        <f t="shared" si="0"/>
        <v>-0.18220770027424171</v>
      </c>
      <c r="K34" s="2">
        <f t="shared" si="1"/>
        <v>0.49863550482432029</v>
      </c>
    </row>
    <row r="35" spans="1:11" x14ac:dyDescent="0.25">
      <c r="A35" t="s">
        <v>97</v>
      </c>
      <c r="B35" s="2">
        <v>2.4090782448895993</v>
      </c>
      <c r="C35" s="5">
        <v>1</v>
      </c>
      <c r="D35" s="2">
        <v>11.028393394440657</v>
      </c>
      <c r="E35" s="2">
        <v>22.709977210586029</v>
      </c>
      <c r="F35" s="2">
        <v>-2.1420098784646324</v>
      </c>
      <c r="G35" s="2">
        <v>0.758131572511619</v>
      </c>
      <c r="H35" s="2">
        <v>23.847191165915699</v>
      </c>
      <c r="I35" s="2">
        <f t="array" ref="I35">MMULT(C35:H35,C$135:C$140)</f>
        <v>1.0122079617760351</v>
      </c>
      <c r="J35" s="2">
        <f t="shared" si="0"/>
        <v>-0.62512600274497943</v>
      </c>
      <c r="K35" s="2">
        <f t="shared" si="1"/>
        <v>1.3968702831135642</v>
      </c>
    </row>
    <row r="36" spans="1:11" x14ac:dyDescent="0.25">
      <c r="A36" t="s">
        <v>96</v>
      </c>
      <c r="B36" s="2">
        <v>3.9585705787357597</v>
      </c>
      <c r="C36" s="5">
        <v>1</v>
      </c>
      <c r="D36" s="2">
        <v>8.9935056829196114</v>
      </c>
      <c r="E36" s="2">
        <v>26.003487021991184</v>
      </c>
      <c r="F36" s="2">
        <v>3.1756900432540922</v>
      </c>
      <c r="G36" s="2">
        <v>1.8106037704296101</v>
      </c>
      <c r="H36" s="2">
        <v>11.068797270630528</v>
      </c>
      <c r="I36" s="2">
        <f t="array" ref="I36">MMULT(C36:H36,C$135:C$140)</f>
        <v>1.7764805646925941</v>
      </c>
      <c r="J36" s="2">
        <f t="shared" si="0"/>
        <v>0.13914660017157954</v>
      </c>
      <c r="K36" s="2">
        <f t="shared" si="1"/>
        <v>2.1820900140431654</v>
      </c>
    </row>
    <row r="37" spans="1:11" x14ac:dyDescent="0.25">
      <c r="A37" t="s">
        <v>95</v>
      </c>
      <c r="B37" s="2">
        <v>-1.6123686733861859</v>
      </c>
      <c r="C37" s="5">
        <v>1</v>
      </c>
      <c r="D37" s="2">
        <v>8.7476595293522212</v>
      </c>
      <c r="E37" s="2">
        <v>24.954870433389136</v>
      </c>
      <c r="F37" s="2">
        <v>0.88294168376304649</v>
      </c>
      <c r="G37" s="2">
        <v>0.26601251546613602</v>
      </c>
      <c r="H37" s="2">
        <v>14.50466286032669</v>
      </c>
      <c r="I37" s="2">
        <f t="array" ref="I37">MMULT(C37:H37,C$135:C$140)</f>
        <v>1.9824588846308584</v>
      </c>
      <c r="J37" s="2">
        <f t="shared" si="0"/>
        <v>0.34512492010984386</v>
      </c>
      <c r="K37" s="2">
        <f t="shared" si="1"/>
        <v>-3.5948275580170446</v>
      </c>
    </row>
    <row r="38" spans="1:11" x14ac:dyDescent="0.25">
      <c r="A38" t="s">
        <v>94</v>
      </c>
      <c r="B38" s="2">
        <v>1.8618646731901549</v>
      </c>
      <c r="C38" s="5">
        <v>1</v>
      </c>
      <c r="D38" s="2">
        <v>8.3108230390160855</v>
      </c>
      <c r="E38" s="2">
        <v>19.105461198461736</v>
      </c>
      <c r="F38" s="2">
        <v>2.6820250014123674</v>
      </c>
      <c r="G38" s="2">
        <v>7.5324135002432693E-2</v>
      </c>
      <c r="H38" s="2">
        <v>15.95828534887783</v>
      </c>
      <c r="I38" s="2">
        <f t="array" ref="I38">MMULT(C38:H38,C$135:C$140)</f>
        <v>1.6794279674872779</v>
      </c>
      <c r="J38" s="2">
        <f t="shared" si="0"/>
        <v>4.2094002966263311E-2</v>
      </c>
      <c r="K38" s="2">
        <f t="shared" si="1"/>
        <v>0.18243670570287707</v>
      </c>
    </row>
    <row r="39" spans="1:11" x14ac:dyDescent="0.25">
      <c r="A39" t="s">
        <v>93</v>
      </c>
      <c r="B39" s="2">
        <v>-8.8499754290392474</v>
      </c>
      <c r="C39" s="5">
        <v>1</v>
      </c>
      <c r="D39" s="2">
        <v>9.2246569796103373</v>
      </c>
      <c r="E39" s="2">
        <v>13.207157836685852</v>
      </c>
      <c r="F39" s="2">
        <v>4.1017171079317025</v>
      </c>
      <c r="G39" s="2">
        <v>1.2386986020510899</v>
      </c>
      <c r="H39" s="2">
        <v>26.049015193686799</v>
      </c>
      <c r="I39" s="2">
        <f t="array" ref="I39">MMULT(C39:H39,C$135:C$140)</f>
        <v>0.83911094860405089</v>
      </c>
      <c r="J39" s="2">
        <f t="shared" si="0"/>
        <v>-0.79822301591696365</v>
      </c>
      <c r="K39" s="2">
        <f t="shared" si="1"/>
        <v>-9.6890863776432976</v>
      </c>
    </row>
    <row r="40" spans="1:11" x14ac:dyDescent="0.25">
      <c r="A40" t="s">
        <v>92</v>
      </c>
      <c r="B40" s="2">
        <v>4.6313358051261986</v>
      </c>
      <c r="C40" s="5">
        <v>1</v>
      </c>
      <c r="D40" s="2">
        <v>10.0506441468504</v>
      </c>
      <c r="E40" s="2">
        <v>27.692024160025969</v>
      </c>
      <c r="F40" s="2">
        <v>9.4138254591246611</v>
      </c>
      <c r="G40" s="2">
        <v>2.2772593124351799</v>
      </c>
      <c r="H40" s="2">
        <v>19.856552913845416</v>
      </c>
      <c r="I40" s="2">
        <f t="array" ref="I40">MMULT(C40:H40,C$135:C$140)</f>
        <v>1.5584862640607409</v>
      </c>
      <c r="J40" s="2">
        <f t="shared" si="0"/>
        <v>-7.8847700460273673E-2</v>
      </c>
      <c r="K40" s="2">
        <f t="shared" si="1"/>
        <v>3.0728495410654579</v>
      </c>
    </row>
    <row r="41" spans="1:11" x14ac:dyDescent="0.25">
      <c r="A41" t="s">
        <v>91</v>
      </c>
      <c r="B41" s="2">
        <v>1.1807209710516702</v>
      </c>
      <c r="C41" s="5">
        <v>1</v>
      </c>
      <c r="D41" s="2">
        <v>8.3202526121703411</v>
      </c>
      <c r="E41" s="2">
        <v>13.471658084169015</v>
      </c>
      <c r="F41" s="2">
        <v>2.861860595918376</v>
      </c>
      <c r="G41" s="2">
        <v>2.5980162031107499</v>
      </c>
      <c r="H41" s="2">
        <v>20.719239875341117</v>
      </c>
      <c r="I41" s="2">
        <f t="array" ref="I41">MMULT(C41:H41,C$135:C$140)</f>
        <v>1.0090581793632907</v>
      </c>
      <c r="J41" s="2">
        <f t="shared" si="0"/>
        <v>-0.62827578515772387</v>
      </c>
      <c r="K41" s="2">
        <f t="shared" si="1"/>
        <v>0.1716627916883795</v>
      </c>
    </row>
    <row r="42" spans="1:11" x14ac:dyDescent="0.25">
      <c r="A42" t="s">
        <v>90</v>
      </c>
      <c r="B42" s="2">
        <v>5.604510971172644</v>
      </c>
      <c r="C42" s="5">
        <v>1</v>
      </c>
      <c r="D42" s="2">
        <v>6.6483675382931082</v>
      </c>
      <c r="E42" s="2">
        <v>35.263983921217537</v>
      </c>
      <c r="F42" s="2">
        <v>2.6234595518816342</v>
      </c>
      <c r="G42" s="2">
        <v>15.840322039584001</v>
      </c>
      <c r="H42" s="2">
        <v>9.1930468482590921</v>
      </c>
      <c r="I42" s="2">
        <f t="array" ref="I42">MMULT(C42:H42,C$135:C$140)</f>
        <v>2.0553716275006271</v>
      </c>
      <c r="J42" s="2">
        <f t="shared" si="0"/>
        <v>0.41803766297961253</v>
      </c>
      <c r="K42" s="2">
        <f t="shared" si="1"/>
        <v>3.5491393436720169</v>
      </c>
    </row>
    <row r="43" spans="1:11" x14ac:dyDescent="0.25">
      <c r="A43" t="s">
        <v>89</v>
      </c>
      <c r="B43" s="2">
        <v>1.0577896122744903</v>
      </c>
      <c r="C43" s="5">
        <v>1</v>
      </c>
      <c r="D43" s="2">
        <v>10.82039564002009</v>
      </c>
      <c r="E43" s="2">
        <v>24.177322536124645</v>
      </c>
      <c r="F43" s="2">
        <v>5.8553431564109601</v>
      </c>
      <c r="G43" s="2">
        <v>1.0240939296342899</v>
      </c>
      <c r="H43" s="2">
        <v>22.99630855185487</v>
      </c>
      <c r="I43" s="2">
        <f t="array" ref="I43">MMULT(C43:H43,C$135:C$140)</f>
        <v>1.1457868214043083</v>
      </c>
      <c r="J43" s="2">
        <f t="shared" si="0"/>
        <v>-0.49154714311670622</v>
      </c>
      <c r="K43" s="2">
        <f t="shared" si="1"/>
        <v>-8.799720912981801E-2</v>
      </c>
    </row>
    <row r="44" spans="1:11" x14ac:dyDescent="0.25">
      <c r="A44" t="s">
        <v>88</v>
      </c>
      <c r="B44" s="2">
        <v>1.3663440124695541</v>
      </c>
      <c r="C44" s="5">
        <v>1</v>
      </c>
      <c r="D44" s="2">
        <v>10.636602540636188</v>
      </c>
      <c r="E44" s="2">
        <v>24.156823492357695</v>
      </c>
      <c r="F44" s="2">
        <v>1.8795201761351319</v>
      </c>
      <c r="G44" s="2">
        <v>1.1082549228829199</v>
      </c>
      <c r="H44" s="2">
        <v>23.095648775532752</v>
      </c>
      <c r="I44" s="2">
        <f t="array" ref="I44">MMULT(C44:H44,C$135:C$140)</f>
        <v>1.2226170911218284</v>
      </c>
      <c r="J44" s="2">
        <f t="shared" si="0"/>
        <v>-0.41471687339918617</v>
      </c>
      <c r="K44" s="2">
        <f t="shared" si="1"/>
        <v>0.14372692134772569</v>
      </c>
    </row>
    <row r="45" spans="1:11" x14ac:dyDescent="0.25">
      <c r="A45" t="s">
        <v>87</v>
      </c>
      <c r="B45" s="2">
        <v>1.3946677500438227</v>
      </c>
      <c r="C45" s="5">
        <v>1</v>
      </c>
      <c r="D45" s="2">
        <v>8.9817605478191869</v>
      </c>
      <c r="E45" s="2">
        <v>22.226999320112238</v>
      </c>
      <c r="F45" s="2">
        <v>9.204073990931315</v>
      </c>
      <c r="G45" s="2">
        <v>2.4645675615118701</v>
      </c>
      <c r="H45" s="2">
        <v>10.993396734232661</v>
      </c>
      <c r="I45" s="2">
        <f t="array" ref="I45">MMULT(C45:H45,C$135:C$140)</f>
        <v>1.3707218041118174</v>
      </c>
      <c r="J45" s="2">
        <f t="shared" si="0"/>
        <v>-0.26661216040919711</v>
      </c>
      <c r="K45" s="2">
        <f t="shared" si="1"/>
        <v>2.3945945932005275E-2</v>
      </c>
    </row>
    <row r="46" spans="1:11" x14ac:dyDescent="0.25">
      <c r="A46" t="s">
        <v>86</v>
      </c>
      <c r="B46" s="2">
        <v>3.0027796014175863</v>
      </c>
      <c r="C46" s="5">
        <v>1</v>
      </c>
      <c r="D46" s="2">
        <v>6.5967602439445532</v>
      </c>
      <c r="E46" s="2">
        <v>22.523989705525302</v>
      </c>
      <c r="F46" s="2">
        <v>1.7669643260675951</v>
      </c>
      <c r="G46" s="2">
        <v>7.1156762563118896</v>
      </c>
      <c r="H46" s="2">
        <v>8.1866152335998787</v>
      </c>
      <c r="I46" s="2">
        <f t="array" ref="I46">MMULT(C46:H46,C$135:C$140)</f>
        <v>1.8360991128157904</v>
      </c>
      <c r="J46" s="2">
        <f t="shared" si="0"/>
        <v>0.19876514829477587</v>
      </c>
      <c r="K46" s="2">
        <f t="shared" si="1"/>
        <v>1.1666804886017959</v>
      </c>
    </row>
    <row r="47" spans="1:11" x14ac:dyDescent="0.25">
      <c r="A47" t="s">
        <v>85</v>
      </c>
      <c r="B47" s="2">
        <v>5.1563718785625525</v>
      </c>
      <c r="C47" s="5">
        <v>1</v>
      </c>
      <c r="D47" s="2">
        <v>8.4601545362627899</v>
      </c>
      <c r="E47" s="2">
        <v>27.215792350881411</v>
      </c>
      <c r="F47" s="2">
        <v>7.67353213360908</v>
      </c>
      <c r="G47" s="2">
        <v>4.8528982169673096</v>
      </c>
      <c r="H47" s="2">
        <v>12.996050972341887</v>
      </c>
      <c r="I47" s="2">
        <f t="array" ref="I47">MMULT(C47:H47,C$135:C$140)</f>
        <v>1.7884153558932143</v>
      </c>
      <c r="J47" s="2">
        <f t="shared" si="0"/>
        <v>0.15108139137219978</v>
      </c>
      <c r="K47" s="2">
        <f t="shared" si="1"/>
        <v>3.3679565226693384</v>
      </c>
    </row>
    <row r="48" spans="1:11" x14ac:dyDescent="0.25">
      <c r="A48" t="s">
        <v>84</v>
      </c>
      <c r="B48" s="2">
        <v>0.28085653927914223</v>
      </c>
      <c r="C48" s="5">
        <v>1</v>
      </c>
      <c r="D48" s="2">
        <v>10.775000720066906</v>
      </c>
      <c r="E48" s="2">
        <v>21.388846204027196</v>
      </c>
      <c r="F48" s="2">
        <v>1.8702125264933103</v>
      </c>
      <c r="G48" s="2">
        <v>1.4456670146976001</v>
      </c>
      <c r="H48" s="2">
        <v>20.426958147895796</v>
      </c>
      <c r="I48" s="2">
        <f t="array" ref="I48">MMULT(C48:H48,C$135:C$140)</f>
        <v>0.86982501202460472</v>
      </c>
      <c r="J48" s="2">
        <f t="shared" si="0"/>
        <v>-0.76750895249640982</v>
      </c>
      <c r="K48" s="2">
        <f t="shared" si="1"/>
        <v>-0.58896847274546249</v>
      </c>
    </row>
    <row r="49" spans="1:11" x14ac:dyDescent="0.25">
      <c r="A49" t="s">
        <v>83</v>
      </c>
      <c r="B49" s="2">
        <v>4.2004366723861182</v>
      </c>
      <c r="C49" s="5">
        <v>1</v>
      </c>
      <c r="D49" s="2">
        <v>7.6972630712791208</v>
      </c>
      <c r="E49" s="2">
        <v>26.437141799739639</v>
      </c>
      <c r="F49" s="2">
        <v>5.7922080738837751</v>
      </c>
      <c r="G49" s="2">
        <v>7.1759228470885699</v>
      </c>
      <c r="H49" s="2">
        <v>8.8807433915440956</v>
      </c>
      <c r="I49" s="2">
        <f t="array" ref="I49">MMULT(C49:H49,C$135:C$140)</f>
        <v>1.7399925128605744</v>
      </c>
      <c r="J49" s="2">
        <f t="shared" si="0"/>
        <v>0.1026585483395599</v>
      </c>
      <c r="K49" s="2">
        <f t="shared" si="1"/>
        <v>2.4604441595255437</v>
      </c>
    </row>
    <row r="50" spans="1:11" x14ac:dyDescent="0.25">
      <c r="A50" t="s">
        <v>82</v>
      </c>
      <c r="B50" s="2">
        <v>2.0282917025959506</v>
      </c>
      <c r="C50" s="5">
        <v>1</v>
      </c>
      <c r="D50" s="2">
        <v>9.9195727390850479</v>
      </c>
      <c r="E50" s="2">
        <v>12.542605020197515</v>
      </c>
      <c r="F50" s="2">
        <v>2.3824494672110417</v>
      </c>
      <c r="G50" s="2">
        <v>0.252978044454509</v>
      </c>
      <c r="H50" s="2">
        <v>19.491021727180645</v>
      </c>
      <c r="I50" s="2">
        <f t="array" ref="I50">MMULT(C50:H50,C$135:C$140)</f>
        <v>0.54375521218636957</v>
      </c>
      <c r="J50" s="2">
        <f t="shared" si="0"/>
        <v>-1.093578752334645</v>
      </c>
      <c r="K50" s="2">
        <f t="shared" si="1"/>
        <v>1.484536490409581</v>
      </c>
    </row>
    <row r="51" spans="1:11" x14ac:dyDescent="0.25">
      <c r="A51" t="s">
        <v>81</v>
      </c>
      <c r="B51" s="2">
        <v>2.2370973066006883</v>
      </c>
      <c r="C51" s="5">
        <v>1</v>
      </c>
      <c r="D51" s="2">
        <v>8.4057905411772857</v>
      </c>
      <c r="E51" s="2">
        <v>14.515404014933239</v>
      </c>
      <c r="F51" s="2">
        <v>1.260272952231329</v>
      </c>
      <c r="G51" s="2">
        <v>3.6999839800860101</v>
      </c>
      <c r="H51" s="2">
        <v>11.074606114727887</v>
      </c>
      <c r="I51" s="2">
        <f t="array" ref="I51">MMULT(C51:H51,C$135:C$140)</f>
        <v>0.84599332439704744</v>
      </c>
      <c r="J51" s="2">
        <f t="shared" si="0"/>
        <v>-0.7913406401239671</v>
      </c>
      <c r="K51" s="2">
        <f t="shared" si="1"/>
        <v>1.3911039822036408</v>
      </c>
    </row>
    <row r="52" spans="1:11" x14ac:dyDescent="0.25">
      <c r="A52" t="s">
        <v>80</v>
      </c>
      <c r="B52" s="2">
        <v>2.6487142130909831</v>
      </c>
      <c r="C52" s="5">
        <v>1</v>
      </c>
      <c r="D52" s="2">
        <v>6.7783292913532156</v>
      </c>
      <c r="E52" s="2">
        <v>19.590010333013566</v>
      </c>
      <c r="F52" s="2">
        <v>0.36107350085696677</v>
      </c>
      <c r="G52" s="2">
        <v>9.4707793731353505</v>
      </c>
      <c r="H52" s="2">
        <v>14.810907893375743</v>
      </c>
      <c r="I52" s="2">
        <f t="array" ref="I52">MMULT(C52:H52,C$135:C$140)</f>
        <v>1.3758892900208035</v>
      </c>
      <c r="J52" s="2">
        <f t="shared" si="0"/>
        <v>-0.26144467450021103</v>
      </c>
      <c r="K52" s="2">
        <f t="shared" si="1"/>
        <v>1.2728249230701796</v>
      </c>
    </row>
    <row r="53" spans="1:11" x14ac:dyDescent="0.25">
      <c r="A53" t="s">
        <v>79</v>
      </c>
      <c r="B53" s="2">
        <v>-2.9032134491156967</v>
      </c>
      <c r="C53" s="5">
        <v>1</v>
      </c>
      <c r="D53" s="2">
        <v>7.269165223946751</v>
      </c>
      <c r="E53" s="2">
        <v>16.471440734311241</v>
      </c>
      <c r="F53" s="2">
        <v>0.52329853216116073</v>
      </c>
      <c r="G53" s="2">
        <v>18.703782567250599</v>
      </c>
      <c r="H53" s="2">
        <v>7.5345208342285837</v>
      </c>
      <c r="I53" s="2">
        <f t="array" ref="I53">MMULT(C53:H53,C$135:C$140)</f>
        <v>-6.5098624693917154E-2</v>
      </c>
      <c r="J53" s="2">
        <f t="shared" si="0"/>
        <v>-1.7024325892149317</v>
      </c>
      <c r="K53" s="2">
        <f t="shared" si="1"/>
        <v>-2.8381148244217793</v>
      </c>
    </row>
    <row r="54" spans="1:11" x14ac:dyDescent="0.25">
      <c r="A54" t="s">
        <v>78</v>
      </c>
      <c r="B54" s="2">
        <v>0.98233029464758204</v>
      </c>
      <c r="C54" s="5">
        <v>1</v>
      </c>
      <c r="D54" s="2">
        <v>7.8263540460509571</v>
      </c>
      <c r="E54" s="2">
        <v>22.291454116369309</v>
      </c>
      <c r="F54" s="2">
        <v>3.8058587238858141</v>
      </c>
      <c r="G54" s="2">
        <v>4.3658715981927196</v>
      </c>
      <c r="H54" s="2">
        <v>13.486063339514399</v>
      </c>
      <c r="I54" s="2">
        <f t="array" ref="I54">MMULT(C54:H54,C$135:C$140)</f>
        <v>1.6784946916980694</v>
      </c>
      <c r="J54" s="2">
        <f t="shared" si="0"/>
        <v>4.1160727177054879E-2</v>
      </c>
      <c r="K54" s="2">
        <f t="shared" si="1"/>
        <v>-0.69616439705048738</v>
      </c>
    </row>
    <row r="55" spans="1:11" x14ac:dyDescent="0.25">
      <c r="A55" t="s">
        <v>77</v>
      </c>
      <c r="B55" s="2">
        <v>-1.9913599933686328</v>
      </c>
      <c r="C55" s="5">
        <v>1</v>
      </c>
      <c r="D55" s="2">
        <v>10.790213542556909</v>
      </c>
      <c r="E55" s="2">
        <v>18.869280195025333</v>
      </c>
      <c r="F55" s="2">
        <v>15.941351547140004</v>
      </c>
      <c r="G55" s="2">
        <v>2.8649279875437998</v>
      </c>
      <c r="H55" s="2">
        <v>10.780132736430005</v>
      </c>
      <c r="I55" s="2">
        <f t="array" ref="I55">MMULT(C55:H55,C$135:C$140)</f>
        <v>0.33524654851972591</v>
      </c>
      <c r="J55" s="2">
        <f t="shared" si="0"/>
        <v>-1.3020874160012887</v>
      </c>
      <c r="K55" s="2">
        <f t="shared" si="1"/>
        <v>-2.3266065418883586</v>
      </c>
    </row>
    <row r="56" spans="1:11" x14ac:dyDescent="0.25">
      <c r="A56" t="s">
        <v>76</v>
      </c>
      <c r="B56" s="2">
        <v>4.638293797871043</v>
      </c>
      <c r="C56" s="5">
        <v>1</v>
      </c>
      <c r="D56" s="2">
        <v>9.7056575955953974</v>
      </c>
      <c r="E56" s="2">
        <v>28.155086451311355</v>
      </c>
      <c r="F56" s="2">
        <v>19.606140631230033</v>
      </c>
      <c r="G56" s="2">
        <v>3.3385863538201002</v>
      </c>
      <c r="H56" s="2">
        <v>19.645183078168767</v>
      </c>
      <c r="I56" s="2">
        <f t="array" ref="I56">MMULT(C56:H56,C$135:C$140)</f>
        <v>1.5795694758418741</v>
      </c>
      <c r="J56" s="2">
        <f t="shared" si="0"/>
        <v>-5.7764488679140413E-2</v>
      </c>
      <c r="K56" s="2">
        <f t="shared" si="1"/>
        <v>3.0587243220291689</v>
      </c>
    </row>
    <row r="57" spans="1:11" x14ac:dyDescent="0.25">
      <c r="A57" t="s">
        <v>75</v>
      </c>
      <c r="B57" s="2">
        <v>-0.50494274188341137</v>
      </c>
      <c r="C57" s="5">
        <v>1</v>
      </c>
      <c r="D57" s="2">
        <v>11.197785919003669</v>
      </c>
      <c r="E57" s="2">
        <v>20.128410214183948</v>
      </c>
      <c r="F57" s="2">
        <v>-1.988217449723767</v>
      </c>
      <c r="G57" s="2">
        <v>3.0139717915605599</v>
      </c>
      <c r="H57" s="2">
        <v>24.343315778617491</v>
      </c>
      <c r="I57" s="2">
        <f t="array" ref="I57">MMULT(C57:H57,C$135:C$140)</f>
        <v>0.51449530633940499</v>
      </c>
      <c r="J57" s="2">
        <f t="shared" si="0"/>
        <v>-1.1228386581816094</v>
      </c>
      <c r="K57" s="2">
        <f t="shared" si="1"/>
        <v>-1.0194380482228165</v>
      </c>
    </row>
    <row r="58" spans="1:11" x14ac:dyDescent="0.25">
      <c r="A58" t="s">
        <v>74</v>
      </c>
      <c r="B58" s="2">
        <v>3.1285322635574033</v>
      </c>
      <c r="C58" s="5">
        <v>1</v>
      </c>
      <c r="D58" s="2">
        <v>7.6038296733304112</v>
      </c>
      <c r="E58" s="2">
        <v>29.667717698908596</v>
      </c>
      <c r="F58" s="2">
        <v>1.7640952432671251</v>
      </c>
      <c r="G58" s="2">
        <v>7.6596947427925297</v>
      </c>
      <c r="H58" s="2">
        <v>12.028500051287493</v>
      </c>
      <c r="I58" s="2">
        <f t="array" ref="I58">MMULT(C58:H58,C$135:C$140)</f>
        <v>2.0574551778589472</v>
      </c>
      <c r="J58" s="2">
        <f t="shared" si="0"/>
        <v>0.42012121333793262</v>
      </c>
      <c r="K58" s="2">
        <f t="shared" si="1"/>
        <v>1.0710770856984562</v>
      </c>
    </row>
    <row r="59" spans="1:11" x14ac:dyDescent="0.25">
      <c r="A59" t="s">
        <v>73</v>
      </c>
      <c r="B59" s="2">
        <v>3.8751656867344053</v>
      </c>
      <c r="C59" s="5">
        <v>1</v>
      </c>
      <c r="D59" s="2">
        <v>8.2671527462113463</v>
      </c>
      <c r="E59" s="2">
        <v>33.765520734179837</v>
      </c>
      <c r="F59" s="2">
        <v>2.2331806317416687</v>
      </c>
      <c r="G59" s="2">
        <v>3.0305866496949099</v>
      </c>
      <c r="H59" s="2">
        <v>8.7525988071916441</v>
      </c>
      <c r="I59" s="2">
        <f t="array" ref="I59">MMULT(C59:H59,C$135:C$140)</f>
        <v>2.5652971892037897</v>
      </c>
      <c r="J59" s="2">
        <f t="shared" si="0"/>
        <v>0.92796322468277515</v>
      </c>
      <c r="K59" s="2">
        <f t="shared" si="1"/>
        <v>1.3098684975306156</v>
      </c>
    </row>
    <row r="60" spans="1:11" x14ac:dyDescent="0.25">
      <c r="A60" t="s">
        <v>72</v>
      </c>
      <c r="B60" s="2">
        <v>3.9663852513336337</v>
      </c>
      <c r="C60" s="5">
        <v>1</v>
      </c>
      <c r="D60" s="2">
        <v>11.272397017411611</v>
      </c>
      <c r="E60" s="2">
        <v>43.821051910351997</v>
      </c>
      <c r="F60" s="2">
        <v>-11.997268092181598</v>
      </c>
      <c r="G60" s="2">
        <v>0.93904448105434102</v>
      </c>
      <c r="H60" s="2">
        <v>11.951395982429693</v>
      </c>
      <c r="I60" s="2">
        <f t="array" ref="I60">MMULT(C60:H60,C$135:C$140)</f>
        <v>2.5893448420412755</v>
      </c>
      <c r="J60" s="2">
        <f t="shared" si="0"/>
        <v>0.95201087752026092</v>
      </c>
      <c r="K60" s="2">
        <f t="shared" si="1"/>
        <v>1.3770404092923583</v>
      </c>
    </row>
    <row r="61" spans="1:11" x14ac:dyDescent="0.25">
      <c r="A61" t="s">
        <v>71</v>
      </c>
      <c r="B61" s="2">
        <v>1.523015056830971</v>
      </c>
      <c r="C61" s="5">
        <v>1</v>
      </c>
      <c r="D61" s="2">
        <v>10.638729328042485</v>
      </c>
      <c r="E61" s="2">
        <v>21.356907968792456</v>
      </c>
      <c r="F61" s="2">
        <v>4.8263000948915149</v>
      </c>
      <c r="G61" s="2">
        <v>0.841596533622194</v>
      </c>
      <c r="H61" s="2">
        <v>22.588809180514012</v>
      </c>
      <c r="I61" s="2">
        <f t="array" ref="I61">MMULT(C61:H61,C$135:C$140)</f>
        <v>0.99179416020126476</v>
      </c>
      <c r="J61" s="2">
        <f t="shared" si="0"/>
        <v>-0.64553980431974978</v>
      </c>
      <c r="K61" s="2">
        <f t="shared" si="1"/>
        <v>0.53122089662970629</v>
      </c>
    </row>
    <row r="62" spans="1:11" x14ac:dyDescent="0.25">
      <c r="A62" t="s">
        <v>70</v>
      </c>
      <c r="B62" s="2">
        <v>0.5496768875704845</v>
      </c>
      <c r="C62" s="5">
        <v>1</v>
      </c>
      <c r="D62" s="2">
        <v>10.452064258858876</v>
      </c>
      <c r="E62" s="2">
        <v>18.083684453724466</v>
      </c>
      <c r="F62" s="2">
        <v>1.5568177479044294</v>
      </c>
      <c r="G62" s="2">
        <v>0.61124694376529098</v>
      </c>
      <c r="H62" s="2">
        <v>18.720523068344296</v>
      </c>
      <c r="I62" s="2">
        <f t="array" ref="I62">MMULT(C62:H62,C$135:C$140)</f>
        <v>0.77261711307510739</v>
      </c>
      <c r="J62" s="2">
        <f t="shared" si="0"/>
        <v>-0.86471685144590715</v>
      </c>
      <c r="K62" s="2">
        <f t="shared" si="1"/>
        <v>-0.22294022550462289</v>
      </c>
    </row>
    <row r="63" spans="1:11" x14ac:dyDescent="0.25">
      <c r="A63" t="s">
        <v>69</v>
      </c>
      <c r="B63" s="2">
        <v>0.24149631022029894</v>
      </c>
      <c r="C63" s="5">
        <v>1</v>
      </c>
      <c r="D63" s="2">
        <v>8.5856434626927722</v>
      </c>
      <c r="E63" s="2">
        <v>23.336567781471302</v>
      </c>
      <c r="F63" s="2">
        <v>4.043095647482585</v>
      </c>
      <c r="G63" s="2">
        <v>3.9096462287039802</v>
      </c>
      <c r="H63" s="2">
        <v>13.472982481988771</v>
      </c>
      <c r="I63" s="2">
        <f t="array" ref="I63">MMULT(C63:H63,C$135:C$140)</f>
        <v>1.5247038578066652</v>
      </c>
      <c r="J63" s="2">
        <f t="shared" si="0"/>
        <v>-0.11263010671434937</v>
      </c>
      <c r="K63" s="2">
        <f t="shared" si="1"/>
        <v>-1.2832075475863662</v>
      </c>
    </row>
    <row r="64" spans="1:11" x14ac:dyDescent="0.25">
      <c r="A64" t="s">
        <v>68</v>
      </c>
      <c r="B64" s="2">
        <v>0.48510130372987703</v>
      </c>
      <c r="C64" s="5">
        <v>1</v>
      </c>
      <c r="D64" s="2">
        <v>8.3691988827556596</v>
      </c>
      <c r="E64" s="2">
        <v>18.56567109691612</v>
      </c>
      <c r="F64" s="2">
        <v>1.8549196445825367</v>
      </c>
      <c r="G64" s="2">
        <v>0.76151404726551297</v>
      </c>
      <c r="H64" s="2">
        <v>15.031359472364898</v>
      </c>
      <c r="I64" s="2">
        <f t="array" ref="I64">MMULT(C64:H64,C$135:C$140)</f>
        <v>1.5366479458665883</v>
      </c>
      <c r="J64" s="2">
        <f t="shared" si="0"/>
        <v>-0.10068601865442628</v>
      </c>
      <c r="K64" s="2">
        <f t="shared" si="1"/>
        <v>-1.0515466421367112</v>
      </c>
    </row>
    <row r="65" spans="1:11" x14ac:dyDescent="0.25">
      <c r="A65" t="s">
        <v>67</v>
      </c>
      <c r="B65" s="2">
        <v>1.837150505227541</v>
      </c>
      <c r="C65" s="5">
        <v>1</v>
      </c>
      <c r="D65" s="2">
        <v>10.416997895518708</v>
      </c>
      <c r="E65" s="2">
        <v>31.348040236161843</v>
      </c>
      <c r="F65" s="2">
        <v>0.64160735803356672</v>
      </c>
      <c r="G65" s="2">
        <v>0.38294613224405999</v>
      </c>
      <c r="H65" s="2">
        <v>17.159387879324449</v>
      </c>
      <c r="I65" s="2">
        <f t="array" ref="I65">MMULT(C65:H65,C$135:C$140)</f>
        <v>1.9188006807980893</v>
      </c>
      <c r="J65" s="2">
        <f t="shared" si="0"/>
        <v>0.28146671627707476</v>
      </c>
      <c r="K65" s="2">
        <f t="shared" si="1"/>
        <v>-8.1650175570548322E-2</v>
      </c>
    </row>
    <row r="66" spans="1:11" x14ac:dyDescent="0.25">
      <c r="A66" t="s">
        <v>66</v>
      </c>
      <c r="B66" s="2">
        <v>4.3363717137604283</v>
      </c>
      <c r="C66" s="5">
        <v>1</v>
      </c>
      <c r="D66" s="2">
        <v>8.3938755918487082</v>
      </c>
      <c r="E66" s="2">
        <v>30.150477089701681</v>
      </c>
      <c r="F66" s="2">
        <v>3.5967290183024456</v>
      </c>
      <c r="G66" s="2">
        <v>2.6759920263989199</v>
      </c>
      <c r="H66" s="2">
        <v>14.152774122868985</v>
      </c>
      <c r="I66" s="2">
        <f t="array" ref="I66">MMULT(C66:H66,C$135:C$140)</f>
        <v>2.30601607231206</v>
      </c>
      <c r="J66" s="2">
        <f t="shared" si="0"/>
        <v>0.66868210779104542</v>
      </c>
      <c r="K66" s="2">
        <f t="shared" si="1"/>
        <v>2.0303556414483683</v>
      </c>
    </row>
    <row r="67" spans="1:11" x14ac:dyDescent="0.25">
      <c r="A67" t="s">
        <v>65</v>
      </c>
      <c r="B67" s="2">
        <v>2.3366844744131043</v>
      </c>
      <c r="C67" s="5">
        <v>1</v>
      </c>
      <c r="D67" s="2">
        <v>7.1763616864411865</v>
      </c>
      <c r="E67" s="2">
        <v>32.928803082625926</v>
      </c>
      <c r="F67" s="2">
        <v>3.2983045120343455</v>
      </c>
      <c r="G67" s="2">
        <v>1.13362257718798</v>
      </c>
      <c r="H67" s="2">
        <v>16.808639514719623</v>
      </c>
      <c r="I67" s="2">
        <f t="array" ref="I67">MMULT(C67:H67,C$135:C$140)</f>
        <v>3.1847792057669539</v>
      </c>
      <c r="J67" s="2">
        <f t="shared" ref="J67:J130" si="2">I67-AVERAGE(B$2:B$132)</f>
        <v>1.5474452412459394</v>
      </c>
      <c r="K67" s="2">
        <f t="shared" ref="K67:K130" si="3">B67-I67</f>
        <v>-0.84809473135384961</v>
      </c>
    </row>
    <row r="68" spans="1:11" x14ac:dyDescent="0.25">
      <c r="A68" t="s">
        <v>64</v>
      </c>
      <c r="B68" s="2">
        <v>2.8215723090064984</v>
      </c>
      <c r="C68" s="5">
        <v>1</v>
      </c>
      <c r="D68" s="2">
        <v>9.7902225439948367</v>
      </c>
      <c r="E68" s="2">
        <v>22.38464595605673</v>
      </c>
      <c r="F68" s="2">
        <v>3.1060281639430714</v>
      </c>
      <c r="G68" s="2">
        <v>2.8114092007562199</v>
      </c>
      <c r="H68" s="2">
        <v>19.063271593844178</v>
      </c>
      <c r="I68" s="2">
        <f t="array" ref="I68">MMULT(C68:H68,C$135:C$140)</f>
        <v>1.1700314247307084</v>
      </c>
      <c r="J68" s="2">
        <f t="shared" si="2"/>
        <v>-0.46730253979030612</v>
      </c>
      <c r="K68" s="2">
        <f t="shared" si="3"/>
        <v>1.6515408842757899</v>
      </c>
    </row>
    <row r="69" spans="1:11" x14ac:dyDescent="0.25">
      <c r="A69" t="s">
        <v>63</v>
      </c>
      <c r="B69" s="2">
        <v>-6.7923784878392297</v>
      </c>
      <c r="C69" s="5">
        <v>1</v>
      </c>
      <c r="D69" s="2">
        <v>8.9902924331574017</v>
      </c>
      <c r="E69" s="2">
        <v>18.47307086588366</v>
      </c>
      <c r="F69" s="2">
        <v>4.2762107827412832</v>
      </c>
      <c r="G69" s="2">
        <v>3.0053894939038002</v>
      </c>
      <c r="H69" s="2">
        <v>15.885884027476948</v>
      </c>
      <c r="I69" s="2">
        <f t="array" ref="I69">MMULT(C69:H69,C$135:C$140)</f>
        <v>1.0763900216474214</v>
      </c>
      <c r="J69" s="2">
        <f t="shared" si="2"/>
        <v>-0.56094394287359317</v>
      </c>
      <c r="K69" s="2">
        <f t="shared" si="3"/>
        <v>-7.8687685094866513</v>
      </c>
    </row>
    <row r="70" spans="1:11" x14ac:dyDescent="0.25">
      <c r="A70" t="s">
        <v>62</v>
      </c>
      <c r="B70" s="2">
        <v>-1.605522388932485</v>
      </c>
      <c r="C70" s="5">
        <v>1</v>
      </c>
      <c r="D70" s="2">
        <v>7.108149015098955</v>
      </c>
      <c r="E70" s="2">
        <v>33.264157755736875</v>
      </c>
      <c r="F70" s="2">
        <v>4.9518366085418197</v>
      </c>
      <c r="G70" s="2">
        <v>5.1870835919799303</v>
      </c>
      <c r="H70" s="2">
        <v>39.606167698004391</v>
      </c>
      <c r="I70" s="2">
        <f t="array" ref="I70">MMULT(C70:H70,C$135:C$140)</f>
        <v>3.1164768276998509</v>
      </c>
      <c r="J70" s="2">
        <f t="shared" si="2"/>
        <v>1.4791428631788364</v>
      </c>
      <c r="K70" s="2">
        <f t="shared" si="3"/>
        <v>-4.7219992166323355</v>
      </c>
    </row>
    <row r="71" spans="1:11" x14ac:dyDescent="0.25">
      <c r="A71" t="s">
        <v>61</v>
      </c>
      <c r="B71" s="2">
        <v>4.8891885431561377</v>
      </c>
      <c r="C71" s="5">
        <v>1</v>
      </c>
      <c r="D71" s="2">
        <v>9.8614239812349993</v>
      </c>
      <c r="E71" s="2">
        <v>17.464305965669872</v>
      </c>
      <c r="F71" s="2">
        <v>2.8813035205769921</v>
      </c>
      <c r="G71" s="2">
        <v>2.3345093798802399</v>
      </c>
      <c r="H71" s="2">
        <v>16.780732240282621</v>
      </c>
      <c r="I71" s="2">
        <f t="array" ref="I71">MMULT(C71:H71,C$135:C$140)</f>
        <v>0.74493886376863994</v>
      </c>
      <c r="J71" s="2">
        <f t="shared" si="2"/>
        <v>-0.8923951007523746</v>
      </c>
      <c r="K71" s="2">
        <f t="shared" si="3"/>
        <v>4.1442496793874977</v>
      </c>
    </row>
    <row r="72" spans="1:11" x14ac:dyDescent="0.25">
      <c r="A72" t="s">
        <v>60</v>
      </c>
      <c r="B72" s="2">
        <v>0.32561634733323785</v>
      </c>
      <c r="C72" s="5">
        <v>1</v>
      </c>
      <c r="D72" s="2">
        <v>11.66696980543</v>
      </c>
      <c r="E72" s="2">
        <v>17.426776632707529</v>
      </c>
      <c r="F72" s="2">
        <v>-16.061942320789569</v>
      </c>
      <c r="G72" s="2">
        <v>1.7433207565384301</v>
      </c>
      <c r="H72" s="2">
        <v>17.095220983779669</v>
      </c>
      <c r="I72" s="2">
        <f t="array" ref="I72">MMULT(C72:H72,C$135:C$140)</f>
        <v>0.20136493576073539</v>
      </c>
      <c r="J72" s="2">
        <f t="shared" si="2"/>
        <v>-1.4359690287602791</v>
      </c>
      <c r="K72" s="2">
        <f t="shared" si="3"/>
        <v>0.12425141157250247</v>
      </c>
    </row>
    <row r="73" spans="1:11" x14ac:dyDescent="0.25">
      <c r="A73" t="s">
        <v>59</v>
      </c>
      <c r="B73" s="2">
        <v>2.1025696792488162</v>
      </c>
      <c r="C73" s="5">
        <v>1</v>
      </c>
      <c r="D73" s="2">
        <v>6.2681513793599581</v>
      </c>
      <c r="E73" s="2">
        <v>21.949703969058717</v>
      </c>
      <c r="F73" s="2">
        <v>3.3604237758712054</v>
      </c>
      <c r="G73" s="2">
        <v>5.6105144149236601</v>
      </c>
      <c r="H73" s="2">
        <v>14.251091450538341</v>
      </c>
      <c r="I73" s="2">
        <f t="array" ref="I73">MMULT(C73:H73,C$135:C$140)</f>
        <v>2.1259652224358527</v>
      </c>
      <c r="J73" s="2">
        <f t="shared" si="2"/>
        <v>0.48863125791483819</v>
      </c>
      <c r="K73" s="2">
        <f t="shared" si="3"/>
        <v>-2.3395543187036516E-2</v>
      </c>
    </row>
    <row r="74" spans="1:11" x14ac:dyDescent="0.25">
      <c r="A74" t="s">
        <v>58</v>
      </c>
      <c r="B74" s="2">
        <v>1.6495623307085054</v>
      </c>
      <c r="C74" s="5">
        <v>1</v>
      </c>
      <c r="D74" s="2">
        <v>5.9434789016793896</v>
      </c>
      <c r="E74" s="2">
        <v>12.307976926805487</v>
      </c>
      <c r="F74" s="2">
        <v>1.2837685891300461</v>
      </c>
      <c r="G74" s="2">
        <v>9.3708360560567208</v>
      </c>
      <c r="H74" s="2">
        <v>13.906709118136462</v>
      </c>
      <c r="I74" s="2">
        <f t="array" ref="I74">MMULT(C74:H74,C$135:C$140)</f>
        <v>1.0668920455087272</v>
      </c>
      <c r="J74" s="2">
        <f t="shared" si="2"/>
        <v>-0.57044191901228736</v>
      </c>
      <c r="K74" s="2">
        <f t="shared" si="3"/>
        <v>0.58267028519977826</v>
      </c>
    </row>
    <row r="75" spans="1:11" x14ac:dyDescent="0.25">
      <c r="A75" t="s">
        <v>57</v>
      </c>
      <c r="B75" s="2">
        <v>2.9277981951006211</v>
      </c>
      <c r="C75" s="5">
        <v>1</v>
      </c>
      <c r="D75" s="2">
        <v>9.3393890449105772</v>
      </c>
      <c r="E75" s="2">
        <v>21.042507745445878</v>
      </c>
      <c r="F75" s="2">
        <v>2.4956175230341771</v>
      </c>
      <c r="G75" s="2">
        <v>0.66289186576437598</v>
      </c>
      <c r="H75" s="2">
        <v>11.694845535961184</v>
      </c>
      <c r="I75" s="2">
        <f t="array" ref="I75">MMULT(C75:H75,C$135:C$140)</f>
        <v>1.3475929538410116</v>
      </c>
      <c r="J75" s="2">
        <f t="shared" si="2"/>
        <v>-0.28974101068000291</v>
      </c>
      <c r="K75" s="2">
        <f t="shared" si="3"/>
        <v>1.5802052412596095</v>
      </c>
    </row>
    <row r="76" spans="1:11" x14ac:dyDescent="0.25">
      <c r="A76" t="s">
        <v>56</v>
      </c>
      <c r="B76" s="2">
        <v>1.6588904999184706</v>
      </c>
      <c r="C76" s="5">
        <v>1</v>
      </c>
      <c r="D76" s="2">
        <v>6.796602673575892</v>
      </c>
      <c r="E76" s="2">
        <v>21.585792770593773</v>
      </c>
      <c r="F76" s="2">
        <v>2.857845696392336</v>
      </c>
      <c r="G76" s="2">
        <v>-1.6582669484636801</v>
      </c>
      <c r="H76" s="2">
        <v>15.743760228862531</v>
      </c>
      <c r="I76" s="2">
        <f t="array" ref="I76">MMULT(C76:H76,C$135:C$140)</f>
        <v>2.62607604706053</v>
      </c>
      <c r="J76" s="2">
        <f t="shared" si="2"/>
        <v>0.98874208253951545</v>
      </c>
      <c r="K76" s="2">
        <f t="shared" si="3"/>
        <v>-0.9671855471420594</v>
      </c>
    </row>
    <row r="77" spans="1:11" x14ac:dyDescent="0.25">
      <c r="A77" t="s">
        <v>55</v>
      </c>
      <c r="B77" s="2">
        <v>1.1578432690636049</v>
      </c>
      <c r="C77" s="5">
        <v>1</v>
      </c>
      <c r="D77" s="2">
        <v>10.32342153007947</v>
      </c>
      <c r="E77" s="2">
        <v>22.343224430710233</v>
      </c>
      <c r="F77" s="2">
        <v>27.452882374804339</v>
      </c>
      <c r="G77" s="2">
        <v>1.64206001768947</v>
      </c>
      <c r="H77" s="2">
        <v>17.174716605979327</v>
      </c>
      <c r="I77" s="2">
        <f t="array" ref="I77">MMULT(C77:H77,C$135:C$140)</f>
        <v>0.95652271967516878</v>
      </c>
      <c r="J77" s="2">
        <f t="shared" si="2"/>
        <v>-0.68081124484584576</v>
      </c>
      <c r="K77" s="2">
        <f t="shared" si="3"/>
        <v>0.20132054938843613</v>
      </c>
    </row>
    <row r="78" spans="1:11" x14ac:dyDescent="0.25">
      <c r="A78" t="s">
        <v>54</v>
      </c>
      <c r="B78" s="2">
        <v>3.0670048642490428</v>
      </c>
      <c r="C78" s="5">
        <v>1</v>
      </c>
      <c r="D78" s="2">
        <v>7.3783065511226313</v>
      </c>
      <c r="E78" s="2">
        <v>43.626284635673755</v>
      </c>
      <c r="F78" s="2">
        <v>-11.624799307984905</v>
      </c>
      <c r="G78" s="2">
        <v>2.3000926211793802</v>
      </c>
      <c r="H78" s="2">
        <v>12.84587537356694</v>
      </c>
      <c r="I78" s="2">
        <f t="array" ref="I78">MMULT(C78:H78,C$135:C$140)</f>
        <v>3.915760084776291</v>
      </c>
      <c r="J78" s="2">
        <f t="shared" si="2"/>
        <v>2.2784261202552765</v>
      </c>
      <c r="K78" s="2">
        <f t="shared" si="3"/>
        <v>-0.84875522052724817</v>
      </c>
    </row>
    <row r="79" spans="1:11" x14ac:dyDescent="0.25">
      <c r="A79" t="s">
        <v>53</v>
      </c>
      <c r="B79" s="2">
        <v>2.9815562603672845</v>
      </c>
      <c r="C79" s="5">
        <v>1</v>
      </c>
      <c r="D79" s="2">
        <v>9.3244137637104494</v>
      </c>
      <c r="E79" s="2">
        <v>19.834773762057363</v>
      </c>
      <c r="F79" s="2">
        <v>3.3619613696565671</v>
      </c>
      <c r="G79" s="2">
        <v>0.40565519030951103</v>
      </c>
      <c r="H79" s="2">
        <v>15.321051395914894</v>
      </c>
      <c r="I79" s="2">
        <f t="array" ref="I79">MMULT(C79:H79,C$135:C$140)</f>
        <v>1.3167924163648055</v>
      </c>
      <c r="J79" s="2">
        <f t="shared" si="2"/>
        <v>-0.32054154815620906</v>
      </c>
      <c r="K79" s="2">
        <f t="shared" si="3"/>
        <v>1.664763844002479</v>
      </c>
    </row>
    <row r="80" spans="1:11" x14ac:dyDescent="0.25">
      <c r="A80" t="s">
        <v>52</v>
      </c>
      <c r="B80" s="2">
        <v>-1.1393644482392915</v>
      </c>
      <c r="C80" s="5">
        <v>1</v>
      </c>
      <c r="D80" s="2">
        <v>9.1784898654616178</v>
      </c>
      <c r="E80" s="2">
        <v>21.087739537678075</v>
      </c>
      <c r="F80" s="2">
        <v>2.3133934138024013</v>
      </c>
      <c r="G80" s="2">
        <v>3.6359614212704998</v>
      </c>
      <c r="H80" s="2">
        <v>11.358333012457402</v>
      </c>
      <c r="I80" s="2">
        <f t="array" ref="I80">MMULT(C80:H80,C$135:C$140)</f>
        <v>1.1183990208850978</v>
      </c>
      <c r="J80" s="2">
        <f t="shared" si="2"/>
        <v>-0.51893494363591675</v>
      </c>
      <c r="K80" s="2">
        <f t="shared" si="3"/>
        <v>-2.2577634691243893</v>
      </c>
    </row>
    <row r="81" spans="1:11" x14ac:dyDescent="0.25">
      <c r="A81" t="s">
        <v>51</v>
      </c>
      <c r="B81" s="2">
        <v>5.4673252345609029</v>
      </c>
      <c r="C81" s="5">
        <v>1</v>
      </c>
      <c r="D81" s="2">
        <v>8.350841853907264</v>
      </c>
      <c r="E81" s="2">
        <v>25.952172453874599</v>
      </c>
      <c r="F81" s="2">
        <v>4.1910102153208841</v>
      </c>
      <c r="G81" s="2">
        <v>4.8377835142872101</v>
      </c>
      <c r="H81" s="2">
        <v>14.15363028289843</v>
      </c>
      <c r="I81" s="2">
        <f t="array" ref="I81">MMULT(C81:H81,C$135:C$140)</f>
        <v>1.7523237675446817</v>
      </c>
      <c r="J81" s="2">
        <f t="shared" si="2"/>
        <v>0.11498980302366713</v>
      </c>
      <c r="K81" s="2">
        <f t="shared" si="3"/>
        <v>3.7150014670162212</v>
      </c>
    </row>
    <row r="82" spans="1:11" x14ac:dyDescent="0.25">
      <c r="A82" t="s">
        <v>50</v>
      </c>
      <c r="B82" s="2">
        <v>3.3670897968129907</v>
      </c>
      <c r="C82" s="5">
        <v>1</v>
      </c>
      <c r="D82" s="2">
        <v>8.3272395115001832</v>
      </c>
      <c r="E82" s="2">
        <v>39.538590914865516</v>
      </c>
      <c r="F82" s="2">
        <v>17.456541335970243</v>
      </c>
      <c r="G82" s="2">
        <v>7.30481597480148</v>
      </c>
      <c r="H82" s="2">
        <v>12.113672735494188</v>
      </c>
      <c r="I82" s="2">
        <f t="array" ref="I82">MMULT(C82:H82,C$135:C$140)</f>
        <v>2.5941847877708182</v>
      </c>
      <c r="J82" s="2">
        <f t="shared" si="2"/>
        <v>0.95685082324980364</v>
      </c>
      <c r="K82" s="2">
        <f t="shared" si="3"/>
        <v>0.77290500904217252</v>
      </c>
    </row>
    <row r="83" spans="1:11" x14ac:dyDescent="0.25">
      <c r="A83" t="s">
        <v>49</v>
      </c>
      <c r="B83" s="2">
        <v>4.0779928727057353</v>
      </c>
      <c r="C83" s="5">
        <v>1</v>
      </c>
      <c r="D83" s="2">
        <v>9.0877270483374808</v>
      </c>
      <c r="E83" s="2">
        <v>31.9404948325184</v>
      </c>
      <c r="F83" s="2">
        <v>7.545323084412364</v>
      </c>
      <c r="G83" s="2">
        <v>0.361563704540798</v>
      </c>
      <c r="H83" s="2">
        <v>17.797905218126324</v>
      </c>
      <c r="I83" s="2">
        <f t="array" ref="I83">MMULT(C83:H83,C$135:C$140)</f>
        <v>2.4511788102280812</v>
      </c>
      <c r="J83" s="2">
        <f t="shared" si="2"/>
        <v>0.81384484570706661</v>
      </c>
      <c r="K83" s="2">
        <f t="shared" si="3"/>
        <v>1.6268140624776541</v>
      </c>
    </row>
    <row r="84" spans="1:11" x14ac:dyDescent="0.25">
      <c r="A84" t="s">
        <v>48</v>
      </c>
      <c r="B84" s="2">
        <v>1.0363955728459331</v>
      </c>
      <c r="C84" s="5">
        <v>1</v>
      </c>
      <c r="D84" s="2">
        <v>8.0778198319199195</v>
      </c>
      <c r="E84" s="2">
        <v>32.191683244003926</v>
      </c>
      <c r="F84" s="2">
        <v>1.3364718030674474</v>
      </c>
      <c r="G84" s="2">
        <v>0.19606552057642501</v>
      </c>
      <c r="H84" s="2">
        <v>19.368729205938308</v>
      </c>
      <c r="I84" s="2">
        <f t="array" ref="I84">MMULT(C84:H84,C$135:C$140)</f>
        <v>2.9137924686865198</v>
      </c>
      <c r="J84" s="2">
        <f t="shared" si="2"/>
        <v>1.2764585041655052</v>
      </c>
      <c r="K84" s="2">
        <f t="shared" si="3"/>
        <v>-1.8773968958405867</v>
      </c>
    </row>
    <row r="85" spans="1:11" x14ac:dyDescent="0.25">
      <c r="A85" t="s">
        <v>47</v>
      </c>
      <c r="B85" s="2">
        <v>-0.64712113483126643</v>
      </c>
      <c r="C85" s="5">
        <v>1</v>
      </c>
      <c r="D85" s="2">
        <v>6.2212236218667076</v>
      </c>
      <c r="E85" s="2">
        <v>46.121184359667829</v>
      </c>
      <c r="F85" s="2">
        <v>14.261358413943709</v>
      </c>
      <c r="G85" s="2">
        <v>2.7811063118294199</v>
      </c>
      <c r="H85" s="2">
        <v>21.671534283266087</v>
      </c>
      <c r="I85" s="2">
        <f t="array" ref="I85">MMULT(C85:H85,C$135:C$140)</f>
        <v>4.5182436839774613</v>
      </c>
      <c r="J85" s="2">
        <f t="shared" si="2"/>
        <v>2.8809097194564468</v>
      </c>
      <c r="K85" s="2">
        <f t="shared" si="3"/>
        <v>-5.1653648188087278</v>
      </c>
    </row>
    <row r="86" spans="1:11" x14ac:dyDescent="0.25">
      <c r="A86" t="s">
        <v>46</v>
      </c>
      <c r="B86" s="2">
        <v>-2.9681168453756044</v>
      </c>
      <c r="C86" s="5">
        <v>1</v>
      </c>
      <c r="D86" s="2">
        <v>8.6116719211771198</v>
      </c>
      <c r="E86" s="2">
        <v>12.745083221663716</v>
      </c>
      <c r="F86" s="2">
        <v>-1.427063909003399</v>
      </c>
      <c r="G86" s="2">
        <v>3.7223941442268802</v>
      </c>
      <c r="H86" s="2">
        <v>25.912794210150476</v>
      </c>
      <c r="I86" s="2">
        <f t="array" ref="I86">MMULT(C86:H86,C$135:C$140)</f>
        <v>0.80931677746699937</v>
      </c>
      <c r="J86" s="2">
        <f t="shared" si="2"/>
        <v>-0.82801718705401517</v>
      </c>
      <c r="K86" s="2">
        <f t="shared" si="3"/>
        <v>-3.7774336228426035</v>
      </c>
    </row>
    <row r="87" spans="1:11" x14ac:dyDescent="0.25">
      <c r="A87" t="s">
        <v>45</v>
      </c>
      <c r="B87" s="2">
        <v>5.0433722155644318</v>
      </c>
      <c r="C87" s="5">
        <v>1</v>
      </c>
      <c r="D87" s="2">
        <v>6.9456786577202392</v>
      </c>
      <c r="E87" s="2">
        <v>56.562259987049146</v>
      </c>
      <c r="F87" s="2">
        <v>0.60556918458699793</v>
      </c>
      <c r="G87" s="2">
        <v>5.5686854778492503</v>
      </c>
      <c r="H87" s="2">
        <v>11.564498829816513</v>
      </c>
      <c r="I87" s="2">
        <f t="array" ref="I87">MMULT(C87:H87,C$135:C$140)</f>
        <v>4.7917507527110157</v>
      </c>
      <c r="J87" s="2">
        <f t="shared" si="2"/>
        <v>3.1544167881900012</v>
      </c>
      <c r="K87" s="2">
        <f t="shared" si="3"/>
        <v>0.25162146285341613</v>
      </c>
    </row>
    <row r="88" spans="1:11" x14ac:dyDescent="0.25">
      <c r="A88" t="s">
        <v>44</v>
      </c>
      <c r="B88" s="2">
        <v>1.0836095970728366</v>
      </c>
      <c r="C88" s="5">
        <v>1</v>
      </c>
      <c r="D88" s="2">
        <v>10.878887074361646</v>
      </c>
      <c r="E88" s="2">
        <v>21.282522490055502</v>
      </c>
      <c r="F88" s="2">
        <v>3.9346348932788442</v>
      </c>
      <c r="G88" s="2">
        <v>2.63369910249593</v>
      </c>
      <c r="H88" s="2">
        <v>24.50635423519001</v>
      </c>
      <c r="I88" s="2">
        <f t="array" ref="I88">MMULT(C88:H88,C$135:C$140)</f>
        <v>0.74731971514204454</v>
      </c>
      <c r="J88" s="2">
        <f t="shared" si="2"/>
        <v>-0.89001424937897</v>
      </c>
      <c r="K88" s="2">
        <f t="shared" si="3"/>
        <v>0.33628988193079201</v>
      </c>
    </row>
    <row r="89" spans="1:11" x14ac:dyDescent="0.25">
      <c r="A89" t="s">
        <v>43</v>
      </c>
      <c r="B89" s="2">
        <v>-5.0536891381014613</v>
      </c>
      <c r="C89" s="5">
        <v>1</v>
      </c>
      <c r="D89" s="2">
        <v>7.6111259857293572</v>
      </c>
      <c r="E89" s="2">
        <v>17.134941188385248</v>
      </c>
      <c r="F89" s="2">
        <v>4.017278196540266</v>
      </c>
      <c r="G89" s="2">
        <v>5.3762899084412998</v>
      </c>
      <c r="H89" s="2">
        <v>15.644998722010831</v>
      </c>
      <c r="I89" s="2">
        <f t="array" ref="I89">MMULT(C89:H89,C$135:C$140)</f>
        <v>1.2487805912792398</v>
      </c>
      <c r="J89" s="2">
        <f t="shared" si="2"/>
        <v>-0.38855337324177475</v>
      </c>
      <c r="K89" s="2">
        <f t="shared" si="3"/>
        <v>-6.302469729380701</v>
      </c>
    </row>
    <row r="90" spans="1:11" x14ac:dyDescent="0.25">
      <c r="A90" t="s">
        <v>42</v>
      </c>
      <c r="B90" s="2">
        <v>1.9604439071519835</v>
      </c>
      <c r="C90" s="5">
        <v>1</v>
      </c>
      <c r="D90" s="2">
        <v>6.3498854858653129</v>
      </c>
      <c r="E90" s="2">
        <v>30.244143468804978</v>
      </c>
      <c r="F90" s="2">
        <v>5.5542509022381763</v>
      </c>
      <c r="G90" s="2">
        <v>-2.4897926507085102</v>
      </c>
      <c r="H90" s="2">
        <v>17.237046802151088</v>
      </c>
      <c r="I90" s="2">
        <f t="array" ref="I90">MMULT(C90:H90,C$135:C$140)</f>
        <v>3.617786647596974</v>
      </c>
      <c r="J90" s="2">
        <f t="shared" si="2"/>
        <v>1.9804526830759595</v>
      </c>
      <c r="K90" s="2">
        <f t="shared" si="3"/>
        <v>-1.6573427404449905</v>
      </c>
    </row>
    <row r="91" spans="1:11" x14ac:dyDescent="0.25">
      <c r="A91" t="s">
        <v>41</v>
      </c>
      <c r="B91" s="2">
        <v>-0.37972244679122014</v>
      </c>
      <c r="C91" s="5">
        <v>1</v>
      </c>
      <c r="D91" s="2">
        <v>7.6146958810330663</v>
      </c>
      <c r="E91" s="2">
        <v>26.206547693028437</v>
      </c>
      <c r="F91" s="2">
        <v>0.73620510704256881</v>
      </c>
      <c r="G91" s="2">
        <v>11.396794968716801</v>
      </c>
      <c r="H91" s="2">
        <v>5.8880838853203281</v>
      </c>
      <c r="I91" s="2">
        <f t="array" ref="I91">MMULT(C91:H91,C$135:C$140)</f>
        <v>1.323493698814713</v>
      </c>
      <c r="J91" s="2">
        <f t="shared" si="2"/>
        <v>-0.31384026570630152</v>
      </c>
      <c r="K91" s="2">
        <f t="shared" si="3"/>
        <v>-1.7032161456059332</v>
      </c>
    </row>
    <row r="92" spans="1:11" x14ac:dyDescent="0.25">
      <c r="A92" t="s">
        <v>40</v>
      </c>
      <c r="B92" s="2">
        <v>3.1751839609034818</v>
      </c>
      <c r="C92" s="5">
        <v>1</v>
      </c>
      <c r="D92" s="2">
        <v>8.7142346182261488</v>
      </c>
      <c r="E92" s="2">
        <v>34.542564192668323</v>
      </c>
      <c r="F92" s="2">
        <v>4.3795254341103718</v>
      </c>
      <c r="G92" s="2">
        <v>0.76643957345968805</v>
      </c>
      <c r="H92" s="2">
        <v>14.035817770434333</v>
      </c>
      <c r="I92" s="2">
        <f t="array" ref="I92">MMULT(C92:H92,C$135:C$140)</f>
        <v>2.7400141565970233</v>
      </c>
      <c r="J92" s="2">
        <f t="shared" si="2"/>
        <v>1.1026801920760088</v>
      </c>
      <c r="K92" s="2">
        <f t="shared" si="3"/>
        <v>0.43516980430645846</v>
      </c>
    </row>
    <row r="93" spans="1:11" x14ac:dyDescent="0.25">
      <c r="A93" t="s">
        <v>39</v>
      </c>
      <c r="B93" s="2">
        <v>0.47416515657732816</v>
      </c>
      <c r="C93" s="5">
        <v>1</v>
      </c>
      <c r="D93" s="2">
        <v>11.311231047138333</v>
      </c>
      <c r="E93" s="2">
        <v>28.993565037077108</v>
      </c>
      <c r="F93" s="2">
        <v>3.1573469874829745</v>
      </c>
      <c r="G93" s="2">
        <v>2.1677300330540499</v>
      </c>
      <c r="H93" s="2">
        <v>24.418937498591294</v>
      </c>
      <c r="I93" s="2">
        <f t="array" ref="I93">MMULT(C93:H93,C$135:C$140)</f>
        <v>1.2867730462836138</v>
      </c>
      <c r="J93" s="2">
        <f t="shared" si="2"/>
        <v>-0.35056091823740076</v>
      </c>
      <c r="K93" s="2">
        <f t="shared" si="3"/>
        <v>-0.81260788970628561</v>
      </c>
    </row>
    <row r="94" spans="1:11" x14ac:dyDescent="0.25">
      <c r="A94" t="s">
        <v>38</v>
      </c>
      <c r="B94" s="2">
        <v>-4.5244211003259096</v>
      </c>
      <c r="C94" s="5">
        <v>1</v>
      </c>
      <c r="D94" s="2">
        <v>9.7123986111977647</v>
      </c>
      <c r="E94" s="2">
        <v>20.502171057907869</v>
      </c>
      <c r="F94" s="2">
        <v>4.4801492089095856</v>
      </c>
      <c r="G94" s="2">
        <v>0.13379505745318199</v>
      </c>
      <c r="H94" s="2">
        <v>24.570107971540452</v>
      </c>
      <c r="I94" s="2">
        <f t="array" ref="I94">MMULT(C94:H94,C$135:C$140)</f>
        <v>1.3629101025784713</v>
      </c>
      <c r="J94" s="2">
        <f t="shared" si="2"/>
        <v>-0.2744238619425432</v>
      </c>
      <c r="K94" s="2">
        <f t="shared" si="3"/>
        <v>-5.8873312029043809</v>
      </c>
    </row>
    <row r="95" spans="1:11" x14ac:dyDescent="0.25">
      <c r="A95" t="s">
        <v>37</v>
      </c>
      <c r="B95" s="2">
        <v>-1.039798675233726</v>
      </c>
      <c r="C95" s="5">
        <v>1</v>
      </c>
      <c r="D95" s="2">
        <v>7.3013540375195793</v>
      </c>
      <c r="E95" s="2">
        <v>15.610770058497888</v>
      </c>
      <c r="F95" s="2">
        <v>0.79720537886686393</v>
      </c>
      <c r="G95" s="2">
        <v>10.5783618004555</v>
      </c>
      <c r="H95" s="2">
        <v>11.736839291578521</v>
      </c>
      <c r="I95" s="2">
        <f t="array" ref="I95">MMULT(C95:H95,C$135:C$140)</f>
        <v>0.69343091546001745</v>
      </c>
      <c r="J95" s="2">
        <f t="shared" si="2"/>
        <v>-0.94390304906099709</v>
      </c>
      <c r="K95" s="2">
        <f t="shared" si="3"/>
        <v>-1.7332295906937434</v>
      </c>
    </row>
    <row r="96" spans="1:11" x14ac:dyDescent="0.25">
      <c r="A96" t="s">
        <v>36</v>
      </c>
      <c r="B96" s="2">
        <v>1.3189183391726544</v>
      </c>
      <c r="C96" s="5">
        <v>1</v>
      </c>
      <c r="D96" s="2">
        <v>9.6545500336687038</v>
      </c>
      <c r="E96" s="2">
        <v>40.414948623369781</v>
      </c>
      <c r="F96" s="2">
        <v>8.8192448081609811</v>
      </c>
      <c r="G96" s="2">
        <v>-0.355083821021212</v>
      </c>
      <c r="H96" s="2">
        <v>11.91168369241087</v>
      </c>
      <c r="I96" s="2">
        <f t="array" ref="I96">MMULT(C96:H96,C$135:C$140)</f>
        <v>2.9496024601403525</v>
      </c>
      <c r="J96" s="2">
        <f t="shared" si="2"/>
        <v>1.312268495619338</v>
      </c>
      <c r="K96" s="2">
        <f t="shared" si="3"/>
        <v>-1.6306841209676981</v>
      </c>
    </row>
    <row r="97" spans="1:11" x14ac:dyDescent="0.25">
      <c r="A97" t="s">
        <v>35</v>
      </c>
      <c r="B97" s="2">
        <v>-1.2867359851773301</v>
      </c>
      <c r="C97" s="5">
        <v>1</v>
      </c>
      <c r="D97" s="2">
        <v>8.6665912726118979</v>
      </c>
      <c r="E97" s="2">
        <v>22.408820599261077</v>
      </c>
      <c r="F97" s="2">
        <v>1.5630716425918214</v>
      </c>
      <c r="G97" s="2">
        <v>2.7570972756279</v>
      </c>
      <c r="H97" s="2">
        <v>11.774344484340626</v>
      </c>
      <c r="I97" s="2">
        <f t="array" ref="I97">MMULT(C97:H97,C$135:C$140)</f>
        <v>1.5173101416933603</v>
      </c>
      <c r="J97" s="2">
        <f t="shared" si="2"/>
        <v>-0.12002382282765423</v>
      </c>
      <c r="K97" s="2">
        <f t="shared" si="3"/>
        <v>-2.8040461268706904</v>
      </c>
    </row>
    <row r="98" spans="1:11" x14ac:dyDescent="0.25">
      <c r="A98" t="s">
        <v>34</v>
      </c>
      <c r="B98" s="2">
        <v>0.51249373517565289</v>
      </c>
      <c r="C98" s="5">
        <v>1</v>
      </c>
      <c r="D98" s="2">
        <v>8.8452351136745904</v>
      </c>
      <c r="E98" s="2">
        <v>20.853433017198107</v>
      </c>
      <c r="F98" s="2">
        <v>3.9197658584069859</v>
      </c>
      <c r="G98" s="2">
        <v>2.13715342569978</v>
      </c>
      <c r="H98" s="2">
        <v>13.304889969090958</v>
      </c>
      <c r="I98" s="2">
        <f t="array" ref="I98">MMULT(C98:H98,C$135:C$140)</f>
        <v>1.3876185504215717</v>
      </c>
      <c r="J98" s="2">
        <f t="shared" si="2"/>
        <v>-0.24971541409944287</v>
      </c>
      <c r="K98" s="2">
        <f t="shared" si="3"/>
        <v>-0.87512481524591879</v>
      </c>
    </row>
    <row r="99" spans="1:11" x14ac:dyDescent="0.25">
      <c r="A99" t="s">
        <v>33</v>
      </c>
      <c r="B99" s="2">
        <v>4.6040070815897423</v>
      </c>
      <c r="C99" s="5">
        <v>1</v>
      </c>
      <c r="D99" s="2">
        <v>8.0870538602196529</v>
      </c>
      <c r="E99" s="2">
        <v>26.189694083608522</v>
      </c>
      <c r="F99" s="2">
        <v>2.0396578931775307</v>
      </c>
      <c r="G99" s="2">
        <v>2.4802785871650901</v>
      </c>
      <c r="H99" s="2">
        <v>12.52636698280698</v>
      </c>
      <c r="I99" s="2">
        <f t="array" ref="I99">MMULT(C99:H99,C$135:C$140)</f>
        <v>2.0908273214049657</v>
      </c>
      <c r="J99" s="2">
        <f t="shared" si="2"/>
        <v>0.4534933568839512</v>
      </c>
      <c r="K99" s="2">
        <f t="shared" si="3"/>
        <v>2.5131797601847765</v>
      </c>
    </row>
    <row r="100" spans="1:11" x14ac:dyDescent="0.25">
      <c r="A100" t="s">
        <v>32</v>
      </c>
      <c r="B100" s="2">
        <v>4.5515908674294252</v>
      </c>
      <c r="C100" s="5">
        <v>1</v>
      </c>
      <c r="D100" s="2">
        <v>9.6465598275328492</v>
      </c>
      <c r="E100" s="2">
        <v>19.749945142319618</v>
      </c>
      <c r="F100" s="2">
        <v>2.4165145047203835</v>
      </c>
      <c r="G100" s="2">
        <v>2.2274788093829998</v>
      </c>
      <c r="H100" s="2">
        <v>18.001930290968634</v>
      </c>
      <c r="I100" s="2">
        <f t="array" ref="I100">MMULT(C100:H100,C$135:C$140)</f>
        <v>1.0472546197090464</v>
      </c>
      <c r="J100" s="2">
        <f t="shared" si="2"/>
        <v>-0.59007934481196811</v>
      </c>
      <c r="K100" s="2">
        <f t="shared" si="3"/>
        <v>3.5043362477203788</v>
      </c>
    </row>
    <row r="101" spans="1:11" x14ac:dyDescent="0.25">
      <c r="A101" t="s">
        <v>31</v>
      </c>
      <c r="B101" s="2">
        <v>2.3793838431460017</v>
      </c>
      <c r="C101" s="5">
        <v>1</v>
      </c>
      <c r="D101" s="2">
        <v>10.067414058153489</v>
      </c>
      <c r="E101" s="2">
        <v>18.998705618167921</v>
      </c>
      <c r="F101" s="2">
        <v>3.4637723693829088</v>
      </c>
      <c r="G101" s="2">
        <v>0.33817841004612498</v>
      </c>
      <c r="H101" s="2">
        <v>16.881193274217733</v>
      </c>
      <c r="I101" s="2">
        <f t="array" ref="I101">MMULT(C101:H101,C$135:C$140)</f>
        <v>0.99136131483340084</v>
      </c>
      <c r="J101" s="2">
        <f t="shared" si="2"/>
        <v>-0.6459726496876137</v>
      </c>
      <c r="K101" s="2">
        <f t="shared" si="3"/>
        <v>1.3880225283126009</v>
      </c>
    </row>
    <row r="102" spans="1:11" x14ac:dyDescent="0.25">
      <c r="A102" t="s">
        <v>30</v>
      </c>
      <c r="B102" s="2">
        <v>-1.018243324854069</v>
      </c>
      <c r="C102" s="5">
        <v>1</v>
      </c>
      <c r="D102" s="2">
        <v>11.096016124244549</v>
      </c>
      <c r="E102" s="2">
        <v>42.580300617338793</v>
      </c>
      <c r="F102" s="2">
        <v>-1.5995658189634256</v>
      </c>
      <c r="G102" s="2">
        <v>-0.66664112486110205</v>
      </c>
      <c r="H102" s="2">
        <v>18.519631508075669</v>
      </c>
      <c r="I102" s="2">
        <f t="array" ref="I102">MMULT(C102:H102,C$135:C$140)</f>
        <v>2.7450871476722907</v>
      </c>
      <c r="J102" s="2">
        <f t="shared" si="2"/>
        <v>1.1077531831512761</v>
      </c>
      <c r="K102" s="2">
        <f t="shared" si="3"/>
        <v>-3.7633304725263597</v>
      </c>
    </row>
    <row r="103" spans="1:11" x14ac:dyDescent="0.25">
      <c r="A103" t="s">
        <v>29</v>
      </c>
      <c r="B103" s="2">
        <v>4.7767992135503903</v>
      </c>
      <c r="C103" s="5">
        <v>1</v>
      </c>
      <c r="D103" s="2">
        <v>9.4254428270154804</v>
      </c>
      <c r="E103" s="2">
        <v>22.930342161639068</v>
      </c>
      <c r="F103" s="2">
        <v>2.9452643370863196</v>
      </c>
      <c r="G103" s="2">
        <v>3.8278543259942799</v>
      </c>
      <c r="H103" s="2">
        <v>17.333189784669457</v>
      </c>
      <c r="I103" s="2">
        <f t="array" ref="I103">MMULT(C103:H103,C$135:C$140)</f>
        <v>1.2339019758977372</v>
      </c>
      <c r="J103" s="2">
        <f t="shared" si="2"/>
        <v>-0.40343198862327734</v>
      </c>
      <c r="K103" s="2">
        <f t="shared" si="3"/>
        <v>3.5428972376526531</v>
      </c>
    </row>
    <row r="104" spans="1:11" x14ac:dyDescent="0.25">
      <c r="A104" t="s">
        <v>28</v>
      </c>
      <c r="B104" s="2">
        <v>1.4107312820710121</v>
      </c>
      <c r="C104" s="5">
        <v>1</v>
      </c>
      <c r="D104" s="2">
        <v>9.3388051282427185</v>
      </c>
      <c r="E104" s="2">
        <v>23.106316352873932</v>
      </c>
      <c r="F104" s="2">
        <v>1.8810053857692368</v>
      </c>
      <c r="G104" s="2">
        <v>4.4703666076017496</v>
      </c>
      <c r="H104" s="2">
        <v>18.302965757078169</v>
      </c>
      <c r="I104" s="2">
        <f t="array" ref="I104">MMULT(C104:H104,C$135:C$140)</f>
        <v>1.2350339520261995</v>
      </c>
      <c r="J104" s="2">
        <f t="shared" si="2"/>
        <v>-0.40230001249481506</v>
      </c>
      <c r="K104" s="2">
        <f t="shared" si="3"/>
        <v>0.17569733004481258</v>
      </c>
    </row>
    <row r="105" spans="1:11" x14ac:dyDescent="0.25">
      <c r="A105" t="s">
        <v>27</v>
      </c>
      <c r="B105" s="2">
        <v>6.6120391270248149</v>
      </c>
      <c r="C105" s="5">
        <v>1</v>
      </c>
      <c r="D105" s="2">
        <v>6.6634994029767212</v>
      </c>
      <c r="E105" s="2">
        <v>27.054702444915741</v>
      </c>
      <c r="F105" s="2">
        <v>3.7130225361804539</v>
      </c>
      <c r="G105" s="2">
        <v>3.3478765503763999</v>
      </c>
      <c r="H105" s="2">
        <v>15.80100775573348</v>
      </c>
      <c r="I105" s="2">
        <f t="array" ref="I105">MMULT(C105:H105,C$135:C$140)</f>
        <v>2.64896471203387</v>
      </c>
      <c r="J105" s="2">
        <f t="shared" si="2"/>
        <v>1.0116307475128554</v>
      </c>
      <c r="K105" s="2">
        <f t="shared" si="3"/>
        <v>3.9630744149909449</v>
      </c>
    </row>
    <row r="106" spans="1:11" x14ac:dyDescent="0.25">
      <c r="A106" t="s">
        <v>26</v>
      </c>
      <c r="B106" s="2">
        <v>-1.3332563775994117</v>
      </c>
      <c r="C106" s="5">
        <v>1</v>
      </c>
      <c r="D106" s="2">
        <v>10.057879494317602</v>
      </c>
      <c r="E106" s="2">
        <v>28.77596270864386</v>
      </c>
      <c r="F106" s="2">
        <v>0.57538013588878967</v>
      </c>
      <c r="G106" s="2">
        <v>-2.0933333333333302</v>
      </c>
      <c r="H106" s="2">
        <v>23.848684712406012</v>
      </c>
      <c r="I106" s="2">
        <f t="array" ref="I106">MMULT(C106:H106,C$135:C$140)</f>
        <v>2.1598554330783615</v>
      </c>
      <c r="J106" s="2">
        <f t="shared" si="2"/>
        <v>0.52252146855734694</v>
      </c>
      <c r="K106" s="2">
        <f t="shared" si="3"/>
        <v>-3.4931118106777732</v>
      </c>
    </row>
    <row r="107" spans="1:11" x14ac:dyDescent="0.25">
      <c r="A107" t="s">
        <v>25</v>
      </c>
      <c r="B107" s="2">
        <v>2.4159365405914031</v>
      </c>
      <c r="C107" s="5">
        <v>1</v>
      </c>
      <c r="D107" s="2">
        <v>7.2900138574394582</v>
      </c>
      <c r="E107" s="2">
        <v>32.781232939759164</v>
      </c>
      <c r="F107" s="2">
        <v>4.1705600500108257</v>
      </c>
      <c r="G107" s="2">
        <v>1.7585651759565899</v>
      </c>
      <c r="H107" s="2">
        <v>13.632496773777541</v>
      </c>
      <c r="I107" s="2">
        <f t="array" ref="I107">MMULT(C107:H107,C$135:C$140)</f>
        <v>3.025840237111785</v>
      </c>
      <c r="J107" s="2">
        <f t="shared" si="2"/>
        <v>1.3885062725907704</v>
      </c>
      <c r="K107" s="2">
        <f t="shared" si="3"/>
        <v>-0.6099036965203819</v>
      </c>
    </row>
    <row r="108" spans="1:11" x14ac:dyDescent="0.25">
      <c r="A108" t="s">
        <v>24</v>
      </c>
      <c r="B108" s="2">
        <v>4.8133487794971472</v>
      </c>
      <c r="C108" s="5">
        <v>1</v>
      </c>
      <c r="D108" s="2">
        <v>8.8890879837068137</v>
      </c>
      <c r="E108" s="2">
        <v>25.104050595112348</v>
      </c>
      <c r="F108" s="2">
        <v>8.2927787831704425</v>
      </c>
      <c r="G108" s="2">
        <v>1.8492298451108999</v>
      </c>
      <c r="H108" s="2">
        <v>16.645616317653928</v>
      </c>
      <c r="I108" s="2">
        <f t="array" ref="I108">MMULT(C108:H108,C$135:C$140)</f>
        <v>1.7831252891980758</v>
      </c>
      <c r="J108" s="2">
        <f t="shared" si="2"/>
        <v>0.14579132467706124</v>
      </c>
      <c r="K108" s="2">
        <f t="shared" si="3"/>
        <v>3.0302234902990715</v>
      </c>
    </row>
    <row r="109" spans="1:11" x14ac:dyDescent="0.25">
      <c r="A109" t="s">
        <v>23</v>
      </c>
      <c r="B109" s="2">
        <v>4.3815569297974974</v>
      </c>
      <c r="C109" s="5">
        <v>1</v>
      </c>
      <c r="D109" s="2">
        <v>9.7044770004289802</v>
      </c>
      <c r="E109" s="2">
        <v>31.140055969994485</v>
      </c>
      <c r="F109" s="2">
        <v>13.396771922303008</v>
      </c>
      <c r="G109" s="2">
        <v>1.80611159983627</v>
      </c>
      <c r="H109" s="2">
        <v>21.424978588433959</v>
      </c>
      <c r="I109" s="2">
        <f t="array" ref="I109">MMULT(C109:H109,C$135:C$140)</f>
        <v>2.0304423403860916</v>
      </c>
      <c r="J109" s="2">
        <f t="shared" si="2"/>
        <v>0.39310837586507708</v>
      </c>
      <c r="K109" s="2">
        <f t="shared" si="3"/>
        <v>2.3511145894114058</v>
      </c>
    </row>
    <row r="110" spans="1:11" x14ac:dyDescent="0.25">
      <c r="A110" t="s">
        <v>22</v>
      </c>
      <c r="B110" s="2">
        <v>3.3057518046324361</v>
      </c>
      <c r="C110" s="5">
        <v>1</v>
      </c>
      <c r="D110" s="2">
        <v>6.2803793299455251</v>
      </c>
      <c r="E110" s="2">
        <v>13.002797262902321</v>
      </c>
      <c r="F110" s="2">
        <v>8.3083418603436883</v>
      </c>
      <c r="G110" s="2">
        <v>14.803058568175899</v>
      </c>
      <c r="H110" s="2">
        <v>8.3740735702438709</v>
      </c>
      <c r="I110" s="2">
        <f t="array" ref="I110">MMULT(C110:H110,C$135:C$140)</f>
        <v>0.37184547830849357</v>
      </c>
      <c r="J110" s="2">
        <f t="shared" si="2"/>
        <v>-1.2654884862125209</v>
      </c>
      <c r="K110" s="2">
        <f t="shared" si="3"/>
        <v>2.9339063263239424</v>
      </c>
    </row>
    <row r="111" spans="1:11" x14ac:dyDescent="0.25">
      <c r="A111" t="s">
        <v>21</v>
      </c>
      <c r="B111" s="2">
        <v>-0.41279466794151176</v>
      </c>
      <c r="C111" s="5">
        <v>1</v>
      </c>
      <c r="D111" s="2">
        <v>11.100266232033125</v>
      </c>
      <c r="E111" s="2">
        <v>24.859107464876114</v>
      </c>
      <c r="F111" s="2">
        <v>28.346207688294463</v>
      </c>
      <c r="G111" s="2">
        <v>0.56526056878035802</v>
      </c>
      <c r="H111" s="2">
        <v>10.252898283322599</v>
      </c>
      <c r="I111" s="2">
        <f t="array" ref="I111">MMULT(C111:H111,C$135:C$140)</f>
        <v>0.89399870966853623</v>
      </c>
      <c r="J111" s="2">
        <f t="shared" si="2"/>
        <v>-0.74333525485247831</v>
      </c>
      <c r="K111" s="2">
        <f t="shared" si="3"/>
        <v>-1.306793377610048</v>
      </c>
    </row>
    <row r="112" spans="1:11" x14ac:dyDescent="0.25">
      <c r="A112" t="s">
        <v>20</v>
      </c>
      <c r="B112" s="2">
        <v>2.1800397903293742</v>
      </c>
      <c r="C112" s="5">
        <v>1</v>
      </c>
      <c r="D112" s="2">
        <v>9.8733554839991626</v>
      </c>
      <c r="E112" s="2">
        <v>23.55923752213241</v>
      </c>
      <c r="F112" s="2">
        <v>2.2008887429179511</v>
      </c>
      <c r="G112" s="2">
        <v>2.6645613342544299</v>
      </c>
      <c r="H112" s="2">
        <v>19.674370826573949</v>
      </c>
      <c r="I112" s="2">
        <f t="array" ref="I112">MMULT(C112:H112,C$135:C$140)</f>
        <v>1.2640124802960304</v>
      </c>
      <c r="J112" s="2">
        <f t="shared" si="2"/>
        <v>-0.37332148422498412</v>
      </c>
      <c r="K112" s="2">
        <f t="shared" si="3"/>
        <v>0.91602731003334381</v>
      </c>
    </row>
    <row r="113" spans="1:11" x14ac:dyDescent="0.25">
      <c r="A113" t="s">
        <v>19</v>
      </c>
      <c r="B113" s="2">
        <v>2.4899049057257088</v>
      </c>
      <c r="C113" s="5">
        <v>1</v>
      </c>
      <c r="D113" s="2">
        <v>10.170300115031356</v>
      </c>
      <c r="E113" s="2">
        <v>20.719715726496833</v>
      </c>
      <c r="F113" s="2">
        <v>3.1563997700713053</v>
      </c>
      <c r="G113" s="2">
        <v>1.6305226075433801</v>
      </c>
      <c r="H113" s="2">
        <v>18.402491325576122</v>
      </c>
      <c r="I113" s="2">
        <f t="array" ref="I113">MMULT(C113:H113,C$135:C$140)</f>
        <v>0.9925179087490561</v>
      </c>
      <c r="J113" s="2">
        <f t="shared" si="2"/>
        <v>-0.64481605577195844</v>
      </c>
      <c r="K113" s="2">
        <f t="shared" si="3"/>
        <v>1.4973869969766527</v>
      </c>
    </row>
    <row r="114" spans="1:11" x14ac:dyDescent="0.25">
      <c r="A114" t="s">
        <v>18</v>
      </c>
      <c r="B114" s="2">
        <v>-1.1791433326092857</v>
      </c>
      <c r="C114" s="5">
        <v>1</v>
      </c>
      <c r="D114" s="2">
        <v>8.7599869185256143</v>
      </c>
      <c r="E114" s="2">
        <v>17.589013570440777</v>
      </c>
      <c r="F114" s="2">
        <v>1.3159038504245759</v>
      </c>
      <c r="G114" s="2">
        <v>4.1243507248623903</v>
      </c>
      <c r="H114" s="2">
        <v>21.2957368984524</v>
      </c>
      <c r="I114" s="2">
        <f t="array" ref="I114">MMULT(C114:H114,C$135:C$140)</f>
        <v>1.0574599982415991</v>
      </c>
      <c r="J114" s="2">
        <f t="shared" si="2"/>
        <v>-0.57987396627941545</v>
      </c>
      <c r="K114" s="2">
        <f t="shared" si="3"/>
        <v>-2.236603330850885</v>
      </c>
    </row>
    <row r="115" spans="1:11" x14ac:dyDescent="0.25">
      <c r="A115" t="s">
        <v>17</v>
      </c>
      <c r="B115" s="2">
        <v>1.3458621708921896</v>
      </c>
      <c r="C115" s="5">
        <v>1</v>
      </c>
      <c r="D115" s="2">
        <v>10.321847858716747</v>
      </c>
      <c r="E115" s="2">
        <v>20.772559151394791</v>
      </c>
      <c r="F115" s="2">
        <v>1.0630380479022146</v>
      </c>
      <c r="G115" s="2">
        <v>0.69953624171701501</v>
      </c>
      <c r="H115" s="2">
        <v>18.873898191797373</v>
      </c>
      <c r="I115" s="2">
        <f t="array" ref="I115">MMULT(C115:H115,C$135:C$140)</f>
        <v>1.0452254804591394</v>
      </c>
      <c r="J115" s="2">
        <f t="shared" si="2"/>
        <v>-0.59210848406187511</v>
      </c>
      <c r="K115" s="2">
        <f t="shared" si="3"/>
        <v>0.30063669043305019</v>
      </c>
    </row>
    <row r="116" spans="1:11" x14ac:dyDescent="0.25">
      <c r="A116" t="s">
        <v>16</v>
      </c>
      <c r="B116" s="2">
        <v>1.6595281877087302</v>
      </c>
      <c r="C116" s="5">
        <v>1</v>
      </c>
      <c r="D116" s="2">
        <v>8.3139912588893043</v>
      </c>
      <c r="E116" s="2">
        <v>27.388461993908962</v>
      </c>
      <c r="F116" s="2">
        <v>0.90250879648914184</v>
      </c>
      <c r="G116" s="2">
        <v>3.5283935823180901</v>
      </c>
      <c r="H116" s="2">
        <v>9.4364367423839326</v>
      </c>
      <c r="I116" s="2">
        <f t="array" ref="I116">MMULT(C116:H116,C$135:C$140)</f>
        <v>1.9715443997480213</v>
      </c>
      <c r="J116" s="2">
        <f t="shared" si="2"/>
        <v>0.33421043522700677</v>
      </c>
      <c r="K116" s="2">
        <f t="shared" si="3"/>
        <v>-0.31201621203929109</v>
      </c>
    </row>
    <row r="117" spans="1:11" x14ac:dyDescent="0.25">
      <c r="A117" t="s">
        <v>15</v>
      </c>
      <c r="B117" s="2">
        <v>-4.8581834870656877</v>
      </c>
      <c r="C117" s="5">
        <v>1</v>
      </c>
      <c r="D117" s="2">
        <v>6.4359376091898435</v>
      </c>
      <c r="E117" s="2">
        <v>8.2513496552837875</v>
      </c>
      <c r="F117" s="2">
        <v>2.704888590845409</v>
      </c>
      <c r="G117" s="2">
        <v>50.994051500297097</v>
      </c>
      <c r="H117" s="2">
        <v>3.637864266027055</v>
      </c>
      <c r="I117" s="2">
        <f t="array" ref="I117">MMULT(C117:H117,C$135:C$140)</f>
        <v>-3.658295450757759</v>
      </c>
      <c r="J117" s="2">
        <f t="shared" si="2"/>
        <v>-5.2956294152787731</v>
      </c>
      <c r="K117" s="2">
        <f t="shared" si="3"/>
        <v>-1.1998880363079287</v>
      </c>
    </row>
    <row r="118" spans="1:11" x14ac:dyDescent="0.25">
      <c r="A118" t="s">
        <v>14</v>
      </c>
      <c r="B118" s="2">
        <v>0.17566964826308151</v>
      </c>
      <c r="C118" s="5">
        <v>1</v>
      </c>
      <c r="D118" s="2">
        <v>10.907588782428745</v>
      </c>
      <c r="E118" s="2">
        <v>25.234815390881021</v>
      </c>
      <c r="F118" s="2">
        <v>3.1713714599729244</v>
      </c>
      <c r="G118" s="2">
        <v>1.7841509740383199</v>
      </c>
      <c r="H118" s="2">
        <v>25.853501643503606</v>
      </c>
      <c r="I118" s="2">
        <f t="array" ref="I118">MMULT(C118:H118,C$135:C$140)</f>
        <v>1.1746734056811801</v>
      </c>
      <c r="J118" s="2">
        <f t="shared" si="2"/>
        <v>-0.46266055883983448</v>
      </c>
      <c r="K118" s="2">
        <f t="shared" si="3"/>
        <v>-0.99900375741809855</v>
      </c>
    </row>
    <row r="119" spans="1:11" x14ac:dyDescent="0.25">
      <c r="A119" t="s">
        <v>13</v>
      </c>
      <c r="B119" s="2">
        <v>0.21669051227578962</v>
      </c>
      <c r="C119" s="5">
        <v>1</v>
      </c>
      <c r="D119" s="2">
        <v>11.324402014068157</v>
      </c>
      <c r="E119" s="2">
        <v>22.337326216382188</v>
      </c>
      <c r="F119" s="2">
        <v>5.3071032094536283</v>
      </c>
      <c r="G119" s="2">
        <v>0.36291600452038397</v>
      </c>
      <c r="H119" s="2">
        <v>11.904032184810411</v>
      </c>
      <c r="I119" s="2">
        <f t="array" ref="I119">MMULT(C119:H119,C$135:C$140)</f>
        <v>0.73032759770848343</v>
      </c>
      <c r="J119" s="2">
        <f t="shared" si="2"/>
        <v>-0.90700636681253111</v>
      </c>
      <c r="K119" s="2">
        <f t="shared" si="3"/>
        <v>-0.51363708543269382</v>
      </c>
    </row>
    <row r="120" spans="1:11" x14ac:dyDescent="0.25">
      <c r="A120" t="s">
        <v>12</v>
      </c>
      <c r="B120" s="2">
        <v>2.0650042492150931</v>
      </c>
      <c r="C120" s="5">
        <v>1</v>
      </c>
      <c r="D120" s="2">
        <v>8.8950096563807541</v>
      </c>
      <c r="E120" s="2">
        <v>23.950048030056607</v>
      </c>
      <c r="F120" s="2">
        <v>0.88614570125185654</v>
      </c>
      <c r="G120" s="2">
        <v>0.70672860131430504</v>
      </c>
      <c r="H120" s="2">
        <v>16.134140709963106</v>
      </c>
      <c r="I120" s="2">
        <f t="array" ref="I120">MMULT(C120:H120,C$135:C$140)</f>
        <v>1.8186462236746308</v>
      </c>
      <c r="J120" s="2">
        <f t="shared" si="2"/>
        <v>0.18131225915361626</v>
      </c>
      <c r="K120" s="2">
        <f t="shared" si="3"/>
        <v>0.24635802554046227</v>
      </c>
    </row>
    <row r="121" spans="1:11" x14ac:dyDescent="0.25">
      <c r="A121" t="s">
        <v>11</v>
      </c>
      <c r="B121" s="2">
        <v>16.414734600971244</v>
      </c>
      <c r="C121" s="5">
        <v>1</v>
      </c>
      <c r="D121" s="2">
        <v>7.1149549524268343</v>
      </c>
      <c r="E121" s="2">
        <v>25.621746379164062</v>
      </c>
      <c r="F121" s="2">
        <v>3.6958919047482883</v>
      </c>
      <c r="G121" s="2">
        <v>0.95881273970320102</v>
      </c>
      <c r="H121" s="2">
        <v>47.41543156536698</v>
      </c>
      <c r="I121" s="2">
        <f t="array" ref="I121">MMULT(C121:H121,C$135:C$140)</f>
        <v>2.9789688448348302</v>
      </c>
      <c r="J121" s="2">
        <f t="shared" si="2"/>
        <v>1.3416348803138156</v>
      </c>
      <c r="K121" s="2">
        <f t="shared" si="3"/>
        <v>13.435765756136414</v>
      </c>
    </row>
    <row r="122" spans="1:11" x14ac:dyDescent="0.25">
      <c r="A122" t="s">
        <v>10</v>
      </c>
      <c r="B122" s="2">
        <v>2.8197272907545425</v>
      </c>
      <c r="C122" s="5">
        <v>1</v>
      </c>
      <c r="D122" s="2">
        <v>6.522052739394355</v>
      </c>
      <c r="E122" s="2">
        <v>26.346767031075185</v>
      </c>
      <c r="F122" s="2">
        <v>2.4281659278971484</v>
      </c>
      <c r="G122" s="2">
        <v>0.68589759089553903</v>
      </c>
      <c r="H122" s="2">
        <v>15.988586211623874</v>
      </c>
      <c r="I122" s="2">
        <f t="array" ref="I122">MMULT(C122:H122,C$135:C$140)</f>
        <v>2.9095855573769316</v>
      </c>
      <c r="J122" s="2">
        <f t="shared" si="2"/>
        <v>1.272251592855917</v>
      </c>
      <c r="K122" s="2">
        <f t="shared" si="3"/>
        <v>-8.9858266622389049E-2</v>
      </c>
    </row>
    <row r="123" spans="1:11" x14ac:dyDescent="0.25">
      <c r="A123" t="s">
        <v>9</v>
      </c>
      <c r="B123" s="2">
        <v>-7.5971717089089452E-2</v>
      </c>
      <c r="C123" s="5">
        <v>1</v>
      </c>
      <c r="D123" s="2">
        <v>8.1428746794286369</v>
      </c>
      <c r="E123" s="2">
        <v>17.909174755149547</v>
      </c>
      <c r="F123" s="2">
        <v>2.0882542002003412</v>
      </c>
      <c r="G123" s="2">
        <v>6.7200753286380399</v>
      </c>
      <c r="H123" s="2">
        <v>20.519653915411304</v>
      </c>
      <c r="I123" s="2">
        <f t="array" ref="I123">MMULT(C123:H123,C$135:C$140)</f>
        <v>1.0509091891418776</v>
      </c>
      <c r="J123" s="2">
        <f t="shared" si="2"/>
        <v>-0.58642477537913695</v>
      </c>
      <c r="K123" s="2">
        <f t="shared" si="3"/>
        <v>-1.126880906230967</v>
      </c>
    </row>
    <row r="124" spans="1:11" x14ac:dyDescent="0.25">
      <c r="A124" t="s">
        <v>8</v>
      </c>
      <c r="B124" s="2">
        <v>-0.42599032079370147</v>
      </c>
      <c r="C124" s="5">
        <v>1</v>
      </c>
      <c r="D124" s="2">
        <v>9.1543617664137749</v>
      </c>
      <c r="E124" s="2">
        <v>24.799368613790243</v>
      </c>
      <c r="F124" s="2">
        <v>1.21692798675783</v>
      </c>
      <c r="G124" s="2">
        <v>15.1768215720023</v>
      </c>
      <c r="H124" s="2">
        <v>15.527292808817981</v>
      </c>
      <c r="I124" s="2">
        <f t="array" ref="I124">MMULT(C124:H124,C$135:C$140)</f>
        <v>0.37166804579711465</v>
      </c>
      <c r="J124" s="2">
        <f t="shared" si="2"/>
        <v>-1.2656659187238999</v>
      </c>
      <c r="K124" s="2">
        <f t="shared" si="3"/>
        <v>-0.79765836659081613</v>
      </c>
    </row>
    <row r="125" spans="1:11" x14ac:dyDescent="0.25">
      <c r="A125" t="s">
        <v>7</v>
      </c>
      <c r="B125" s="2">
        <v>3.0724017280639373</v>
      </c>
      <c r="C125" s="5">
        <v>1</v>
      </c>
      <c r="D125" s="2">
        <v>6.6469779439063723</v>
      </c>
      <c r="E125" s="2">
        <v>25.960183039348273</v>
      </c>
      <c r="F125" s="2">
        <v>3.6002307260262247</v>
      </c>
      <c r="G125" s="2">
        <v>2.8690942502055399</v>
      </c>
      <c r="H125" s="2">
        <v>8.8202238177469727</v>
      </c>
      <c r="I125" s="2">
        <f t="array" ref="I125">MMULT(C125:H125,C$135:C$140)</f>
        <v>2.5237143637840744</v>
      </c>
      <c r="J125" s="2">
        <f t="shared" si="2"/>
        <v>0.88638039926305989</v>
      </c>
      <c r="K125" s="2">
        <f t="shared" si="3"/>
        <v>0.54868736427986287</v>
      </c>
    </row>
    <row r="126" spans="1:11" x14ac:dyDescent="0.25">
      <c r="A126" t="s">
        <v>6</v>
      </c>
      <c r="B126" s="2">
        <v>3.8279019566488444</v>
      </c>
      <c r="C126" s="5">
        <v>1</v>
      </c>
      <c r="D126" s="2">
        <v>8.0381302186656036</v>
      </c>
      <c r="E126" s="2">
        <v>12.595444431137604</v>
      </c>
      <c r="F126" s="2">
        <v>3.7930546545482722</v>
      </c>
      <c r="G126" s="2">
        <v>7.8867174561112998</v>
      </c>
      <c r="H126" s="2">
        <v>19.915920337425693</v>
      </c>
      <c r="I126" s="2">
        <f t="array" ref="I126">MMULT(C126:H126,C$135:C$140)</f>
        <v>0.51091159698703492</v>
      </c>
      <c r="J126" s="2">
        <f t="shared" si="2"/>
        <v>-1.1264223675339795</v>
      </c>
      <c r="K126" s="2">
        <f t="shared" si="3"/>
        <v>3.3169903596618093</v>
      </c>
    </row>
    <row r="127" spans="1:11" x14ac:dyDescent="0.25">
      <c r="A127" t="s">
        <v>5</v>
      </c>
      <c r="B127" s="2">
        <v>0.2252750188528978</v>
      </c>
      <c r="C127" s="5">
        <v>1</v>
      </c>
      <c r="D127" s="2">
        <v>10.688287239697086</v>
      </c>
      <c r="E127" s="2">
        <v>23.832820026704908</v>
      </c>
      <c r="F127" s="2">
        <v>3.2738262078447384</v>
      </c>
      <c r="G127" s="2">
        <v>-1.93108114782171</v>
      </c>
      <c r="H127" s="2">
        <v>13.278418951235258</v>
      </c>
      <c r="I127" s="2">
        <f t="array" ref="I127">MMULT(C127:H127,C$135:C$140)</f>
        <v>1.3460207192583362</v>
      </c>
      <c r="J127" s="2">
        <f t="shared" si="2"/>
        <v>-0.29131324526267832</v>
      </c>
      <c r="K127" s="2">
        <f t="shared" si="3"/>
        <v>-1.1207457004054384</v>
      </c>
    </row>
    <row r="128" spans="1:11" x14ac:dyDescent="0.25">
      <c r="A128" t="s">
        <v>4</v>
      </c>
      <c r="B128" s="2">
        <v>0.89478865343706104</v>
      </c>
      <c r="C128" s="5">
        <v>1</v>
      </c>
      <c r="D128" s="2">
        <v>10.669960187759107</v>
      </c>
      <c r="E128" s="2">
        <v>17.318406768297606</v>
      </c>
      <c r="F128" s="2">
        <v>7.9059381437199872E-2</v>
      </c>
      <c r="G128" s="2">
        <v>1.73810460086511</v>
      </c>
      <c r="H128" s="2">
        <v>18.838223809143535</v>
      </c>
      <c r="I128" s="2">
        <f t="array" ref="I128">MMULT(C128:H128,C$135:C$140)</f>
        <v>0.52311512127621418</v>
      </c>
      <c r="J128" s="2">
        <f t="shared" si="2"/>
        <v>-1.1142188432448004</v>
      </c>
      <c r="K128" s="2">
        <f t="shared" si="3"/>
        <v>0.37167353216084686</v>
      </c>
    </row>
    <row r="129" spans="1:11" x14ac:dyDescent="0.25">
      <c r="A129" t="s">
        <v>3</v>
      </c>
      <c r="B129" s="2">
        <v>1.6781254000449479</v>
      </c>
      <c r="C129" s="5">
        <v>1</v>
      </c>
      <c r="D129" s="2">
        <v>11.050833992459903</v>
      </c>
      <c r="E129" s="2">
        <v>21.014288749626399</v>
      </c>
      <c r="F129" s="2">
        <v>1.6405883090114384</v>
      </c>
      <c r="G129" s="2">
        <v>1.81221007526015</v>
      </c>
      <c r="H129" s="2">
        <v>13.973892684190425</v>
      </c>
      <c r="I129" s="2">
        <f t="array" ref="I129">MMULT(C129:H129,C$135:C$140)</f>
        <v>0.62004843023175349</v>
      </c>
      <c r="J129" s="2">
        <f t="shared" si="2"/>
        <v>-1.0172855342892611</v>
      </c>
      <c r="K129" s="2">
        <f t="shared" si="3"/>
        <v>1.0580769698131944</v>
      </c>
    </row>
    <row r="130" spans="1:11" x14ac:dyDescent="0.25">
      <c r="A130" t="s">
        <v>2</v>
      </c>
      <c r="B130" s="2">
        <v>-0.13788920412437733</v>
      </c>
      <c r="C130" s="5">
        <v>1</v>
      </c>
      <c r="D130" s="2">
        <v>9.757187565003548</v>
      </c>
      <c r="E130" s="2">
        <v>16.161091696115193</v>
      </c>
      <c r="F130" s="2">
        <v>2.1218865963703837</v>
      </c>
      <c r="G130" s="2">
        <v>7.8819887087962197</v>
      </c>
      <c r="H130" s="2">
        <v>15.00295762303374</v>
      </c>
      <c r="I130" s="2">
        <f t="array" ref="I130">MMULT(C130:H130,C$135:C$140)</f>
        <v>0.11327851552094026</v>
      </c>
      <c r="J130" s="2">
        <f t="shared" si="2"/>
        <v>-1.5240554490000742</v>
      </c>
      <c r="K130" s="2">
        <f t="shared" si="3"/>
        <v>-0.25116771964531759</v>
      </c>
    </row>
    <row r="131" spans="1:11" x14ac:dyDescent="0.25">
      <c r="A131" t="s">
        <v>1</v>
      </c>
      <c r="B131" s="2">
        <v>5.9948660101926521</v>
      </c>
      <c r="C131" s="5">
        <v>1</v>
      </c>
      <c r="D131" s="2">
        <v>7.8503361563054517</v>
      </c>
      <c r="E131" s="2">
        <v>26.843839381132245</v>
      </c>
      <c r="F131" s="2">
        <v>6.1545217569701132</v>
      </c>
      <c r="G131" s="2">
        <v>2.7958236745224401</v>
      </c>
      <c r="H131" s="2">
        <v>6.4606347025217028</v>
      </c>
      <c r="I131" s="2">
        <f t="array" ref="I131">MMULT(C131:H131,C$135:C$140)</f>
        <v>2.1132543909752299</v>
      </c>
      <c r="J131" s="2">
        <f t="shared" ref="J131:J132" si="4">I131-AVERAGE(B$2:B$132)</f>
        <v>0.4759204264542154</v>
      </c>
      <c r="K131" s="2">
        <f t="shared" ref="K131:K132" si="5">B131-I131</f>
        <v>3.8816116192174221</v>
      </c>
    </row>
    <row r="132" spans="1:11" x14ac:dyDescent="0.25">
      <c r="A132" t="s">
        <v>0</v>
      </c>
      <c r="B132" s="2">
        <v>-1.4502641310958779</v>
      </c>
      <c r="C132" s="5">
        <v>1</v>
      </c>
      <c r="D132" s="2">
        <v>7.324088224825152</v>
      </c>
      <c r="E132" s="2">
        <v>39.26190468265829</v>
      </c>
      <c r="F132" s="2">
        <v>2.3508074828533605</v>
      </c>
      <c r="G132" s="2">
        <v>9.1503164431629909</v>
      </c>
      <c r="H132" s="2">
        <v>17.684199315025179</v>
      </c>
      <c r="I132" s="2">
        <f t="array" ref="I132">MMULT(C132:H132,C$135:C$140)</f>
        <v>2.89885712647391</v>
      </c>
      <c r="J132" s="2">
        <f t="shared" si="4"/>
        <v>1.2615231619528955</v>
      </c>
      <c r="K132" s="2">
        <f t="shared" si="5"/>
        <v>-4.349121257569788</v>
      </c>
    </row>
    <row r="134" spans="1:11" x14ac:dyDescent="0.25">
      <c r="B134" s="1" t="s">
        <v>144</v>
      </c>
      <c r="C134" s="1" t="s">
        <v>142</v>
      </c>
      <c r="D134" s="1" t="s">
        <v>145</v>
      </c>
      <c r="E134" s="1" t="s">
        <v>148</v>
      </c>
      <c r="F134" s="1" t="s">
        <v>149</v>
      </c>
    </row>
    <row r="135" spans="1:11" x14ac:dyDescent="0.25">
      <c r="B135" s="1" t="s">
        <v>141</v>
      </c>
      <c r="C135" s="4">
        <f t="array" ref="C135:C140">MMULT(MMULT(MINVERSE(MMULT(TRANSPOSE(C2:H132),C2:H132)),TRANSPOSE(C2:H132)),B2:B132)</f>
        <v>3.0093162428890743</v>
      </c>
      <c r="D135" s="4">
        <f>SQRT(C160)</f>
        <v>2.0415900271460563</v>
      </c>
      <c r="E135" s="4">
        <f>C135/D135</f>
        <v>1.4740061436799849</v>
      </c>
      <c r="F135" s="6">
        <f>_xlfn.T.DIST.2T(ABS(E135),C$144)</f>
        <v>0.14299391715535142</v>
      </c>
      <c r="G135" s="4"/>
      <c r="H135" s="4"/>
    </row>
    <row r="136" spans="1:11" x14ac:dyDescent="0.25">
      <c r="B136" s="1" t="s">
        <v>135</v>
      </c>
      <c r="C136" s="4">
        <v>-0.37656123096146504</v>
      </c>
      <c r="D136" s="4">
        <f>SQRT(D161)</f>
        <v>0.18550052415658533</v>
      </c>
      <c r="E136" s="4">
        <f t="shared" ref="E136:E140" si="6">C136/D136</f>
        <v>-2.0299739457533872</v>
      </c>
      <c r="F136" s="6">
        <f t="shared" ref="F136:F140" si="7">_xlfn.T.DIST.2T(ABS(E136),C$144)</f>
        <v>4.448160109780807E-2</v>
      </c>
      <c r="G136" s="4"/>
      <c r="H136" s="4"/>
    </row>
    <row r="137" spans="1:11" x14ac:dyDescent="0.25">
      <c r="B137" s="1" t="s">
        <v>134</v>
      </c>
      <c r="C137" s="4">
        <v>8.4896990709449158E-2</v>
      </c>
      <c r="D137" s="4">
        <f>SQRT(E162)</f>
        <v>3.1774340152493252E-2</v>
      </c>
      <c r="E137" s="4">
        <f t="shared" si="6"/>
        <v>2.6718726589445008</v>
      </c>
      <c r="F137" s="6">
        <f t="shared" si="7"/>
        <v>8.5480148128733637E-3</v>
      </c>
    </row>
    <row r="138" spans="1:11" x14ac:dyDescent="0.25">
      <c r="B138" s="1" t="s">
        <v>133</v>
      </c>
      <c r="C138" s="4">
        <v>-4.1140898638575259E-3</v>
      </c>
      <c r="D138" s="4">
        <f>SQRT(F163)</f>
        <v>2.4109295628495668E-2</v>
      </c>
      <c r="E138" s="4">
        <f t="shared" si="6"/>
        <v>-0.17064330402896263</v>
      </c>
      <c r="F138" s="6">
        <f t="shared" si="7"/>
        <v>0.86478014708572382</v>
      </c>
    </row>
    <row r="139" spans="1:11" x14ac:dyDescent="0.25">
      <c r="B139" s="1" t="s">
        <v>132</v>
      </c>
      <c r="C139" s="4">
        <v>-9.7622413963625573E-2</v>
      </c>
      <c r="D139" s="4">
        <f>SQRT(G164)</f>
        <v>5.1484615692335235E-2</v>
      </c>
      <c r="E139" s="4">
        <f t="shared" si="6"/>
        <v>-1.8961472791601142</v>
      </c>
      <c r="F139" s="6">
        <f t="shared" si="7"/>
        <v>6.0248830158364942E-2</v>
      </c>
    </row>
    <row r="140" spans="1:11" x14ac:dyDescent="0.25">
      <c r="B140" s="1" t="s">
        <v>131</v>
      </c>
      <c r="C140" s="4">
        <v>1.22843230386794E-2</v>
      </c>
      <c r="D140" s="4">
        <f>SQRT(H165)</f>
        <v>4.4924374140984456E-2</v>
      </c>
      <c r="E140" s="4">
        <f t="shared" si="6"/>
        <v>0.27344450030907441</v>
      </c>
      <c r="F140" s="6">
        <f t="shared" si="7"/>
        <v>0.78496283883055662</v>
      </c>
    </row>
    <row r="142" spans="1:11" x14ac:dyDescent="0.25">
      <c r="B142" s="1" t="s">
        <v>146</v>
      </c>
      <c r="C142" s="1">
        <f>COUNT(B2:B132)</f>
        <v>131</v>
      </c>
    </row>
    <row r="143" spans="1:11" x14ac:dyDescent="0.25">
      <c r="B143" s="1" t="s">
        <v>153</v>
      </c>
      <c r="C143" s="1">
        <f>COUNT(C135:C140)</f>
        <v>6</v>
      </c>
    </row>
    <row r="144" spans="1:11" x14ac:dyDescent="0.25">
      <c r="B144" s="1" t="s">
        <v>147</v>
      </c>
      <c r="C144" s="5">
        <f>C142-C143</f>
        <v>125</v>
      </c>
    </row>
    <row r="145" spans="2:8" x14ac:dyDescent="0.25">
      <c r="B145" s="1" t="s">
        <v>145</v>
      </c>
      <c r="C145" s="4">
        <f>SQRT(SUMSQ(K2:K132)/C144)</f>
        <v>2.8539536054295236</v>
      </c>
    </row>
    <row r="146" spans="2:8" x14ac:dyDescent="0.25">
      <c r="B146" s="1" t="s">
        <v>150</v>
      </c>
      <c r="C146" s="4">
        <f>SUMSQ(J2:J132)</f>
        <v>137.94686273774755</v>
      </c>
    </row>
    <row r="147" spans="2:8" x14ac:dyDescent="0.25">
      <c r="B147" s="1" t="s">
        <v>151</v>
      </c>
      <c r="C147" s="4">
        <f>SUMSQ(K2:K132)</f>
        <v>1018.1313977430223</v>
      </c>
    </row>
    <row r="148" spans="2:8" x14ac:dyDescent="0.25">
      <c r="B148" s="1" t="s">
        <v>152</v>
      </c>
      <c r="C148" s="4">
        <f>C146/(C146+C147)</f>
        <v>0.11932311803906821</v>
      </c>
    </row>
    <row r="149" spans="2:8" x14ac:dyDescent="0.25">
      <c r="B149" s="1" t="s">
        <v>154</v>
      </c>
      <c r="C149" s="4">
        <f>C148/(1-C148)*C144/(C143-1)</f>
        <v>3.3872558847400738</v>
      </c>
    </row>
    <row r="150" spans="2:8" x14ac:dyDescent="0.25">
      <c r="B150" s="1" t="s">
        <v>149</v>
      </c>
      <c r="C150" s="6">
        <f>_xlfn.F.DIST.RT(C149,C143-1,C144)</f>
        <v>6.6449266801395755E-3</v>
      </c>
    </row>
    <row r="152" spans="2:8" x14ac:dyDescent="0.25">
      <c r="B152" s="1" t="s">
        <v>158</v>
      </c>
      <c r="C152" s="1" t="s">
        <v>131</v>
      </c>
      <c r="D152" s="1" t="s">
        <v>132</v>
      </c>
      <c r="E152" s="1" t="s">
        <v>133</v>
      </c>
      <c r="F152" s="1" t="s">
        <v>134</v>
      </c>
      <c r="G152" s="1" t="s">
        <v>135</v>
      </c>
      <c r="H152" s="1" t="s">
        <v>141</v>
      </c>
    </row>
    <row r="153" spans="2:8" x14ac:dyDescent="0.25">
      <c r="B153" s="1" t="s">
        <v>156</v>
      </c>
      <c r="C153" s="4">
        <f t="array" ref="C153:H157">LINEST(B2:B132,D2:H132,1,1)</f>
        <v>1.2284323038679667E-2</v>
      </c>
      <c r="D153" s="4">
        <v>-9.7622413963624907E-2</v>
      </c>
      <c r="E153" s="4">
        <v>-4.114089863857525E-3</v>
      </c>
      <c r="F153" s="4">
        <v>8.4896990709448672E-2</v>
      </c>
      <c r="G153" s="4">
        <v>-0.37656123096145983</v>
      </c>
      <c r="H153" s="4">
        <v>3.0093162428890357</v>
      </c>
    </row>
    <row r="154" spans="2:8" x14ac:dyDescent="0.25">
      <c r="B154" s="1" t="s">
        <v>157</v>
      </c>
      <c r="C154" s="4">
        <v>4.4924374140984463E-2</v>
      </c>
      <c r="D154" s="4">
        <v>5.1484615692335138E-2</v>
      </c>
      <c r="E154" s="4">
        <v>2.4109295628495668E-2</v>
      </c>
      <c r="F154" s="4">
        <v>3.1774340152493065E-2</v>
      </c>
      <c r="G154" s="4">
        <v>0.18550052415658327</v>
      </c>
      <c r="H154" s="4">
        <v>2.0415900271460319</v>
      </c>
    </row>
    <row r="155" spans="2:8" x14ac:dyDescent="0.25">
      <c r="C155" s="4">
        <v>0.11932311803906673</v>
      </c>
      <c r="D155" s="4">
        <v>2.853953605429524</v>
      </c>
      <c r="E155" s="4" t="e">
        <v>#N/A</v>
      </c>
      <c r="F155" s="4" t="e">
        <v>#N/A</v>
      </c>
      <c r="G155" s="4" t="e">
        <v>#N/A</v>
      </c>
      <c r="H155" s="4" t="e">
        <v>#N/A</v>
      </c>
    </row>
    <row r="156" spans="2:8" x14ac:dyDescent="0.25">
      <c r="C156" s="4">
        <v>3.3872558847400258</v>
      </c>
      <c r="D156" s="5">
        <v>125</v>
      </c>
      <c r="E156" s="4" t="e">
        <v>#N/A</v>
      </c>
      <c r="F156" s="4" t="e">
        <v>#N/A</v>
      </c>
      <c r="G156" s="4" t="e">
        <v>#N/A</v>
      </c>
      <c r="H156" s="4" t="e">
        <v>#N/A</v>
      </c>
    </row>
    <row r="157" spans="2:8" x14ac:dyDescent="0.25">
      <c r="C157" s="4">
        <v>137.94686273774562</v>
      </c>
      <c r="D157" s="4">
        <v>1018.1313977430224</v>
      </c>
      <c r="E157" s="4" t="e">
        <v>#N/A</v>
      </c>
      <c r="F157" s="4" t="e">
        <v>#N/A</v>
      </c>
      <c r="G157" s="4" t="e">
        <v>#N/A</v>
      </c>
      <c r="H157" s="4" t="e">
        <v>#N/A</v>
      </c>
    </row>
    <row r="159" spans="2:8" x14ac:dyDescent="0.25">
      <c r="B159" s="1" t="s">
        <v>143</v>
      </c>
      <c r="C159" s="1" t="s">
        <v>141</v>
      </c>
      <c r="D159" s="1" t="s">
        <v>135</v>
      </c>
      <c r="E159" s="1" t="s">
        <v>134</v>
      </c>
      <c r="F159" s="1" t="s">
        <v>133</v>
      </c>
      <c r="G159" s="1" t="s">
        <v>132</v>
      </c>
      <c r="H159" s="1" t="s">
        <v>131</v>
      </c>
    </row>
    <row r="160" spans="2:8" x14ac:dyDescent="0.25">
      <c r="B160" s="1" t="s">
        <v>141</v>
      </c>
      <c r="C160" s="4">
        <f t="array" ref="C160:H165">MINVERSE(MMULT(TRANSPOSE(C2:H132),C2:H132))*C145^2</f>
        <v>4.1680898389422349</v>
      </c>
      <c r="D160" s="4">
        <v>-0.30508029831228817</v>
      </c>
      <c r="E160" s="4">
        <v>-3.3668481658363905E-2</v>
      </c>
      <c r="F160" s="4">
        <v>-2.582746447606732E-3</v>
      </c>
      <c r="G160" s="4">
        <v>-5.147276097648424E-2</v>
      </c>
      <c r="H160" s="4">
        <v>-2.3947908974159417E-2</v>
      </c>
    </row>
    <row r="161" spans="2:8" x14ac:dyDescent="0.25">
      <c r="B161" s="1" t="s">
        <v>135</v>
      </c>
      <c r="C161" s="4">
        <v>-0.30508029831228972</v>
      </c>
      <c r="D161" s="4">
        <v>3.4410444462367899E-2</v>
      </c>
      <c r="E161" s="4">
        <v>6.9571144228863238E-4</v>
      </c>
      <c r="F161" s="4">
        <v>-2.3357498898475814E-4</v>
      </c>
      <c r="G161" s="4">
        <v>2.6716956542329425E-3</v>
      </c>
      <c r="H161" s="4">
        <v>-1.4990427251525093E-3</v>
      </c>
    </row>
    <row r="162" spans="2:8" x14ac:dyDescent="0.25">
      <c r="B162" s="1" t="s">
        <v>134</v>
      </c>
      <c r="C162" s="4">
        <v>-3.3668481658363586E-2</v>
      </c>
      <c r="D162" s="4">
        <v>6.9571144228859443E-4</v>
      </c>
      <c r="E162" s="4">
        <v>1.0096086921263451E-3</v>
      </c>
      <c r="F162" s="4">
        <v>3.3223821536696524E-5</v>
      </c>
      <c r="G162" s="4">
        <v>3.6122846829677777E-4</v>
      </c>
      <c r="H162" s="4">
        <v>7.4837730864990627E-5</v>
      </c>
    </row>
    <row r="163" spans="2:8" x14ac:dyDescent="0.25">
      <c r="B163" s="1" t="s">
        <v>133</v>
      </c>
      <c r="C163" s="4">
        <v>-2.5827464476066843E-3</v>
      </c>
      <c r="D163" s="4">
        <v>-2.3357498898476267E-4</v>
      </c>
      <c r="E163" s="4">
        <v>3.322382153669624E-5</v>
      </c>
      <c r="F163" s="4">
        <v>5.8125813570220031E-4</v>
      </c>
      <c r="G163" s="4">
        <v>6.6761466255914947E-5</v>
      </c>
      <c r="H163" s="4">
        <v>7.0963569727659138E-5</v>
      </c>
    </row>
    <row r="164" spans="2:8" x14ac:dyDescent="0.25">
      <c r="B164" s="1" t="s">
        <v>132</v>
      </c>
      <c r="C164" s="4">
        <v>-5.1472760976484122E-2</v>
      </c>
      <c r="D164" s="4">
        <v>2.6716956542329148E-3</v>
      </c>
      <c r="E164" s="4">
        <v>3.6122846829678037E-4</v>
      </c>
      <c r="F164" s="4">
        <v>6.6761466255915475E-5</v>
      </c>
      <c r="G164" s="4">
        <v>2.6506656529874518E-3</v>
      </c>
      <c r="H164" s="4">
        <v>6.041821556305102E-4</v>
      </c>
    </row>
    <row r="165" spans="2:8" x14ac:dyDescent="0.25">
      <c r="B165" s="1" t="s">
        <v>131</v>
      </c>
      <c r="C165" s="4">
        <v>-2.3947908974159101E-2</v>
      </c>
      <c r="D165" s="4">
        <v>-1.4990427251525378E-3</v>
      </c>
      <c r="E165" s="4">
        <v>7.4837730864988513E-5</v>
      </c>
      <c r="F165" s="4">
        <v>7.0963569727659043E-5</v>
      </c>
      <c r="G165" s="4">
        <v>6.0418215563050651E-4</v>
      </c>
      <c r="H165" s="4">
        <v>2.0181993919591531E-3</v>
      </c>
    </row>
  </sheetData>
  <pageMargins left="0.7" right="0.7" top="0.75" bottom="0.75" header="0.3" footer="0.3"/>
  <ignoredErrors>
    <ignoredError sqref="I2 I3:I132" formulaRange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NEDL_F_test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2021-04-26T13:24:06Z</dcterms:created>
  <dcterms:modified xsi:type="dcterms:W3CDTF">2021-04-26T14:12:05Z</dcterms:modified>
</cp:coreProperties>
</file>