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1D20443-DECE-4212-9390-AD6E84935DC5}" xr6:coauthVersionLast="47" xr6:coauthVersionMax="47" xr10:uidLastSave="{00000000-0000-0000-0000-000000000000}"/>
  <bookViews>
    <workbookView xWindow="-120" yWindow="-120" windowWidth="20730" windowHeight="11160" xr2:uid="{EAFA791C-9663-4C8C-A799-8D280CC19331}"/>
  </bookViews>
  <sheets>
    <sheet name="NEDL_IR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20" i="1"/>
  <c r="H19" i="1" a="1"/>
  <c r="H19" i="1" s="1"/>
  <c r="E20" i="1" s="1"/>
  <c r="G19" i="1"/>
  <c r="E14" i="1"/>
  <c r="E15" i="1"/>
  <c r="B15" i="1" a="1"/>
  <c r="B15" i="1" s="1"/>
  <c r="B16" i="1" a="1"/>
  <c r="B16" i="1" s="1"/>
  <c r="B17" i="1" a="1"/>
  <c r="B17" i="1" s="1"/>
  <c r="B18" i="1" a="1"/>
  <c r="B18" i="1"/>
  <c r="B19" i="1" a="1"/>
  <c r="B19" i="1" s="1"/>
  <c r="B20" i="1" a="1"/>
  <c r="B20" i="1" s="1"/>
  <c r="B21" i="1" a="1"/>
  <c r="B21" i="1" s="1"/>
  <c r="B22" i="1" a="1"/>
  <c r="B22" i="1"/>
  <c r="B23" i="1" a="1"/>
  <c r="B23" i="1" s="1"/>
  <c r="B24" i="1" a="1"/>
  <c r="B24" i="1" s="1"/>
  <c r="B25" i="1" a="1"/>
  <c r="B25" i="1" s="1"/>
  <c r="B26" i="1" a="1"/>
  <c r="B26" i="1"/>
  <c r="B27" i="1" a="1"/>
  <c r="B27" i="1" s="1"/>
  <c r="B28" i="1" a="1"/>
  <c r="B28" i="1" s="1"/>
  <c r="B29" i="1" a="1"/>
  <c r="B29" i="1" s="1"/>
  <c r="B30" i="1" a="1"/>
  <c r="B30" i="1"/>
  <c r="B31" i="1" a="1"/>
  <c r="B31" i="1" s="1"/>
  <c r="B32" i="1" a="1"/>
  <c r="B32" i="1" s="1"/>
  <c r="B33" i="1" a="1"/>
  <c r="B33" i="1" s="1"/>
  <c r="B34" i="1" a="1"/>
  <c r="B34" i="1"/>
  <c r="B35" i="1" a="1"/>
  <c r="B35" i="1" s="1"/>
  <c r="B36" i="1" a="1"/>
  <c r="B36" i="1" s="1"/>
  <c r="B37" i="1" a="1"/>
  <c r="B37" i="1" s="1"/>
  <c r="B38" i="1" a="1"/>
  <c r="B38" i="1"/>
  <c r="B39" i="1" a="1"/>
  <c r="B39" i="1" s="1"/>
  <c r="B14" i="1" a="1"/>
  <c r="B14" i="1" s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15" i="1"/>
  <c r="C7" i="1"/>
  <c r="D7" i="1" s="1"/>
  <c r="C8" i="1"/>
  <c r="D8" i="1" s="1"/>
  <c r="C9" i="1"/>
  <c r="D9" i="1" s="1"/>
  <c r="C10" i="1"/>
  <c r="D10" i="1" s="1"/>
  <c r="C11" i="1"/>
  <c r="D11" i="1" s="1"/>
  <c r="C6" i="1"/>
  <c r="D6" i="1" s="1"/>
  <c r="B3" i="1" s="1"/>
  <c r="F20" i="1" l="1"/>
  <c r="G20" i="1" s="1"/>
  <c r="H20" i="1" s="1" a="1"/>
  <c r="H20" i="1" s="1"/>
  <c r="E21" i="1" l="1"/>
  <c r="F21" i="1"/>
  <c r="G21" i="1" l="1"/>
  <c r="H21" i="1" s="1" a="1"/>
  <c r="H21" i="1" s="1"/>
  <c r="F22" i="1" s="1"/>
  <c r="E22" i="1" l="1"/>
  <c r="G22" i="1" s="1"/>
  <c r="H22" i="1" s="1" a="1"/>
  <c r="H22" i="1" s="1"/>
  <c r="E23" i="1" s="1"/>
  <c r="F23" i="1" l="1"/>
  <c r="G23" i="1" s="1"/>
  <c r="H23" i="1" s="1" a="1"/>
  <c r="H23" i="1" s="1"/>
  <c r="F24" i="1" s="1"/>
  <c r="E24" i="1" l="1"/>
  <c r="G24" i="1" s="1"/>
  <c r="H24" i="1" s="1" a="1"/>
  <c r="H24" i="1" s="1"/>
  <c r="E25" i="1" s="1"/>
  <c r="F25" i="1" l="1"/>
  <c r="G25" i="1" s="1"/>
  <c r="H25" i="1" s="1" a="1"/>
  <c r="H25" i="1" s="1"/>
  <c r="F26" i="1" l="1"/>
  <c r="E26" i="1"/>
  <c r="G26" i="1" l="1"/>
  <c r="H26" i="1" s="1" a="1"/>
  <c r="H26" i="1" s="1"/>
  <c r="E27" i="1" s="1"/>
  <c r="F27" i="1" l="1"/>
  <c r="G27" i="1" s="1"/>
  <c r="H27" i="1" s="1" a="1"/>
  <c r="H27" i="1" s="1"/>
  <c r="F28" i="1" s="1"/>
  <c r="E28" i="1" l="1"/>
  <c r="G28" i="1" s="1"/>
  <c r="H28" i="1" s="1" a="1"/>
  <c r="H28" i="1" s="1"/>
  <c r="E29" i="1" s="1"/>
  <c r="F29" i="1" l="1"/>
  <c r="G29" i="1"/>
  <c r="H29" i="1" s="1" a="1"/>
  <c r="H29" i="1" s="1"/>
  <c r="F30" i="1" l="1"/>
  <c r="E30" i="1"/>
  <c r="G30" i="1" s="1"/>
  <c r="H30" i="1" s="1" a="1"/>
  <c r="H30" i="1" s="1"/>
  <c r="E31" i="1" l="1"/>
  <c r="F31" i="1"/>
  <c r="G31" i="1" l="1"/>
  <c r="H31" i="1" s="1" a="1"/>
  <c r="H31" i="1" s="1"/>
  <c r="F32" i="1" s="1"/>
  <c r="E32" i="1" l="1"/>
  <c r="G32" i="1" s="1"/>
  <c r="H32" i="1" s="1" a="1"/>
  <c r="H32" i="1" s="1"/>
  <c r="E33" i="1" s="1"/>
  <c r="F33" i="1" l="1"/>
  <c r="G33" i="1"/>
  <c r="H33" i="1" s="1" a="1"/>
  <c r="H33" i="1" s="1"/>
  <c r="F34" i="1" s="1"/>
  <c r="E34" i="1" l="1"/>
  <c r="G34" i="1" s="1"/>
  <c r="H34" i="1" s="1" a="1"/>
  <c r="H34" i="1" s="1"/>
  <c r="E35" i="1" s="1"/>
  <c r="F35" i="1" l="1"/>
  <c r="G35" i="1"/>
  <c r="H35" i="1" s="1" a="1"/>
  <c r="H35" i="1" s="1"/>
  <c r="F36" i="1" l="1"/>
  <c r="E36" i="1"/>
  <c r="G36" i="1" l="1"/>
  <c r="H36" i="1" s="1" a="1"/>
  <c r="H36" i="1" s="1"/>
  <c r="E37" i="1" l="1"/>
  <c r="F37" i="1"/>
  <c r="G37" i="1" l="1"/>
  <c r="H37" i="1" s="1" a="1"/>
  <c r="H37" i="1" s="1"/>
  <c r="F38" i="1" s="1"/>
  <c r="E38" i="1" l="1"/>
  <c r="G38" i="1" s="1"/>
  <c r="H38" i="1" s="1" a="1"/>
  <c r="H38" i="1" s="1"/>
  <c r="E39" i="1" s="1"/>
  <c r="F39" i="1" l="1"/>
  <c r="G39" i="1" s="1"/>
  <c r="H39" i="1" s="1" a="1"/>
  <c r="H3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<sst xmlns="http://schemas.openxmlformats.org/spreadsheetml/2006/main" count="18" uniqueCount="14">
  <si>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>t</t>
  </si>
  <si>
    <t>CF</t>
  </si>
  <si>
    <t>discount rate</t>
  </si>
  <si>
    <t>NPV</t>
  </si>
  <si>
    <t>discount factor</t>
  </si>
  <si>
    <t>DCF</t>
  </si>
  <si>
    <t>Linear approximation</t>
  </si>
  <si>
    <t>Slope</t>
  </si>
  <si>
    <t>Binary search</t>
  </si>
  <si>
    <t>Goal-seek</t>
  </si>
  <si>
    <t>Iteration</t>
  </si>
  <si>
    <t>lower limit</t>
  </si>
  <si>
    <t>upper limit</t>
  </si>
  <si>
    <t>Intercept (IRR)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</si>
</sst>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NEDL_IRR!$B$13</c:f>
              <c:strCache>
                <c:ptCount val="1"/>
                <c:pt idx="0">
                  <c:v>NPV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NEDL_IRR!$A$14:$A$39</c:f>
              <c:numCache>
                <c:formatCode>0.00%</c:formatCode>
                <c:ptCount val="2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</c:numCache>
            </c:numRef>
          </c:xVal>
          <c:yVal>
            <c:numRef>
              <c:f>NEDL_IRR!$B$14:$B$39</c:f>
              <c:numCache>
                <c:formatCode>0.00</c:formatCode>
                <c:ptCount val="26"/>
                <c:pt idx="0">
                  <c:v>100</c:v>
                </c:pt>
                <c:pt idx="1">
                  <c:v>91.244603208956505</c:v>
                </c:pt>
                <c:pt idx="2">
                  <c:v>82.957623585643006</c:v>
                </c:pt>
                <c:pt idx="3">
                  <c:v>75.109583229985304</c:v>
                </c:pt>
                <c:pt idx="4">
                  <c:v>67.673129778907736</c:v>
                </c:pt>
                <c:pt idx="5">
                  <c:v>60.622864126034088</c:v>
                </c:pt>
                <c:pt idx="6">
                  <c:v>53.935183610407734</c:v>
                </c:pt>
                <c:pt idx="7">
                  <c:v>47.588139153119357</c:v>
                </c:pt>
                <c:pt idx="8">
                  <c:v>41.561304983020634</c:v>
                </c:pt>
                <c:pt idx="9">
                  <c:v>35.835659736354174</c:v>
                </c:pt>
                <c:pt idx="10">
                  <c:v>30.393477842422556</c:v>
                </c:pt>
                <c:pt idx="11">
                  <c:v>25.218230220355984</c:v>
                </c:pt>
                <c:pt idx="12">
                  <c:v>20.294493412343137</c:v>
                </c:pt>
                <c:pt idx="13">
                  <c:v>15.607866367882544</c:v>
                </c:pt>
                <c:pt idx="14">
                  <c:v>11.144894173000544</c:v>
                </c:pt>
                <c:pt idx="15">
                  <c:v>6.8929980891323197</c:v>
                </c:pt>
                <c:pt idx="16">
                  <c:v>2.8404113294677131</c:v>
                </c:pt>
                <c:pt idx="17">
                  <c:v>-1.0238799430807077</c:v>
                </c:pt>
                <c:pt idx="18">
                  <c:v>-4.7101908617600117</c:v>
                </c:pt>
                <c:pt idx="19">
                  <c:v>-8.2281877661095706</c:v>
                </c:pt>
                <c:pt idx="20">
                  <c:v>-11.586934156378597</c:v>
                </c:pt>
                <c:pt idx="21">
                  <c:v>-14.794933036073481</c:v>
                </c:pt>
                <c:pt idx="22">
                  <c:v>-17.860165954006455</c:v>
                </c:pt>
                <c:pt idx="23">
                  <c:v>-20.790129028050139</c:v>
                </c:pt>
                <c:pt idx="24">
                  <c:v>-23.591866206580846</c:v>
                </c:pt>
                <c:pt idx="25">
                  <c:v>-26.271999999999998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3-434D-A45A-7FDF335C3AE1}"/>
            </c:ext>
          </c:extLst>
        </c:ser>
        <c:ser>
          <c:idx val="1"/>
          <c:order val="1"/>
          <c:tx>
            <c:v>Linear approximation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NEDL_IRR!$A$30:$A$31</c:f>
              <c:numCache>
                <c:formatCode>0.00%</c:formatCode>
                <c:ptCount val="2"/>
                <c:pt idx="0">
                  <c:v>0.16</c:v>
                </c:pt>
                <c:pt idx="1">
                  <c:v>0.17</c:v>
                </c:pt>
              </c:numCache>
            </c:numRef>
          </c:xVal>
          <c:yVal>
            <c:numRef>
              <c:f>NEDL_IRR!$B$30:$B$31</c:f>
              <c:numCache>
                <c:formatCode>0.00</c:formatCode>
                <c:ptCount val="2"/>
                <c:pt idx="0">
                  <c:v>2.8404113294677131</c:v>
                </c:pt>
                <c:pt idx="1">
                  <c:v>-1.0238799430807077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53-434D-A45A-7FDF335C3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218719"/>
        <c:axId val="2051217471"/>
      </c:scatterChart>
      <c:valAx>
        <c:axId val="2051218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discount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17471"/>
        <c:crosses val="autoZero"/>
        <c:crossBetween val="midCat"/>
      </c:valAx>
      <c:valAx>
        <c:axId val="2051217471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NPV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1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304800</xdr:colOff>
      <xdr:row>2</xdr:row>
      <xdr:rowOff>128587</xdr:rowOff>
    </xdr:from>
    <xdr:ext cx="1243609" cy="4107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FE7159-FB68-4F47-8785-48A5B05924D2}"/>
                </a:ext>
              </a:extLst>
            </xdr:cNvPr>
            <xdr:cNvSpPr txBox="1"/>
          </xdr:nvSpPr>
          <xdr:spPr>
            <a:xfrm>
              <a:off x="4457700" y="319087"/>
              <a:ext cx="1243609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𝑁𝑃𝑉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p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GB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  <m:sup/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𝐹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1+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sup>
                            </m:sSup>
                          </m:den>
                        </m:f>
                      </m:e>
                    </m:nary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8FE7159-FB68-4F47-8785-48A5B05924D2}"/>
                </a:ext>
              </a:extLst>
            </xdr:cNvPr>
            <xdr:cNvSpPr txBox="1"/>
          </xdr:nvSpPr>
          <xdr:spPr>
            <a:xfrm>
              <a:off x="4457700" y="319087"/>
              <a:ext cx="1243609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𝑁𝑃𝑉=∑8_𝑡▒(𝐶𝐹_𝑡)/(1+𝑟)^𝑡 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7</xdr:col>
      <xdr:colOff>590550</xdr:colOff>
      <xdr:row>1</xdr:row>
      <xdr:rowOff>185737</xdr:rowOff>
    </xdr:from>
    <xdr:to>
      <xdr:col>15</xdr:col>
      <xdr:colOff>285750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9CCB0-8253-47AB-9433-76819EB7A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209550</xdr:colOff>
      <xdr:row>12</xdr:row>
      <xdr:rowOff>14287</xdr:rowOff>
    </xdr:from>
    <xdr:ext cx="10277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B7C5368-C5C2-4029-B96F-5766DF0D9B60}"/>
                </a:ext>
              </a:extLst>
            </xdr:cNvPr>
            <xdr:cNvSpPr txBox="1"/>
          </xdr:nvSpPr>
          <xdr:spPr>
            <a:xfrm>
              <a:off x="4972050" y="2109787"/>
              <a:ext cx="10277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𝑁𝑃𝑉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B7C5368-C5C2-4029-B96F-5766DF0D9B60}"/>
                </a:ext>
              </a:extLst>
            </xdr:cNvPr>
            <xdr:cNvSpPr txBox="1"/>
          </xdr:nvSpPr>
          <xdr:spPr>
            <a:xfrm>
              <a:off x="4972050" y="2109787"/>
              <a:ext cx="10277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𝑟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≈</a:t>
              </a:r>
              <a:r>
                <a:rPr lang="en-GB" sz="1100" b="0" i="0">
                  <a:latin typeface="Cambria Math" panose="02040503050406030204" pitchFamily="18" charset="0"/>
                </a:rPr>
                <a:t>𝑎+𝑏∗𝑁𝑃𝑉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98A1-DAE1-4A68-9A01-64DE6C893040}">
  <dimension ref="A1:H62"/>
  <sheetViews>
    <sheetView tabSelected="1" workbookViewId="0">
      <selection activeCell="G3" sqref="G3"/>
    </sheetView>
  </sheetViews>
  <sheetFormatPr defaultRowHeight="15" x14ac:dyDescent="0.25"/>
  <cols>
    <col min="1" max="8" width="14.28515625" customWidth="1"/>
  </cols>
  <sheetData>
    <row r="1" spans="1:5" x14ac:dyDescent="0.25">
      <c r="A1" s="1" t="s">
        <v>9</v>
      </c>
    </row>
    <row r="2" spans="1:5" x14ac:dyDescent="0.25">
      <c r="A2" s="1" t="s">
        <v>2</v>
      </c>
      <c r="B2" s="8">
        <v>0.16730397439018388</v>
      </c>
    </row>
    <row r="3" spans="1:5" x14ac:dyDescent="0.25">
      <c r="A3" s="1" t="s">
        <v>3</v>
      </c>
      <c r="B3" s="3">
        <f>SUM(D6:D11)</f>
        <v>1.4795750047369438E-6</v>
      </c>
    </row>
    <row r="5" spans="1:5" x14ac:dyDescent="0.25">
      <c r="A5" s="1" t="s">
        <v>0</v>
      </c>
      <c r="B5" s="1" t="s">
        <v>1</v>
      </c>
      <c r="C5" s="1" t="s">
        <v>4</v>
      </c>
      <c r="D5" s="1" t="s">
        <v>5</v>
      </c>
    </row>
    <row r="6" spans="1:5" x14ac:dyDescent="0.25">
      <c r="A6" s="1">
        <v>0</v>
      </c>
      <c r="B6" s="1">
        <v>-100</v>
      </c>
      <c r="C6" s="3">
        <f>1/(1+B$2)^A6</f>
        <v>1</v>
      </c>
      <c r="D6" s="3">
        <f>B6*C6</f>
        <v>-100</v>
      </c>
    </row>
    <row r="7" spans="1:5" x14ac:dyDescent="0.25">
      <c r="A7" s="1">
        <v>1</v>
      </c>
      <c r="B7" s="1">
        <v>0</v>
      </c>
      <c r="C7" s="3">
        <f t="shared" ref="C7:C11" si="0">1/(1+B$2)^A7</f>
        <v>0.85667488669557057</v>
      </c>
      <c r="D7" s="3">
        <f t="shared" ref="D7:D11" si="1">B7*C7</f>
        <v>0</v>
      </c>
    </row>
    <row r="8" spans="1:5" x14ac:dyDescent="0.25">
      <c r="A8" s="1">
        <v>2</v>
      </c>
      <c r="B8" s="1">
        <v>0</v>
      </c>
      <c r="C8" s="3">
        <f t="shared" si="0"/>
        <v>0.73389186149486874</v>
      </c>
      <c r="D8" s="3">
        <f t="shared" si="1"/>
        <v>0</v>
      </c>
    </row>
    <row r="9" spans="1:5" x14ac:dyDescent="0.25">
      <c r="A9" s="1">
        <v>3</v>
      </c>
      <c r="B9" s="1">
        <v>0</v>
      </c>
      <c r="C9" s="3">
        <f t="shared" si="0"/>
        <v>0.6287067272929181</v>
      </c>
      <c r="D9" s="3">
        <f t="shared" si="1"/>
        <v>0</v>
      </c>
    </row>
    <row r="10" spans="1:5" x14ac:dyDescent="0.25">
      <c r="A10" s="1">
        <v>4</v>
      </c>
      <c r="B10" s="1">
        <v>100</v>
      </c>
      <c r="C10" s="3">
        <f t="shared" si="0"/>
        <v>0.53859726436840361</v>
      </c>
      <c r="D10" s="3">
        <f t="shared" si="1"/>
        <v>53.859726436840361</v>
      </c>
    </row>
    <row r="11" spans="1:5" x14ac:dyDescent="0.25">
      <c r="A11" s="1">
        <v>5</v>
      </c>
      <c r="B11" s="1">
        <v>100</v>
      </c>
      <c r="C11" s="3">
        <f t="shared" si="0"/>
        <v>0.46140275042734646</v>
      </c>
      <c r="D11" s="3">
        <f t="shared" si="1"/>
        <v>46.140275042734643</v>
      </c>
    </row>
    <row r="12" spans="1:5" x14ac:dyDescent="0.25">
      <c r="A12" s="1"/>
      <c r="B12" s="1"/>
      <c r="C12" s="3"/>
      <c r="D12" s="3"/>
    </row>
    <row r="13" spans="1:5" x14ac:dyDescent="0.25">
      <c r="A13" s="1" t="s">
        <v>2</v>
      </c>
      <c r="B13" s="1" t="s">
        <v>3</v>
      </c>
      <c r="D13" s="9" t="s">
        <v>6</v>
      </c>
      <c r="E13" s="9"/>
    </row>
    <row r="14" spans="1:5" x14ac:dyDescent="0.25">
      <c r="A14" s="2">
        <v>0</v>
      </c>
      <c r="B14" s="3" cm="1">
        <f t="array" ref="B14">SUM(B$6:B$11/(1+A14)^A$6:A$11)</f>
        <v>100</v>
      </c>
      <c r="D14" t="s">
        <v>13</v>
      </c>
      <c r="E14" s="6">
        <f>INTERCEPT(A30:A31,B30:B31)</f>
        <v>0.1673504069158703</v>
      </c>
    </row>
    <row r="15" spans="1:5" x14ac:dyDescent="0.25">
      <c r="A15" s="2">
        <f>A14+1%</f>
        <v>0.01</v>
      </c>
      <c r="B15" s="3" cm="1">
        <f t="array" ref="B15">SUM(B$6:B$11/(1+A15)^A$6:A$11)</f>
        <v>91.244603208956505</v>
      </c>
      <c r="D15" t="s">
        <v>7</v>
      </c>
      <c r="E15" s="4">
        <f>SLOPE(A30:A31,B30:B31)</f>
        <v>-2.5877966474833597E-3</v>
      </c>
    </row>
    <row r="16" spans="1:5" x14ac:dyDescent="0.25">
      <c r="A16" s="2">
        <f t="shared" ref="A16:A39" si="2">A15+1%</f>
        <v>0.02</v>
      </c>
      <c r="B16" s="3" cm="1">
        <f t="array" ref="B16">SUM(B$6:B$11/(1+A16)^A$6:A$11)</f>
        <v>82.957623585643006</v>
      </c>
    </row>
    <row r="17" spans="1:8" x14ac:dyDescent="0.25">
      <c r="A17" s="2">
        <f t="shared" si="2"/>
        <v>0.03</v>
      </c>
      <c r="B17" s="3" cm="1">
        <f t="array" ref="B17">SUM(B$6:B$11/(1+A17)^A$6:A$11)</f>
        <v>75.109583229985304</v>
      </c>
      <c r="D17" s="9" t="s">
        <v>8</v>
      </c>
      <c r="E17" s="9"/>
      <c r="F17" s="9"/>
      <c r="G17" s="9"/>
      <c r="H17" s="9"/>
    </row>
    <row r="18" spans="1:8" x14ac:dyDescent="0.25">
      <c r="A18" s="2">
        <f t="shared" si="2"/>
        <v>0.04</v>
      </c>
      <c r="B18" s="3" cm="1">
        <f t="array" ref="B18">SUM(B$6:B$11/(1+A18)^A$6:A$11)</f>
        <v>67.673129778907736</v>
      </c>
      <c r="D18" s="1" t="s">
        <v>10</v>
      </c>
      <c r="E18" s="1" t="s">
        <v>11</v>
      </c>
      <c r="F18" s="1" t="s">
        <v>12</v>
      </c>
      <c r="G18" s="1" t="s">
        <v>2</v>
      </c>
      <c r="H18" s="1" t="s">
        <v>3</v>
      </c>
    </row>
    <row r="19" spans="1:8" x14ac:dyDescent="0.25">
      <c r="A19" s="2">
        <f t="shared" si="2"/>
        <v>0.05</v>
      </c>
      <c r="B19" s="3" cm="1">
        <f t="array" ref="B19">SUM(B$6:B$11/(1+A19)^A$6:A$11)</f>
        <v>60.622864126034088</v>
      </c>
      <c r="D19" s="7">
        <v>0</v>
      </c>
      <c r="E19" s="2">
        <v>0.16</v>
      </c>
      <c r="F19" s="5">
        <v>0.17</v>
      </c>
      <c r="G19" s="6">
        <f>(E19+F19)/2</f>
        <v>0.16500000000000001</v>
      </c>
      <c r="H19" s="3" cm="1">
        <f t="array" ref="H19">SUM(B$6:B$11/(1+G19)^A$6:A$11)</f>
        <v>0.88538922391669672</v>
      </c>
    </row>
    <row r="20" spans="1:8" x14ac:dyDescent="0.25">
      <c r="A20" s="2">
        <f t="shared" si="2"/>
        <v>6.0000000000000005E-2</v>
      </c>
      <c r="B20" s="3" cm="1">
        <f t="array" ref="B20">SUM(B$6:B$11/(1+A20)^A$6:A$11)</f>
        <v>53.935183610407734</v>
      </c>
      <c r="D20" s="7">
        <f>D19+1</f>
        <v>1</v>
      </c>
      <c r="E20" s="5">
        <f>IF(H19&gt;0,G19,E19)</f>
        <v>0.16500000000000001</v>
      </c>
      <c r="F20" s="5">
        <f>IF(H19&gt;0,F19,G19)</f>
        <v>0.17</v>
      </c>
      <c r="G20" s="6">
        <f>(E20+F20)/2</f>
        <v>0.16750000000000001</v>
      </c>
      <c r="H20" s="3" cm="1">
        <f t="array" ref="H20">SUM(B$6:B$11/(1+G20)^A$6:A$11)</f>
        <v>-7.4884260933622215E-2</v>
      </c>
    </row>
    <row r="21" spans="1:8" x14ac:dyDescent="0.25">
      <c r="A21" s="2">
        <f t="shared" si="2"/>
        <v>7.0000000000000007E-2</v>
      </c>
      <c r="B21" s="3" cm="1">
        <f t="array" ref="B21">SUM(B$6:B$11/(1+A21)^A$6:A$11)</f>
        <v>47.588139153119357</v>
      </c>
      <c r="D21" s="7">
        <f t="shared" ref="D21:D39" si="3">D20+1</f>
        <v>2</v>
      </c>
      <c r="E21" s="5">
        <f t="shared" ref="E21:E39" si="4">IF(H20&gt;0,G20,E20)</f>
        <v>0.16500000000000001</v>
      </c>
      <c r="F21" s="5">
        <f t="shared" ref="F21:F39" si="5">IF(H20&gt;0,F20,G20)</f>
        <v>0.16750000000000001</v>
      </c>
      <c r="G21" s="6">
        <f t="shared" ref="G21:G39" si="6">(E21+F21)/2</f>
        <v>0.16625000000000001</v>
      </c>
      <c r="H21" s="3" cm="1">
        <f t="array" ref="H21">SUM(B$6:B$11/(1+G21)^A$6:A$11)</f>
        <v>0.40383283121675362</v>
      </c>
    </row>
    <row r="22" spans="1:8" x14ac:dyDescent="0.25">
      <c r="A22" s="2">
        <f t="shared" si="2"/>
        <v>0.08</v>
      </c>
      <c r="B22" s="3" cm="1">
        <f t="array" ref="B22">SUM(B$6:B$11/(1+A22)^A$6:A$11)</f>
        <v>41.561304983020634</v>
      </c>
      <c r="D22" s="7">
        <f t="shared" si="3"/>
        <v>3</v>
      </c>
      <c r="E22" s="5">
        <f t="shared" si="4"/>
        <v>0.16625000000000001</v>
      </c>
      <c r="F22" s="5">
        <f t="shared" si="5"/>
        <v>0.16750000000000001</v>
      </c>
      <c r="G22" s="6">
        <f t="shared" si="6"/>
        <v>0.166875</v>
      </c>
      <c r="H22" s="3" cm="1">
        <f t="array" ref="H22">SUM(B$6:B$11/(1+G22)^A$6:A$11)</f>
        <v>0.16412061950380519</v>
      </c>
    </row>
    <row r="23" spans="1:8" x14ac:dyDescent="0.25">
      <c r="A23" s="2">
        <f t="shared" si="2"/>
        <v>0.09</v>
      </c>
      <c r="B23" s="3" cm="1">
        <f t="array" ref="B23">SUM(B$6:B$11/(1+A23)^A$6:A$11)</f>
        <v>35.835659736354174</v>
      </c>
      <c r="D23" s="7">
        <f t="shared" si="3"/>
        <v>4</v>
      </c>
      <c r="E23" s="5">
        <f t="shared" si="4"/>
        <v>0.166875</v>
      </c>
      <c r="F23" s="5">
        <f t="shared" si="5"/>
        <v>0.16750000000000001</v>
      </c>
      <c r="G23" s="6">
        <f t="shared" si="6"/>
        <v>0.16718749999999999</v>
      </c>
      <c r="H23" s="3" cm="1">
        <f t="array" ref="H23">SUM(B$6:B$11/(1+G23)^A$6:A$11)</f>
        <v>4.4529918187265594E-2</v>
      </c>
    </row>
    <row r="24" spans="1:8" x14ac:dyDescent="0.25">
      <c r="A24" s="2">
        <f t="shared" si="2"/>
        <v>9.9999999999999992E-2</v>
      </c>
      <c r="B24" s="3" cm="1">
        <f t="array" ref="B24">SUM(B$6:B$11/(1+A24)^A$6:A$11)</f>
        <v>30.393477842422556</v>
      </c>
      <c r="D24" s="7">
        <f t="shared" si="3"/>
        <v>5</v>
      </c>
      <c r="E24" s="5">
        <f t="shared" si="4"/>
        <v>0.16718749999999999</v>
      </c>
      <c r="F24" s="5">
        <f t="shared" si="5"/>
        <v>0.16750000000000001</v>
      </c>
      <c r="G24" s="6">
        <f t="shared" si="6"/>
        <v>0.16734375000000001</v>
      </c>
      <c r="H24" s="3" cm="1">
        <f t="array" ref="H24">SUM(B$6:B$11/(1+G24)^A$6:A$11)</f>
        <v>-1.5199217268282439E-2</v>
      </c>
    </row>
    <row r="25" spans="1:8" x14ac:dyDescent="0.25">
      <c r="A25" s="2">
        <f t="shared" si="2"/>
        <v>0.10999999999999999</v>
      </c>
      <c r="B25" s="3" cm="1">
        <f t="array" ref="B25">SUM(B$6:B$11/(1+A25)^A$6:A$11)</f>
        <v>25.218230220355984</v>
      </c>
      <c r="D25" s="7">
        <f t="shared" si="3"/>
        <v>6</v>
      </c>
      <c r="E25" s="5">
        <f t="shared" si="4"/>
        <v>0.16718749999999999</v>
      </c>
      <c r="F25" s="5">
        <f t="shared" si="5"/>
        <v>0.16734375000000001</v>
      </c>
      <c r="G25" s="6">
        <f t="shared" si="6"/>
        <v>0.167265625</v>
      </c>
      <c r="H25" s="3" cm="1">
        <f t="array" ref="H25">SUM(B$6:B$11/(1+G25)^A$6:A$11)</f>
        <v>1.4659836564881346E-2</v>
      </c>
    </row>
    <row r="26" spans="1:8" x14ac:dyDescent="0.25">
      <c r="A26" s="2">
        <f t="shared" si="2"/>
        <v>0.11999999999999998</v>
      </c>
      <c r="B26" s="3" cm="1">
        <f t="array" ref="B26">SUM(B$6:B$11/(1+A26)^A$6:A$11)</f>
        <v>20.294493412343137</v>
      </c>
      <c r="D26" s="7">
        <f t="shared" si="3"/>
        <v>7</v>
      </c>
      <c r="E26" s="5">
        <f t="shared" si="4"/>
        <v>0.167265625</v>
      </c>
      <c r="F26" s="5">
        <f t="shared" si="5"/>
        <v>0.16734375000000001</v>
      </c>
      <c r="G26" s="6">
        <f t="shared" si="6"/>
        <v>0.16730468749999999</v>
      </c>
      <c r="H26" s="3" cm="1">
        <f t="array" ref="H26">SUM(B$6:B$11/(1+G26)^A$6:A$11)</f>
        <v>-2.710685226077203E-4</v>
      </c>
    </row>
    <row r="27" spans="1:8" x14ac:dyDescent="0.25">
      <c r="A27" s="2">
        <f t="shared" si="2"/>
        <v>0.12999999999999998</v>
      </c>
      <c r="B27" s="3" cm="1">
        <f t="array" ref="B27">SUM(B$6:B$11/(1+A27)^A$6:A$11)</f>
        <v>15.607866367882544</v>
      </c>
      <c r="D27" s="7">
        <f t="shared" si="3"/>
        <v>8</v>
      </c>
      <c r="E27" s="5">
        <f t="shared" si="4"/>
        <v>0.167265625</v>
      </c>
      <c r="F27" s="5">
        <f t="shared" si="5"/>
        <v>0.16730468749999999</v>
      </c>
      <c r="G27" s="6">
        <f t="shared" si="6"/>
        <v>0.16728515625000001</v>
      </c>
      <c r="H27" s="3" cm="1">
        <f t="array" ref="H27">SUM(B$6:B$11/(1+G27)^A$6:A$11)</f>
        <v>7.1940394405700658E-3</v>
      </c>
    </row>
    <row r="28" spans="1:8" x14ac:dyDescent="0.25">
      <c r="A28" s="2">
        <f t="shared" si="2"/>
        <v>0.13999999999999999</v>
      </c>
      <c r="B28" s="3" cm="1">
        <f t="array" ref="B28">SUM(B$6:B$11/(1+A28)^A$6:A$11)</f>
        <v>11.144894173000544</v>
      </c>
      <c r="D28" s="7">
        <f t="shared" si="3"/>
        <v>9</v>
      </c>
      <c r="E28" s="5">
        <f t="shared" si="4"/>
        <v>0.16728515625000001</v>
      </c>
      <c r="F28" s="5">
        <f t="shared" si="5"/>
        <v>0.16730468749999999</v>
      </c>
      <c r="G28" s="6">
        <f t="shared" si="6"/>
        <v>0.167294921875</v>
      </c>
      <c r="H28" s="3" cm="1">
        <f t="array" ref="H28">SUM(B$6:B$11/(1+G28)^A$6:A$11)</f>
        <v>3.4613993185601544E-3</v>
      </c>
    </row>
    <row r="29" spans="1:8" x14ac:dyDescent="0.25">
      <c r="A29" s="2">
        <f t="shared" si="2"/>
        <v>0.15</v>
      </c>
      <c r="B29" s="3" cm="1">
        <f t="array" ref="B29">SUM(B$6:B$11/(1+A29)^A$6:A$11)</f>
        <v>6.8929980891323197</v>
      </c>
      <c r="D29" s="7">
        <f t="shared" si="3"/>
        <v>10</v>
      </c>
      <c r="E29" s="5">
        <f t="shared" si="4"/>
        <v>0.167294921875</v>
      </c>
      <c r="F29" s="5">
        <f t="shared" si="5"/>
        <v>0.16730468749999999</v>
      </c>
      <c r="G29" s="6">
        <f t="shared" si="6"/>
        <v>0.1672998046875</v>
      </c>
      <c r="H29" s="3" cm="1">
        <f t="array" ref="H29">SUM(B$6:B$11/(1+G29)^A$6:A$11)</f>
        <v>1.5951438634189685E-3</v>
      </c>
    </row>
    <row r="30" spans="1:8" x14ac:dyDescent="0.25">
      <c r="A30" s="2">
        <f t="shared" si="2"/>
        <v>0.16</v>
      </c>
      <c r="B30" s="3" cm="1">
        <f t="array" ref="B30">SUM(B$6:B$11/(1+A30)^A$6:A$11)</f>
        <v>2.8404113294677131</v>
      </c>
      <c r="D30" s="7">
        <f t="shared" si="3"/>
        <v>11</v>
      </c>
      <c r="E30" s="5">
        <f t="shared" si="4"/>
        <v>0.1672998046875</v>
      </c>
      <c r="F30" s="5">
        <f t="shared" si="5"/>
        <v>0.16730468749999999</v>
      </c>
      <c r="G30" s="6">
        <f t="shared" si="6"/>
        <v>0.16730224609375</v>
      </c>
      <c r="H30" s="3" cm="1">
        <f t="array" ref="H30">SUM(B$6:B$11/(1+G30)^A$6:A$11)</f>
        <v>6.6203228681160908E-4</v>
      </c>
    </row>
    <row r="31" spans="1:8" x14ac:dyDescent="0.25">
      <c r="A31" s="2">
        <f t="shared" si="2"/>
        <v>0.17</v>
      </c>
      <c r="B31" s="3" cm="1">
        <f t="array" ref="B31">SUM(B$6:B$11/(1+A31)^A$6:A$11)</f>
        <v>-1.0238799430807077</v>
      </c>
      <c r="D31" s="7">
        <f t="shared" si="3"/>
        <v>12</v>
      </c>
      <c r="E31" s="5">
        <f t="shared" si="4"/>
        <v>0.16730224609375</v>
      </c>
      <c r="F31" s="5">
        <f t="shared" si="5"/>
        <v>0.16730468749999999</v>
      </c>
      <c r="G31" s="6">
        <f t="shared" si="6"/>
        <v>0.16730346679687499</v>
      </c>
      <c r="H31" s="3" cm="1">
        <f t="array" ref="H31">SUM(B$6:B$11/(1+G31)^A$6:A$11)</f>
        <v>1.9548053626294859E-4</v>
      </c>
    </row>
    <row r="32" spans="1:8" x14ac:dyDescent="0.25">
      <c r="A32" s="2">
        <f t="shared" si="2"/>
        <v>0.18000000000000002</v>
      </c>
      <c r="B32" s="3" cm="1">
        <f t="array" ref="B32">SUM(B$6:B$11/(1+A32)^A$6:A$11)</f>
        <v>-4.7101908617600117</v>
      </c>
      <c r="D32" s="7">
        <f t="shared" si="3"/>
        <v>13</v>
      </c>
      <c r="E32" s="5">
        <f t="shared" si="4"/>
        <v>0.16730346679687499</v>
      </c>
      <c r="F32" s="5">
        <f t="shared" si="5"/>
        <v>0.16730468749999999</v>
      </c>
      <c r="G32" s="6">
        <f t="shared" si="6"/>
        <v>0.16730407714843748</v>
      </c>
      <c r="H32" s="3" cm="1">
        <f t="array" ref="H32">SUM(B$6:B$11/(1+G32)^A$6:A$11)</f>
        <v>-3.7794329692530937E-5</v>
      </c>
    </row>
    <row r="33" spans="1:8" x14ac:dyDescent="0.25">
      <c r="A33" s="2">
        <f t="shared" si="2"/>
        <v>0.19000000000000003</v>
      </c>
      <c r="B33" s="3" cm="1">
        <f t="array" ref="B33">SUM(B$6:B$11/(1+A33)^A$6:A$11)</f>
        <v>-8.2281877661095706</v>
      </c>
      <c r="D33" s="7">
        <f t="shared" si="3"/>
        <v>14</v>
      </c>
      <c r="E33" s="5">
        <f t="shared" si="4"/>
        <v>0.16730346679687499</v>
      </c>
      <c r="F33" s="5">
        <f t="shared" si="5"/>
        <v>0.16730407714843748</v>
      </c>
      <c r="G33" s="6">
        <f t="shared" si="6"/>
        <v>0.16730377197265622</v>
      </c>
      <c r="H33" s="3" cm="1">
        <f t="array" ref="H33">SUM(B$6:B$11/(1+G33)^A$6:A$11)</f>
        <v>7.8843019146290771E-5</v>
      </c>
    </row>
    <row r="34" spans="1:8" x14ac:dyDescent="0.25">
      <c r="A34" s="2">
        <f t="shared" si="2"/>
        <v>0.20000000000000004</v>
      </c>
      <c r="B34" s="3" cm="1">
        <f t="array" ref="B34">SUM(B$6:B$11/(1+A34)^A$6:A$11)</f>
        <v>-11.586934156378597</v>
      </c>
      <c r="D34" s="7">
        <f t="shared" si="3"/>
        <v>15</v>
      </c>
      <c r="E34" s="5">
        <f t="shared" si="4"/>
        <v>0.16730377197265622</v>
      </c>
      <c r="F34" s="5">
        <f t="shared" si="5"/>
        <v>0.16730407714843748</v>
      </c>
      <c r="G34" s="6">
        <f t="shared" si="6"/>
        <v>0.16730392456054685</v>
      </c>
      <c r="H34" s="3" cm="1">
        <f t="array" ref="H34">SUM(B$6:B$11/(1+G34)^A$6:A$11)</f>
        <v>2.0524323737447503E-5</v>
      </c>
    </row>
    <row r="35" spans="1:8" x14ac:dyDescent="0.25">
      <c r="A35" s="2">
        <f t="shared" si="2"/>
        <v>0.21000000000000005</v>
      </c>
      <c r="B35" s="3" cm="1">
        <f t="array" ref="B35">SUM(B$6:B$11/(1+A35)^A$6:A$11)</f>
        <v>-14.794933036073481</v>
      </c>
      <c r="D35" s="7">
        <f t="shared" si="3"/>
        <v>16</v>
      </c>
      <c r="E35" s="5">
        <f t="shared" si="4"/>
        <v>0.16730392456054685</v>
      </c>
      <c r="F35" s="5">
        <f t="shared" si="5"/>
        <v>0.16730407714843748</v>
      </c>
      <c r="G35" s="6">
        <f t="shared" si="6"/>
        <v>0.16730400085449215</v>
      </c>
      <c r="H35" s="3" cm="1">
        <f t="array" ref="H35">SUM(B$6:B$11/(1+G35)^A$6:A$11)</f>
        <v>-8.6350082142416795E-6</v>
      </c>
    </row>
    <row r="36" spans="1:8" x14ac:dyDescent="0.25">
      <c r="A36" s="2">
        <f t="shared" si="2"/>
        <v>0.22000000000000006</v>
      </c>
      <c r="B36" s="3" cm="1">
        <f t="array" ref="B36">SUM(B$6:B$11/(1+A36)^A$6:A$11)</f>
        <v>-17.860165954006455</v>
      </c>
      <c r="D36" s="7">
        <f t="shared" si="3"/>
        <v>17</v>
      </c>
      <c r="E36" s="5">
        <f t="shared" si="4"/>
        <v>0.16730392456054685</v>
      </c>
      <c r="F36" s="5">
        <f t="shared" si="5"/>
        <v>0.16730400085449215</v>
      </c>
      <c r="G36" s="6">
        <f t="shared" si="6"/>
        <v>0.16730396270751952</v>
      </c>
      <c r="H36" s="3" cm="1">
        <f t="array" ref="H36">SUM(B$6:B$11/(1+G36)^A$6:A$11)</f>
        <v>5.9446564506515642E-6</v>
      </c>
    </row>
    <row r="37" spans="1:8" x14ac:dyDescent="0.25">
      <c r="A37" s="2">
        <f t="shared" si="2"/>
        <v>0.23000000000000007</v>
      </c>
      <c r="B37" s="3" cm="1">
        <f t="array" ref="B37">SUM(B$6:B$11/(1+A37)^A$6:A$11)</f>
        <v>-20.790129028050139</v>
      </c>
      <c r="D37" s="7">
        <f t="shared" si="3"/>
        <v>18</v>
      </c>
      <c r="E37" s="5">
        <f t="shared" si="4"/>
        <v>0.16730396270751952</v>
      </c>
      <c r="F37" s="5">
        <f t="shared" si="5"/>
        <v>0.16730400085449215</v>
      </c>
      <c r="G37" s="6">
        <f t="shared" si="6"/>
        <v>0.16730398178100583</v>
      </c>
      <c r="H37" s="3" cm="1">
        <f t="array" ref="H37">SUM(B$6:B$11/(1+G37)^A$6:A$11)</f>
        <v>-1.3451762370664255E-6</v>
      </c>
    </row>
    <row r="38" spans="1:8" x14ac:dyDescent="0.25">
      <c r="A38" s="2">
        <f t="shared" si="2"/>
        <v>0.24000000000000007</v>
      </c>
      <c r="B38" s="3" cm="1">
        <f t="array" ref="B38">SUM(B$6:B$11/(1+A38)^A$6:A$11)</f>
        <v>-23.591866206580846</v>
      </c>
      <c r="D38" s="7">
        <f t="shared" si="3"/>
        <v>19</v>
      </c>
      <c r="E38" s="5">
        <f t="shared" si="4"/>
        <v>0.16730396270751952</v>
      </c>
      <c r="F38" s="5">
        <f t="shared" si="5"/>
        <v>0.16730398178100583</v>
      </c>
      <c r="G38" s="6">
        <f t="shared" si="6"/>
        <v>0.16730397224426269</v>
      </c>
      <c r="H38" s="3" cm="1">
        <f t="array" ref="H38">SUM(B$6:B$11/(1+G38)^A$6:A$11)</f>
        <v>2.2997400463964368E-6</v>
      </c>
    </row>
    <row r="39" spans="1:8" x14ac:dyDescent="0.25">
      <c r="A39" s="2">
        <f t="shared" si="2"/>
        <v>0.25000000000000006</v>
      </c>
      <c r="B39" s="3" cm="1">
        <f t="array" ref="B39">SUM(B$6:B$11/(1+A39)^A$6:A$11)</f>
        <v>-26.271999999999998</v>
      </c>
      <c r="D39" s="7">
        <f t="shared" si="3"/>
        <v>20</v>
      </c>
      <c r="E39" s="5">
        <f t="shared" si="4"/>
        <v>0.16730397224426269</v>
      </c>
      <c r="F39" s="5">
        <f t="shared" si="5"/>
        <v>0.16730398178100583</v>
      </c>
      <c r="G39" s="6">
        <f t="shared" si="6"/>
        <v>0.16730397701263428</v>
      </c>
      <c r="H39" s="3" cm="1">
        <f t="array" ref="H39">SUM(B$6:B$11/(1+G39)^A$6:A$11)</f>
        <v>4.7728182295259103E-7</v>
      </c>
    </row>
    <row r="40" spans="1:8" x14ac:dyDescent="0.25">
      <c r="A40" s="1"/>
      <c r="B40" s="1"/>
      <c r="D40" s="7"/>
      <c r="E40" s="5"/>
      <c r="F40" s="5"/>
      <c r="G40" s="5"/>
      <c r="H40" s="3"/>
    </row>
    <row r="41" spans="1:8" x14ac:dyDescent="0.25">
      <c r="A41" s="2"/>
      <c r="B41" s="3"/>
      <c r="D41" s="7"/>
      <c r="E41" s="5"/>
      <c r="F41" s="5"/>
      <c r="G41" s="5"/>
      <c r="H41" s="3"/>
    </row>
    <row r="42" spans="1:8" x14ac:dyDescent="0.25">
      <c r="A42" s="2"/>
      <c r="B42" s="3"/>
      <c r="D42" s="7"/>
      <c r="E42" s="5"/>
      <c r="F42" s="5"/>
      <c r="G42" s="5"/>
      <c r="H42" s="3"/>
    </row>
    <row r="43" spans="1:8" x14ac:dyDescent="0.25">
      <c r="A43" s="2"/>
      <c r="B43" s="3"/>
    </row>
    <row r="44" spans="1:8" x14ac:dyDescent="0.25">
      <c r="A44" s="2"/>
      <c r="B44" s="3"/>
    </row>
    <row r="45" spans="1:8" x14ac:dyDescent="0.25">
      <c r="A45" s="2"/>
      <c r="B45" s="3"/>
    </row>
    <row r="46" spans="1:8" x14ac:dyDescent="0.25">
      <c r="A46" s="2"/>
      <c r="B46" s="3"/>
    </row>
    <row r="47" spans="1:8" x14ac:dyDescent="0.25">
      <c r="A47" s="2"/>
      <c r="B47" s="3"/>
    </row>
    <row r="48" spans="1:8" x14ac:dyDescent="0.25">
      <c r="A48" s="2"/>
      <c r="B48" s="3"/>
    </row>
    <row r="49" spans="1:2" x14ac:dyDescent="0.25">
      <c r="A49" s="2"/>
      <c r="B49" s="3"/>
    </row>
    <row r="50" spans="1:2" x14ac:dyDescent="0.25">
      <c r="A50" s="2"/>
      <c r="B50" s="3"/>
    </row>
    <row r="51" spans="1:2" x14ac:dyDescent="0.25">
      <c r="A51" s="2"/>
      <c r="B51" s="3"/>
    </row>
    <row r="52" spans="1:2" x14ac:dyDescent="0.25">
      <c r="A52" s="2"/>
      <c r="B52" s="3"/>
    </row>
    <row r="53" spans="1:2" x14ac:dyDescent="0.25">
      <c r="A53" s="2"/>
      <c r="B53" s="3"/>
    </row>
    <row r="54" spans="1:2" x14ac:dyDescent="0.25">
      <c r="A54" s="2"/>
      <c r="B54" s="3"/>
    </row>
    <row r="55" spans="1:2" x14ac:dyDescent="0.25">
      <c r="A55" s="2"/>
      <c r="B55" s="3"/>
    </row>
    <row r="56" spans="1:2" x14ac:dyDescent="0.25">
      <c r="A56" s="2"/>
      <c r="B56" s="3"/>
    </row>
    <row r="57" spans="1:2" x14ac:dyDescent="0.25">
      <c r="A57" s="2"/>
      <c r="B57" s="3"/>
    </row>
    <row r="58" spans="1:2" x14ac:dyDescent="0.25">
      <c r="A58" s="2"/>
      <c r="B58" s="3"/>
    </row>
    <row r="59" spans="1:2" x14ac:dyDescent="0.25">
      <c r="A59" s="2"/>
      <c r="B59" s="3"/>
    </row>
    <row r="60" spans="1:2" x14ac:dyDescent="0.25">
      <c r="A60" s="2"/>
      <c r="B60" s="3"/>
    </row>
    <row r="61" spans="1:2" x14ac:dyDescent="0.25">
      <c r="A61" s="2"/>
      <c r="B61" s="3"/>
    </row>
    <row r="62" spans="1:2" x14ac:dyDescent="0.25">
      <c r="A62" s="2"/>
      <c r="B62" s="3"/>
    </row>
  </sheetData>
  <mergeCells count="2">
    <mergeCell ref="D13:E13"/>
    <mergeCell ref="D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NEDL_IRR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2021-10-13T13:25:22Z</dcterms:created>
  <dcterms:modified xsi:type="dcterms:W3CDTF">2021-10-13T14:55:04Z</dcterms:modified>
</cp:coreProperties>
</file>