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3f23a1743c5d8/Documents/"/>
    </mc:Choice>
  </mc:AlternateContent>
  <xr:revisionPtr revIDLastSave="56" documentId="8_{51158E71-B513-4A4F-933B-CD1CC9A22E3E}" xr6:coauthVersionLast="47" xr6:coauthVersionMax="47" xr10:uidLastSave="{4B43E3A5-4EF2-44C6-8802-FA5CC8813F0E}"/>
  <bookViews>
    <workbookView xWindow="-108" yWindow="-108" windowWidth="23256" windowHeight="12456" xr2:uid="{82744EAF-8EBA-4480-9C8A-7E43E64369F2}"/>
  </bookViews>
  <sheets>
    <sheet name="NEDL_N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1" l="1"/>
  <c r="M35" i="1"/>
  <c r="L35" i="1"/>
  <c r="M34" i="1"/>
  <c r="N34" i="1"/>
  <c r="L34" i="1"/>
  <c r="M33" i="1"/>
  <c r="N33" i="1"/>
  <c r="L33" i="1"/>
  <c r="N32" i="1"/>
  <c r="M32" i="1"/>
  <c r="L32" i="1"/>
  <c r="N31" i="1"/>
  <c r="L31" i="1"/>
  <c r="L26" i="1"/>
  <c r="L25" i="1"/>
  <c r="N30" i="1"/>
  <c r="L30" i="1"/>
  <c r="L18" i="1" a="1"/>
  <c r="L18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N29" i="1"/>
  <c r="L29" i="1"/>
  <c r="L11" i="1" a="1"/>
  <c r="L11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L4" i="1" a="1"/>
  <c r="L4" i="1" s="1"/>
  <c r="L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<sst xmlns="http://schemas.openxmlformats.org/spreadsheetml/2006/main" count="51" uniqueCount="29">
  <si>
    <t>t</t>
  </si>
  <si>
    <t>Y</t>
  </si>
  <si>
    <t>X1</t>
  </si>
  <si>
    <t>X2</t>
  </si>
  <si>
    <t>X3</t>
  </si>
  <si>
    <t>resid(-2)</t>
  </si>
  <si>
    <t>resid(-1)</t>
  </si>
  <si>
    <t>resid</t>
  </si>
  <si>
    <t>resid^2</t>
  </si>
  <si>
    <t>OLS</t>
  </si>
  <si>
    <t>Constant</t>
  </si>
  <si>
    <t>Coefficient</t>
  </si>
  <si>
    <t>Standard error</t>
  </si>
  <si>
    <t>Autocorrelation</t>
  </si>
  <si>
    <t>sample size</t>
  </si>
  <si>
    <t>Heteroskedasticity</t>
  </si>
  <si>
    <t>R-squared</t>
  </si>
  <si>
    <t>Normality</t>
  </si>
  <si>
    <t>Skewness</t>
  </si>
  <si>
    <t>Kurtosis</t>
  </si>
  <si>
    <t>Chi-squared</t>
  </si>
  <si>
    <t>DoF</t>
  </si>
  <si>
    <t>NH</t>
  </si>
  <si>
    <t>NI</t>
  </si>
  <si>
    <t>All (NHI)</t>
  </si>
  <si>
    <t>HI</t>
  </si>
  <si>
    <t>p-value</t>
  </si>
  <si>
    <t>Test</t>
  </si>
  <si>
    <t>Jarque and Bera (1980, 1981)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</si>
</sst>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4C51-A07B-4F5D-9DA5-426840BD77AC}">
  <dimension ref="A1:Q101"/>
  <sheetViews>
    <sheetView tabSelected="1" topLeftCell="A14" workbookViewId="0">
      <selection activeCell="M29" sqref="M29"/>
    </sheetView>
  </sheetViews>
  <sheetFormatPr defaultRowHeight="14.4" x14ac:dyDescent="0.3"/>
  <cols>
    <col min="1" max="9" width="9.6640625" customWidth="1"/>
    <col min="11" max="11" width="16.21875" style="1" bestFit="1" customWidth="1"/>
    <col min="12" max="17" width="13.44140625" style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K1" s="1" t="s">
        <v>14</v>
      </c>
      <c r="L1" s="1">
        <f>COUNT(B2:B101)</f>
        <v>100</v>
      </c>
    </row>
    <row r="2" spans="1:17" x14ac:dyDescent="0.3">
      <c r="A2" s="1">
        <v>1</v>
      </c>
      <c r="B2" s="1">
        <v>74</v>
      </c>
      <c r="C2" s="1">
        <v>4</v>
      </c>
      <c r="D2" s="1">
        <v>10</v>
      </c>
      <c r="E2" s="1">
        <v>5</v>
      </c>
      <c r="F2" s="3">
        <v>0</v>
      </c>
      <c r="G2" s="3">
        <v>0</v>
      </c>
      <c r="H2" s="3">
        <f>B2 - ($O$4 + $N$4*C2 + $M$4*D2 + $L$4*E2)</f>
        <v>-4.1208787280829142</v>
      </c>
      <c r="I2" s="3">
        <f>H2^2</f>
        <v>16.981641491566258</v>
      </c>
    </row>
    <row r="3" spans="1:17" x14ac:dyDescent="0.3">
      <c r="A3" s="1">
        <v>2</v>
      </c>
      <c r="B3" s="1">
        <v>37</v>
      </c>
      <c r="C3" s="1">
        <v>4</v>
      </c>
      <c r="D3" s="1">
        <v>2</v>
      </c>
      <c r="E3" s="1">
        <v>0</v>
      </c>
      <c r="F3" s="3">
        <f>H2</f>
        <v>-4.1208787280829142</v>
      </c>
      <c r="G3" s="3">
        <v>0</v>
      </c>
      <c r="H3" s="3">
        <f t="shared" ref="H3:H66" si="0">B3 - ($O$4 + $N$4*C3 + $M$4*D3 + $L$4*E3)</f>
        <v>-12.233580130831115</v>
      </c>
      <c r="I3" s="3">
        <f t="shared" ref="I3:I66" si="1">H3^2</f>
        <v>149.66048281746583</v>
      </c>
      <c r="K3" s="1" t="s">
        <v>9</v>
      </c>
      <c r="L3" s="1" t="s">
        <v>4</v>
      </c>
      <c r="M3" s="1" t="s">
        <v>3</v>
      </c>
      <c r="N3" s="1" t="s">
        <v>2</v>
      </c>
      <c r="O3" s="1" t="s">
        <v>10</v>
      </c>
    </row>
    <row r="4" spans="1:17" x14ac:dyDescent="0.3">
      <c r="A4" s="1">
        <v>3</v>
      </c>
      <c r="B4" s="1">
        <v>28</v>
      </c>
      <c r="C4" s="1">
        <v>3</v>
      </c>
      <c r="D4" s="1">
        <v>0</v>
      </c>
      <c r="E4" s="1">
        <v>3</v>
      </c>
      <c r="F4" s="3">
        <f t="shared" ref="F4:F67" si="2">H3</f>
        <v>-12.233580130831115</v>
      </c>
      <c r="G4" s="3">
        <f>H2</f>
        <v>-4.1208787280829142</v>
      </c>
      <c r="H4" s="3">
        <f t="shared" si="0"/>
        <v>-25.390451129279597</v>
      </c>
      <c r="I4" s="3">
        <f t="shared" si="1"/>
        <v>644.67500854833554</v>
      </c>
      <c r="K4" s="1" t="s">
        <v>11</v>
      </c>
      <c r="L4" s="2" cm="1">
        <f t="array" ref="L4:O8">LINEST(B2:B101,C2:E101,1,1)</f>
        <v>2.9391706196563483</v>
      </c>
      <c r="M4" s="2">
        <v>1.7739306873712561</v>
      </c>
      <c r="N4" s="2">
        <v>1.1127794857780553</v>
      </c>
      <c r="O4" s="2">
        <v>41.234600812976382</v>
      </c>
    </row>
    <row r="5" spans="1:17" x14ac:dyDescent="0.3">
      <c r="A5" s="1">
        <v>4</v>
      </c>
      <c r="B5" s="1">
        <v>80</v>
      </c>
      <c r="C5" s="1">
        <v>5</v>
      </c>
      <c r="D5" s="1">
        <v>3</v>
      </c>
      <c r="E5" s="1">
        <v>17</v>
      </c>
      <c r="F5" s="3">
        <f t="shared" si="2"/>
        <v>-25.390451129279597</v>
      </c>
      <c r="G5" s="3">
        <f t="shared" ref="G5:G68" si="3">H3</f>
        <v>-12.233580130831115</v>
      </c>
      <c r="H5" s="3">
        <f t="shared" si="0"/>
        <v>-22.08619083813835</v>
      </c>
      <c r="I5" s="3">
        <f t="shared" si="1"/>
        <v>487.79982573866641</v>
      </c>
      <c r="K5" s="1" t="s">
        <v>12</v>
      </c>
      <c r="L5" s="2">
        <v>0.21848642974701893</v>
      </c>
      <c r="M5" s="2">
        <v>0.23210754176536008</v>
      </c>
      <c r="N5" s="2">
        <v>0.22247706365750797</v>
      </c>
      <c r="O5" s="2">
        <v>3.6941293037182334</v>
      </c>
    </row>
    <row r="6" spans="1:17" x14ac:dyDescent="0.3">
      <c r="A6" s="1">
        <v>5</v>
      </c>
      <c r="B6" s="1">
        <v>129</v>
      </c>
      <c r="C6" s="1">
        <v>13</v>
      </c>
      <c r="D6" s="1">
        <v>11</v>
      </c>
      <c r="E6" s="1">
        <v>14</v>
      </c>
      <c r="F6" s="3">
        <f t="shared" si="2"/>
        <v>-22.08619083813835</v>
      </c>
      <c r="G6" s="3">
        <f t="shared" si="3"/>
        <v>-25.390451129279597</v>
      </c>
      <c r="H6" s="3">
        <f t="shared" si="0"/>
        <v>12.637639635636219</v>
      </c>
      <c r="I6" s="3">
        <f t="shared" si="1"/>
        <v>159.70993556020355</v>
      </c>
      <c r="K6" s="1" t="s">
        <v>16</v>
      </c>
      <c r="L6" s="2">
        <v>0.74652886789683048</v>
      </c>
      <c r="M6" s="3">
        <v>12.975673157357143</v>
      </c>
      <c r="N6" s="2" t="e">
        <v>#N/A</v>
      </c>
      <c r="O6" s="2" t="e">
        <v>#N/A</v>
      </c>
    </row>
    <row r="7" spans="1:17" x14ac:dyDescent="0.3">
      <c r="A7" s="1">
        <v>6</v>
      </c>
      <c r="B7" s="1">
        <v>147</v>
      </c>
      <c r="C7" s="1">
        <v>5</v>
      </c>
      <c r="D7" s="1">
        <v>17</v>
      </c>
      <c r="E7" s="1">
        <v>14</v>
      </c>
      <c r="F7" s="3">
        <f t="shared" si="2"/>
        <v>12.637639635636219</v>
      </c>
      <c r="G7" s="3">
        <f t="shared" si="3"/>
        <v>-22.08619083813835</v>
      </c>
      <c r="H7" s="3">
        <f t="shared" si="0"/>
        <v>28.896291397633121</v>
      </c>
      <c r="I7" s="3">
        <f t="shared" si="1"/>
        <v>834.99565653692594</v>
      </c>
      <c r="L7" s="3">
        <v>94.247118298959322</v>
      </c>
      <c r="M7" s="4">
        <v>96</v>
      </c>
      <c r="N7" s="2" t="e">
        <v>#N/A</v>
      </c>
      <c r="O7" s="2" t="e">
        <v>#N/A</v>
      </c>
    </row>
    <row r="8" spans="1:17" x14ac:dyDescent="0.3">
      <c r="A8" s="1">
        <v>7</v>
      </c>
      <c r="B8" s="1">
        <v>93</v>
      </c>
      <c r="C8" s="1">
        <v>5</v>
      </c>
      <c r="D8" s="1">
        <v>11</v>
      </c>
      <c r="E8" s="1">
        <v>5</v>
      </c>
      <c r="F8" s="3">
        <f t="shared" si="2"/>
        <v>28.896291397633121</v>
      </c>
      <c r="G8" s="3">
        <f t="shared" si="3"/>
        <v>12.637639635636219</v>
      </c>
      <c r="H8" s="3">
        <f t="shared" si="0"/>
        <v>11.992411098767775</v>
      </c>
      <c r="I8" s="3">
        <f t="shared" si="1"/>
        <v>143.81792396184852</v>
      </c>
      <c r="L8" s="3">
        <v>47604.622986890361</v>
      </c>
      <c r="M8" s="3">
        <v>16163.337013109633</v>
      </c>
      <c r="N8" s="2" t="e">
        <v>#N/A</v>
      </c>
      <c r="O8" s="2" t="e">
        <v>#N/A</v>
      </c>
    </row>
    <row r="9" spans="1:17" x14ac:dyDescent="0.3">
      <c r="A9" s="1">
        <v>8</v>
      </c>
      <c r="B9" s="1">
        <v>97</v>
      </c>
      <c r="C9" s="1">
        <v>20</v>
      </c>
      <c r="D9" s="1">
        <v>12</v>
      </c>
      <c r="E9" s="1">
        <v>4</v>
      </c>
      <c r="F9" s="3">
        <f t="shared" si="2"/>
        <v>11.992411098767775</v>
      </c>
      <c r="G9" s="3">
        <f t="shared" si="3"/>
        <v>28.896291397633121</v>
      </c>
      <c r="H9" s="3">
        <f t="shared" si="0"/>
        <v>0.46595874438203566</v>
      </c>
      <c r="I9" s="3">
        <f t="shared" si="1"/>
        <v>0.21711755146608325</v>
      </c>
    </row>
    <row r="10" spans="1:17" x14ac:dyDescent="0.3">
      <c r="A10" s="1">
        <v>9</v>
      </c>
      <c r="B10" s="1">
        <v>105</v>
      </c>
      <c r="C10" s="1">
        <v>2</v>
      </c>
      <c r="D10" s="1">
        <v>16</v>
      </c>
      <c r="E10" s="1">
        <v>11</v>
      </c>
      <c r="F10" s="3">
        <f t="shared" si="2"/>
        <v>0.46595874438203566</v>
      </c>
      <c r="G10" s="3">
        <f t="shared" si="3"/>
        <v>11.992411098767775</v>
      </c>
      <c r="H10" s="3">
        <f t="shared" si="0"/>
        <v>0.82607240130758441</v>
      </c>
      <c r="I10" s="3">
        <f t="shared" si="1"/>
        <v>0.68239561220207878</v>
      </c>
      <c r="K10" s="1" t="s">
        <v>13</v>
      </c>
      <c r="L10" s="1" t="s">
        <v>5</v>
      </c>
      <c r="M10" s="1" t="s">
        <v>6</v>
      </c>
      <c r="N10" s="1" t="s">
        <v>4</v>
      </c>
      <c r="O10" s="1" t="s">
        <v>3</v>
      </c>
      <c r="P10" s="1" t="s">
        <v>2</v>
      </c>
      <c r="Q10" s="1" t="s">
        <v>10</v>
      </c>
    </row>
    <row r="11" spans="1:17" x14ac:dyDescent="0.3">
      <c r="A11" s="1">
        <v>10</v>
      </c>
      <c r="B11" s="1">
        <v>110</v>
      </c>
      <c r="C11" s="1">
        <v>12</v>
      </c>
      <c r="D11" s="1">
        <v>18</v>
      </c>
      <c r="E11" s="1">
        <v>8</v>
      </c>
      <c r="F11" s="3">
        <f t="shared" si="2"/>
        <v>0.82607240130758441</v>
      </c>
      <c r="G11" s="3">
        <f t="shared" si="3"/>
        <v>0.46595874438203566</v>
      </c>
      <c r="H11" s="3">
        <f t="shared" si="0"/>
        <v>-3.207197224644176E-2</v>
      </c>
      <c r="I11" s="3">
        <f t="shared" si="1"/>
        <v>1.0286114037765305E-3</v>
      </c>
      <c r="K11" s="1" t="s">
        <v>11</v>
      </c>
      <c r="L11" s="2" cm="1">
        <f t="array" ref="L11:Q15">LINEST(H2:H101,C2:G101,1,1)</f>
        <v>-0.12856976228877023</v>
      </c>
      <c r="M11" s="2">
        <v>0.39840856227841748</v>
      </c>
      <c r="N11" s="2">
        <v>4.098537486334345E-2</v>
      </c>
      <c r="O11" s="2">
        <v>-4.9158140840928483E-2</v>
      </c>
      <c r="P11" s="2">
        <v>1.3665396409628765E-2</v>
      </c>
      <c r="Q11" s="2">
        <v>-1.9330939607837584E-2</v>
      </c>
    </row>
    <row r="12" spans="1:17" x14ac:dyDescent="0.3">
      <c r="A12" s="1">
        <v>11</v>
      </c>
      <c r="B12" s="1">
        <v>102</v>
      </c>
      <c r="C12" s="1">
        <v>19</v>
      </c>
      <c r="D12" s="1">
        <v>0</v>
      </c>
      <c r="E12" s="1">
        <v>9</v>
      </c>
      <c r="F12" s="3">
        <f t="shared" si="2"/>
        <v>-3.207197224644176E-2</v>
      </c>
      <c r="G12" s="3">
        <f t="shared" si="3"/>
        <v>0.82607240130758441</v>
      </c>
      <c r="H12" s="3">
        <f t="shared" si="0"/>
        <v>13.170053380333428</v>
      </c>
      <c r="I12" s="3">
        <f t="shared" si="1"/>
        <v>173.45030604083195</v>
      </c>
      <c r="K12" s="1" t="s">
        <v>12</v>
      </c>
      <c r="L12" s="2">
        <v>0.10434552868270901</v>
      </c>
      <c r="M12" s="2">
        <v>0.10272808853571939</v>
      </c>
      <c r="N12" s="2">
        <v>0.20665231377024387</v>
      </c>
      <c r="O12" s="2">
        <v>0.22208616565182701</v>
      </c>
      <c r="P12" s="2">
        <v>0.20884416863557151</v>
      </c>
      <c r="Q12" s="2">
        <v>3.4735195206809131</v>
      </c>
    </row>
    <row r="13" spans="1:17" x14ac:dyDescent="0.3">
      <c r="A13" s="1">
        <v>12</v>
      </c>
      <c r="B13" s="1">
        <v>149</v>
      </c>
      <c r="C13" s="1">
        <v>17</v>
      </c>
      <c r="D13" s="1">
        <v>17</v>
      </c>
      <c r="E13" s="1">
        <v>15</v>
      </c>
      <c r="F13" s="3">
        <f t="shared" si="2"/>
        <v>13.170053380333428</v>
      </c>
      <c r="G13" s="3">
        <f t="shared" si="3"/>
        <v>-3.207197224644176E-2</v>
      </c>
      <c r="H13" s="3">
        <f t="shared" si="0"/>
        <v>14.6037669486401</v>
      </c>
      <c r="I13" s="3">
        <f t="shared" si="1"/>
        <v>213.27000909019299</v>
      </c>
      <c r="K13" s="1" t="s">
        <v>16</v>
      </c>
      <c r="L13" s="2">
        <v>0.1379553605083699</v>
      </c>
      <c r="M13" s="3">
        <v>12.17492978198451</v>
      </c>
      <c r="N13" s="2" t="e">
        <v>#N/A</v>
      </c>
      <c r="O13" s="2" t="e">
        <v>#N/A</v>
      </c>
      <c r="P13" s="2" t="e">
        <v>#N/A</v>
      </c>
      <c r="Q13" s="3" t="e">
        <v>#N/A</v>
      </c>
    </row>
    <row r="14" spans="1:17" x14ac:dyDescent="0.3">
      <c r="A14" s="1">
        <v>13</v>
      </c>
      <c r="B14" s="1">
        <v>72</v>
      </c>
      <c r="C14" s="1">
        <v>2</v>
      </c>
      <c r="D14" s="1">
        <v>5</v>
      </c>
      <c r="E14" s="1">
        <v>5</v>
      </c>
      <c r="F14" s="3">
        <f t="shared" si="2"/>
        <v>14.6037669486401</v>
      </c>
      <c r="G14" s="3">
        <f t="shared" si="3"/>
        <v>13.170053380333428</v>
      </c>
      <c r="H14" s="3">
        <f t="shared" si="0"/>
        <v>4.9743336803294795</v>
      </c>
      <c r="I14" s="3">
        <f t="shared" si="1"/>
        <v>24.743995563260224</v>
      </c>
      <c r="L14" s="3">
        <v>3.00861539964664</v>
      </c>
      <c r="M14" s="4">
        <v>94</v>
      </c>
      <c r="N14" s="2" t="e">
        <v>#N/A</v>
      </c>
      <c r="O14" s="2" t="e">
        <v>#N/A</v>
      </c>
      <c r="P14" s="3" t="e">
        <v>#N/A</v>
      </c>
      <c r="Q14" s="4" t="e">
        <v>#N/A</v>
      </c>
    </row>
    <row r="15" spans="1:17" x14ac:dyDescent="0.3">
      <c r="A15" s="1">
        <v>14</v>
      </c>
      <c r="B15" s="1">
        <v>76</v>
      </c>
      <c r="C15" s="1">
        <v>12</v>
      </c>
      <c r="D15" s="1">
        <v>9</v>
      </c>
      <c r="E15" s="1">
        <v>2</v>
      </c>
      <c r="F15" s="3">
        <f t="shared" si="2"/>
        <v>4.9743336803294795</v>
      </c>
      <c r="G15" s="3">
        <f t="shared" si="3"/>
        <v>14.6037669486401</v>
      </c>
      <c r="H15" s="3">
        <f t="shared" si="0"/>
        <v>-0.43167206796704249</v>
      </c>
      <c r="I15" s="3">
        <f t="shared" si="1"/>
        <v>0.18634077426294296</v>
      </c>
      <c r="L15" s="3">
        <v>2229.8189846618188</v>
      </c>
      <c r="M15" s="3">
        <v>13933.518028447819</v>
      </c>
      <c r="N15" s="2" t="e">
        <v>#N/A</v>
      </c>
      <c r="O15" s="2" t="e">
        <v>#N/A</v>
      </c>
      <c r="P15" s="3" t="e">
        <v>#N/A</v>
      </c>
      <c r="Q15" s="3" t="e">
        <v>#N/A</v>
      </c>
    </row>
    <row r="16" spans="1:17" x14ac:dyDescent="0.3">
      <c r="A16" s="1">
        <v>15</v>
      </c>
      <c r="B16" s="1">
        <v>108</v>
      </c>
      <c r="C16" s="1">
        <v>20</v>
      </c>
      <c r="D16" s="1">
        <v>6</v>
      </c>
      <c r="E16" s="1">
        <v>10</v>
      </c>
      <c r="F16" s="3">
        <f t="shared" si="2"/>
        <v>-0.43167206796704249</v>
      </c>
      <c r="G16" s="3">
        <f t="shared" si="3"/>
        <v>4.9743336803294795</v>
      </c>
      <c r="H16" s="3">
        <f t="shared" si="0"/>
        <v>4.4745191506714832</v>
      </c>
      <c r="I16" s="3">
        <f t="shared" si="1"/>
        <v>20.02132162972585</v>
      </c>
    </row>
    <row r="17" spans="1:15" x14ac:dyDescent="0.3">
      <c r="A17" s="1">
        <v>16</v>
      </c>
      <c r="B17" s="1">
        <v>125</v>
      </c>
      <c r="C17" s="1">
        <v>16</v>
      </c>
      <c r="D17" s="1">
        <v>14</v>
      </c>
      <c r="E17" s="1">
        <v>9</v>
      </c>
      <c r="F17" s="3">
        <f t="shared" si="2"/>
        <v>4.4745191506714832</v>
      </c>
      <c r="G17" s="3">
        <f t="shared" si="3"/>
        <v>-0.43167206796704249</v>
      </c>
      <c r="H17" s="3">
        <f t="shared" si="0"/>
        <v>14.673362214470018</v>
      </c>
      <c r="I17" s="3">
        <f t="shared" si="1"/>
        <v>215.30755867703647</v>
      </c>
      <c r="K17" s="1" t="s">
        <v>15</v>
      </c>
      <c r="L17" s="1" t="s">
        <v>4</v>
      </c>
      <c r="M17" s="1" t="s">
        <v>3</v>
      </c>
      <c r="N17" s="1" t="s">
        <v>2</v>
      </c>
      <c r="O17" s="1" t="s">
        <v>10</v>
      </c>
    </row>
    <row r="18" spans="1:15" x14ac:dyDescent="0.3">
      <c r="A18" s="1">
        <v>17</v>
      </c>
      <c r="B18" s="1">
        <v>117</v>
      </c>
      <c r="C18" s="1">
        <v>0</v>
      </c>
      <c r="D18" s="1">
        <v>18</v>
      </c>
      <c r="E18" s="1">
        <v>8</v>
      </c>
      <c r="F18" s="3">
        <f t="shared" si="2"/>
        <v>14.673362214470018</v>
      </c>
      <c r="G18" s="3">
        <f t="shared" si="3"/>
        <v>4.4745191506714832</v>
      </c>
      <c r="H18" s="3">
        <f t="shared" si="0"/>
        <v>20.321281857090213</v>
      </c>
      <c r="I18" s="3">
        <f t="shared" si="1"/>
        <v>412.95449631530386</v>
      </c>
      <c r="K18" s="1" t="s">
        <v>11</v>
      </c>
      <c r="L18" s="2" cm="1">
        <f t="array" ref="L18:O22">LINEST(I2:I101,C2:E101,1,1)</f>
        <v>5.0286532989676083</v>
      </c>
      <c r="M18" s="2">
        <v>1.9663518382232694</v>
      </c>
      <c r="N18" s="2">
        <v>-2.1409833240003566</v>
      </c>
      <c r="O18" s="2">
        <v>111.84651933410447</v>
      </c>
    </row>
    <row r="19" spans="1:15" x14ac:dyDescent="0.3">
      <c r="A19" s="1">
        <v>18</v>
      </c>
      <c r="B19" s="1">
        <v>87</v>
      </c>
      <c r="C19" s="1">
        <v>6</v>
      </c>
      <c r="D19" s="1">
        <v>9</v>
      </c>
      <c r="E19" s="1">
        <v>2</v>
      </c>
      <c r="F19" s="3">
        <f t="shared" si="2"/>
        <v>20.321281857090213</v>
      </c>
      <c r="G19" s="3">
        <f t="shared" si="3"/>
        <v>14.673362214470018</v>
      </c>
      <c r="H19" s="3">
        <f t="shared" si="0"/>
        <v>17.245004846701278</v>
      </c>
      <c r="I19" s="3">
        <f t="shared" si="1"/>
        <v>297.39019216275057</v>
      </c>
      <c r="K19" s="1" t="s">
        <v>12</v>
      </c>
      <c r="L19" s="2">
        <v>3.0776216803130412</v>
      </c>
      <c r="M19" s="2">
        <v>3.2694900252082286</v>
      </c>
      <c r="N19" s="2">
        <v>3.1338341483154437</v>
      </c>
      <c r="O19" s="2">
        <v>52.03587448505175</v>
      </c>
    </row>
    <row r="20" spans="1:15" x14ac:dyDescent="0.3">
      <c r="A20" s="1">
        <v>19</v>
      </c>
      <c r="B20" s="1">
        <v>95</v>
      </c>
      <c r="C20" s="1">
        <v>11</v>
      </c>
      <c r="D20" s="1">
        <v>5</v>
      </c>
      <c r="E20" s="1">
        <v>8</v>
      </c>
      <c r="F20" s="3">
        <f t="shared" si="2"/>
        <v>17.245004846701278</v>
      </c>
      <c r="G20" s="3">
        <f t="shared" si="3"/>
        <v>20.321281857090213</v>
      </c>
      <c r="H20" s="3">
        <f t="shared" si="0"/>
        <v>9.1418064493579436</v>
      </c>
      <c r="I20" s="3">
        <f t="shared" si="1"/>
        <v>83.572625157522495</v>
      </c>
      <c r="K20" s="1" t="s">
        <v>16</v>
      </c>
      <c r="L20" s="2">
        <v>3.1888884880763406E-2</v>
      </c>
      <c r="M20" s="3">
        <v>182.77662860790639</v>
      </c>
      <c r="N20" s="2" t="e">
        <v>#N/A</v>
      </c>
      <c r="O20" s="2" t="e">
        <v>#N/A</v>
      </c>
    </row>
    <row r="21" spans="1:15" x14ac:dyDescent="0.3">
      <c r="A21" s="1">
        <v>20</v>
      </c>
      <c r="B21" s="1">
        <v>102</v>
      </c>
      <c r="C21" s="1">
        <v>15</v>
      </c>
      <c r="D21" s="1">
        <v>20</v>
      </c>
      <c r="E21" s="1">
        <v>6</v>
      </c>
      <c r="F21" s="3">
        <f t="shared" si="2"/>
        <v>9.1418064493579436</v>
      </c>
      <c r="G21" s="3">
        <f t="shared" si="3"/>
        <v>17.245004846701278</v>
      </c>
      <c r="H21" s="3">
        <f t="shared" si="0"/>
        <v>-9.0399305650104225</v>
      </c>
      <c r="I21" s="3">
        <f t="shared" si="1"/>
        <v>81.720344620209659</v>
      </c>
      <c r="L21" s="3">
        <v>1.0540570191250689</v>
      </c>
      <c r="M21" s="4">
        <v>96</v>
      </c>
      <c r="N21" s="2" t="e">
        <v>#N/A</v>
      </c>
      <c r="O21" s="2" t="e">
        <v>#N/A</v>
      </c>
    </row>
    <row r="22" spans="1:15" x14ac:dyDescent="0.3">
      <c r="A22" s="1">
        <v>21</v>
      </c>
      <c r="B22" s="1">
        <v>109</v>
      </c>
      <c r="C22" s="1">
        <v>7</v>
      </c>
      <c r="D22" s="1">
        <v>4</v>
      </c>
      <c r="E22" s="1">
        <v>14</v>
      </c>
      <c r="F22" s="3">
        <f t="shared" si="2"/>
        <v>-9.0399305650104225</v>
      </c>
      <c r="G22" s="3">
        <f t="shared" si="3"/>
        <v>9.1418064493579436</v>
      </c>
      <c r="H22" s="3">
        <f t="shared" si="0"/>
        <v>11.731831361903332</v>
      </c>
      <c r="I22" s="3">
        <f t="shared" si="1"/>
        <v>137.63586710413858</v>
      </c>
      <c r="L22" s="3">
        <v>105639.58440655237</v>
      </c>
      <c r="M22" s="3">
        <v>3207100.4126661643</v>
      </c>
      <c r="N22" s="2" t="e">
        <v>#N/A</v>
      </c>
      <c r="O22" s="2" t="e">
        <v>#N/A</v>
      </c>
    </row>
    <row r="23" spans="1:15" x14ac:dyDescent="0.3">
      <c r="A23" s="1">
        <v>22</v>
      </c>
      <c r="B23" s="1">
        <v>82</v>
      </c>
      <c r="C23" s="1">
        <v>12</v>
      </c>
      <c r="D23" s="1">
        <v>16</v>
      </c>
      <c r="E23" s="1">
        <v>0</v>
      </c>
      <c r="F23" s="3">
        <f t="shared" si="2"/>
        <v>11.731831361903332</v>
      </c>
      <c r="G23" s="3">
        <f t="shared" si="3"/>
        <v>-9.0399305650104225</v>
      </c>
      <c r="H23" s="3">
        <f t="shared" si="0"/>
        <v>-0.97084564025314535</v>
      </c>
      <c r="I23" s="3">
        <f t="shared" si="1"/>
        <v>0.94254125719853976</v>
      </c>
    </row>
    <row r="24" spans="1:15" x14ac:dyDescent="0.3">
      <c r="A24" s="1">
        <v>23</v>
      </c>
      <c r="B24" s="1">
        <v>120</v>
      </c>
      <c r="C24" s="1">
        <v>0</v>
      </c>
      <c r="D24" s="1">
        <v>12</v>
      </c>
      <c r="E24" s="1">
        <v>19</v>
      </c>
      <c r="F24" s="3">
        <f t="shared" si="2"/>
        <v>-0.97084564025314535</v>
      </c>
      <c r="G24" s="3">
        <f t="shared" si="3"/>
        <v>11.731831361903332</v>
      </c>
      <c r="H24" s="3">
        <f t="shared" si="0"/>
        <v>1.6339891650979297</v>
      </c>
      <c r="I24" s="3">
        <f t="shared" si="1"/>
        <v>2.6699205916574291</v>
      </c>
      <c r="K24" s="1" t="s">
        <v>17</v>
      </c>
    </row>
    <row r="25" spans="1:15" x14ac:dyDescent="0.3">
      <c r="A25" s="1">
        <v>24</v>
      </c>
      <c r="B25" s="1">
        <v>113</v>
      </c>
      <c r="C25" s="1">
        <v>1</v>
      </c>
      <c r="D25" s="1">
        <v>12</v>
      </c>
      <c r="E25" s="1">
        <v>16</v>
      </c>
      <c r="F25" s="3">
        <f t="shared" si="2"/>
        <v>1.6339891650979297</v>
      </c>
      <c r="G25" s="3">
        <f t="shared" si="3"/>
        <v>-0.97084564025314535</v>
      </c>
      <c r="H25" s="3">
        <f t="shared" si="0"/>
        <v>2.3387215382889224</v>
      </c>
      <c r="I25" s="3">
        <f t="shared" si="1"/>
        <v>5.4696184336565032</v>
      </c>
      <c r="K25" s="1" t="s">
        <v>18</v>
      </c>
      <c r="L25" s="2">
        <f>SKEW(H2:H101)</f>
        <v>-4.2368178951829767E-2</v>
      </c>
    </row>
    <row r="26" spans="1:15" x14ac:dyDescent="0.3">
      <c r="A26" s="1">
        <v>25</v>
      </c>
      <c r="B26" s="1">
        <v>81</v>
      </c>
      <c r="C26" s="1">
        <v>11</v>
      </c>
      <c r="D26" s="1">
        <v>6</v>
      </c>
      <c r="E26" s="1">
        <v>9</v>
      </c>
      <c r="F26" s="3">
        <f t="shared" si="2"/>
        <v>2.3387215382889224</v>
      </c>
      <c r="G26" s="3">
        <f t="shared" si="3"/>
        <v>1.6339891650979297</v>
      </c>
      <c r="H26" s="3">
        <f t="shared" si="0"/>
        <v>-9.5712948576696704</v>
      </c>
      <c r="I26" s="3">
        <f t="shared" si="1"/>
        <v>91.609685252453872</v>
      </c>
      <c r="K26" s="1" t="s">
        <v>19</v>
      </c>
      <c r="L26" s="2">
        <f>KURT(H2:H101)</f>
        <v>-0.70745756708686347</v>
      </c>
    </row>
    <row r="27" spans="1:15" x14ac:dyDescent="0.3">
      <c r="A27" s="1">
        <v>26</v>
      </c>
      <c r="B27" s="1">
        <v>71</v>
      </c>
      <c r="C27" s="1">
        <v>1</v>
      </c>
      <c r="D27" s="1">
        <v>6</v>
      </c>
      <c r="E27" s="1">
        <v>9</v>
      </c>
      <c r="F27" s="3">
        <f t="shared" si="2"/>
        <v>-9.5712948576696704</v>
      </c>
      <c r="G27" s="3">
        <f t="shared" si="3"/>
        <v>2.3387215382889224</v>
      </c>
      <c r="H27" s="3">
        <f t="shared" si="0"/>
        <v>-8.4434999998891129</v>
      </c>
      <c r="I27" s="3">
        <f t="shared" si="1"/>
        <v>71.292692248127452</v>
      </c>
    </row>
    <row r="28" spans="1:15" x14ac:dyDescent="0.3">
      <c r="A28" s="1">
        <v>27</v>
      </c>
      <c r="B28" s="1">
        <v>123</v>
      </c>
      <c r="C28" s="1">
        <v>11</v>
      </c>
      <c r="D28" s="1">
        <v>18</v>
      </c>
      <c r="E28" s="1">
        <v>18</v>
      </c>
      <c r="F28" s="3">
        <f t="shared" si="2"/>
        <v>-8.4434999998891129</v>
      </c>
      <c r="G28" s="3">
        <f t="shared" si="3"/>
        <v>-9.5712948576696704</v>
      </c>
      <c r="H28" s="3">
        <f t="shared" si="0"/>
        <v>-15.310998683031869</v>
      </c>
      <c r="I28" s="3">
        <f t="shared" si="1"/>
        <v>234.42668067180364</v>
      </c>
      <c r="K28" s="1" t="s">
        <v>27</v>
      </c>
      <c r="L28" s="1" t="s">
        <v>20</v>
      </c>
      <c r="M28" s="1" t="s">
        <v>21</v>
      </c>
      <c r="N28" s="1" t="s">
        <v>26</v>
      </c>
    </row>
    <row r="29" spans="1:15" x14ac:dyDescent="0.3">
      <c r="A29" s="1">
        <v>28</v>
      </c>
      <c r="B29" s="1">
        <v>94</v>
      </c>
      <c r="C29" s="1">
        <v>17</v>
      </c>
      <c r="D29" s="1">
        <v>9</v>
      </c>
      <c r="E29" s="1">
        <v>4</v>
      </c>
      <c r="F29" s="3">
        <f t="shared" si="2"/>
        <v>-15.310998683031869</v>
      </c>
      <c r="G29" s="3">
        <f t="shared" si="3"/>
        <v>-8.4434999998891129</v>
      </c>
      <c r="H29" s="3">
        <f t="shared" si="0"/>
        <v>6.1260892638299822</v>
      </c>
      <c r="I29" s="3">
        <f t="shared" si="1"/>
        <v>37.528969668412977</v>
      </c>
      <c r="K29" s="1" t="s">
        <v>13</v>
      </c>
      <c r="L29" s="2">
        <f>L13*L1</f>
        <v>13.79553605083699</v>
      </c>
      <c r="M29" s="1">
        <v>2</v>
      </c>
      <c r="N29" s="5">
        <f>_xlfn.CHISQ.DIST.RT(L29,M29)</f>
        <v>1.010037292626047E-3</v>
      </c>
    </row>
    <row r="30" spans="1:15" x14ac:dyDescent="0.3">
      <c r="A30" s="1">
        <v>29</v>
      </c>
      <c r="B30" s="1">
        <v>99</v>
      </c>
      <c r="C30" s="1">
        <v>6</v>
      </c>
      <c r="D30" s="1">
        <v>1</v>
      </c>
      <c r="E30" s="1">
        <v>13</v>
      </c>
      <c r="F30" s="3">
        <f t="shared" si="2"/>
        <v>6.1260892638299822</v>
      </c>
      <c r="G30" s="3">
        <f t="shared" si="3"/>
        <v>-15.310998683031869</v>
      </c>
      <c r="H30" s="3">
        <f t="shared" si="0"/>
        <v>11.105573529451505</v>
      </c>
      <c r="I30" s="3">
        <f t="shared" si="1"/>
        <v>123.33376341805395</v>
      </c>
      <c r="K30" s="1" t="s">
        <v>15</v>
      </c>
      <c r="L30" s="2">
        <f>L20*L1</f>
        <v>3.1888884880763406</v>
      </c>
      <c r="M30" s="1">
        <v>3</v>
      </c>
      <c r="N30" s="5">
        <f>_xlfn.CHISQ.DIST.RT(L30,M30)</f>
        <v>0.36340907150372193</v>
      </c>
    </row>
    <row r="31" spans="1:15" x14ac:dyDescent="0.3">
      <c r="A31" s="1">
        <v>30</v>
      </c>
      <c r="B31" s="1">
        <v>138</v>
      </c>
      <c r="C31" s="1">
        <v>14</v>
      </c>
      <c r="D31" s="1">
        <v>18</v>
      </c>
      <c r="E31" s="1">
        <v>13</v>
      </c>
      <c r="F31" s="3">
        <f t="shared" si="2"/>
        <v>11.105573529451505</v>
      </c>
      <c r="G31" s="3">
        <f t="shared" si="3"/>
        <v>6.1260892638299822</v>
      </c>
      <c r="H31" s="3">
        <f t="shared" si="0"/>
        <v>11.046515957915702</v>
      </c>
      <c r="I31" s="3">
        <f t="shared" si="1"/>
        <v>122.02551480848625</v>
      </c>
      <c r="K31" s="1" t="s">
        <v>17</v>
      </c>
      <c r="L31" s="2">
        <f>L1*(L25^2/6 + L26^2/24)</f>
        <v>2.1153185815801709</v>
      </c>
      <c r="M31" s="1">
        <v>2</v>
      </c>
      <c r="N31" s="5">
        <f>_xlfn.CHISQ.DIST.RT(L31,M31)</f>
        <v>0.34726771247884852</v>
      </c>
    </row>
    <row r="32" spans="1:15" x14ac:dyDescent="0.3">
      <c r="A32" s="1">
        <v>31</v>
      </c>
      <c r="B32" s="1">
        <v>126</v>
      </c>
      <c r="C32" s="1">
        <v>10</v>
      </c>
      <c r="D32" s="1">
        <v>2</v>
      </c>
      <c r="E32" s="1">
        <v>18</v>
      </c>
      <c r="F32" s="3">
        <f t="shared" si="2"/>
        <v>11.046515957915702</v>
      </c>
      <c r="G32" s="3">
        <f t="shared" si="3"/>
        <v>11.105573529451505</v>
      </c>
      <c r="H32" s="3">
        <f t="shared" si="0"/>
        <v>17.184671800686289</v>
      </c>
      <c r="I32" s="3">
        <f t="shared" si="1"/>
        <v>295.31294489730254</v>
      </c>
      <c r="K32" s="1" t="s">
        <v>24</v>
      </c>
      <c r="L32" s="2">
        <f>SUM(L29:L31)</f>
        <v>19.0997431204935</v>
      </c>
      <c r="M32" s="1">
        <f>SUM(M29:M31)</f>
        <v>7</v>
      </c>
      <c r="N32" s="5">
        <f>_xlfn.CHISQ.DIST.RT(L32,M32)</f>
        <v>7.8805602364409866E-3</v>
      </c>
    </row>
    <row r="33" spans="1:14" x14ac:dyDescent="0.3">
      <c r="A33" s="1">
        <v>32</v>
      </c>
      <c r="B33" s="1">
        <v>137</v>
      </c>
      <c r="C33" s="1">
        <v>6</v>
      </c>
      <c r="D33" s="1">
        <v>16</v>
      </c>
      <c r="E33" s="1">
        <v>14</v>
      </c>
      <c r="F33" s="3">
        <f t="shared" si="2"/>
        <v>17.184671800686289</v>
      </c>
      <c r="G33" s="3">
        <f t="shared" si="3"/>
        <v>11.046515957915702</v>
      </c>
      <c r="H33" s="3">
        <f t="shared" si="0"/>
        <v>19.557442599226306</v>
      </c>
      <c r="I33" s="3">
        <f t="shared" si="1"/>
        <v>382.49356102203183</v>
      </c>
      <c r="K33" s="1" t="s">
        <v>22</v>
      </c>
      <c r="L33" s="2">
        <f>SUM(L30:L31)</f>
        <v>5.3042070696565116</v>
      </c>
      <c r="M33" s="4">
        <f>SUM(M30:M31)</f>
        <v>5</v>
      </c>
      <c r="N33" s="5">
        <f>_xlfn.CHISQ.DIST.RT(L33,M33)</f>
        <v>0.37989296949352247</v>
      </c>
    </row>
    <row r="34" spans="1:14" x14ac:dyDescent="0.3">
      <c r="A34" s="1">
        <v>33</v>
      </c>
      <c r="B34" s="1">
        <v>131</v>
      </c>
      <c r="C34" s="1">
        <v>3</v>
      </c>
      <c r="D34" s="1">
        <v>15</v>
      </c>
      <c r="E34" s="1">
        <v>11</v>
      </c>
      <c r="F34" s="3">
        <f t="shared" si="2"/>
        <v>19.557442599226306</v>
      </c>
      <c r="G34" s="3">
        <f t="shared" si="3"/>
        <v>17.184671800686289</v>
      </c>
      <c r="H34" s="3">
        <f t="shared" si="0"/>
        <v>27.487223602900784</v>
      </c>
      <c r="I34" s="3">
        <f t="shared" si="1"/>
        <v>755.54746139586598</v>
      </c>
      <c r="K34" s="1" t="s">
        <v>23</v>
      </c>
      <c r="L34" s="2">
        <f>L31+L29</f>
        <v>15.910854632417161</v>
      </c>
      <c r="M34" s="4">
        <f>M31+M29</f>
        <v>4</v>
      </c>
      <c r="N34" s="5">
        <f>_xlfn.CHISQ.DIST.RT(L34,M34)</f>
        <v>3.141146043438855E-3</v>
      </c>
    </row>
    <row r="35" spans="1:14" x14ac:dyDescent="0.3">
      <c r="A35" s="1">
        <v>34</v>
      </c>
      <c r="B35" s="1">
        <v>96</v>
      </c>
      <c r="C35" s="1">
        <v>13</v>
      </c>
      <c r="D35" s="1">
        <v>19</v>
      </c>
      <c r="E35" s="1">
        <v>0</v>
      </c>
      <c r="F35" s="3">
        <f t="shared" si="2"/>
        <v>27.487223602900784</v>
      </c>
      <c r="G35" s="3">
        <f t="shared" si="3"/>
        <v>19.557442599226306</v>
      </c>
      <c r="H35" s="3">
        <f t="shared" si="0"/>
        <v>6.5945828118550338</v>
      </c>
      <c r="I35" s="3">
        <f t="shared" si="1"/>
        <v>43.488522462413847</v>
      </c>
      <c r="K35" s="1" t="s">
        <v>25</v>
      </c>
      <c r="L35" s="2">
        <f>SUM(L29:L30)</f>
        <v>16.984424538913331</v>
      </c>
      <c r="M35" s="4">
        <f>SUM(M29:M30)</f>
        <v>5</v>
      </c>
      <c r="N35" s="5">
        <f>_xlfn.CHISQ.DIST.RT(L35,M35)</f>
        <v>4.5294311856179945E-3</v>
      </c>
    </row>
    <row r="36" spans="1:14" x14ac:dyDescent="0.3">
      <c r="A36" s="1">
        <v>35</v>
      </c>
      <c r="B36" s="1">
        <v>115</v>
      </c>
      <c r="C36" s="1">
        <v>7</v>
      </c>
      <c r="D36" s="1">
        <v>18</v>
      </c>
      <c r="E36" s="1">
        <v>17</v>
      </c>
      <c r="F36" s="3">
        <f t="shared" si="2"/>
        <v>6.5945828118550338</v>
      </c>
      <c r="G36" s="3">
        <f t="shared" si="3"/>
        <v>27.487223602900784</v>
      </c>
      <c r="H36" s="3">
        <f t="shared" si="0"/>
        <v>-15.920710120263294</v>
      </c>
      <c r="I36" s="3">
        <f t="shared" si="1"/>
        <v>253.46901073345407</v>
      </c>
    </row>
    <row r="37" spans="1:14" x14ac:dyDescent="0.3">
      <c r="A37" s="1">
        <v>36</v>
      </c>
      <c r="B37" s="1">
        <v>124</v>
      </c>
      <c r="C37" s="1">
        <v>14</v>
      </c>
      <c r="D37" s="1">
        <v>12</v>
      </c>
      <c r="E37" s="1">
        <v>8</v>
      </c>
      <c r="F37" s="3">
        <f t="shared" si="2"/>
        <v>-15.920710120263294</v>
      </c>
      <c r="G37" s="3">
        <f t="shared" si="3"/>
        <v>6.5945828118550338</v>
      </c>
      <c r="H37" s="3">
        <f t="shared" si="0"/>
        <v>22.385953180424991</v>
      </c>
      <c r="I37" s="3">
        <f t="shared" si="1"/>
        <v>501.13089979617979</v>
      </c>
      <c r="K37" s="6" t="s">
        <v>28</v>
      </c>
    </row>
    <row r="38" spans="1:14" x14ac:dyDescent="0.3">
      <c r="A38" s="1">
        <v>37</v>
      </c>
      <c r="B38" s="1">
        <v>88</v>
      </c>
      <c r="C38" s="1">
        <v>14</v>
      </c>
      <c r="D38" s="1">
        <v>8</v>
      </c>
      <c r="E38" s="1">
        <v>9</v>
      </c>
      <c r="F38" s="3">
        <f t="shared" si="2"/>
        <v>22.385953180424991</v>
      </c>
      <c r="G38" s="3">
        <f t="shared" si="3"/>
        <v>-15.920710120263294</v>
      </c>
      <c r="H38" s="3">
        <f t="shared" si="0"/>
        <v>-9.4574946897463406</v>
      </c>
      <c r="I38" s="3">
        <f t="shared" si="1"/>
        <v>89.444205806580229</v>
      </c>
    </row>
    <row r="39" spans="1:14" x14ac:dyDescent="0.3">
      <c r="A39" s="1">
        <v>38</v>
      </c>
      <c r="B39" s="1">
        <v>60</v>
      </c>
      <c r="C39" s="1">
        <v>2</v>
      </c>
      <c r="D39" s="1">
        <v>19</v>
      </c>
      <c r="E39" s="1">
        <v>0</v>
      </c>
      <c r="F39" s="3">
        <f t="shared" si="2"/>
        <v>-9.4574946897463406</v>
      </c>
      <c r="G39" s="3">
        <f t="shared" si="3"/>
        <v>22.385953180424991</v>
      </c>
      <c r="H39" s="3">
        <f t="shared" si="0"/>
        <v>-17.16484284458636</v>
      </c>
      <c r="I39" s="3">
        <f t="shared" si="1"/>
        <v>294.63182987934755</v>
      </c>
    </row>
    <row r="40" spans="1:14" x14ac:dyDescent="0.3">
      <c r="A40" s="1">
        <v>39</v>
      </c>
      <c r="B40" s="1">
        <v>122</v>
      </c>
      <c r="C40" s="1">
        <v>16</v>
      </c>
      <c r="D40" s="1">
        <v>18</v>
      </c>
      <c r="E40" s="1">
        <v>16</v>
      </c>
      <c r="F40" s="3">
        <f t="shared" si="2"/>
        <v>-17.16484284458636</v>
      </c>
      <c r="G40" s="3">
        <f t="shared" si="3"/>
        <v>-9.4574946897463406</v>
      </c>
      <c r="H40" s="3">
        <f t="shared" si="0"/>
        <v>-15.996554872609465</v>
      </c>
      <c r="I40" s="3">
        <f t="shared" si="1"/>
        <v>255.88976779240562</v>
      </c>
    </row>
    <row r="41" spans="1:14" x14ac:dyDescent="0.3">
      <c r="A41" s="1">
        <v>40</v>
      </c>
      <c r="B41" s="1">
        <v>88</v>
      </c>
      <c r="C41" s="1">
        <v>17</v>
      </c>
      <c r="D41" s="1">
        <v>7</v>
      </c>
      <c r="E41" s="1">
        <v>7</v>
      </c>
      <c r="F41" s="3">
        <f t="shared" si="2"/>
        <v>-15.996554872609465</v>
      </c>
      <c r="G41" s="3">
        <f t="shared" si="3"/>
        <v>-17.16484284458636</v>
      </c>
      <c r="H41" s="3">
        <f t="shared" si="0"/>
        <v>-5.1435612203965491</v>
      </c>
      <c r="I41" s="3">
        <f t="shared" si="1"/>
        <v>26.456222027967236</v>
      </c>
    </row>
    <row r="42" spans="1:14" x14ac:dyDescent="0.3">
      <c r="A42" s="1">
        <v>41</v>
      </c>
      <c r="B42" s="1">
        <v>136</v>
      </c>
      <c r="C42" s="1">
        <v>12</v>
      </c>
      <c r="D42" s="1">
        <v>12</v>
      </c>
      <c r="E42" s="1">
        <v>16</v>
      </c>
      <c r="F42" s="3">
        <f t="shared" si="2"/>
        <v>-5.1435612203965491</v>
      </c>
      <c r="G42" s="3">
        <f t="shared" si="3"/>
        <v>-15.996554872609465</v>
      </c>
      <c r="H42" s="3">
        <f t="shared" si="0"/>
        <v>13.098147194730302</v>
      </c>
      <c r="I42" s="3">
        <f t="shared" si="1"/>
        <v>171.56145993482127</v>
      </c>
    </row>
    <row r="43" spans="1:14" x14ac:dyDescent="0.3">
      <c r="A43" s="1">
        <v>42</v>
      </c>
      <c r="B43" s="1">
        <v>94</v>
      </c>
      <c r="C43" s="1">
        <v>12</v>
      </c>
      <c r="D43" s="1">
        <v>8</v>
      </c>
      <c r="E43" s="1">
        <v>3</v>
      </c>
      <c r="F43" s="3">
        <f t="shared" si="2"/>
        <v>13.098147194730302</v>
      </c>
      <c r="G43" s="3">
        <f t="shared" si="3"/>
        <v>-5.1435612203965491</v>
      </c>
      <c r="H43" s="3">
        <f t="shared" si="0"/>
        <v>16.403087999747868</v>
      </c>
      <c r="I43" s="3">
        <f t="shared" si="1"/>
        <v>269.06129592747249</v>
      </c>
    </row>
    <row r="44" spans="1:14" x14ac:dyDescent="0.3">
      <c r="A44" s="1">
        <v>43</v>
      </c>
      <c r="B44" s="1">
        <v>94</v>
      </c>
      <c r="C44" s="1">
        <v>2</v>
      </c>
      <c r="D44" s="1">
        <v>10</v>
      </c>
      <c r="E44" s="1">
        <v>5</v>
      </c>
      <c r="F44" s="3">
        <f t="shared" si="2"/>
        <v>16.403087999747868</v>
      </c>
      <c r="G44" s="3">
        <f t="shared" si="3"/>
        <v>13.098147194730302</v>
      </c>
      <c r="H44" s="3">
        <f t="shared" si="0"/>
        <v>18.104680243473197</v>
      </c>
      <c r="I44" s="3">
        <f t="shared" si="1"/>
        <v>327.77944671840874</v>
      </c>
    </row>
    <row r="45" spans="1:14" x14ac:dyDescent="0.3">
      <c r="A45" s="1">
        <v>44</v>
      </c>
      <c r="B45" s="1">
        <v>73</v>
      </c>
      <c r="C45" s="1">
        <v>3</v>
      </c>
      <c r="D45" s="1">
        <v>11</v>
      </c>
      <c r="E45" s="1">
        <v>4</v>
      </c>
      <c r="F45" s="3">
        <f t="shared" si="2"/>
        <v>18.104680243473197</v>
      </c>
      <c r="G45" s="3">
        <f t="shared" si="3"/>
        <v>16.403087999747868</v>
      </c>
      <c r="H45" s="3">
        <f t="shared" si="0"/>
        <v>-2.8428593100197617</v>
      </c>
      <c r="I45" s="3">
        <f t="shared" si="1"/>
        <v>8.0818490565660355</v>
      </c>
    </row>
    <row r="46" spans="1:14" x14ac:dyDescent="0.3">
      <c r="A46" s="1">
        <v>45</v>
      </c>
      <c r="B46" s="1">
        <v>87</v>
      </c>
      <c r="C46" s="1">
        <v>16</v>
      </c>
      <c r="D46" s="1">
        <v>16</v>
      </c>
      <c r="E46" s="1">
        <v>4</v>
      </c>
      <c r="F46" s="3">
        <f t="shared" si="2"/>
        <v>-2.8428593100197617</v>
      </c>
      <c r="G46" s="3">
        <f t="shared" si="3"/>
        <v>18.104680243473197</v>
      </c>
      <c r="H46" s="3">
        <f t="shared" si="0"/>
        <v>-12.178646061990761</v>
      </c>
      <c r="I46" s="3">
        <f t="shared" si="1"/>
        <v>148.31941990324307</v>
      </c>
    </row>
    <row r="47" spans="1:14" x14ac:dyDescent="0.3">
      <c r="A47" s="1">
        <v>46</v>
      </c>
      <c r="B47" s="1">
        <v>131</v>
      </c>
      <c r="C47" s="1">
        <v>16</v>
      </c>
      <c r="D47" s="1">
        <v>17</v>
      </c>
      <c r="E47" s="1">
        <v>14</v>
      </c>
      <c r="F47" s="3">
        <f t="shared" si="2"/>
        <v>-12.178646061990761</v>
      </c>
      <c r="G47" s="3">
        <f t="shared" si="3"/>
        <v>-2.8428593100197617</v>
      </c>
      <c r="H47" s="3">
        <f t="shared" si="0"/>
        <v>0.65571705407450054</v>
      </c>
      <c r="I47" s="3">
        <f t="shared" si="1"/>
        <v>0.42996485500414144</v>
      </c>
    </row>
    <row r="48" spans="1:14" x14ac:dyDescent="0.3">
      <c r="A48" s="1">
        <v>47</v>
      </c>
      <c r="B48" s="1">
        <v>69</v>
      </c>
      <c r="C48" s="1">
        <v>4</v>
      </c>
      <c r="D48" s="1">
        <v>7</v>
      </c>
      <c r="E48" s="1">
        <v>0</v>
      </c>
      <c r="F48" s="3">
        <f t="shared" si="2"/>
        <v>0.65571705407450054</v>
      </c>
      <c r="G48" s="3">
        <f t="shared" si="3"/>
        <v>-12.178646061990761</v>
      </c>
      <c r="H48" s="3">
        <f t="shared" si="0"/>
        <v>10.896766432312603</v>
      </c>
      <c r="I48" s="3">
        <f t="shared" si="1"/>
        <v>118.73951868037473</v>
      </c>
    </row>
    <row r="49" spans="1:9" x14ac:dyDescent="0.3">
      <c r="A49" s="1">
        <v>48</v>
      </c>
      <c r="B49" s="1">
        <v>104</v>
      </c>
      <c r="C49" s="1">
        <v>20</v>
      </c>
      <c r="D49" s="1">
        <v>2</v>
      </c>
      <c r="E49" s="1">
        <v>20</v>
      </c>
      <c r="F49" s="3">
        <f t="shared" si="2"/>
        <v>10.896766432312603</v>
      </c>
      <c r="G49" s="3">
        <f t="shared" si="3"/>
        <v>0.65571705407450054</v>
      </c>
      <c r="H49" s="3">
        <f t="shared" si="0"/>
        <v>-21.821464296406972</v>
      </c>
      <c r="I49" s="3">
        <f t="shared" si="1"/>
        <v>476.17630403936425</v>
      </c>
    </row>
    <row r="50" spans="1:9" x14ac:dyDescent="0.3">
      <c r="A50" s="1">
        <v>49</v>
      </c>
      <c r="B50" s="1">
        <v>96</v>
      </c>
      <c r="C50" s="1">
        <v>12</v>
      </c>
      <c r="D50" s="1">
        <v>10</v>
      </c>
      <c r="E50" s="1">
        <v>4</v>
      </c>
      <c r="F50" s="3">
        <f t="shared" si="2"/>
        <v>-21.821464296406972</v>
      </c>
      <c r="G50" s="3">
        <f t="shared" si="3"/>
        <v>10.896766432312603</v>
      </c>
      <c r="H50" s="3">
        <f t="shared" si="0"/>
        <v>11.916056005349006</v>
      </c>
      <c r="I50" s="3">
        <f t="shared" si="1"/>
        <v>141.99239072261412</v>
      </c>
    </row>
    <row r="51" spans="1:9" x14ac:dyDescent="0.3">
      <c r="A51" s="1">
        <v>50</v>
      </c>
      <c r="B51" s="1">
        <v>109</v>
      </c>
      <c r="C51" s="1">
        <v>1</v>
      </c>
      <c r="D51" s="1">
        <v>1</v>
      </c>
      <c r="E51" s="1">
        <v>19</v>
      </c>
      <c r="F51" s="3">
        <f t="shared" si="2"/>
        <v>11.916056005349006</v>
      </c>
      <c r="G51" s="3">
        <f t="shared" si="3"/>
        <v>-21.821464296406972</v>
      </c>
      <c r="H51" s="3">
        <f t="shared" si="0"/>
        <v>9.0344472404036935</v>
      </c>
      <c r="I51" s="3">
        <f t="shared" si="1"/>
        <v>81.62123693963791</v>
      </c>
    </row>
    <row r="52" spans="1:9" x14ac:dyDescent="0.3">
      <c r="A52" s="1">
        <v>51</v>
      </c>
      <c r="B52" s="1">
        <v>106</v>
      </c>
      <c r="C52" s="1">
        <v>6</v>
      </c>
      <c r="D52" s="1">
        <v>3</v>
      </c>
      <c r="E52" s="1">
        <v>18</v>
      </c>
      <c r="F52" s="3">
        <f t="shared" si="2"/>
        <v>9.0344472404036935</v>
      </c>
      <c r="G52" s="3">
        <f t="shared" si="3"/>
        <v>11.916056005349006</v>
      </c>
      <c r="H52" s="3">
        <f t="shared" si="0"/>
        <v>-0.13814094357275053</v>
      </c>
      <c r="I52" s="3">
        <f t="shared" si="1"/>
        <v>1.9082920291169845E-2</v>
      </c>
    </row>
    <row r="53" spans="1:9" x14ac:dyDescent="0.3">
      <c r="A53" s="1">
        <v>52</v>
      </c>
      <c r="B53" s="1">
        <v>74</v>
      </c>
      <c r="C53" s="1">
        <v>10</v>
      </c>
      <c r="D53" s="1">
        <v>7</v>
      </c>
      <c r="E53" s="1">
        <v>9</v>
      </c>
      <c r="F53" s="3">
        <f t="shared" si="2"/>
        <v>-0.13814094357275053</v>
      </c>
      <c r="G53" s="3">
        <f t="shared" si="3"/>
        <v>9.0344472404036935</v>
      </c>
      <c r="H53" s="3">
        <f t="shared" si="0"/>
        <v>-17.23244605926287</v>
      </c>
      <c r="I53" s="3">
        <f t="shared" si="1"/>
        <v>296.95719718540442</v>
      </c>
    </row>
    <row r="54" spans="1:9" x14ac:dyDescent="0.3">
      <c r="A54" s="1">
        <v>53</v>
      </c>
      <c r="B54" s="1">
        <v>56</v>
      </c>
      <c r="C54" s="1">
        <v>5</v>
      </c>
      <c r="D54" s="1">
        <v>1</v>
      </c>
      <c r="E54" s="1">
        <v>3</v>
      </c>
      <c r="F54" s="3">
        <f t="shared" si="2"/>
        <v>-17.23244605926287</v>
      </c>
      <c r="G54" s="3">
        <f t="shared" si="3"/>
        <v>-0.13814094357275053</v>
      </c>
      <c r="H54" s="3">
        <f t="shared" si="0"/>
        <v>-1.3899407882069568</v>
      </c>
      <c r="I54" s="3">
        <f t="shared" si="1"/>
        <v>1.9319353947213762</v>
      </c>
    </row>
    <row r="55" spans="1:9" x14ac:dyDescent="0.3">
      <c r="A55" s="1">
        <v>54</v>
      </c>
      <c r="B55" s="1">
        <v>100</v>
      </c>
      <c r="C55" s="1">
        <v>4</v>
      </c>
      <c r="D55" s="1">
        <v>7</v>
      </c>
      <c r="E55" s="1">
        <v>13</v>
      </c>
      <c r="F55" s="3">
        <f t="shared" si="2"/>
        <v>-1.3899407882069568</v>
      </c>
      <c r="G55" s="3">
        <f t="shared" si="3"/>
        <v>-17.23244605926287</v>
      </c>
      <c r="H55" s="3">
        <f t="shared" si="0"/>
        <v>3.6875483767800716</v>
      </c>
      <c r="I55" s="3">
        <f t="shared" si="1"/>
        <v>13.598013031093341</v>
      </c>
    </row>
    <row r="56" spans="1:9" x14ac:dyDescent="0.3">
      <c r="A56" s="1">
        <v>55</v>
      </c>
      <c r="B56" s="1">
        <v>83</v>
      </c>
      <c r="C56" s="1">
        <v>14</v>
      </c>
      <c r="D56" s="1">
        <v>3</v>
      </c>
      <c r="E56" s="1">
        <v>13</v>
      </c>
      <c r="F56" s="3">
        <f t="shared" si="2"/>
        <v>3.6875483767800716</v>
      </c>
      <c r="G56" s="3">
        <f t="shared" si="3"/>
        <v>-1.3899407882069568</v>
      </c>
      <c r="H56" s="3">
        <f t="shared" si="0"/>
        <v>-17.344523731515451</v>
      </c>
      <c r="I56" s="3">
        <f t="shared" si="1"/>
        <v>300.83250347310269</v>
      </c>
    </row>
    <row r="57" spans="1:9" x14ac:dyDescent="0.3">
      <c r="A57" s="1">
        <v>56</v>
      </c>
      <c r="B57" s="1">
        <v>100</v>
      </c>
      <c r="C57" s="1">
        <v>6</v>
      </c>
      <c r="D57" s="1">
        <v>11</v>
      </c>
      <c r="E57" s="1">
        <v>18</v>
      </c>
      <c r="F57" s="3">
        <f t="shared" si="2"/>
        <v>-17.344523731515451</v>
      </c>
      <c r="G57" s="3">
        <f t="shared" si="3"/>
        <v>3.6875483767800716</v>
      </c>
      <c r="H57" s="3">
        <f t="shared" si="0"/>
        <v>-20.329586442542791</v>
      </c>
      <c r="I57" s="3">
        <f t="shared" si="1"/>
        <v>413.29208492481962</v>
      </c>
    </row>
    <row r="58" spans="1:9" x14ac:dyDescent="0.3">
      <c r="A58" s="1">
        <v>57</v>
      </c>
      <c r="B58" s="1">
        <v>81</v>
      </c>
      <c r="C58" s="1">
        <v>11</v>
      </c>
      <c r="D58" s="1">
        <v>13</v>
      </c>
      <c r="E58" s="1">
        <v>4</v>
      </c>
      <c r="F58" s="3">
        <f t="shared" si="2"/>
        <v>-20.329586442542791</v>
      </c>
      <c r="G58" s="3">
        <f t="shared" si="3"/>
        <v>-17.344523731515451</v>
      </c>
      <c r="H58" s="3">
        <f t="shared" si="0"/>
        <v>-7.2929565709867035</v>
      </c>
      <c r="I58" s="3">
        <f t="shared" si="1"/>
        <v>53.187215546298134</v>
      </c>
    </row>
    <row r="59" spans="1:9" x14ac:dyDescent="0.3">
      <c r="A59" s="1">
        <v>58</v>
      </c>
      <c r="B59" s="1">
        <v>55</v>
      </c>
      <c r="C59" s="1">
        <v>9</v>
      </c>
      <c r="D59" s="1">
        <v>6</v>
      </c>
      <c r="E59" s="1">
        <v>4</v>
      </c>
      <c r="F59" s="3">
        <f t="shared" si="2"/>
        <v>-7.2929565709867035</v>
      </c>
      <c r="G59" s="3">
        <f t="shared" si="3"/>
        <v>-20.329586442542791</v>
      </c>
      <c r="H59" s="3">
        <f t="shared" si="0"/>
        <v>-18.649882787831814</v>
      </c>
      <c r="I59" s="3">
        <f t="shared" si="1"/>
        <v>347.81812799986534</v>
      </c>
    </row>
    <row r="60" spans="1:9" x14ac:dyDescent="0.3">
      <c r="A60" s="1">
        <v>59</v>
      </c>
      <c r="B60" s="1">
        <v>54</v>
      </c>
      <c r="C60" s="1">
        <v>3</v>
      </c>
      <c r="D60" s="1">
        <v>4</v>
      </c>
      <c r="E60" s="1">
        <v>0</v>
      </c>
      <c r="F60" s="3">
        <f t="shared" si="2"/>
        <v>-18.649882787831814</v>
      </c>
      <c r="G60" s="3">
        <f t="shared" si="3"/>
        <v>-7.2929565709867035</v>
      </c>
      <c r="H60" s="3">
        <f t="shared" si="0"/>
        <v>2.3313379802044238</v>
      </c>
      <c r="I60" s="3">
        <f t="shared" si="1"/>
        <v>5.4351367779436428</v>
      </c>
    </row>
    <row r="61" spans="1:9" x14ac:dyDescent="0.3">
      <c r="A61" s="1">
        <v>60</v>
      </c>
      <c r="B61" s="1">
        <v>50</v>
      </c>
      <c r="C61" s="1">
        <v>1</v>
      </c>
      <c r="D61" s="1">
        <v>11</v>
      </c>
      <c r="E61" s="1">
        <v>0</v>
      </c>
      <c r="F61" s="3">
        <f t="shared" si="2"/>
        <v>2.3313379802044238</v>
      </c>
      <c r="G61" s="3">
        <f t="shared" si="3"/>
        <v>-18.649882787831814</v>
      </c>
      <c r="H61" s="3">
        <f t="shared" si="0"/>
        <v>-11.860617859838257</v>
      </c>
      <c r="I61" s="3">
        <f t="shared" si="1"/>
        <v>140.67425601711423</v>
      </c>
    </row>
    <row r="62" spans="1:9" x14ac:dyDescent="0.3">
      <c r="A62" s="1">
        <v>61</v>
      </c>
      <c r="B62" s="1">
        <v>63</v>
      </c>
      <c r="C62" s="1">
        <v>4</v>
      </c>
      <c r="D62" s="1">
        <v>10</v>
      </c>
      <c r="E62" s="1">
        <v>1</v>
      </c>
      <c r="F62" s="3">
        <f t="shared" si="2"/>
        <v>-11.860617859838257</v>
      </c>
      <c r="G62" s="3">
        <f t="shared" si="3"/>
        <v>2.3313379802044238</v>
      </c>
      <c r="H62" s="3">
        <f t="shared" si="0"/>
        <v>-3.364196249457521</v>
      </c>
      <c r="I62" s="3">
        <f t="shared" si="1"/>
        <v>11.31781640486405</v>
      </c>
    </row>
    <row r="63" spans="1:9" x14ac:dyDescent="0.3">
      <c r="A63" s="1">
        <v>62</v>
      </c>
      <c r="B63" s="1">
        <v>135</v>
      </c>
      <c r="C63" s="1">
        <v>2</v>
      </c>
      <c r="D63" s="1">
        <v>18</v>
      </c>
      <c r="E63" s="1">
        <v>16</v>
      </c>
      <c r="F63" s="3">
        <f t="shared" si="2"/>
        <v>-3.364196249457521</v>
      </c>
      <c r="G63" s="3">
        <f t="shared" si="3"/>
        <v>-11.860617859838257</v>
      </c>
      <c r="H63" s="3">
        <f t="shared" si="0"/>
        <v>12.582357928283329</v>
      </c>
      <c r="I63" s="3">
        <f t="shared" si="1"/>
        <v>158.31573103543437</v>
      </c>
    </row>
    <row r="64" spans="1:9" x14ac:dyDescent="0.3">
      <c r="A64" s="1">
        <v>63</v>
      </c>
      <c r="B64" s="1">
        <v>107</v>
      </c>
      <c r="C64" s="1">
        <v>11</v>
      </c>
      <c r="D64" s="1">
        <v>13</v>
      </c>
      <c r="E64" s="1">
        <v>13</v>
      </c>
      <c r="F64" s="3">
        <f t="shared" si="2"/>
        <v>12.582357928283329</v>
      </c>
      <c r="G64" s="3">
        <f t="shared" si="3"/>
        <v>-3.364196249457521</v>
      </c>
      <c r="H64" s="3">
        <f t="shared" si="0"/>
        <v>-7.7454921478938417</v>
      </c>
      <c r="I64" s="3">
        <f t="shared" si="1"/>
        <v>59.992648613085159</v>
      </c>
    </row>
    <row r="65" spans="1:9" x14ac:dyDescent="0.3">
      <c r="A65" s="1">
        <v>64</v>
      </c>
      <c r="B65" s="1">
        <v>84</v>
      </c>
      <c r="C65" s="1">
        <v>6</v>
      </c>
      <c r="D65" s="1">
        <v>2</v>
      </c>
      <c r="E65" s="1">
        <v>6</v>
      </c>
      <c r="F65" s="3">
        <f t="shared" si="2"/>
        <v>-7.7454921478938417</v>
      </c>
      <c r="G65" s="3">
        <f t="shared" si="3"/>
        <v>12.582357928283329</v>
      </c>
      <c r="H65" s="3">
        <f t="shared" si="0"/>
        <v>14.905837179674677</v>
      </c>
      <c r="I65" s="3">
        <f t="shared" si="1"/>
        <v>222.18398202697193</v>
      </c>
    </row>
    <row r="66" spans="1:9" x14ac:dyDescent="0.3">
      <c r="A66" s="1">
        <v>65</v>
      </c>
      <c r="B66" s="1">
        <v>89</v>
      </c>
      <c r="C66" s="1">
        <v>1</v>
      </c>
      <c r="D66" s="1">
        <v>9</v>
      </c>
      <c r="E66" s="1">
        <v>8</v>
      </c>
      <c r="F66" s="3">
        <f t="shared" si="2"/>
        <v>14.905837179674677</v>
      </c>
      <c r="G66" s="3">
        <f t="shared" si="3"/>
        <v>-7.7454921478938417</v>
      </c>
      <c r="H66" s="3">
        <f t="shared" si="0"/>
        <v>7.1738785576534667</v>
      </c>
      <c r="I66" s="3">
        <f t="shared" si="1"/>
        <v>51.464533559960181</v>
      </c>
    </row>
    <row r="67" spans="1:9" x14ac:dyDescent="0.3">
      <c r="A67" s="1">
        <v>66</v>
      </c>
      <c r="B67" s="1">
        <v>101</v>
      </c>
      <c r="C67" s="1">
        <v>13</v>
      </c>
      <c r="D67" s="1">
        <v>12</v>
      </c>
      <c r="E67" s="1">
        <v>12</v>
      </c>
      <c r="F67" s="3">
        <f t="shared" si="2"/>
        <v>7.1738785576534667</v>
      </c>
      <c r="G67" s="3">
        <f t="shared" si="3"/>
        <v>14.905837179674677</v>
      </c>
      <c r="H67" s="3">
        <f t="shared" ref="H67:H101" si="4">B67 - ($O$4 + $N$4*C67 + $M$4*D67 + $L$4*E67)</f>
        <v>-11.257949812422353</v>
      </c>
      <c r="I67" s="3">
        <f t="shared" ref="I67:I101" si="5">H67^2</f>
        <v>126.7414339790205</v>
      </c>
    </row>
    <row r="68" spans="1:9" x14ac:dyDescent="0.3">
      <c r="A68" s="1">
        <v>67</v>
      </c>
      <c r="B68" s="1">
        <v>124</v>
      </c>
      <c r="C68" s="1">
        <v>18</v>
      </c>
      <c r="D68" s="1">
        <v>7</v>
      </c>
      <c r="E68" s="1">
        <v>16</v>
      </c>
      <c r="F68" s="3">
        <f t="shared" ref="F68:F101" si="6">H67</f>
        <v>-11.257949812422353</v>
      </c>
      <c r="G68" s="3">
        <f t="shared" si="3"/>
        <v>7.1738785576534667</v>
      </c>
      <c r="H68" s="3">
        <f t="shared" si="4"/>
        <v>3.2911237169182641</v>
      </c>
      <c r="I68" s="3">
        <f t="shared" si="5"/>
        <v>10.83149532006189</v>
      </c>
    </row>
    <row r="69" spans="1:9" x14ac:dyDescent="0.3">
      <c r="A69" s="1">
        <v>68</v>
      </c>
      <c r="B69" s="1">
        <v>114</v>
      </c>
      <c r="C69" s="1">
        <v>20</v>
      </c>
      <c r="D69" s="1">
        <v>1</v>
      </c>
      <c r="E69" s="1">
        <v>14</v>
      </c>
      <c r="F69" s="3">
        <f t="shared" si="6"/>
        <v>3.2911237169182641</v>
      </c>
      <c r="G69" s="3">
        <f t="shared" ref="G69:G101" si="7">H67</f>
        <v>-11.257949812422353</v>
      </c>
      <c r="H69" s="3">
        <f t="shared" si="4"/>
        <v>7.5874901089023865</v>
      </c>
      <c r="I69" s="3">
        <f t="shared" si="5"/>
        <v>57.570006152691548</v>
      </c>
    </row>
    <row r="70" spans="1:9" x14ac:dyDescent="0.3">
      <c r="A70" s="1">
        <v>69</v>
      </c>
      <c r="B70" s="1">
        <v>95</v>
      </c>
      <c r="C70" s="1">
        <v>2</v>
      </c>
      <c r="D70" s="1">
        <v>2</v>
      </c>
      <c r="E70" s="1">
        <v>17</v>
      </c>
      <c r="F70" s="3">
        <f t="shared" si="6"/>
        <v>7.5874901089023865</v>
      </c>
      <c r="G70" s="3">
        <f t="shared" si="7"/>
        <v>3.2911237169182641</v>
      </c>
      <c r="H70" s="3">
        <f t="shared" si="4"/>
        <v>-1.9739216934329278</v>
      </c>
      <c r="I70" s="3">
        <f t="shared" si="5"/>
        <v>3.8963668518051175</v>
      </c>
    </row>
    <row r="71" spans="1:9" x14ac:dyDescent="0.3">
      <c r="A71" s="1">
        <v>70</v>
      </c>
      <c r="B71" s="1">
        <v>74</v>
      </c>
      <c r="C71" s="1">
        <v>18</v>
      </c>
      <c r="D71" s="1">
        <v>4</v>
      </c>
      <c r="E71" s="1">
        <v>2</v>
      </c>
      <c r="F71" s="3">
        <f t="shared" si="6"/>
        <v>-1.9739216934329278</v>
      </c>
      <c r="G71" s="3">
        <f t="shared" si="7"/>
        <v>7.5874901089023865</v>
      </c>
      <c r="H71" s="3">
        <f t="shared" si="4"/>
        <v>-0.2386955457791089</v>
      </c>
      <c r="I71" s="3">
        <f t="shared" si="5"/>
        <v>5.697556357478667E-2</v>
      </c>
    </row>
    <row r="72" spans="1:9" x14ac:dyDescent="0.3">
      <c r="A72" s="1">
        <v>71</v>
      </c>
      <c r="B72" s="1">
        <v>123</v>
      </c>
      <c r="C72" s="1">
        <v>8</v>
      </c>
      <c r="D72" s="1">
        <v>14</v>
      </c>
      <c r="E72" s="1">
        <v>16</v>
      </c>
      <c r="F72" s="3">
        <f t="shared" si="6"/>
        <v>-0.2386955457791089</v>
      </c>
      <c r="G72" s="3">
        <f t="shared" si="7"/>
        <v>-1.9739216934329278</v>
      </c>
      <c r="H72" s="3">
        <f t="shared" si="4"/>
        <v>1.001403763100015</v>
      </c>
      <c r="I72" s="3">
        <f t="shared" si="5"/>
        <v>1.0028094967508709</v>
      </c>
    </row>
    <row r="73" spans="1:9" x14ac:dyDescent="0.3">
      <c r="A73" s="1">
        <v>72</v>
      </c>
      <c r="B73" s="1">
        <v>146</v>
      </c>
      <c r="C73" s="1">
        <v>18</v>
      </c>
      <c r="D73" s="1">
        <v>20</v>
      </c>
      <c r="E73" s="1">
        <v>17</v>
      </c>
      <c r="F73" s="3">
        <f t="shared" si="6"/>
        <v>1.001403763100015</v>
      </c>
      <c r="G73" s="3">
        <f t="shared" si="7"/>
        <v>-0.2386955457791089</v>
      </c>
      <c r="H73" s="3">
        <f t="shared" si="4"/>
        <v>-0.70914583856443869</v>
      </c>
      <c r="I73" s="3">
        <f t="shared" si="5"/>
        <v>0.50288782035326096</v>
      </c>
    </row>
    <row r="74" spans="1:9" x14ac:dyDescent="0.3">
      <c r="A74" s="1">
        <v>73</v>
      </c>
      <c r="B74" s="1">
        <v>125</v>
      </c>
      <c r="C74" s="1">
        <v>11</v>
      </c>
      <c r="D74" s="1">
        <v>0</v>
      </c>
      <c r="E74" s="1">
        <v>19</v>
      </c>
      <c r="F74" s="3">
        <f t="shared" si="6"/>
        <v>-0.70914583856443869</v>
      </c>
      <c r="G74" s="3">
        <f t="shared" si="7"/>
        <v>1.001403763100015</v>
      </c>
      <c r="H74" s="3">
        <f t="shared" si="4"/>
        <v>15.680583069994398</v>
      </c>
      <c r="I74" s="3">
        <f t="shared" si="5"/>
        <v>245.88068541499496</v>
      </c>
    </row>
    <row r="75" spans="1:9" x14ac:dyDescent="0.3">
      <c r="A75" s="1">
        <v>74</v>
      </c>
      <c r="B75" s="1">
        <v>62</v>
      </c>
      <c r="C75" s="1">
        <v>1</v>
      </c>
      <c r="D75" s="1">
        <v>8</v>
      </c>
      <c r="E75" s="1">
        <v>3</v>
      </c>
      <c r="F75" s="3">
        <f t="shared" si="6"/>
        <v>15.680583069994398</v>
      </c>
      <c r="G75" s="3">
        <f t="shared" si="7"/>
        <v>-0.70914583856443869</v>
      </c>
      <c r="H75" s="3">
        <f t="shared" si="4"/>
        <v>-3.3563376566935261</v>
      </c>
      <c r="I75" s="3">
        <f t="shared" si="5"/>
        <v>11.26500246573899</v>
      </c>
    </row>
    <row r="76" spans="1:9" x14ac:dyDescent="0.3">
      <c r="A76" s="1">
        <v>75</v>
      </c>
      <c r="B76" s="1">
        <v>76</v>
      </c>
      <c r="C76" s="1">
        <v>16</v>
      </c>
      <c r="D76" s="1">
        <v>11</v>
      </c>
      <c r="E76" s="1">
        <v>3</v>
      </c>
      <c r="F76" s="3">
        <f t="shared" si="6"/>
        <v>-3.3563376566935261</v>
      </c>
      <c r="G76" s="3">
        <f t="shared" si="7"/>
        <v>15.680583069994398</v>
      </c>
      <c r="H76" s="3">
        <f t="shared" si="4"/>
        <v>-11.369822005478127</v>
      </c>
      <c r="I76" s="3">
        <f t="shared" si="5"/>
        <v>129.27285243625465</v>
      </c>
    </row>
    <row r="77" spans="1:9" x14ac:dyDescent="0.3">
      <c r="A77" s="1">
        <v>76</v>
      </c>
      <c r="B77" s="1">
        <v>105</v>
      </c>
      <c r="C77" s="1">
        <v>5</v>
      </c>
      <c r="D77" s="1">
        <v>8</v>
      </c>
      <c r="E77" s="1">
        <v>15</v>
      </c>
      <c r="F77" s="3">
        <f t="shared" si="6"/>
        <v>-11.369822005478127</v>
      </c>
      <c r="G77" s="3">
        <f t="shared" si="7"/>
        <v>-3.3563376566935261</v>
      </c>
      <c r="H77" s="3">
        <f t="shared" si="4"/>
        <v>-7.7503035681928623E-2</v>
      </c>
      <c r="I77" s="3">
        <f t="shared" si="5"/>
        <v>6.0067205399143009E-3</v>
      </c>
    </row>
    <row r="78" spans="1:9" x14ac:dyDescent="0.3">
      <c r="A78" s="1">
        <v>77</v>
      </c>
      <c r="B78" s="1">
        <v>98</v>
      </c>
      <c r="C78" s="1">
        <v>17</v>
      </c>
      <c r="D78" s="1">
        <v>17</v>
      </c>
      <c r="E78" s="1">
        <v>7</v>
      </c>
      <c r="F78" s="3">
        <f t="shared" si="6"/>
        <v>-7.7503035681928623E-2</v>
      </c>
      <c r="G78" s="3">
        <f t="shared" si="7"/>
        <v>-11.369822005478127</v>
      </c>
      <c r="H78" s="3">
        <f t="shared" si="4"/>
        <v>-12.882868094109114</v>
      </c>
      <c r="I78" s="3">
        <f t="shared" si="5"/>
        <v>165.96829033021459</v>
      </c>
    </row>
    <row r="79" spans="1:9" x14ac:dyDescent="0.3">
      <c r="A79" s="1">
        <v>78</v>
      </c>
      <c r="B79" s="1">
        <v>112</v>
      </c>
      <c r="C79" s="1">
        <v>3</v>
      </c>
      <c r="D79" s="1">
        <v>13</v>
      </c>
      <c r="E79" s="1">
        <v>13</v>
      </c>
      <c r="F79" s="3">
        <f t="shared" si="6"/>
        <v>-12.882868094109114</v>
      </c>
      <c r="G79" s="3">
        <f t="shared" si="7"/>
        <v>-7.7503035681928623E-2</v>
      </c>
      <c r="H79" s="3">
        <f t="shared" si="4"/>
        <v>6.1567437383305901</v>
      </c>
      <c r="I79" s="3">
        <f t="shared" si="5"/>
        <v>37.905493459472929</v>
      </c>
    </row>
    <row r="80" spans="1:9" x14ac:dyDescent="0.3">
      <c r="A80" s="1">
        <v>79</v>
      </c>
      <c r="B80" s="1">
        <v>132</v>
      </c>
      <c r="C80" s="1">
        <v>15</v>
      </c>
      <c r="D80" s="1">
        <v>10</v>
      </c>
      <c r="E80" s="1">
        <v>12</v>
      </c>
      <c r="F80" s="3">
        <f t="shared" si="6"/>
        <v>6.1567437383305901</v>
      </c>
      <c r="G80" s="3">
        <f t="shared" si="7"/>
        <v>-12.882868094109114</v>
      </c>
      <c r="H80" s="3">
        <f t="shared" si="4"/>
        <v>21.064352590764045</v>
      </c>
      <c r="I80" s="3">
        <f t="shared" si="5"/>
        <v>443.70695006802794</v>
      </c>
    </row>
    <row r="81" spans="1:9" x14ac:dyDescent="0.3">
      <c r="A81" s="1">
        <v>80</v>
      </c>
      <c r="B81" s="1">
        <v>120</v>
      </c>
      <c r="C81" s="1">
        <v>10</v>
      </c>
      <c r="D81" s="1">
        <v>3</v>
      </c>
      <c r="E81" s="1">
        <v>16</v>
      </c>
      <c r="F81" s="3">
        <f t="shared" si="6"/>
        <v>21.064352590764045</v>
      </c>
      <c r="G81" s="3">
        <f t="shared" si="7"/>
        <v>6.1567437383305901</v>
      </c>
      <c r="H81" s="3">
        <f t="shared" si="4"/>
        <v>15.289082352627716</v>
      </c>
      <c r="I81" s="3">
        <f t="shared" si="5"/>
        <v>233.75603918543226</v>
      </c>
    </row>
    <row r="82" spans="1:9" x14ac:dyDescent="0.3">
      <c r="A82" s="1">
        <v>81</v>
      </c>
      <c r="B82" s="1">
        <v>80</v>
      </c>
      <c r="C82" s="1">
        <v>0</v>
      </c>
      <c r="D82" s="1">
        <v>8</v>
      </c>
      <c r="E82" s="1">
        <v>9</v>
      </c>
      <c r="F82" s="3">
        <f t="shared" si="6"/>
        <v>15.289082352627716</v>
      </c>
      <c r="G82" s="3">
        <f t="shared" si="7"/>
        <v>21.064352590764045</v>
      </c>
      <c r="H82" s="3">
        <f t="shared" si="4"/>
        <v>-1.8785818888535601</v>
      </c>
      <c r="I82" s="3">
        <f t="shared" si="5"/>
        <v>3.5290699131286098</v>
      </c>
    </row>
    <row r="83" spans="1:9" x14ac:dyDescent="0.3">
      <c r="A83" s="1">
        <v>82</v>
      </c>
      <c r="B83" s="1">
        <v>107</v>
      </c>
      <c r="C83" s="1">
        <v>13</v>
      </c>
      <c r="D83" s="1">
        <v>16</v>
      </c>
      <c r="E83" s="1">
        <v>6</v>
      </c>
      <c r="F83" s="3">
        <f t="shared" si="6"/>
        <v>-1.8785818888535601</v>
      </c>
      <c r="G83" s="3">
        <f t="shared" si="7"/>
        <v>15.289082352627716</v>
      </c>
      <c r="H83" s="3">
        <f t="shared" si="4"/>
        <v>5.2813511560307234</v>
      </c>
      <c r="I83" s="3">
        <f t="shared" si="5"/>
        <v>27.892670033307059</v>
      </c>
    </row>
    <row r="84" spans="1:9" x14ac:dyDescent="0.3">
      <c r="A84" s="1">
        <v>83</v>
      </c>
      <c r="B84" s="1">
        <v>65</v>
      </c>
      <c r="C84" s="1">
        <v>3</v>
      </c>
      <c r="D84" s="1">
        <v>10</v>
      </c>
      <c r="E84" s="1">
        <v>4</v>
      </c>
      <c r="F84" s="3">
        <f t="shared" si="6"/>
        <v>5.2813511560307234</v>
      </c>
      <c r="G84" s="3">
        <f t="shared" si="7"/>
        <v>-1.8785818888535601</v>
      </c>
      <c r="H84" s="3">
        <f t="shared" si="4"/>
        <v>-9.0689286226484995</v>
      </c>
      <c r="I84" s="3">
        <f t="shared" si="5"/>
        <v>82.245466362693207</v>
      </c>
    </row>
    <row r="85" spans="1:9" x14ac:dyDescent="0.3">
      <c r="A85" s="1">
        <v>84</v>
      </c>
      <c r="B85" s="1">
        <v>109</v>
      </c>
      <c r="C85" s="1">
        <v>14</v>
      </c>
      <c r="D85" s="1">
        <v>12</v>
      </c>
      <c r="E85" s="1">
        <v>17</v>
      </c>
      <c r="F85" s="3">
        <f t="shared" si="6"/>
        <v>-9.0689286226484995</v>
      </c>
      <c r="G85" s="3">
        <f t="shared" si="7"/>
        <v>5.2813511560307234</v>
      </c>
      <c r="H85" s="3">
        <f t="shared" si="4"/>
        <v>-19.066582396482147</v>
      </c>
      <c r="I85" s="3">
        <f t="shared" si="5"/>
        <v>363.5345642818429</v>
      </c>
    </row>
    <row r="86" spans="1:9" x14ac:dyDescent="0.3">
      <c r="A86" s="1">
        <v>85</v>
      </c>
      <c r="B86" s="1">
        <v>116</v>
      </c>
      <c r="C86" s="1">
        <v>8</v>
      </c>
      <c r="D86" s="1">
        <v>7</v>
      </c>
      <c r="E86" s="1">
        <v>20</v>
      </c>
      <c r="F86" s="3">
        <f t="shared" si="6"/>
        <v>-19.066582396482147</v>
      </c>
      <c r="G86" s="3">
        <f t="shared" si="7"/>
        <v>-9.0689286226484995</v>
      </c>
      <c r="H86" s="3">
        <f t="shared" si="4"/>
        <v>-5.3377639039265858</v>
      </c>
      <c r="I86" s="3">
        <f t="shared" si="5"/>
        <v>28.491723494061585</v>
      </c>
    </row>
    <row r="87" spans="1:9" x14ac:dyDescent="0.3">
      <c r="A87" s="1">
        <v>86</v>
      </c>
      <c r="B87" s="1">
        <v>107</v>
      </c>
      <c r="C87" s="1">
        <v>12</v>
      </c>
      <c r="D87" s="1">
        <v>5</v>
      </c>
      <c r="E87" s="1">
        <v>14</v>
      </c>
      <c r="F87" s="3">
        <f t="shared" si="6"/>
        <v>-5.3377639039265858</v>
      </c>
      <c r="G87" s="3">
        <f t="shared" si="7"/>
        <v>-19.066582396482147</v>
      </c>
      <c r="H87" s="3">
        <f t="shared" si="4"/>
        <v>2.3940032456417981</v>
      </c>
      <c r="I87" s="3">
        <f t="shared" si="5"/>
        <v>5.7312515401434636</v>
      </c>
    </row>
    <row r="88" spans="1:9" x14ac:dyDescent="0.3">
      <c r="A88" s="1">
        <v>87</v>
      </c>
      <c r="B88" s="1">
        <v>91</v>
      </c>
      <c r="C88" s="1">
        <v>2</v>
      </c>
      <c r="D88" s="1">
        <v>7</v>
      </c>
      <c r="E88" s="1">
        <v>12</v>
      </c>
      <c r="F88" s="3">
        <f t="shared" si="6"/>
        <v>2.3940032456417981</v>
      </c>
      <c r="G88" s="3">
        <f t="shared" si="7"/>
        <v>-5.3377639039265858</v>
      </c>
      <c r="H88" s="3">
        <f t="shared" si="4"/>
        <v>-0.14772203200746503</v>
      </c>
      <c r="I88" s="3">
        <f t="shared" si="5"/>
        <v>2.1821798740414525E-2</v>
      </c>
    </row>
    <row r="89" spans="1:9" x14ac:dyDescent="0.3">
      <c r="A89" s="1">
        <v>88</v>
      </c>
      <c r="B89" s="1">
        <v>65</v>
      </c>
      <c r="C89" s="1">
        <v>3</v>
      </c>
      <c r="D89" s="1">
        <v>0</v>
      </c>
      <c r="E89" s="1">
        <v>12</v>
      </c>
      <c r="F89" s="3">
        <f t="shared" si="6"/>
        <v>-0.14772203200746503</v>
      </c>
      <c r="G89" s="3">
        <f t="shared" si="7"/>
        <v>2.3940032456417981</v>
      </c>
      <c r="H89" s="3">
        <f t="shared" si="4"/>
        <v>-14.842986706186736</v>
      </c>
      <c r="I89" s="3">
        <f t="shared" si="5"/>
        <v>220.31425436003616</v>
      </c>
    </row>
    <row r="90" spans="1:9" x14ac:dyDescent="0.3">
      <c r="A90" s="1">
        <v>89</v>
      </c>
      <c r="B90" s="1">
        <v>95</v>
      </c>
      <c r="C90" s="1">
        <v>10</v>
      </c>
      <c r="D90" s="1">
        <v>15</v>
      </c>
      <c r="E90" s="1">
        <v>14</v>
      </c>
      <c r="F90" s="3">
        <f t="shared" si="6"/>
        <v>-14.842986706186736</v>
      </c>
      <c r="G90" s="3">
        <f t="shared" si="7"/>
        <v>-0.14772203200746503</v>
      </c>
      <c r="H90" s="3">
        <f t="shared" si="4"/>
        <v>-25.119744656514655</v>
      </c>
      <c r="I90" s="3">
        <f t="shared" si="5"/>
        <v>631.00157160849653</v>
      </c>
    </row>
    <row r="91" spans="1:9" x14ac:dyDescent="0.3">
      <c r="A91" s="1">
        <v>90</v>
      </c>
      <c r="B91" s="1">
        <v>88</v>
      </c>
      <c r="C91" s="1">
        <v>4</v>
      </c>
      <c r="D91" s="1">
        <v>10</v>
      </c>
      <c r="E91" s="1">
        <v>15</v>
      </c>
      <c r="F91" s="3">
        <f t="shared" si="6"/>
        <v>-25.119744656514655</v>
      </c>
      <c r="G91" s="3">
        <f t="shared" si="7"/>
        <v>-14.842986706186736</v>
      </c>
      <c r="H91" s="3">
        <f t="shared" si="4"/>
        <v>-19.51258492464639</v>
      </c>
      <c r="I91" s="3">
        <f t="shared" si="5"/>
        <v>380.74097044153757</v>
      </c>
    </row>
    <row r="92" spans="1:9" x14ac:dyDescent="0.3">
      <c r="A92" s="1">
        <v>91</v>
      </c>
      <c r="B92" s="1">
        <v>57</v>
      </c>
      <c r="C92" s="1">
        <v>0</v>
      </c>
      <c r="D92" s="1">
        <v>0</v>
      </c>
      <c r="E92" s="1">
        <v>4</v>
      </c>
      <c r="F92" s="3">
        <f t="shared" si="6"/>
        <v>-19.51258492464639</v>
      </c>
      <c r="G92" s="3">
        <f t="shared" si="7"/>
        <v>-25.119744656514655</v>
      </c>
      <c r="H92" s="3">
        <f t="shared" si="4"/>
        <v>4.0087167083982251</v>
      </c>
      <c r="I92" s="3">
        <f t="shared" si="5"/>
        <v>16.0698096481911</v>
      </c>
    </row>
    <row r="93" spans="1:9" x14ac:dyDescent="0.3">
      <c r="A93" s="1">
        <v>92</v>
      </c>
      <c r="B93" s="1">
        <v>95</v>
      </c>
      <c r="C93" s="1">
        <v>4</v>
      </c>
      <c r="D93" s="1">
        <v>7</v>
      </c>
      <c r="E93" s="1">
        <v>13</v>
      </c>
      <c r="F93" s="3">
        <f t="shared" si="6"/>
        <v>4.0087167083982251</v>
      </c>
      <c r="G93" s="3">
        <f t="shared" si="7"/>
        <v>-19.51258492464639</v>
      </c>
      <c r="H93" s="3">
        <f t="shared" si="4"/>
        <v>-1.3124516232199284</v>
      </c>
      <c r="I93" s="3">
        <f t="shared" si="5"/>
        <v>1.7225292632926248</v>
      </c>
    </row>
    <row r="94" spans="1:9" x14ac:dyDescent="0.3">
      <c r="A94" s="1">
        <v>93</v>
      </c>
      <c r="B94" s="1">
        <v>69</v>
      </c>
      <c r="C94" s="1">
        <v>3</v>
      </c>
      <c r="D94" s="1">
        <v>16</v>
      </c>
      <c r="E94" s="1">
        <v>1</v>
      </c>
      <c r="F94" s="3">
        <f t="shared" si="6"/>
        <v>-1.3124516232199284</v>
      </c>
      <c r="G94" s="3">
        <f t="shared" si="7"/>
        <v>4.0087167083982251</v>
      </c>
      <c r="H94" s="3">
        <f t="shared" si="4"/>
        <v>-6.8950008879070026</v>
      </c>
      <c r="I94" s="3">
        <f t="shared" si="5"/>
        <v>47.541037244238353</v>
      </c>
    </row>
    <row r="95" spans="1:9" x14ac:dyDescent="0.3">
      <c r="A95" s="1">
        <v>94</v>
      </c>
      <c r="B95" s="1">
        <v>58</v>
      </c>
      <c r="C95" s="1">
        <v>3</v>
      </c>
      <c r="D95" s="1">
        <v>14</v>
      </c>
      <c r="E95" s="1">
        <v>3</v>
      </c>
      <c r="F95" s="3">
        <f t="shared" si="6"/>
        <v>-6.8950008879070026</v>
      </c>
      <c r="G95" s="3">
        <f t="shared" si="7"/>
        <v>-1.3124516232199284</v>
      </c>
      <c r="H95" s="3">
        <f t="shared" si="4"/>
        <v>-20.225480752477168</v>
      </c>
      <c r="I95" s="3">
        <f t="shared" si="5"/>
        <v>409.07007166882437</v>
      </c>
    </row>
    <row r="96" spans="1:9" x14ac:dyDescent="0.3">
      <c r="A96" s="1">
        <v>95</v>
      </c>
      <c r="B96" s="1">
        <v>76</v>
      </c>
      <c r="C96" s="1">
        <v>6</v>
      </c>
      <c r="D96" s="1">
        <v>4</v>
      </c>
      <c r="E96" s="1">
        <v>15</v>
      </c>
      <c r="F96" s="3">
        <f t="shared" si="6"/>
        <v>-20.225480752477168</v>
      </c>
      <c r="G96" s="3">
        <f t="shared" si="7"/>
        <v>-6.8950008879070026</v>
      </c>
      <c r="H96" s="3">
        <f t="shared" si="4"/>
        <v>-23.094559771974957</v>
      </c>
      <c r="I96" s="3">
        <f t="shared" si="5"/>
        <v>533.35869106132395</v>
      </c>
    </row>
    <row r="97" spans="1:9" x14ac:dyDescent="0.3">
      <c r="A97" s="1">
        <v>96</v>
      </c>
      <c r="B97" s="1">
        <v>83</v>
      </c>
      <c r="C97" s="1">
        <v>2</v>
      </c>
      <c r="D97" s="1">
        <v>8</v>
      </c>
      <c r="E97" s="1">
        <v>4</v>
      </c>
      <c r="F97" s="3">
        <f t="shared" si="6"/>
        <v>-23.094559771974957</v>
      </c>
      <c r="G97" s="3">
        <f t="shared" si="7"/>
        <v>-20.225480752477168</v>
      </c>
      <c r="H97" s="3">
        <f t="shared" si="4"/>
        <v>13.591712237872059</v>
      </c>
      <c r="I97" s="3">
        <f t="shared" si="5"/>
        <v>184.73464155712111</v>
      </c>
    </row>
    <row r="98" spans="1:9" x14ac:dyDescent="0.3">
      <c r="A98" s="1">
        <v>97</v>
      </c>
      <c r="B98" s="1">
        <v>95</v>
      </c>
      <c r="C98" s="1">
        <v>14</v>
      </c>
      <c r="D98" s="1">
        <v>15</v>
      </c>
      <c r="E98" s="1">
        <v>4</v>
      </c>
      <c r="F98" s="3">
        <f t="shared" si="6"/>
        <v>13.591712237872059</v>
      </c>
      <c r="G98" s="3">
        <f t="shared" si="7"/>
        <v>-23.094559771974957</v>
      </c>
      <c r="H98" s="3">
        <f t="shared" si="4"/>
        <v>-0.17915640306338787</v>
      </c>
      <c r="I98" s="3">
        <f t="shared" si="5"/>
        <v>3.2097016758611097E-2</v>
      </c>
    </row>
    <row r="99" spans="1:9" x14ac:dyDescent="0.3">
      <c r="A99" s="1">
        <v>98</v>
      </c>
      <c r="B99" s="1">
        <v>111</v>
      </c>
      <c r="C99" s="1">
        <v>8</v>
      </c>
      <c r="D99" s="1">
        <v>17</v>
      </c>
      <c r="E99" s="1">
        <v>15</v>
      </c>
      <c r="F99" s="3">
        <f t="shared" si="6"/>
        <v>-0.17915640306338787</v>
      </c>
      <c r="G99" s="3">
        <f t="shared" si="7"/>
        <v>13.591712237872059</v>
      </c>
      <c r="H99" s="3">
        <f t="shared" si="4"/>
        <v>-13.381217679357405</v>
      </c>
      <c r="I99" s="3">
        <f t="shared" si="5"/>
        <v>179.05698658234718</v>
      </c>
    </row>
    <row r="100" spans="1:9" x14ac:dyDescent="0.3">
      <c r="A100" s="1">
        <v>99</v>
      </c>
      <c r="B100" s="1">
        <v>131</v>
      </c>
      <c r="C100" s="1">
        <v>7</v>
      </c>
      <c r="D100" s="1">
        <v>13</v>
      </c>
      <c r="E100" s="1">
        <v>20</v>
      </c>
      <c r="F100" s="3">
        <f t="shared" si="6"/>
        <v>-13.381217679357405</v>
      </c>
      <c r="G100" s="3">
        <f t="shared" si="7"/>
        <v>-0.17915640306338787</v>
      </c>
      <c r="H100" s="3">
        <f t="shared" si="4"/>
        <v>0.1314314576239326</v>
      </c>
      <c r="I100" s="3">
        <f t="shared" si="5"/>
        <v>1.727422805315159E-2</v>
      </c>
    </row>
    <row r="101" spans="1:9" x14ac:dyDescent="0.3">
      <c r="A101" s="1">
        <v>100</v>
      </c>
      <c r="B101" s="1">
        <v>113</v>
      </c>
      <c r="C101" s="1">
        <v>15</v>
      </c>
      <c r="D101" s="1">
        <v>8</v>
      </c>
      <c r="E101" s="1">
        <v>11</v>
      </c>
      <c r="F101" s="3">
        <f t="shared" si="6"/>
        <v>0.1314314576239326</v>
      </c>
      <c r="G101" s="3">
        <f t="shared" si="7"/>
        <v>-13.381217679357405</v>
      </c>
      <c r="H101" s="3">
        <f t="shared" si="4"/>
        <v>8.5513845851629071</v>
      </c>
      <c r="I101" s="3">
        <f t="shared" si="5"/>
        <v>73.126178323361785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NEDL_NHI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Savva Shanaev</cp:lastModifiedBy>
  <dcterms:created xsi:type="dcterms:W3CDTF">2023-09-12T13:14:52Z</dcterms:created>
  <dcterms:modified xsi:type="dcterms:W3CDTF">2023-09-21T12:58:21Z</dcterms:modified>
</cp:coreProperties>
</file>