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CF9282BA-6CC3-4820-9E05-2BF6094C8036}" xr6:coauthVersionLast="47" xr6:coauthVersionMax="47" xr10:uidLastSave="{00000000-0000-0000-0000-000000000000}"/>
  <bookViews>
    <workbookView xWindow="-120" yWindow="-120" windowWidth="20730" windowHeight="11160" xr2:uid="{A831EFB7-0ECA-4D85-8B99-4F15C1693458}"/>
  </bookViews>
  <sheets>
    <sheet name="KPSS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D7" i="1" s="1"/>
  <c r="I7" i="1"/>
  <c r="J3" i="1"/>
  <c r="C4" i="1" s="1"/>
  <c r="C136" i="1" l="1"/>
  <c r="C120" i="1"/>
  <c r="C88" i="1"/>
  <c r="C72" i="1"/>
  <c r="C40" i="1"/>
  <c r="C8" i="1"/>
  <c r="C147" i="1"/>
  <c r="C115" i="1"/>
  <c r="C83" i="1"/>
  <c r="C67" i="1"/>
  <c r="C35" i="1"/>
  <c r="C19" i="1"/>
  <c r="C130" i="1"/>
  <c r="C98" i="1"/>
  <c r="C66" i="1"/>
  <c r="C18" i="1"/>
  <c r="C160" i="1"/>
  <c r="C128" i="1"/>
  <c r="C96" i="1"/>
  <c r="C80" i="1"/>
  <c r="C48" i="1"/>
  <c r="C32" i="1"/>
  <c r="C159" i="1"/>
  <c r="C127" i="1"/>
  <c r="C79" i="1"/>
  <c r="C15" i="1"/>
  <c r="C155" i="1"/>
  <c r="C139" i="1"/>
  <c r="C123" i="1"/>
  <c r="C107" i="1"/>
  <c r="C91" i="1"/>
  <c r="C75" i="1"/>
  <c r="C59" i="1"/>
  <c r="C43" i="1"/>
  <c r="C27" i="1"/>
  <c r="C11" i="1"/>
  <c r="C152" i="1"/>
  <c r="C104" i="1"/>
  <c r="C56" i="1"/>
  <c r="C24" i="1"/>
  <c r="C163" i="1"/>
  <c r="C131" i="1"/>
  <c r="C99" i="1"/>
  <c r="C51" i="1"/>
  <c r="C162" i="1"/>
  <c r="C146" i="1"/>
  <c r="C114" i="1"/>
  <c r="C82" i="1"/>
  <c r="C50" i="1"/>
  <c r="C34" i="1"/>
  <c r="C144" i="1"/>
  <c r="C112" i="1"/>
  <c r="C64" i="1"/>
  <c r="C16" i="1"/>
  <c r="C143" i="1"/>
  <c r="C111" i="1"/>
  <c r="C95" i="1"/>
  <c r="C63" i="1"/>
  <c r="C47" i="1"/>
  <c r="C31" i="1"/>
  <c r="C154" i="1"/>
  <c r="C138" i="1"/>
  <c r="C122" i="1"/>
  <c r="C106" i="1"/>
  <c r="C90" i="1"/>
  <c r="C74" i="1"/>
  <c r="C58" i="1"/>
  <c r="C42" i="1"/>
  <c r="C26" i="1"/>
  <c r="C10" i="1"/>
  <c r="C151" i="1"/>
  <c r="C135" i="1"/>
  <c r="C119" i="1"/>
  <c r="C103" i="1"/>
  <c r="C87" i="1"/>
  <c r="C71" i="1"/>
  <c r="C55" i="1"/>
  <c r="C39" i="1"/>
  <c r="C23" i="1"/>
  <c r="C7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D3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32" i="1"/>
  <c r="D100" i="1"/>
  <c r="D76" i="1"/>
  <c r="D60" i="1"/>
  <c r="D52" i="1"/>
  <c r="D44" i="1"/>
  <c r="D20" i="1"/>
  <c r="D4" i="1"/>
  <c r="D148" i="1"/>
  <c r="D108" i="1"/>
  <c r="D36" i="1"/>
  <c r="D75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140" i="1"/>
  <c r="D92" i="1"/>
  <c r="D12" i="1"/>
  <c r="D163" i="1"/>
  <c r="D155" i="1"/>
  <c r="D147" i="1"/>
  <c r="D139" i="1"/>
  <c r="D131" i="1"/>
  <c r="D123" i="1"/>
  <c r="D107" i="1"/>
  <c r="D99" i="1"/>
  <c r="D91" i="1"/>
  <c r="D83" i="1"/>
  <c r="D67" i="1"/>
  <c r="D59" i="1"/>
  <c r="D51" i="1"/>
  <c r="D43" i="1"/>
  <c r="D35" i="1"/>
  <c r="D27" i="1"/>
  <c r="D19" i="1"/>
  <c r="D11" i="1"/>
  <c r="C3" i="1"/>
  <c r="C157" i="1"/>
  <c r="C141" i="1"/>
  <c r="C133" i="1"/>
  <c r="C125" i="1"/>
  <c r="C109" i="1"/>
  <c r="C101" i="1"/>
  <c r="C93" i="1"/>
  <c r="C85" i="1"/>
  <c r="C77" i="1"/>
  <c r="C69" i="1"/>
  <c r="C61" i="1"/>
  <c r="C53" i="1"/>
  <c r="C45" i="1"/>
  <c r="C37" i="1"/>
  <c r="C21" i="1"/>
  <c r="C13" i="1"/>
  <c r="C5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64" i="1"/>
  <c r="D156" i="1"/>
  <c r="D124" i="1"/>
  <c r="D116" i="1"/>
  <c r="D84" i="1"/>
  <c r="D68" i="1"/>
  <c r="D28" i="1"/>
  <c r="D115" i="1"/>
  <c r="C149" i="1"/>
  <c r="C117" i="1"/>
  <c r="C29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I11" i="1" l="1"/>
  <c r="I12" i="1"/>
  <c r="E3" i="1"/>
  <c r="J12" i="1"/>
  <c r="J11" i="1"/>
  <c r="F3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I10" i="1" l="1"/>
  <c r="I13" i="1" s="1"/>
  <c r="J10" i="1"/>
  <c r="J13" i="1" s="1"/>
</calcChain>
</file>

<file path=xl/sharedStrings.xml><?xml version="1.0" encoding="utf-8"?>
<sst xmlns="http://schemas.openxmlformats.org/spreadsheetml/2006/main" count="30" uniqueCount="21">
  <si>
    <t>Year</t>
  </si>
  <si>
    <t>Unemployment</t>
  </si>
  <si>
    <t>Residual</t>
  </si>
  <si>
    <t>Cumulative residual</t>
  </si>
  <si>
    <t>Constant</t>
  </si>
  <si>
    <t>Constant + trend</t>
  </si>
  <si>
    <t>Average</t>
  </si>
  <si>
    <t>Trend</t>
  </si>
  <si>
    <t>KPSS statistic</t>
  </si>
  <si>
    <t>Critical value (95%)</t>
  </si>
  <si>
    <t>Critical value (99%)</t>
  </si>
  <si>
    <t>Null hypothesis: the time series is stationary</t>
  </si>
  <si>
    <r>
      <t>Standard error (</t>
    </r>
    <r>
      <rPr>
        <sz val="11"/>
        <color theme="1"/>
        <rFont val="Calibri"/>
        <family val="2"/>
      </rPr>
      <t>λ)</t>
    </r>
  </si>
  <si>
    <t>Squared cumulative residual (S)</t>
  </si>
  <si>
    <t>Number of observations (N)</t>
  </si>
  <si>
    <t>Inflation</t>
  </si>
  <si>
    <t>Value</t>
  </si>
  <si>
    <t>Alternative hypothesis: the time series has a unit root</t>
  </si>
  <si>
    <t>GDP growth</t>
  </si>
  <si>
    <t>Source: A Millenium of Macroeconomic Data (Bank of England)</t>
  </si>
  <si>
    <t>KPSS: Kwiatkowski, Phillips, Schmidt, and Shin (1992)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</si>
</sst>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KPSS_test!$A$3:$A$164</c:f>
              <c:numCache>
                <c:formatCode>General</c:formatCode>
                <c:ptCount val="162"/>
                <c:pt idx="0">
                  <c:v>1855</c:v>
                </c:pt>
                <c:pt idx="1">
                  <c:v>1856</c:v>
                </c:pt>
                <c:pt idx="2">
                  <c:v>1857</c:v>
                </c:pt>
                <c:pt idx="3">
                  <c:v>1858</c:v>
                </c:pt>
                <c:pt idx="4">
                  <c:v>1859</c:v>
                </c:pt>
                <c:pt idx="5">
                  <c:v>1860</c:v>
                </c:pt>
                <c:pt idx="6">
                  <c:v>1861</c:v>
                </c:pt>
                <c:pt idx="7">
                  <c:v>1862</c:v>
                </c:pt>
                <c:pt idx="8">
                  <c:v>1863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1867</c:v>
                </c:pt>
                <c:pt idx="13">
                  <c:v>1868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1872</c:v>
                </c:pt>
                <c:pt idx="18">
                  <c:v>1873</c:v>
                </c:pt>
                <c:pt idx="19">
                  <c:v>1874</c:v>
                </c:pt>
                <c:pt idx="20">
                  <c:v>1875</c:v>
                </c:pt>
                <c:pt idx="21">
                  <c:v>1876</c:v>
                </c:pt>
                <c:pt idx="22">
                  <c:v>1877</c:v>
                </c:pt>
                <c:pt idx="23">
                  <c:v>1878</c:v>
                </c:pt>
                <c:pt idx="24">
                  <c:v>1879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1884</c:v>
                </c:pt>
                <c:pt idx="30">
                  <c:v>1885</c:v>
                </c:pt>
                <c:pt idx="31">
                  <c:v>1886</c:v>
                </c:pt>
                <c:pt idx="32">
                  <c:v>1887</c:v>
                </c:pt>
                <c:pt idx="33">
                  <c:v>1888</c:v>
                </c:pt>
                <c:pt idx="34">
                  <c:v>1889</c:v>
                </c:pt>
                <c:pt idx="35">
                  <c:v>1890</c:v>
                </c:pt>
                <c:pt idx="36">
                  <c:v>1891</c:v>
                </c:pt>
                <c:pt idx="37">
                  <c:v>1892</c:v>
                </c:pt>
                <c:pt idx="38">
                  <c:v>1893</c:v>
                </c:pt>
                <c:pt idx="39">
                  <c:v>1894</c:v>
                </c:pt>
                <c:pt idx="40">
                  <c:v>1895</c:v>
                </c:pt>
                <c:pt idx="41">
                  <c:v>1896</c:v>
                </c:pt>
                <c:pt idx="42">
                  <c:v>1897</c:v>
                </c:pt>
                <c:pt idx="43">
                  <c:v>1898</c:v>
                </c:pt>
                <c:pt idx="44">
                  <c:v>1899</c:v>
                </c:pt>
                <c:pt idx="45">
                  <c:v>1900</c:v>
                </c:pt>
                <c:pt idx="46">
                  <c:v>1901</c:v>
                </c:pt>
                <c:pt idx="47">
                  <c:v>1902</c:v>
                </c:pt>
                <c:pt idx="48">
                  <c:v>1903</c:v>
                </c:pt>
                <c:pt idx="49">
                  <c:v>1904</c:v>
                </c:pt>
                <c:pt idx="50">
                  <c:v>1905</c:v>
                </c:pt>
                <c:pt idx="51">
                  <c:v>1906</c:v>
                </c:pt>
                <c:pt idx="52">
                  <c:v>1907</c:v>
                </c:pt>
                <c:pt idx="53">
                  <c:v>1908</c:v>
                </c:pt>
                <c:pt idx="54">
                  <c:v>1909</c:v>
                </c:pt>
                <c:pt idx="55">
                  <c:v>1910</c:v>
                </c:pt>
                <c:pt idx="56">
                  <c:v>1911</c:v>
                </c:pt>
                <c:pt idx="57">
                  <c:v>1912</c:v>
                </c:pt>
                <c:pt idx="58">
                  <c:v>1913</c:v>
                </c:pt>
                <c:pt idx="59">
                  <c:v>1914</c:v>
                </c:pt>
                <c:pt idx="60">
                  <c:v>1915</c:v>
                </c:pt>
                <c:pt idx="61">
                  <c:v>1916</c:v>
                </c:pt>
                <c:pt idx="62">
                  <c:v>1917</c:v>
                </c:pt>
                <c:pt idx="63">
                  <c:v>1918</c:v>
                </c:pt>
                <c:pt idx="64">
                  <c:v>1919</c:v>
                </c:pt>
                <c:pt idx="65">
                  <c:v>1920</c:v>
                </c:pt>
                <c:pt idx="66">
                  <c:v>1921</c:v>
                </c:pt>
                <c:pt idx="67">
                  <c:v>1922</c:v>
                </c:pt>
                <c:pt idx="68">
                  <c:v>1923</c:v>
                </c:pt>
                <c:pt idx="69">
                  <c:v>1924</c:v>
                </c:pt>
                <c:pt idx="70">
                  <c:v>1925</c:v>
                </c:pt>
                <c:pt idx="71">
                  <c:v>1926</c:v>
                </c:pt>
                <c:pt idx="72">
                  <c:v>1927</c:v>
                </c:pt>
                <c:pt idx="73">
                  <c:v>1928</c:v>
                </c:pt>
                <c:pt idx="74">
                  <c:v>1929</c:v>
                </c:pt>
                <c:pt idx="75">
                  <c:v>1930</c:v>
                </c:pt>
                <c:pt idx="76">
                  <c:v>1931</c:v>
                </c:pt>
                <c:pt idx="77">
                  <c:v>1932</c:v>
                </c:pt>
                <c:pt idx="78">
                  <c:v>1933</c:v>
                </c:pt>
                <c:pt idx="79">
                  <c:v>1934</c:v>
                </c:pt>
                <c:pt idx="80">
                  <c:v>1935</c:v>
                </c:pt>
                <c:pt idx="81">
                  <c:v>1936</c:v>
                </c:pt>
                <c:pt idx="82">
                  <c:v>1937</c:v>
                </c:pt>
                <c:pt idx="83">
                  <c:v>1938</c:v>
                </c:pt>
                <c:pt idx="84">
                  <c:v>1939</c:v>
                </c:pt>
                <c:pt idx="85">
                  <c:v>1940</c:v>
                </c:pt>
                <c:pt idx="86">
                  <c:v>1941</c:v>
                </c:pt>
                <c:pt idx="87">
                  <c:v>1942</c:v>
                </c:pt>
                <c:pt idx="88">
                  <c:v>1943</c:v>
                </c:pt>
                <c:pt idx="89">
                  <c:v>1944</c:v>
                </c:pt>
                <c:pt idx="90">
                  <c:v>1945</c:v>
                </c:pt>
                <c:pt idx="91">
                  <c:v>1946</c:v>
                </c:pt>
                <c:pt idx="92">
                  <c:v>1947</c:v>
                </c:pt>
                <c:pt idx="93">
                  <c:v>1948</c:v>
                </c:pt>
                <c:pt idx="94">
                  <c:v>1949</c:v>
                </c:pt>
                <c:pt idx="95">
                  <c:v>1950</c:v>
                </c:pt>
                <c:pt idx="96">
                  <c:v>1951</c:v>
                </c:pt>
                <c:pt idx="97">
                  <c:v>1952</c:v>
                </c:pt>
                <c:pt idx="98">
                  <c:v>1953</c:v>
                </c:pt>
                <c:pt idx="99">
                  <c:v>1954</c:v>
                </c:pt>
                <c:pt idx="100">
                  <c:v>1955</c:v>
                </c:pt>
                <c:pt idx="101">
                  <c:v>1956</c:v>
                </c:pt>
                <c:pt idx="102">
                  <c:v>1957</c:v>
                </c:pt>
                <c:pt idx="103">
                  <c:v>1958</c:v>
                </c:pt>
                <c:pt idx="104">
                  <c:v>1959</c:v>
                </c:pt>
                <c:pt idx="105">
                  <c:v>1960</c:v>
                </c:pt>
                <c:pt idx="106">
                  <c:v>1961</c:v>
                </c:pt>
                <c:pt idx="107">
                  <c:v>1962</c:v>
                </c:pt>
                <c:pt idx="108">
                  <c:v>1963</c:v>
                </c:pt>
                <c:pt idx="109">
                  <c:v>1964</c:v>
                </c:pt>
                <c:pt idx="110">
                  <c:v>1965</c:v>
                </c:pt>
                <c:pt idx="111">
                  <c:v>1966</c:v>
                </c:pt>
                <c:pt idx="112">
                  <c:v>1967</c:v>
                </c:pt>
                <c:pt idx="113">
                  <c:v>1968</c:v>
                </c:pt>
                <c:pt idx="114">
                  <c:v>1969</c:v>
                </c:pt>
                <c:pt idx="115">
                  <c:v>1970</c:v>
                </c:pt>
                <c:pt idx="116">
                  <c:v>1971</c:v>
                </c:pt>
                <c:pt idx="117">
                  <c:v>1972</c:v>
                </c:pt>
                <c:pt idx="118">
                  <c:v>1973</c:v>
                </c:pt>
                <c:pt idx="119">
                  <c:v>1974</c:v>
                </c:pt>
                <c:pt idx="120">
                  <c:v>1975</c:v>
                </c:pt>
                <c:pt idx="121">
                  <c:v>1976</c:v>
                </c:pt>
                <c:pt idx="122">
                  <c:v>1977</c:v>
                </c:pt>
                <c:pt idx="123">
                  <c:v>1978</c:v>
                </c:pt>
                <c:pt idx="124">
                  <c:v>1979</c:v>
                </c:pt>
                <c:pt idx="125">
                  <c:v>1980</c:v>
                </c:pt>
                <c:pt idx="126">
                  <c:v>1981</c:v>
                </c:pt>
                <c:pt idx="127">
                  <c:v>1982</c:v>
                </c:pt>
                <c:pt idx="128">
                  <c:v>1983</c:v>
                </c:pt>
                <c:pt idx="129">
                  <c:v>1984</c:v>
                </c:pt>
                <c:pt idx="130">
                  <c:v>1985</c:v>
                </c:pt>
                <c:pt idx="131">
                  <c:v>1986</c:v>
                </c:pt>
                <c:pt idx="132">
                  <c:v>1987</c:v>
                </c:pt>
                <c:pt idx="133">
                  <c:v>1988</c:v>
                </c:pt>
                <c:pt idx="134">
                  <c:v>1989</c:v>
                </c:pt>
                <c:pt idx="135">
                  <c:v>1990</c:v>
                </c:pt>
                <c:pt idx="136">
                  <c:v>1991</c:v>
                </c:pt>
                <c:pt idx="137">
                  <c:v>1992</c:v>
                </c:pt>
                <c:pt idx="138">
                  <c:v>1993</c:v>
                </c:pt>
                <c:pt idx="139">
                  <c:v>1994</c:v>
                </c:pt>
                <c:pt idx="140">
                  <c:v>1995</c:v>
                </c:pt>
                <c:pt idx="141">
                  <c:v>1996</c:v>
                </c:pt>
                <c:pt idx="142">
                  <c:v>1997</c:v>
                </c:pt>
                <c:pt idx="143">
                  <c:v>1998</c:v>
                </c:pt>
                <c:pt idx="144">
                  <c:v>1999</c:v>
                </c:pt>
                <c:pt idx="145">
                  <c:v>2000</c:v>
                </c:pt>
                <c:pt idx="146">
                  <c:v>2001</c:v>
                </c:pt>
                <c:pt idx="147">
                  <c:v>2002</c:v>
                </c:pt>
                <c:pt idx="148">
                  <c:v>2003</c:v>
                </c:pt>
                <c:pt idx="149">
                  <c:v>2004</c:v>
                </c:pt>
                <c:pt idx="150">
                  <c:v>2005</c:v>
                </c:pt>
                <c:pt idx="151">
                  <c:v>2006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2010</c:v>
                </c:pt>
                <c:pt idx="156">
                  <c:v>2011</c:v>
                </c:pt>
                <c:pt idx="157">
                  <c:v>2012</c:v>
                </c:pt>
                <c:pt idx="158">
                  <c:v>2013</c:v>
                </c:pt>
                <c:pt idx="159">
                  <c:v>2014</c:v>
                </c:pt>
                <c:pt idx="160">
                  <c:v>2015</c:v>
                </c:pt>
                <c:pt idx="161">
                  <c:v>2016</c:v>
                </c:pt>
              </c:numCache>
            </c:numRef>
          </c:xVal>
          <c:yVal>
            <c:numRef>
              <c:f>KPSS_test!$F$3:$F$164</c:f>
              <c:numCache>
                <c:formatCode>0.00</c:formatCode>
                <c:ptCount val="162"/>
                <c:pt idx="0">
                  <c:v>-0.54200939180489449</c:v>
                </c:pt>
                <c:pt idx="1">
                  <c:v>-1.0095785166461795</c:v>
                </c:pt>
                <c:pt idx="2">
                  <c:v>5.7292625476141446E-2</c:v>
                </c:pt>
                <c:pt idx="3">
                  <c:v>-0.83139596543793148</c:v>
                </c:pt>
                <c:pt idx="4">
                  <c:v>-1.2756442893883984</c:v>
                </c:pt>
                <c:pt idx="5">
                  <c:v>-2.3354523463752592</c:v>
                </c:pt>
                <c:pt idx="6">
                  <c:v>-2.5308201363985137</c:v>
                </c:pt>
                <c:pt idx="7">
                  <c:v>-2.1017476594581619</c:v>
                </c:pt>
                <c:pt idx="8">
                  <c:v>-3.6882349155542045</c:v>
                </c:pt>
                <c:pt idx="9">
                  <c:v>-4.0602819046866374</c:v>
                </c:pt>
                <c:pt idx="10">
                  <c:v>-5.377888626855464</c:v>
                </c:pt>
                <c:pt idx="11">
                  <c:v>-5.9110550820606846</c:v>
                </c:pt>
                <c:pt idx="12">
                  <c:v>-5.5797812703022993</c:v>
                </c:pt>
                <c:pt idx="13">
                  <c:v>-6.6140671915803075</c:v>
                </c:pt>
                <c:pt idx="14">
                  <c:v>-6.9939128458947097</c:v>
                </c:pt>
                <c:pt idx="15">
                  <c:v>-7.2293182332455057</c:v>
                </c:pt>
                <c:pt idx="16">
                  <c:v>-8.8602833536326955</c:v>
                </c:pt>
                <c:pt idx="17">
                  <c:v>-10.676808207056276</c:v>
                </c:pt>
                <c:pt idx="18">
                  <c:v>-12.62889279351625</c:v>
                </c:pt>
                <c:pt idx="19">
                  <c:v>-13.926537113012619</c:v>
                </c:pt>
                <c:pt idx="20">
                  <c:v>-14.809741165545383</c:v>
                </c:pt>
                <c:pt idx="21">
                  <c:v>-14.12850495111454</c:v>
                </c:pt>
                <c:pt idx="22">
                  <c:v>-11.442828469720091</c:v>
                </c:pt>
                <c:pt idx="23">
                  <c:v>-9.402711721362035</c:v>
                </c:pt>
                <c:pt idx="24">
                  <c:v>-8.4981547060403742</c:v>
                </c:pt>
                <c:pt idx="25">
                  <c:v>-7.6091574237551063</c:v>
                </c:pt>
                <c:pt idx="26">
                  <c:v>-7.7057198745062285</c:v>
                </c:pt>
                <c:pt idx="27">
                  <c:v>-7.5078420582937442</c:v>
                </c:pt>
                <c:pt idx="28">
                  <c:v>-7.3455239751176542</c:v>
                </c:pt>
                <c:pt idx="29">
                  <c:v>-5.328765624977958</c:v>
                </c:pt>
                <c:pt idx="30">
                  <c:v>-2.9875670078746559</c:v>
                </c:pt>
                <c:pt idx="31">
                  <c:v>-0.90192812380774789</c:v>
                </c:pt>
                <c:pt idx="32">
                  <c:v>0.49815102722276627</c:v>
                </c:pt>
                <c:pt idx="33">
                  <c:v>0.19267044521688703</c:v>
                </c:pt>
                <c:pt idx="34">
                  <c:v>-1.0183698698253827</c:v>
                </c:pt>
                <c:pt idx="35">
                  <c:v>-1.8049699179040464</c:v>
                </c:pt>
                <c:pt idx="36">
                  <c:v>-2.0171296990191041</c:v>
                </c:pt>
                <c:pt idx="37">
                  <c:v>-7.4849213170555817E-2</c:v>
                </c:pt>
                <c:pt idx="38">
                  <c:v>1.4018715396415984</c:v>
                </c:pt>
                <c:pt idx="39">
                  <c:v>2.973032559417359</c:v>
                </c:pt>
                <c:pt idx="40">
                  <c:v>4.0586338461567255</c:v>
                </c:pt>
                <c:pt idx="41">
                  <c:v>4.3786753998596986</c:v>
                </c:pt>
                <c:pt idx="42">
                  <c:v>4.8531572205262812</c:v>
                </c:pt>
                <c:pt idx="43">
                  <c:v>3.9620793081564698</c:v>
                </c:pt>
                <c:pt idx="44">
                  <c:v>2.7154416627502647</c:v>
                </c:pt>
                <c:pt idx="45">
                  <c:v>2.1732442843076658</c:v>
                </c:pt>
                <c:pt idx="46">
                  <c:v>2.5154871728286725</c:v>
                </c:pt>
                <c:pt idx="47">
                  <c:v>2.9421703283132858</c:v>
                </c:pt>
                <c:pt idx="48">
                  <c:v>4.3732937507615048</c:v>
                </c:pt>
                <c:pt idx="49">
                  <c:v>6.6488574401733302</c:v>
                </c:pt>
                <c:pt idx="50">
                  <c:v>7.6388613965487648</c:v>
                </c:pt>
                <c:pt idx="51">
                  <c:v>7.5133056198878059</c:v>
                </c:pt>
                <c:pt idx="52">
                  <c:v>7.8421901101904528</c:v>
                </c:pt>
                <c:pt idx="53">
                  <c:v>10.625514867456705</c:v>
                </c:pt>
                <c:pt idx="54">
                  <c:v>12.313279891686562</c:v>
                </c:pt>
                <c:pt idx="55">
                  <c:v>12.915485182880028</c:v>
                </c:pt>
                <c:pt idx="56">
                  <c:v>12.0721307410371</c:v>
                </c:pt>
                <c:pt idx="57">
                  <c:v>11.013216566157777</c:v>
                </c:pt>
                <c:pt idx="58">
                  <c:v>9.6187426582420628</c:v>
                </c:pt>
                <c:pt idx="59">
                  <c:v>6.7587090172899558</c:v>
                </c:pt>
                <c:pt idx="60">
                  <c:v>2.293115643301455</c:v>
                </c:pt>
                <c:pt idx="61">
                  <c:v>-2.33803746372344</c:v>
                </c:pt>
                <c:pt idx="62">
                  <c:v>-6.9947503037847287</c:v>
                </c:pt>
                <c:pt idx="63">
                  <c:v>-10.447022876882411</c:v>
                </c:pt>
                <c:pt idx="64">
                  <c:v>-12.394855183016487</c:v>
                </c:pt>
                <c:pt idx="65">
                  <c:v>-12.458247222186957</c:v>
                </c:pt>
                <c:pt idx="66">
                  <c:v>-5.7071989943938206</c:v>
                </c:pt>
                <c:pt idx="67">
                  <c:v>-2.2017104996370751</c:v>
                </c:pt>
                <c:pt idx="68">
                  <c:v>0.10821826208327678</c:v>
                </c:pt>
                <c:pt idx="69">
                  <c:v>2.3025872907672342</c:v>
                </c:pt>
                <c:pt idx="70">
                  <c:v>5.0713965864147976</c:v>
                </c:pt>
                <c:pt idx="71">
                  <c:v>8.0546461490259667</c:v>
                </c:pt>
                <c:pt idx="72">
                  <c:v>9.7123359786007413</c:v>
                </c:pt>
                <c:pt idx="73">
                  <c:v>11.994466075139123</c:v>
                </c:pt>
                <c:pt idx="74">
                  <c:v>14.791036438641111</c:v>
                </c:pt>
                <c:pt idx="75">
                  <c:v>23.262047069106707</c:v>
                </c:pt>
                <c:pt idx="76">
                  <c:v>33.207497966535911</c:v>
                </c:pt>
                <c:pt idx="77">
                  <c:v>43.167389130928719</c:v>
                </c:pt>
                <c:pt idx="78">
                  <c:v>50.571720562285137</c:v>
                </c:pt>
                <c:pt idx="79">
                  <c:v>56.550492260605161</c:v>
                </c:pt>
                <c:pt idx="80">
                  <c:v>61.363704225888789</c:v>
                </c:pt>
                <c:pt idx="81">
                  <c:v>64.261356458136021</c:v>
                </c:pt>
                <c:pt idx="82">
                  <c:v>67.353448957346856</c:v>
                </c:pt>
                <c:pt idx="83">
                  <c:v>70.309981723521304</c:v>
                </c:pt>
                <c:pt idx="84">
                  <c:v>69.15095475665936</c:v>
                </c:pt>
                <c:pt idx="85">
                  <c:v>65.756368056761019</c:v>
                </c:pt>
                <c:pt idx="86">
                  <c:v>60.94622162382629</c:v>
                </c:pt>
                <c:pt idx="87">
                  <c:v>55.870515457855163</c:v>
                </c:pt>
                <c:pt idx="88">
                  <c:v>50.789249558847644</c:v>
                </c:pt>
                <c:pt idx="89">
                  <c:v>45.512423926803727</c:v>
                </c:pt>
                <c:pt idx="90">
                  <c:v>41.33003856172342</c:v>
                </c:pt>
                <c:pt idx="91">
                  <c:v>37.702093463606722</c:v>
                </c:pt>
                <c:pt idx="92">
                  <c:v>33.50858863245363</c:v>
                </c:pt>
                <c:pt idx="93">
                  <c:v>29.629524068264146</c:v>
                </c:pt>
                <c:pt idx="94">
                  <c:v>25.784899771038265</c:v>
                </c:pt>
                <c:pt idx="95">
                  <c:v>21.984715740775993</c:v>
                </c:pt>
                <c:pt idx="96">
                  <c:v>18.318971977477325</c:v>
                </c:pt>
                <c:pt idx="97">
                  <c:v>15.117668481142264</c:v>
                </c:pt>
                <c:pt idx="98">
                  <c:v>11.470805251770809</c:v>
                </c:pt>
                <c:pt idx="99">
                  <c:v>7.5383822893629633</c:v>
                </c:pt>
                <c:pt idx="100">
                  <c:v>3.4603995939187238</c:v>
                </c:pt>
                <c:pt idx="101">
                  <c:v>-0.39314283456190946</c:v>
                </c:pt>
                <c:pt idx="102">
                  <c:v>-3.9122449960789365</c:v>
                </c:pt>
                <c:pt idx="103">
                  <c:v>-6.8069068906323569</c:v>
                </c:pt>
                <c:pt idx="104">
                  <c:v>-10.067128518222171</c:v>
                </c:pt>
                <c:pt idx="105">
                  <c:v>-13.682909878848381</c:v>
                </c:pt>
                <c:pt idx="106">
                  <c:v>-17.164250972510985</c:v>
                </c:pt>
                <c:pt idx="107">
                  <c:v>-19.901151799209977</c:v>
                </c:pt>
                <c:pt idx="108">
                  <c:v>-22.853612358945362</c:v>
                </c:pt>
                <c:pt idx="109">
                  <c:v>-26.361632651717144</c:v>
                </c:pt>
                <c:pt idx="110">
                  <c:v>-29.855212677525319</c:v>
                </c:pt>
                <c:pt idx="111">
                  <c:v>-32.604352436369886</c:v>
                </c:pt>
                <c:pt idx="112">
                  <c:v>-34.889051928250851</c:v>
                </c:pt>
                <c:pt idx="113">
                  <c:v>-37.219311153168206</c:v>
                </c:pt>
                <c:pt idx="114">
                  <c:v>-39.425130111121959</c:v>
                </c:pt>
                <c:pt idx="115">
                  <c:v>-41.396508802112102</c:v>
                </c:pt>
                <c:pt idx="116">
                  <c:v>-42.733447226138637</c:v>
                </c:pt>
                <c:pt idx="117">
                  <c:v>-44.485945383201567</c:v>
                </c:pt>
                <c:pt idx="118">
                  <c:v>-46.954003273300891</c:v>
                </c:pt>
                <c:pt idx="119">
                  <c:v>-49.037620896436607</c:v>
                </c:pt>
                <c:pt idx="120">
                  <c:v>-49.836798252608716</c:v>
                </c:pt>
                <c:pt idx="121">
                  <c:v>-50.251535341817217</c:v>
                </c:pt>
                <c:pt idx="122">
                  <c:v>-50.481832164062112</c:v>
                </c:pt>
                <c:pt idx="123">
                  <c:v>-51.127688719343404</c:v>
                </c:pt>
                <c:pt idx="124">
                  <c:v>-51.489105007661088</c:v>
                </c:pt>
                <c:pt idx="125">
                  <c:v>-49.16608102901516</c:v>
                </c:pt>
                <c:pt idx="126">
                  <c:v>-44.85861678340563</c:v>
                </c:pt>
                <c:pt idx="127">
                  <c:v>-39.666712270832491</c:v>
                </c:pt>
                <c:pt idx="128">
                  <c:v>-33.99036749129575</c:v>
                </c:pt>
                <c:pt idx="129">
                  <c:v>-28.4295824447954</c:v>
                </c:pt>
                <c:pt idx="130">
                  <c:v>-23.184357131331446</c:v>
                </c:pt>
                <c:pt idx="131">
                  <c:v>-18.054691550903886</c:v>
                </c:pt>
                <c:pt idx="132">
                  <c:v>-14.640585703512716</c:v>
                </c:pt>
                <c:pt idx="133">
                  <c:v>-12.84203958915794</c:v>
                </c:pt>
                <c:pt idx="134">
                  <c:v>-11.959053207839558</c:v>
                </c:pt>
                <c:pt idx="135">
                  <c:v>-10.49162655955757</c:v>
                </c:pt>
                <c:pt idx="136">
                  <c:v>-7.139759644311976</c:v>
                </c:pt>
                <c:pt idx="137">
                  <c:v>-2.8034524621027757</c:v>
                </c:pt>
                <c:pt idx="138">
                  <c:v>1.3172949870700315</c:v>
                </c:pt>
                <c:pt idx="139">
                  <c:v>4.0224827032064443</c:v>
                </c:pt>
                <c:pt idx="140">
                  <c:v>6.2121106863064668</c:v>
                </c:pt>
                <c:pt idx="141">
                  <c:v>7.6861789363700952</c:v>
                </c:pt>
                <c:pt idx="142">
                  <c:v>7.8446874533973299</c:v>
                </c:pt>
                <c:pt idx="143">
                  <c:v>7.7876362373881705</c:v>
                </c:pt>
                <c:pt idx="144">
                  <c:v>7.4150252883426173</c:v>
                </c:pt>
                <c:pt idx="145">
                  <c:v>6.3268546062606701</c:v>
                </c:pt>
                <c:pt idx="146">
                  <c:v>5.223124191142329</c:v>
                </c:pt>
                <c:pt idx="147">
                  <c:v>3.9038340429875937</c:v>
                </c:pt>
                <c:pt idx="148">
                  <c:v>2.368984161796468</c:v>
                </c:pt>
                <c:pt idx="149">
                  <c:v>0.71857454756894867</c:v>
                </c:pt>
                <c:pt idx="150">
                  <c:v>-0.54739479969496507</c:v>
                </c:pt>
                <c:pt idx="151">
                  <c:v>-1.4289238799952724</c:v>
                </c:pt>
                <c:pt idx="152">
                  <c:v>-2.6260126933319734</c:v>
                </c:pt>
                <c:pt idx="153">
                  <c:v>-2.5386612397050685</c:v>
                </c:pt>
                <c:pt idx="154">
                  <c:v>-1.2668695191145574</c:v>
                </c:pt>
                <c:pt idx="155">
                  <c:v>0.18936246843956006</c:v>
                </c:pt>
                <c:pt idx="156">
                  <c:v>2.0300347229572839</c:v>
                </c:pt>
                <c:pt idx="157">
                  <c:v>3.3551472444386166</c:v>
                </c:pt>
                <c:pt idx="158">
                  <c:v>4.0647000328835556</c:v>
                </c:pt>
                <c:pt idx="159">
                  <c:v>3.2586930882921008</c:v>
                </c:pt>
                <c:pt idx="160">
                  <c:v>1.8371264106642515</c:v>
                </c:pt>
                <c:pt idx="161">
                  <c:v>8.8817841970012523E-15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7-47CA-96AC-7A1462A8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99823"/>
        <c:axId val="1992823551"/>
      </c:scatterChart>
      <c:valAx>
        <c:axId val="2114099823"/>
        <c:scaling>
          <c:orientation val="minMax"/>
          <c:max val="2016"/>
          <c:min val="18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23551"/>
        <c:crosses val="autoZero"/>
        <c:crossBetween val="midCat"/>
        <c:majorUnit val="18"/>
      </c:valAx>
      <c:valAx>
        <c:axId val="19928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9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15</xdr:row>
      <xdr:rowOff>90487</xdr:rowOff>
    </xdr:from>
    <xdr:ext cx="664156" cy="492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0132F9-D95E-4AE9-B79F-CFAA61E278CE}"/>
                </a:ext>
              </a:extLst>
            </xdr:cNvPr>
            <xdr:cNvSpPr txBox="1"/>
          </xdr:nvSpPr>
          <xdr:spPr>
            <a:xfrm>
              <a:off x="7810500" y="2947987"/>
              <a:ext cx="664156" cy="492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0132F9-D95E-4AE9-B79F-CFAA61E278CE}"/>
                </a:ext>
              </a:extLst>
            </xdr:cNvPr>
            <xdr:cNvSpPr txBox="1"/>
          </xdr:nvSpPr>
          <xdr:spPr>
            <a:xfrm>
              <a:off x="7810500" y="2947987"/>
              <a:ext cx="664156" cy="4929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𝑆_𝑡=∑24_(𝑗=1)^𝑡▒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𝜀_𝑡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381000</xdr:colOff>
      <xdr:row>18</xdr:row>
      <xdr:rowOff>185737</xdr:rowOff>
    </xdr:from>
    <xdr:ext cx="1006942" cy="3411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243DAC0-79AF-4518-B494-5672C792066F}"/>
                </a:ext>
              </a:extLst>
            </xdr:cNvPr>
            <xdr:cNvSpPr txBox="1"/>
          </xdr:nvSpPr>
          <xdr:spPr>
            <a:xfrm>
              <a:off x="7572375" y="3614737"/>
              <a:ext cx="1006942" cy="341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𝐾𝑃𝑆𝑆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243DAC0-79AF-4518-B494-5672C792066F}"/>
                </a:ext>
              </a:extLst>
            </xdr:cNvPr>
            <xdr:cNvSpPr txBox="1"/>
          </xdr:nvSpPr>
          <xdr:spPr>
            <a:xfrm>
              <a:off x="7572375" y="3614737"/>
              <a:ext cx="1006942" cy="341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𝐾𝑃𝑆𝑆=(∑24_(𝑡=1)^𝑁▒𝑆_𝑡^2 )/(𝑁^2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𝜆^2 )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</xdr:col>
      <xdr:colOff>28575</xdr:colOff>
      <xdr:row>165</xdr:row>
      <xdr:rowOff>28575</xdr:rowOff>
    </xdr:from>
    <xdr:to>
      <xdr:col>5</xdr:col>
      <xdr:colOff>219075</xdr:colOff>
      <xdr:row>179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4777-BD46-4897-86E5-80A3735B5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180DD-9047-4788-9CFF-6F5FD1F5728A}">
  <dimension ref="A1:S165"/>
  <sheetViews>
    <sheetView tabSelected="1" topLeftCell="A143" workbookViewId="0">
      <selection activeCell="C143" sqref="C1:C1048576"/>
    </sheetView>
  </sheetViews>
  <sheetFormatPr defaultRowHeight="15" x14ac:dyDescent="0.25"/>
  <cols>
    <col min="1" max="1" width="16.5703125" style="1" customWidth="1"/>
    <col min="2" max="2" width="16.42578125" style="1" customWidth="1"/>
    <col min="3" max="6" width="16.42578125" customWidth="1"/>
    <col min="7" max="7" width="9.140625" customWidth="1"/>
    <col min="8" max="8" width="30.5703125" customWidth="1"/>
    <col min="9" max="10" width="19.7109375" style="1" customWidth="1"/>
    <col min="14" max="17" width="17.28515625" customWidth="1"/>
  </cols>
  <sheetData>
    <row r="1" spans="1:19" x14ac:dyDescent="0.25">
      <c r="A1" s="8" t="s">
        <v>0</v>
      </c>
      <c r="B1" s="6" t="s">
        <v>16</v>
      </c>
      <c r="C1" s="9" t="s">
        <v>2</v>
      </c>
      <c r="D1" s="9"/>
      <c r="E1" s="9" t="s">
        <v>3</v>
      </c>
      <c r="F1" s="9"/>
      <c r="N1" s="1" t="s">
        <v>0</v>
      </c>
      <c r="O1" s="1" t="s">
        <v>1</v>
      </c>
      <c r="P1" s="1" t="s">
        <v>15</v>
      </c>
      <c r="Q1" s="1" t="s">
        <v>18</v>
      </c>
    </row>
    <row r="2" spans="1:19" x14ac:dyDescent="0.25">
      <c r="A2" s="8"/>
      <c r="B2" s="7" t="s">
        <v>1</v>
      </c>
      <c r="C2" s="1" t="s">
        <v>4</v>
      </c>
      <c r="D2" s="1" t="s">
        <v>5</v>
      </c>
      <c r="E2" s="1" t="s">
        <v>4</v>
      </c>
      <c r="F2" s="1" t="s">
        <v>5</v>
      </c>
      <c r="I2" s="9" t="s">
        <v>4</v>
      </c>
      <c r="J2" s="9"/>
      <c r="N2" s="1">
        <v>1855</v>
      </c>
      <c r="O2" s="2">
        <v>3.49</v>
      </c>
      <c r="P2" s="1">
        <v>1.97</v>
      </c>
      <c r="Q2" s="2">
        <v>-0.69661665701674735</v>
      </c>
      <c r="S2" t="s">
        <v>19</v>
      </c>
    </row>
    <row r="3" spans="1:19" x14ac:dyDescent="0.25">
      <c r="A3" s="1">
        <v>1855</v>
      </c>
      <c r="B3" s="2">
        <v>3.49</v>
      </c>
      <c r="C3" s="2">
        <f>B3-J$3</f>
        <v>-1.7945679012345686</v>
      </c>
      <c r="D3" s="2">
        <f>B3 - (J$7 + I$7*A3)</f>
        <v>-0.54200939180489449</v>
      </c>
      <c r="E3" s="2">
        <f>C3</f>
        <v>-1.7945679012345686</v>
      </c>
      <c r="F3" s="2">
        <f>D3</f>
        <v>-0.54200939180489449</v>
      </c>
      <c r="I3" s="1" t="s">
        <v>6</v>
      </c>
      <c r="J3" s="3">
        <f>AVERAGE(B3:B164)</f>
        <v>5.2845679012345688</v>
      </c>
      <c r="N3" s="1">
        <v>1856</v>
      </c>
      <c r="O3" s="2">
        <v>3.58</v>
      </c>
      <c r="P3" s="1">
        <v>0.53</v>
      </c>
      <c r="Q3" s="2">
        <v>4.804091343698218</v>
      </c>
    </row>
    <row r="4" spans="1:19" x14ac:dyDescent="0.25">
      <c r="A4" s="1">
        <v>1856</v>
      </c>
      <c r="B4" s="2">
        <v>3.58</v>
      </c>
      <c r="C4" s="2">
        <f t="shared" ref="C4:C67" si="0">B4-J$3</f>
        <v>-1.7045679012345687</v>
      </c>
      <c r="D4" s="2">
        <f t="shared" ref="D4:D67" si="1">B4 - (J$7 + I$7*A4)</f>
        <v>-0.46756912484128499</v>
      </c>
      <c r="E4" s="2">
        <f>E3+C4</f>
        <v>-3.4991358024691372</v>
      </c>
      <c r="F4" s="2">
        <f>F3+D4</f>
        <v>-1.0095785166461795</v>
      </c>
      <c r="N4" s="1">
        <v>1857</v>
      </c>
      <c r="O4" s="2">
        <v>5.13</v>
      </c>
      <c r="P4" s="1">
        <v>-2.3199999999999998</v>
      </c>
      <c r="Q4" s="2">
        <v>0.71252144069026713</v>
      </c>
    </row>
    <row r="5" spans="1:19" x14ac:dyDescent="0.25">
      <c r="A5" s="1">
        <v>1857</v>
      </c>
      <c r="B5" s="2">
        <v>5.13</v>
      </c>
      <c r="C5" s="2">
        <f t="shared" si="0"/>
        <v>-0.15456790123456887</v>
      </c>
      <c r="D5" s="2">
        <f t="shared" si="1"/>
        <v>1.0668711421223209</v>
      </c>
      <c r="E5" s="2">
        <f t="shared" ref="E5:E68" si="2">E4+C5</f>
        <v>-3.6537037037037061</v>
      </c>
      <c r="F5" s="2">
        <f t="shared" ref="F5:F68" si="3">F4+D5</f>
        <v>5.7292625476141446E-2</v>
      </c>
      <c r="I5" s="9" t="s">
        <v>5</v>
      </c>
      <c r="J5" s="9"/>
      <c r="N5" s="1">
        <v>1858</v>
      </c>
      <c r="O5" s="2">
        <v>3.19</v>
      </c>
      <c r="P5" s="1">
        <v>-10.16</v>
      </c>
      <c r="Q5" s="2">
        <v>-0.31215642022517898</v>
      </c>
    </row>
    <row r="6" spans="1:19" x14ac:dyDescent="0.25">
      <c r="A6" s="1">
        <v>1858</v>
      </c>
      <c r="B6" s="2">
        <v>3.19</v>
      </c>
      <c r="C6" s="2">
        <f t="shared" si="0"/>
        <v>-2.0945679012345688</v>
      </c>
      <c r="D6" s="2">
        <f t="shared" si="1"/>
        <v>-0.88868859091407293</v>
      </c>
      <c r="E6" s="2">
        <f t="shared" si="2"/>
        <v>-5.7482716049382745</v>
      </c>
      <c r="F6" s="2">
        <f t="shared" si="3"/>
        <v>-0.83139596543793148</v>
      </c>
      <c r="I6" s="1" t="s">
        <v>7</v>
      </c>
      <c r="J6" s="1" t="s">
        <v>4</v>
      </c>
      <c r="N6" s="1">
        <v>1859</v>
      </c>
      <c r="O6" s="2">
        <v>3.65</v>
      </c>
      <c r="P6" s="1">
        <v>0.98</v>
      </c>
      <c r="Q6" s="2">
        <v>4.0283128437270079</v>
      </c>
    </row>
    <row r="7" spans="1:19" x14ac:dyDescent="0.25">
      <c r="A7" s="1">
        <v>1859</v>
      </c>
      <c r="B7" s="2">
        <v>3.65</v>
      </c>
      <c r="C7" s="2">
        <f t="shared" si="0"/>
        <v>-1.6345679012345689</v>
      </c>
      <c r="D7" s="2">
        <f t="shared" si="1"/>
        <v>-0.44424832395046687</v>
      </c>
      <c r="E7" s="2">
        <f t="shared" si="2"/>
        <v>-7.3828395061728429</v>
      </c>
      <c r="F7" s="2">
        <f t="shared" si="3"/>
        <v>-1.2756442893883984</v>
      </c>
      <c r="I7" s="3">
        <f>SLOPE(B3:B164,A3:A164)</f>
        <v>1.5559733036393474E-2</v>
      </c>
      <c r="J7" s="3">
        <f>INTERCEPT(B3:B164,A3:A164)</f>
        <v>-24.831295390705002</v>
      </c>
      <c r="N7" s="1">
        <v>1860</v>
      </c>
      <c r="O7" s="2">
        <v>3.05</v>
      </c>
      <c r="P7" s="1">
        <v>7.84</v>
      </c>
      <c r="Q7" s="2">
        <v>2.2305266210120607</v>
      </c>
    </row>
    <row r="8" spans="1:19" x14ac:dyDescent="0.25">
      <c r="A8" s="1">
        <v>1860</v>
      </c>
      <c r="B8" s="2">
        <v>3.05</v>
      </c>
      <c r="C8" s="2">
        <f t="shared" si="0"/>
        <v>-2.2345679012345689</v>
      </c>
      <c r="D8" s="2">
        <f t="shared" si="1"/>
        <v>-1.0598080569868609</v>
      </c>
      <c r="E8" s="2">
        <f t="shared" si="2"/>
        <v>-9.6174074074074127</v>
      </c>
      <c r="F8" s="2">
        <f t="shared" si="3"/>
        <v>-2.3354523463752592</v>
      </c>
      <c r="N8" s="1">
        <v>1861</v>
      </c>
      <c r="O8" s="2">
        <v>3.93</v>
      </c>
      <c r="P8" s="1">
        <v>1.18</v>
      </c>
      <c r="Q8" s="2">
        <v>1.8366044039745049</v>
      </c>
    </row>
    <row r="9" spans="1:19" x14ac:dyDescent="0.25">
      <c r="A9" s="1">
        <v>1861</v>
      </c>
      <c r="B9" s="2">
        <v>3.93</v>
      </c>
      <c r="C9" s="2">
        <f t="shared" si="0"/>
        <v>-1.3545679012345686</v>
      </c>
      <c r="D9" s="2">
        <f t="shared" si="1"/>
        <v>-0.19536779002325444</v>
      </c>
      <c r="E9" s="2">
        <f t="shared" si="2"/>
        <v>-10.971975308641982</v>
      </c>
      <c r="F9" s="2">
        <f t="shared" si="3"/>
        <v>-2.5308201363985137</v>
      </c>
      <c r="I9" s="1" t="s">
        <v>4</v>
      </c>
      <c r="J9" s="1" t="s">
        <v>5</v>
      </c>
      <c r="N9" s="1">
        <v>1862</v>
      </c>
      <c r="O9" s="2">
        <v>4.57</v>
      </c>
      <c r="P9" s="1">
        <v>-0.62</v>
      </c>
      <c r="Q9" s="2">
        <v>-1.0023131737582531</v>
      </c>
    </row>
    <row r="10" spans="1:19" x14ac:dyDescent="0.25">
      <c r="A10" s="1">
        <v>1862</v>
      </c>
      <c r="B10" s="2">
        <v>4.57</v>
      </c>
      <c r="C10" s="2">
        <f t="shared" si="0"/>
        <v>-0.71456790123456848</v>
      </c>
      <c r="D10" s="2">
        <f t="shared" si="1"/>
        <v>0.42907247694035178</v>
      </c>
      <c r="E10" s="2">
        <f t="shared" si="2"/>
        <v>-11.68654320987655</v>
      </c>
      <c r="F10" s="2">
        <f t="shared" si="3"/>
        <v>-2.1017476594581619</v>
      </c>
      <c r="H10" s="1" t="s">
        <v>13</v>
      </c>
      <c r="I10" s="2">
        <f>SUMSQ(E3:E164)</f>
        <v>293080.67675102979</v>
      </c>
      <c r="J10" s="2">
        <f>SUMSQ(F3:F164)</f>
        <v>99637.252047545131</v>
      </c>
      <c r="N10" s="1">
        <v>1863</v>
      </c>
      <c r="O10" s="2">
        <v>2.57</v>
      </c>
      <c r="P10" s="1">
        <v>-3.99</v>
      </c>
      <c r="Q10" s="2">
        <v>5.126752997793588</v>
      </c>
    </row>
    <row r="11" spans="1:19" x14ac:dyDescent="0.25">
      <c r="A11" s="1">
        <v>1863</v>
      </c>
      <c r="B11" s="2">
        <v>2.57</v>
      </c>
      <c r="C11" s="2">
        <f t="shared" si="0"/>
        <v>-2.7145679012345689</v>
      </c>
      <c r="D11" s="2">
        <f t="shared" si="1"/>
        <v>-1.5864872560960426</v>
      </c>
      <c r="E11" s="2">
        <f t="shared" si="2"/>
        <v>-14.401111111111119</v>
      </c>
      <c r="F11" s="2">
        <f t="shared" si="3"/>
        <v>-3.6882349155542045</v>
      </c>
      <c r="H11" s="1" t="s">
        <v>12</v>
      </c>
      <c r="I11" s="2">
        <f>SQRT(SUMSQ(C3:C164)/(COUNT(C3:C164)-1))</f>
        <v>3.0336635292010001</v>
      </c>
      <c r="J11" s="2">
        <f>SQRT(SUMSQ(D3:D164)/(COUNT(D3:D164)-2))</f>
        <v>2.9537351732516552</v>
      </c>
      <c r="N11" s="1">
        <v>1864</v>
      </c>
      <c r="O11" s="2">
        <v>3.8</v>
      </c>
      <c r="P11" s="1">
        <v>-1.1499999999999999</v>
      </c>
      <c r="Q11" s="2">
        <v>1.2780623465752825</v>
      </c>
    </row>
    <row r="12" spans="1:19" x14ac:dyDescent="0.25">
      <c r="A12" s="1">
        <v>1864</v>
      </c>
      <c r="B12" s="2">
        <v>3.8</v>
      </c>
      <c r="C12" s="2">
        <f t="shared" si="0"/>
        <v>-1.4845679012345689</v>
      </c>
      <c r="D12" s="2">
        <f t="shared" si="1"/>
        <v>-0.37204698913243295</v>
      </c>
      <c r="E12" s="2">
        <f t="shared" si="2"/>
        <v>-15.885679012345687</v>
      </c>
      <c r="F12" s="2">
        <f t="shared" si="3"/>
        <v>-4.0602819046866374</v>
      </c>
      <c r="H12" s="1" t="s">
        <v>14</v>
      </c>
      <c r="I12" s="1">
        <f>COUNT(C3:C164)</f>
        <v>162</v>
      </c>
      <c r="J12" s="7">
        <f>COUNT(D3:D164)</f>
        <v>162</v>
      </c>
      <c r="N12" s="1">
        <v>1865</v>
      </c>
      <c r="O12" s="2">
        <v>2.87</v>
      </c>
      <c r="P12" s="1">
        <v>1.74</v>
      </c>
      <c r="Q12" s="2">
        <v>4.7577091908658531</v>
      </c>
    </row>
    <row r="13" spans="1:19" x14ac:dyDescent="0.25">
      <c r="A13" s="1">
        <v>1865</v>
      </c>
      <c r="B13" s="2">
        <v>2.87</v>
      </c>
      <c r="C13" s="2">
        <f t="shared" si="0"/>
        <v>-2.4145679012345687</v>
      </c>
      <c r="D13" s="2">
        <f t="shared" si="1"/>
        <v>-1.3176067221688266</v>
      </c>
      <c r="E13" s="2">
        <f t="shared" si="2"/>
        <v>-18.300246913580256</v>
      </c>
      <c r="F13" s="2">
        <f t="shared" si="3"/>
        <v>-5.377888626855464</v>
      </c>
      <c r="H13" s="1" t="s">
        <v>8</v>
      </c>
      <c r="I13" s="4">
        <f>I10/(I12^2*I11^2)</f>
        <v>1.2134512562617683</v>
      </c>
      <c r="J13" s="4">
        <f>J10/(J12^2*J11^2)</f>
        <v>0.43515963420912668</v>
      </c>
      <c r="N13" s="1">
        <v>1866</v>
      </c>
      <c r="O13" s="2">
        <v>3.67</v>
      </c>
      <c r="P13" s="1">
        <v>6.35</v>
      </c>
      <c r="Q13" s="2">
        <v>1.2944247798582893</v>
      </c>
    </row>
    <row r="14" spans="1:19" x14ac:dyDescent="0.25">
      <c r="A14" s="1">
        <v>1866</v>
      </c>
      <c r="B14" s="2">
        <v>3.67</v>
      </c>
      <c r="C14" s="2">
        <f t="shared" si="0"/>
        <v>-1.6145679012345688</v>
      </c>
      <c r="D14" s="2">
        <f t="shared" si="1"/>
        <v>-0.53316645520522066</v>
      </c>
      <c r="E14" s="2">
        <f t="shared" si="2"/>
        <v>-19.914814814814825</v>
      </c>
      <c r="F14" s="2">
        <f t="shared" si="3"/>
        <v>-5.9110550820606846</v>
      </c>
      <c r="H14" s="1" t="s">
        <v>9</v>
      </c>
      <c r="I14" s="1">
        <v>0.46300000000000002</v>
      </c>
      <c r="J14" s="1">
        <v>0.14599999999999999</v>
      </c>
      <c r="N14" s="1">
        <v>1867</v>
      </c>
      <c r="O14" s="2">
        <v>4.55</v>
      </c>
      <c r="P14" s="1">
        <v>5.3</v>
      </c>
      <c r="Q14" s="2">
        <v>0.67228104370880715</v>
      </c>
    </row>
    <row r="15" spans="1:19" x14ac:dyDescent="0.25">
      <c r="A15" s="1">
        <v>1867</v>
      </c>
      <c r="B15" s="2">
        <v>4.55</v>
      </c>
      <c r="C15" s="2">
        <f t="shared" si="0"/>
        <v>-0.73456790123456894</v>
      </c>
      <c r="D15" s="2">
        <f t="shared" si="1"/>
        <v>0.33127381175838533</v>
      </c>
      <c r="E15" s="2">
        <f t="shared" si="2"/>
        <v>-20.649382716049395</v>
      </c>
      <c r="F15" s="2">
        <f t="shared" si="3"/>
        <v>-5.5797812703022993</v>
      </c>
      <c r="H15" s="1" t="s">
        <v>10</v>
      </c>
      <c r="I15" s="1">
        <v>0.73899999999999999</v>
      </c>
      <c r="J15" s="1">
        <v>0.216</v>
      </c>
      <c r="N15" s="1">
        <v>1868</v>
      </c>
      <c r="O15" s="2">
        <v>3.2</v>
      </c>
      <c r="P15" s="1">
        <v>-2.99</v>
      </c>
      <c r="Q15" s="2">
        <v>3.8814318212320984</v>
      </c>
    </row>
    <row r="16" spans="1:19" x14ac:dyDescent="0.25">
      <c r="A16" s="1">
        <v>1868</v>
      </c>
      <c r="B16" s="2">
        <v>3.2</v>
      </c>
      <c r="C16" s="2">
        <f t="shared" si="0"/>
        <v>-2.0845679012345686</v>
      </c>
      <c r="D16" s="2">
        <f t="shared" si="1"/>
        <v>-1.0342859212780082</v>
      </c>
      <c r="E16" s="2">
        <f t="shared" si="2"/>
        <v>-22.733950617283963</v>
      </c>
      <c r="F16" s="2">
        <f t="shared" si="3"/>
        <v>-6.6140671915803075</v>
      </c>
      <c r="N16" s="1">
        <v>1869</v>
      </c>
      <c r="O16" s="2">
        <v>3.87</v>
      </c>
      <c r="P16" s="1">
        <v>-6.57</v>
      </c>
      <c r="Q16" s="2">
        <v>2.2429586323384427</v>
      </c>
    </row>
    <row r="17" spans="1:17" x14ac:dyDescent="0.25">
      <c r="A17" s="1">
        <v>1869</v>
      </c>
      <c r="B17" s="2">
        <v>3.87</v>
      </c>
      <c r="C17" s="2">
        <f t="shared" si="0"/>
        <v>-1.4145679012345687</v>
      </c>
      <c r="D17" s="2">
        <f t="shared" si="1"/>
        <v>-0.3798456543144022</v>
      </c>
      <c r="E17" s="2">
        <f t="shared" si="2"/>
        <v>-24.148518518518532</v>
      </c>
      <c r="F17" s="2">
        <f t="shared" si="3"/>
        <v>-6.9939128458947097</v>
      </c>
      <c r="N17" s="1">
        <v>1870</v>
      </c>
      <c r="O17" s="2">
        <v>4.03</v>
      </c>
      <c r="P17" s="1">
        <v>0.42</v>
      </c>
      <c r="Q17" s="2">
        <v>7.8221878919546697</v>
      </c>
    </row>
    <row r="18" spans="1:17" x14ac:dyDescent="0.25">
      <c r="A18" s="1">
        <v>1870</v>
      </c>
      <c r="B18" s="2">
        <v>4.03</v>
      </c>
      <c r="C18" s="2">
        <f t="shared" si="0"/>
        <v>-1.2545679012345685</v>
      </c>
      <c r="D18" s="2">
        <f t="shared" si="1"/>
        <v>-0.23540538735079597</v>
      </c>
      <c r="E18" s="2">
        <f t="shared" si="2"/>
        <v>-25.403086419753102</v>
      </c>
      <c r="F18" s="2">
        <f t="shared" si="3"/>
        <v>-7.2293182332455057</v>
      </c>
      <c r="N18" s="1">
        <v>1871</v>
      </c>
      <c r="O18" s="2">
        <v>2.65</v>
      </c>
      <c r="P18" s="1">
        <v>2.8</v>
      </c>
      <c r="Q18" s="2">
        <v>5.7174928418926214</v>
      </c>
    </row>
    <row r="19" spans="1:17" x14ac:dyDescent="0.25">
      <c r="A19" s="1">
        <v>1871</v>
      </c>
      <c r="B19" s="2">
        <v>2.65</v>
      </c>
      <c r="C19" s="2">
        <f t="shared" si="0"/>
        <v>-2.6345679012345689</v>
      </c>
      <c r="D19" s="2">
        <f t="shared" si="1"/>
        <v>-1.6309651203871902</v>
      </c>
      <c r="E19" s="2">
        <f t="shared" si="2"/>
        <v>-28.03765432098767</v>
      </c>
      <c r="F19" s="2">
        <f t="shared" si="3"/>
        <v>-8.8602833536326955</v>
      </c>
      <c r="N19" s="1">
        <v>1872</v>
      </c>
      <c r="O19" s="2">
        <v>2.48</v>
      </c>
      <c r="P19" s="1">
        <v>4.22</v>
      </c>
      <c r="Q19" s="2">
        <v>0.44452388566827494</v>
      </c>
    </row>
    <row r="20" spans="1:17" x14ac:dyDescent="0.25">
      <c r="A20" s="1">
        <v>1872</v>
      </c>
      <c r="B20" s="2">
        <v>2.48</v>
      </c>
      <c r="C20" s="2">
        <f t="shared" si="0"/>
        <v>-2.8045679012345688</v>
      </c>
      <c r="D20" s="2">
        <f t="shared" si="1"/>
        <v>-1.8165248534235805</v>
      </c>
      <c r="E20" s="2">
        <f t="shared" si="2"/>
        <v>-30.84222222222224</v>
      </c>
      <c r="F20" s="2">
        <f t="shared" si="3"/>
        <v>-10.676808207056276</v>
      </c>
      <c r="N20" s="1">
        <v>1873</v>
      </c>
      <c r="O20" s="2">
        <v>2.36</v>
      </c>
      <c r="P20" s="1">
        <v>0.78</v>
      </c>
      <c r="Q20" s="2">
        <v>0.66232497914272415</v>
      </c>
    </row>
    <row r="21" spans="1:17" x14ac:dyDescent="0.25">
      <c r="A21" s="1">
        <v>1873</v>
      </c>
      <c r="B21" s="2">
        <v>2.36</v>
      </c>
      <c r="C21" s="2">
        <f t="shared" si="0"/>
        <v>-2.9245679012345689</v>
      </c>
      <c r="D21" s="2">
        <f t="shared" si="1"/>
        <v>-1.9520845864599745</v>
      </c>
      <c r="E21" s="2">
        <f t="shared" si="2"/>
        <v>-33.766790123456808</v>
      </c>
      <c r="F21" s="2">
        <f t="shared" si="3"/>
        <v>-12.62889279351625</v>
      </c>
      <c r="N21" s="1">
        <v>1874</v>
      </c>
      <c r="O21" s="2">
        <v>3.03</v>
      </c>
      <c r="P21" s="1">
        <v>-4.54</v>
      </c>
      <c r="Q21" s="2">
        <v>4.1530158092139686</v>
      </c>
    </row>
    <row r="22" spans="1:17" x14ac:dyDescent="0.25">
      <c r="A22" s="1">
        <v>1874</v>
      </c>
      <c r="B22" s="2">
        <v>3.03</v>
      </c>
      <c r="C22" s="2">
        <f t="shared" si="0"/>
        <v>-2.254567901234569</v>
      </c>
      <c r="D22" s="2">
        <f t="shared" si="1"/>
        <v>-1.2976443194963685</v>
      </c>
      <c r="E22" s="2">
        <f t="shared" si="2"/>
        <v>-36.021358024691374</v>
      </c>
      <c r="F22" s="2">
        <f t="shared" si="3"/>
        <v>-13.926537113012619</v>
      </c>
      <c r="N22" s="1">
        <v>1875</v>
      </c>
      <c r="O22" s="2">
        <v>3.46</v>
      </c>
      <c r="P22" s="1">
        <v>-1.49</v>
      </c>
      <c r="Q22" s="2">
        <v>1.0179182239578211</v>
      </c>
    </row>
    <row r="23" spans="1:17" x14ac:dyDescent="0.25">
      <c r="A23" s="1">
        <v>1875</v>
      </c>
      <c r="B23" s="2">
        <v>3.46</v>
      </c>
      <c r="C23" s="2">
        <f t="shared" si="0"/>
        <v>-1.8245679012345688</v>
      </c>
      <c r="D23" s="2">
        <f t="shared" si="1"/>
        <v>-0.88320405253276224</v>
      </c>
      <c r="E23" s="2">
        <f t="shared" si="2"/>
        <v>-37.84592592592594</v>
      </c>
      <c r="F23" s="2">
        <f t="shared" si="3"/>
        <v>-14.809741165545383</v>
      </c>
      <c r="H23" s="5" t="s">
        <v>11</v>
      </c>
      <c r="N23" s="1">
        <v>1876</v>
      </c>
      <c r="O23" s="2">
        <v>5.04</v>
      </c>
      <c r="P23" s="1">
        <v>0.21</v>
      </c>
      <c r="Q23" s="2">
        <v>0.4183461162452744</v>
      </c>
    </row>
    <row r="24" spans="1:17" x14ac:dyDescent="0.25">
      <c r="A24" s="1">
        <v>1876</v>
      </c>
      <c r="B24" s="2">
        <v>5.04</v>
      </c>
      <c r="C24" s="2">
        <f t="shared" si="0"/>
        <v>-0.24456790123456873</v>
      </c>
      <c r="D24" s="2">
        <f t="shared" si="1"/>
        <v>0.68123621443084392</v>
      </c>
      <c r="E24" s="2">
        <f t="shared" si="2"/>
        <v>-38.090493827160508</v>
      </c>
      <c r="F24" s="2">
        <f t="shared" si="3"/>
        <v>-14.12850495111454</v>
      </c>
      <c r="H24" t="s">
        <v>17</v>
      </c>
      <c r="N24" s="1">
        <v>1877</v>
      </c>
      <c r="O24" s="2">
        <v>7.06</v>
      </c>
      <c r="P24" s="1">
        <v>-7.0000000000000007E-2</v>
      </c>
      <c r="Q24" s="2">
        <v>0.94948314440715365</v>
      </c>
    </row>
    <row r="25" spans="1:17" x14ac:dyDescent="0.25">
      <c r="A25" s="1">
        <v>1877</v>
      </c>
      <c r="B25" s="2">
        <v>7.06</v>
      </c>
      <c r="C25" s="2">
        <f t="shared" si="0"/>
        <v>1.7754320987654308</v>
      </c>
      <c r="D25" s="2">
        <f t="shared" si="1"/>
        <v>2.6856764813944496</v>
      </c>
      <c r="E25" s="2">
        <f t="shared" si="2"/>
        <v>-36.315061728395079</v>
      </c>
      <c r="F25" s="2">
        <f t="shared" si="3"/>
        <v>-11.442828469720091</v>
      </c>
      <c r="N25" s="1">
        <v>1878</v>
      </c>
      <c r="O25" s="2">
        <v>6.43</v>
      </c>
      <c r="P25" s="1">
        <v>-3.03</v>
      </c>
      <c r="Q25" s="2">
        <v>-0.12855974081389832</v>
      </c>
    </row>
    <row r="26" spans="1:17" x14ac:dyDescent="0.25">
      <c r="A26" s="1">
        <v>1878</v>
      </c>
      <c r="B26" s="2">
        <v>6.43</v>
      </c>
      <c r="C26" s="2">
        <f t="shared" si="0"/>
        <v>1.145432098765431</v>
      </c>
      <c r="D26" s="2">
        <f t="shared" si="1"/>
        <v>2.0401167483580558</v>
      </c>
      <c r="E26" s="2">
        <f t="shared" si="2"/>
        <v>-35.169629629629647</v>
      </c>
      <c r="F26" s="2">
        <f t="shared" si="3"/>
        <v>-9.402711721362035</v>
      </c>
      <c r="H26" t="s">
        <v>20</v>
      </c>
      <c r="N26" s="1">
        <v>1879</v>
      </c>
      <c r="O26" s="2">
        <v>5.31</v>
      </c>
      <c r="P26" s="1">
        <v>-4.47</v>
      </c>
      <c r="Q26" s="2">
        <v>-1.6836002824674523</v>
      </c>
    </row>
    <row r="27" spans="1:17" x14ac:dyDescent="0.25">
      <c r="A27" s="1">
        <v>1879</v>
      </c>
      <c r="B27" s="2">
        <v>5.31</v>
      </c>
      <c r="C27" s="2">
        <f t="shared" si="0"/>
        <v>2.5432098765430844E-2</v>
      </c>
      <c r="D27" s="2">
        <f t="shared" si="1"/>
        <v>0.90455701532166177</v>
      </c>
      <c r="E27" s="2">
        <f t="shared" si="2"/>
        <v>-35.144197530864218</v>
      </c>
      <c r="F27" s="2">
        <f t="shared" si="3"/>
        <v>-8.4981547060403742</v>
      </c>
      <c r="N27" s="1">
        <v>1880</v>
      </c>
      <c r="O27" s="2">
        <v>5.31</v>
      </c>
      <c r="P27" s="1">
        <v>2.0099999999999998</v>
      </c>
      <c r="Q27" s="2">
        <v>7.1189649373771005</v>
      </c>
    </row>
    <row r="28" spans="1:17" x14ac:dyDescent="0.25">
      <c r="A28" s="1">
        <v>1880</v>
      </c>
      <c r="B28" s="2">
        <v>5.31</v>
      </c>
      <c r="C28" s="2">
        <f t="shared" si="0"/>
        <v>2.5432098765430844E-2</v>
      </c>
      <c r="D28" s="2">
        <f t="shared" si="1"/>
        <v>0.88899728228526786</v>
      </c>
      <c r="E28" s="2">
        <f t="shared" si="2"/>
        <v>-35.11876543209879</v>
      </c>
      <c r="F28" s="2">
        <f t="shared" si="3"/>
        <v>-7.6091574237551063</v>
      </c>
      <c r="N28" s="1">
        <v>1881</v>
      </c>
      <c r="O28" s="2">
        <v>4.34</v>
      </c>
      <c r="P28" s="1">
        <v>-1.24</v>
      </c>
      <c r="Q28" s="2">
        <v>2.7497307820409134</v>
      </c>
    </row>
    <row r="29" spans="1:17" x14ac:dyDescent="0.25">
      <c r="A29" s="1">
        <v>1881</v>
      </c>
      <c r="B29" s="2">
        <v>4.34</v>
      </c>
      <c r="C29" s="2">
        <f t="shared" si="0"/>
        <v>-0.94456790123456891</v>
      </c>
      <c r="D29" s="2">
        <f t="shared" si="1"/>
        <v>-9.6562450751122242E-2</v>
      </c>
      <c r="E29" s="2">
        <f t="shared" si="2"/>
        <v>-36.063333333333361</v>
      </c>
      <c r="F29" s="2">
        <f t="shared" si="3"/>
        <v>-7.7057198745062285</v>
      </c>
      <c r="N29" s="1">
        <v>1882</v>
      </c>
      <c r="O29" s="2">
        <v>4.6500000000000004</v>
      </c>
      <c r="P29" s="1">
        <v>0.15</v>
      </c>
      <c r="Q29" s="2">
        <v>1.6666728590088553</v>
      </c>
    </row>
    <row r="30" spans="1:17" x14ac:dyDescent="0.25">
      <c r="A30" s="1">
        <v>1882</v>
      </c>
      <c r="B30" s="2">
        <v>4.6500000000000004</v>
      </c>
      <c r="C30" s="2">
        <f t="shared" si="0"/>
        <v>-0.63456790123456841</v>
      </c>
      <c r="D30" s="2">
        <f t="shared" si="1"/>
        <v>0.19787781621248435</v>
      </c>
      <c r="E30" s="2">
        <f t="shared" si="2"/>
        <v>-36.697901234567929</v>
      </c>
      <c r="F30" s="2">
        <f t="shared" si="3"/>
        <v>-7.5078420582937442</v>
      </c>
      <c r="N30" s="1">
        <v>1883</v>
      </c>
      <c r="O30" s="2">
        <v>4.63</v>
      </c>
      <c r="P30" s="1">
        <v>0</v>
      </c>
      <c r="Q30" s="2">
        <v>2.960026371850077</v>
      </c>
    </row>
    <row r="31" spans="1:17" x14ac:dyDescent="0.25">
      <c r="A31" s="1">
        <v>1883</v>
      </c>
      <c r="B31" s="2">
        <v>4.63</v>
      </c>
      <c r="C31" s="2">
        <f t="shared" si="0"/>
        <v>-0.65456790123456887</v>
      </c>
      <c r="D31" s="2">
        <f t="shared" si="1"/>
        <v>0.16231808317608998</v>
      </c>
      <c r="E31" s="2">
        <f t="shared" si="2"/>
        <v>-37.352469135802501</v>
      </c>
      <c r="F31" s="2">
        <f t="shared" si="3"/>
        <v>-7.3455239751176542</v>
      </c>
      <c r="N31" s="1">
        <v>1884</v>
      </c>
      <c r="O31" s="2">
        <v>6.5</v>
      </c>
      <c r="P31" s="1">
        <v>-3.44</v>
      </c>
      <c r="Q31" s="2">
        <v>-1.1539908099176444</v>
      </c>
    </row>
    <row r="32" spans="1:17" x14ac:dyDescent="0.25">
      <c r="A32" s="1">
        <v>1884</v>
      </c>
      <c r="B32" s="2">
        <v>6.5</v>
      </c>
      <c r="C32" s="2">
        <f t="shared" si="0"/>
        <v>1.2154320987654312</v>
      </c>
      <c r="D32" s="2">
        <f t="shared" si="1"/>
        <v>2.0167583501396962</v>
      </c>
      <c r="E32" s="2">
        <f t="shared" si="2"/>
        <v>-36.137037037037068</v>
      </c>
      <c r="F32" s="2">
        <f t="shared" si="3"/>
        <v>-5.328765624977958</v>
      </c>
      <c r="N32" s="1">
        <v>1885</v>
      </c>
      <c r="O32" s="2">
        <v>6.84</v>
      </c>
      <c r="P32" s="1">
        <v>-3.47</v>
      </c>
      <c r="Q32" s="2">
        <v>-1.0730979218057541</v>
      </c>
    </row>
    <row r="33" spans="1:17" x14ac:dyDescent="0.25">
      <c r="A33" s="1">
        <v>1885</v>
      </c>
      <c r="B33" s="2">
        <v>6.84</v>
      </c>
      <c r="C33" s="2">
        <f t="shared" si="0"/>
        <v>1.5554320987654311</v>
      </c>
      <c r="D33" s="2">
        <f t="shared" si="1"/>
        <v>2.3411986171033021</v>
      </c>
      <c r="E33" s="2">
        <f t="shared" si="2"/>
        <v>-34.581604938271639</v>
      </c>
      <c r="F33" s="2">
        <f t="shared" si="3"/>
        <v>-2.9875670078746559</v>
      </c>
      <c r="N33" s="1">
        <v>1886</v>
      </c>
      <c r="O33" s="2">
        <v>6.6</v>
      </c>
      <c r="P33" s="1">
        <v>-0.9</v>
      </c>
      <c r="Q33" s="2">
        <v>0.30116831384476939</v>
      </c>
    </row>
    <row r="34" spans="1:17" x14ac:dyDescent="0.25">
      <c r="A34" s="1">
        <v>1886</v>
      </c>
      <c r="B34" s="2">
        <v>6.6</v>
      </c>
      <c r="C34" s="2">
        <f t="shared" si="0"/>
        <v>1.3154320987654309</v>
      </c>
      <c r="D34" s="2">
        <f t="shared" si="1"/>
        <v>2.085638884066908</v>
      </c>
      <c r="E34" s="2">
        <f t="shared" si="2"/>
        <v>-33.266172839506211</v>
      </c>
      <c r="F34" s="2">
        <f t="shared" si="3"/>
        <v>-0.90192812380774789</v>
      </c>
      <c r="N34" s="1">
        <v>1887</v>
      </c>
      <c r="O34" s="2">
        <v>5.93</v>
      </c>
      <c r="P34" s="1">
        <v>-2.0099999999999998</v>
      </c>
      <c r="Q34" s="2">
        <v>4.2837943741023849</v>
      </c>
    </row>
    <row r="35" spans="1:17" x14ac:dyDescent="0.25">
      <c r="A35" s="1">
        <v>1887</v>
      </c>
      <c r="B35" s="2">
        <v>5.93</v>
      </c>
      <c r="C35" s="2">
        <f t="shared" si="0"/>
        <v>0.64543209876543095</v>
      </c>
      <c r="D35" s="2">
        <f t="shared" si="1"/>
        <v>1.4000791510305142</v>
      </c>
      <c r="E35" s="2">
        <f t="shared" si="2"/>
        <v>-32.620740740740779</v>
      </c>
      <c r="F35" s="2">
        <f t="shared" si="3"/>
        <v>0.49815102722276627</v>
      </c>
      <c r="N35" s="1">
        <v>1888</v>
      </c>
      <c r="O35" s="2">
        <v>4.24</v>
      </c>
      <c r="P35" s="1">
        <v>-0.21</v>
      </c>
      <c r="Q35" s="2">
        <v>3.4943684076227015</v>
      </c>
    </row>
    <row r="36" spans="1:17" x14ac:dyDescent="0.25">
      <c r="A36" s="1">
        <v>1888</v>
      </c>
      <c r="B36" s="2">
        <v>4.24</v>
      </c>
      <c r="C36" s="2">
        <f t="shared" si="0"/>
        <v>-1.0445679012345686</v>
      </c>
      <c r="D36" s="2">
        <f t="shared" si="1"/>
        <v>-0.30548058200587924</v>
      </c>
      <c r="E36" s="2">
        <f t="shared" si="2"/>
        <v>-33.665308641975344</v>
      </c>
      <c r="F36" s="2">
        <f t="shared" si="3"/>
        <v>0.19267044521688703</v>
      </c>
      <c r="N36" s="1">
        <v>1889</v>
      </c>
      <c r="O36" s="2">
        <v>3.35</v>
      </c>
      <c r="P36" s="1">
        <v>0.82</v>
      </c>
      <c r="Q36" s="2">
        <v>3.2320254071630643</v>
      </c>
    </row>
    <row r="37" spans="1:17" x14ac:dyDescent="0.25">
      <c r="A37" s="1">
        <v>1889</v>
      </c>
      <c r="B37" s="2">
        <v>3.35</v>
      </c>
      <c r="C37" s="2">
        <f t="shared" si="0"/>
        <v>-1.9345679012345687</v>
      </c>
      <c r="D37" s="2">
        <f t="shared" si="1"/>
        <v>-1.2110403150422697</v>
      </c>
      <c r="E37" s="2">
        <f t="shared" si="2"/>
        <v>-35.599876543209909</v>
      </c>
      <c r="F37" s="2">
        <f t="shared" si="3"/>
        <v>-1.0183698698253827</v>
      </c>
      <c r="N37" s="1">
        <v>1890</v>
      </c>
      <c r="O37" s="2">
        <v>3.79</v>
      </c>
      <c r="P37" s="1">
        <v>0.41</v>
      </c>
      <c r="Q37" s="2">
        <v>0.97595065168444251</v>
      </c>
    </row>
    <row r="38" spans="1:17" x14ac:dyDescent="0.25">
      <c r="A38" s="1">
        <v>1890</v>
      </c>
      <c r="B38" s="2">
        <v>3.79</v>
      </c>
      <c r="C38" s="2">
        <f t="shared" si="0"/>
        <v>-1.4945679012345687</v>
      </c>
      <c r="D38" s="2">
        <f t="shared" si="1"/>
        <v>-0.78660004807866368</v>
      </c>
      <c r="E38" s="2">
        <f t="shared" si="2"/>
        <v>-37.094444444444477</v>
      </c>
      <c r="F38" s="2">
        <f t="shared" si="3"/>
        <v>-1.8049699179040464</v>
      </c>
      <c r="N38" s="1">
        <v>1891</v>
      </c>
      <c r="O38" s="2">
        <v>4.38</v>
      </c>
      <c r="P38" s="1">
        <v>0.81</v>
      </c>
      <c r="Q38" s="2">
        <v>3.1234789405852865</v>
      </c>
    </row>
    <row r="39" spans="1:17" x14ac:dyDescent="0.25">
      <c r="A39" s="1">
        <v>1891</v>
      </c>
      <c r="B39" s="2">
        <v>4.38</v>
      </c>
      <c r="C39" s="2">
        <f t="shared" si="0"/>
        <v>-0.90456790123456887</v>
      </c>
      <c r="D39" s="2">
        <f t="shared" si="1"/>
        <v>-0.21215978111505773</v>
      </c>
      <c r="E39" s="2">
        <f t="shared" si="2"/>
        <v>-37.999012345679049</v>
      </c>
      <c r="F39" s="2">
        <f t="shared" si="3"/>
        <v>-2.0171296990191041</v>
      </c>
      <c r="N39" s="1">
        <v>1892</v>
      </c>
      <c r="O39" s="2">
        <v>6.55</v>
      </c>
      <c r="P39" s="1">
        <v>0.4</v>
      </c>
      <c r="Q39" s="2">
        <v>-2.6096456923161213</v>
      </c>
    </row>
    <row r="40" spans="1:17" x14ac:dyDescent="0.25">
      <c r="A40" s="1">
        <v>1892</v>
      </c>
      <c r="B40" s="2">
        <v>6.55</v>
      </c>
      <c r="C40" s="2">
        <f t="shared" si="0"/>
        <v>1.2654320987654311</v>
      </c>
      <c r="D40" s="2">
        <f t="shared" si="1"/>
        <v>1.9422804858485483</v>
      </c>
      <c r="E40" s="2">
        <f t="shared" si="2"/>
        <v>-36.733580246913618</v>
      </c>
      <c r="F40" s="2">
        <f t="shared" si="3"/>
        <v>-7.4849213170555817E-2</v>
      </c>
      <c r="N40" s="1">
        <v>1893</v>
      </c>
      <c r="O40" s="2">
        <v>6.1</v>
      </c>
      <c r="P40" s="1">
        <v>-1.91</v>
      </c>
      <c r="Q40" s="2">
        <v>-0.97633433068195075</v>
      </c>
    </row>
    <row r="41" spans="1:17" x14ac:dyDescent="0.25">
      <c r="A41" s="1">
        <v>1893</v>
      </c>
      <c r="B41" s="2">
        <v>6.1</v>
      </c>
      <c r="C41" s="2">
        <f t="shared" si="0"/>
        <v>0.81543209876543088</v>
      </c>
      <c r="D41" s="2">
        <f t="shared" si="1"/>
        <v>1.4767207528121542</v>
      </c>
      <c r="E41" s="2">
        <f t="shared" si="2"/>
        <v>-35.918148148148191</v>
      </c>
      <c r="F41" s="2">
        <f t="shared" si="3"/>
        <v>1.4018715396415984</v>
      </c>
      <c r="N41" s="1">
        <v>1894</v>
      </c>
      <c r="O41" s="2">
        <v>6.21</v>
      </c>
      <c r="P41" s="1">
        <v>-2.66</v>
      </c>
      <c r="Q41" s="2">
        <v>4.861252633905238</v>
      </c>
    </row>
    <row r="42" spans="1:17" x14ac:dyDescent="0.25">
      <c r="A42" s="1">
        <v>1894</v>
      </c>
      <c r="B42" s="2">
        <v>6.21</v>
      </c>
      <c r="C42" s="2">
        <f t="shared" si="0"/>
        <v>0.9254320987654312</v>
      </c>
      <c r="D42" s="2">
        <f t="shared" si="1"/>
        <v>1.5711610197757606</v>
      </c>
      <c r="E42" s="2">
        <f t="shared" si="2"/>
        <v>-34.992716049382757</v>
      </c>
      <c r="F42" s="2">
        <f t="shared" si="3"/>
        <v>2.973032559417359</v>
      </c>
      <c r="N42" s="1">
        <v>1895</v>
      </c>
      <c r="O42" s="2">
        <v>5.74</v>
      </c>
      <c r="P42" s="1">
        <v>-1.37</v>
      </c>
      <c r="Q42" s="2">
        <v>3.2892225183867794</v>
      </c>
    </row>
    <row r="43" spans="1:17" x14ac:dyDescent="0.25">
      <c r="A43" s="1">
        <v>1895</v>
      </c>
      <c r="B43" s="2">
        <v>5.74</v>
      </c>
      <c r="C43" s="2">
        <f t="shared" si="0"/>
        <v>0.45543209876543145</v>
      </c>
      <c r="D43" s="2">
        <f t="shared" si="1"/>
        <v>1.085601286739367</v>
      </c>
      <c r="E43" s="2">
        <f t="shared" si="2"/>
        <v>-34.537283950617322</v>
      </c>
      <c r="F43" s="2">
        <f t="shared" si="3"/>
        <v>4.0586338461567255</v>
      </c>
      <c r="N43" s="1">
        <v>1896</v>
      </c>
      <c r="O43" s="2">
        <v>4.99</v>
      </c>
      <c r="P43" s="1">
        <v>-0.21</v>
      </c>
      <c r="Q43" s="2">
        <v>4.0192637442730899</v>
      </c>
    </row>
    <row r="44" spans="1:17" x14ac:dyDescent="0.25">
      <c r="A44" s="1">
        <v>1896</v>
      </c>
      <c r="B44" s="2">
        <v>4.99</v>
      </c>
      <c r="C44" s="2">
        <f t="shared" si="0"/>
        <v>-0.29456790123456855</v>
      </c>
      <c r="D44" s="2">
        <f t="shared" si="1"/>
        <v>0.32004155370297305</v>
      </c>
      <c r="E44" s="2">
        <f t="shared" si="2"/>
        <v>-34.831851851851894</v>
      </c>
      <c r="F44" s="2">
        <f t="shared" si="3"/>
        <v>4.3786753998596986</v>
      </c>
      <c r="N44" s="1">
        <v>1897</v>
      </c>
      <c r="O44" s="2">
        <v>5.16</v>
      </c>
      <c r="P44" s="1">
        <v>2.0299999999999998</v>
      </c>
      <c r="Q44" s="2">
        <v>1.3953391832750413</v>
      </c>
    </row>
    <row r="45" spans="1:17" x14ac:dyDescent="0.25">
      <c r="A45" s="1">
        <v>1897</v>
      </c>
      <c r="B45" s="2">
        <v>5.16</v>
      </c>
      <c r="C45" s="2">
        <f t="shared" si="0"/>
        <v>-0.12456790123456862</v>
      </c>
      <c r="D45" s="2">
        <f t="shared" si="1"/>
        <v>0.47448182066658262</v>
      </c>
      <c r="E45" s="2">
        <f t="shared" si="2"/>
        <v>-34.956419753086465</v>
      </c>
      <c r="F45" s="2">
        <f t="shared" si="3"/>
        <v>4.8531572205262812</v>
      </c>
      <c r="N45" s="1">
        <v>1898</v>
      </c>
      <c r="O45" s="2">
        <v>3.81</v>
      </c>
      <c r="P45" s="1">
        <v>1.78</v>
      </c>
      <c r="Q45" s="2">
        <v>4.7917318919127183</v>
      </c>
    </row>
    <row r="46" spans="1:17" x14ac:dyDescent="0.25">
      <c r="A46" s="1">
        <v>1898</v>
      </c>
      <c r="B46" s="2">
        <v>3.81</v>
      </c>
      <c r="C46" s="2">
        <f t="shared" si="0"/>
        <v>-1.4745679012345687</v>
      </c>
      <c r="D46" s="2">
        <f t="shared" si="1"/>
        <v>-0.89107791236981138</v>
      </c>
      <c r="E46" s="2">
        <f t="shared" si="2"/>
        <v>-36.430987654321036</v>
      </c>
      <c r="F46" s="2">
        <f t="shared" si="3"/>
        <v>3.9620793081564698</v>
      </c>
      <c r="N46" s="1">
        <v>1899</v>
      </c>
      <c r="O46" s="2">
        <v>3.47</v>
      </c>
      <c r="P46" s="1">
        <v>-1.03</v>
      </c>
      <c r="Q46" s="2">
        <v>3.7198597137530669</v>
      </c>
    </row>
    <row r="47" spans="1:17" x14ac:dyDescent="0.25">
      <c r="A47" s="1">
        <v>1899</v>
      </c>
      <c r="B47" s="2">
        <v>3.47</v>
      </c>
      <c r="C47" s="2">
        <f t="shared" si="0"/>
        <v>-1.8145679012345686</v>
      </c>
      <c r="D47" s="2">
        <f t="shared" si="1"/>
        <v>-1.2466376454062051</v>
      </c>
      <c r="E47" s="2">
        <f t="shared" si="2"/>
        <v>-38.245555555555605</v>
      </c>
      <c r="F47" s="2">
        <f t="shared" si="3"/>
        <v>2.7154416627502647</v>
      </c>
      <c r="N47" s="1">
        <v>1900</v>
      </c>
      <c r="O47" s="2">
        <v>4.1900000000000004</v>
      </c>
      <c r="P47" s="1">
        <v>4.0599999999999996</v>
      </c>
      <c r="Q47" s="2">
        <v>-3.2660492321923584E-2</v>
      </c>
    </row>
    <row r="48" spans="1:17" x14ac:dyDescent="0.25">
      <c r="A48" s="1">
        <v>1900</v>
      </c>
      <c r="B48" s="2">
        <v>4.1900000000000004</v>
      </c>
      <c r="C48" s="2">
        <f t="shared" si="0"/>
        <v>-1.0945679012345684</v>
      </c>
      <c r="D48" s="2">
        <f t="shared" si="1"/>
        <v>-0.54219737844259885</v>
      </c>
      <c r="E48" s="2">
        <f t="shared" si="2"/>
        <v>-39.340123456790174</v>
      </c>
      <c r="F48" s="2">
        <f t="shared" si="3"/>
        <v>2.1732442843076658</v>
      </c>
      <c r="N48" s="1">
        <v>1901</v>
      </c>
      <c r="O48" s="2">
        <v>5.09</v>
      </c>
      <c r="P48" s="1">
        <v>-0.3</v>
      </c>
      <c r="Q48" s="2">
        <v>2.2404018624714013</v>
      </c>
    </row>
    <row r="49" spans="1:17" x14ac:dyDescent="0.25">
      <c r="A49" s="1">
        <v>1901</v>
      </c>
      <c r="B49" s="2">
        <v>5.09</v>
      </c>
      <c r="C49" s="2">
        <f t="shared" si="0"/>
        <v>-0.19456790123456891</v>
      </c>
      <c r="D49" s="2">
        <f t="shared" si="1"/>
        <v>0.34224288852100671</v>
      </c>
      <c r="E49" s="2">
        <f t="shared" si="2"/>
        <v>-39.534691358024745</v>
      </c>
      <c r="F49" s="2">
        <f t="shared" si="3"/>
        <v>2.5154871728286725</v>
      </c>
      <c r="N49" s="1">
        <v>1902</v>
      </c>
      <c r="O49" s="2">
        <v>5.19</v>
      </c>
      <c r="P49" s="1">
        <v>0</v>
      </c>
      <c r="Q49" s="2">
        <v>1.5071486644625622</v>
      </c>
    </row>
    <row r="50" spans="1:17" x14ac:dyDescent="0.25">
      <c r="A50" s="1">
        <v>1902</v>
      </c>
      <c r="B50" s="2">
        <v>5.19</v>
      </c>
      <c r="C50" s="2">
        <f t="shared" si="0"/>
        <v>-9.4567901234568374E-2</v>
      </c>
      <c r="D50" s="2">
        <f t="shared" si="1"/>
        <v>0.42668315548461333</v>
      </c>
      <c r="E50" s="2">
        <f t="shared" si="2"/>
        <v>-39.629259259259314</v>
      </c>
      <c r="F50" s="2">
        <f t="shared" si="3"/>
        <v>2.9421703283132858</v>
      </c>
      <c r="N50" s="1">
        <v>1903</v>
      </c>
      <c r="O50" s="2">
        <v>6.21</v>
      </c>
      <c r="P50" s="1">
        <v>1.1000000000000001</v>
      </c>
      <c r="Q50" s="2">
        <v>-1.161838376569122</v>
      </c>
    </row>
    <row r="51" spans="1:17" x14ac:dyDescent="0.25">
      <c r="A51" s="1">
        <v>1903</v>
      </c>
      <c r="B51" s="2">
        <v>6.21</v>
      </c>
      <c r="C51" s="2">
        <f t="shared" si="0"/>
        <v>0.9254320987654312</v>
      </c>
      <c r="D51" s="2">
        <f t="shared" si="1"/>
        <v>1.431123422448219</v>
      </c>
      <c r="E51" s="2">
        <f t="shared" si="2"/>
        <v>-38.70382716049388</v>
      </c>
      <c r="F51" s="2">
        <f t="shared" si="3"/>
        <v>4.3732937507615048</v>
      </c>
      <c r="N51" s="1">
        <v>1904</v>
      </c>
      <c r="O51" s="2">
        <v>7.07</v>
      </c>
      <c r="P51" s="1">
        <v>-0.4</v>
      </c>
      <c r="Q51" s="2">
        <v>1.2701720190087116</v>
      </c>
    </row>
    <row r="52" spans="1:17" x14ac:dyDescent="0.25">
      <c r="A52" s="1">
        <v>1904</v>
      </c>
      <c r="B52" s="2">
        <v>7.07</v>
      </c>
      <c r="C52" s="2">
        <f t="shared" si="0"/>
        <v>1.7854320987654315</v>
      </c>
      <c r="D52" s="2">
        <f t="shared" si="1"/>
        <v>2.2755636894118254</v>
      </c>
      <c r="E52" s="2">
        <f t="shared" si="2"/>
        <v>-36.918395061728447</v>
      </c>
      <c r="F52" s="2">
        <f t="shared" si="3"/>
        <v>6.6488574401733302</v>
      </c>
      <c r="N52" s="1">
        <v>1905</v>
      </c>
      <c r="O52" s="2">
        <v>5.8</v>
      </c>
      <c r="P52" s="1">
        <v>0.4</v>
      </c>
      <c r="Q52" s="2">
        <v>3.3161108171704115</v>
      </c>
    </row>
    <row r="53" spans="1:17" x14ac:dyDescent="0.25">
      <c r="A53" s="1">
        <v>1905</v>
      </c>
      <c r="B53" s="2">
        <v>5.8</v>
      </c>
      <c r="C53" s="2">
        <f t="shared" si="0"/>
        <v>0.51543209876543106</v>
      </c>
      <c r="D53" s="2">
        <f t="shared" si="1"/>
        <v>0.99000395637543459</v>
      </c>
      <c r="E53" s="2">
        <f t="shared" si="2"/>
        <v>-36.402962962963016</v>
      </c>
      <c r="F53" s="2">
        <f t="shared" si="3"/>
        <v>7.6388613965487648</v>
      </c>
      <c r="N53" s="1">
        <v>1906</v>
      </c>
      <c r="O53" s="2">
        <v>4.7</v>
      </c>
      <c r="P53" s="1">
        <v>-0.1</v>
      </c>
      <c r="Q53" s="2">
        <v>2.4517675413054008</v>
      </c>
    </row>
    <row r="54" spans="1:17" x14ac:dyDescent="0.25">
      <c r="A54" s="1">
        <v>1906</v>
      </c>
      <c r="B54" s="2">
        <v>4.7</v>
      </c>
      <c r="C54" s="2">
        <f t="shared" si="0"/>
        <v>-0.58456790123456859</v>
      </c>
      <c r="D54" s="2">
        <f t="shared" si="1"/>
        <v>-0.12555577666095896</v>
      </c>
      <c r="E54" s="2">
        <f t="shared" si="2"/>
        <v>-36.987530864197588</v>
      </c>
      <c r="F54" s="2">
        <f t="shared" si="3"/>
        <v>7.5133056198878059</v>
      </c>
      <c r="N54" s="1">
        <v>1907</v>
      </c>
      <c r="O54" s="2">
        <v>5.17</v>
      </c>
      <c r="P54" s="1">
        <v>1.59</v>
      </c>
      <c r="Q54" s="2">
        <v>2.4246347722419017</v>
      </c>
    </row>
    <row r="55" spans="1:17" x14ac:dyDescent="0.25">
      <c r="A55" s="1">
        <v>1907</v>
      </c>
      <c r="B55" s="2">
        <v>5.17</v>
      </c>
      <c r="C55" s="2">
        <f t="shared" si="0"/>
        <v>-0.11456790123456884</v>
      </c>
      <c r="D55" s="2">
        <f t="shared" si="1"/>
        <v>0.32888449030264688</v>
      </c>
      <c r="E55" s="2">
        <f t="shared" si="2"/>
        <v>-37.10209876543216</v>
      </c>
      <c r="F55" s="2">
        <f t="shared" si="3"/>
        <v>7.8421901101904528</v>
      </c>
      <c r="N55" s="1">
        <v>1908</v>
      </c>
      <c r="O55" s="2">
        <v>7.64</v>
      </c>
      <c r="P55" s="1">
        <v>1.27</v>
      </c>
      <c r="Q55" s="2">
        <v>-4.0427733123052008</v>
      </c>
    </row>
    <row r="56" spans="1:17" x14ac:dyDescent="0.25">
      <c r="A56" s="1">
        <v>1908</v>
      </c>
      <c r="B56" s="2">
        <v>7.64</v>
      </c>
      <c r="C56" s="2">
        <f t="shared" si="0"/>
        <v>2.3554320987654309</v>
      </c>
      <c r="D56" s="2">
        <f t="shared" si="1"/>
        <v>2.7833247572662527</v>
      </c>
      <c r="E56" s="2">
        <f t="shared" si="2"/>
        <v>-34.746666666666727</v>
      </c>
      <c r="F56" s="2">
        <f t="shared" si="3"/>
        <v>10.625514867456705</v>
      </c>
      <c r="N56" s="1">
        <v>1909</v>
      </c>
      <c r="O56" s="2">
        <v>6.56</v>
      </c>
      <c r="P56" s="1">
        <v>0.19</v>
      </c>
      <c r="Q56" s="2">
        <v>2.3491995313876828</v>
      </c>
    </row>
    <row r="57" spans="1:17" x14ac:dyDescent="0.25">
      <c r="A57" s="1">
        <v>1909</v>
      </c>
      <c r="B57" s="2">
        <v>6.56</v>
      </c>
      <c r="C57" s="2">
        <f t="shared" si="0"/>
        <v>1.2754320987654308</v>
      </c>
      <c r="D57" s="2">
        <f t="shared" si="1"/>
        <v>1.6877650242298587</v>
      </c>
      <c r="E57" s="2">
        <f t="shared" si="2"/>
        <v>-33.471234567901298</v>
      </c>
      <c r="F57" s="2">
        <f t="shared" si="3"/>
        <v>12.313279891686562</v>
      </c>
      <c r="N57" s="1">
        <v>1910</v>
      </c>
      <c r="O57" s="2">
        <v>5.49</v>
      </c>
      <c r="P57" s="1">
        <v>2.12</v>
      </c>
      <c r="Q57" s="2">
        <v>2.8344099120679545</v>
      </c>
    </row>
    <row r="58" spans="1:17" x14ac:dyDescent="0.25">
      <c r="A58" s="1">
        <v>1910</v>
      </c>
      <c r="B58" s="2">
        <v>5.49</v>
      </c>
      <c r="C58" s="2">
        <f t="shared" si="0"/>
        <v>0.20543209876543145</v>
      </c>
      <c r="D58" s="2">
        <f t="shared" si="1"/>
        <v>0.60220529119346544</v>
      </c>
      <c r="E58" s="2">
        <f t="shared" si="2"/>
        <v>-33.265802469135863</v>
      </c>
      <c r="F58" s="2">
        <f t="shared" si="3"/>
        <v>12.915485182880028</v>
      </c>
      <c r="N58" s="1">
        <v>1911</v>
      </c>
      <c r="O58" s="2">
        <v>4.0599999999999996</v>
      </c>
      <c r="P58" s="1">
        <v>0.28000000000000003</v>
      </c>
      <c r="Q58" s="2">
        <v>3.4929485917735121</v>
      </c>
    </row>
    <row r="59" spans="1:17" x14ac:dyDescent="0.25">
      <c r="A59" s="1">
        <v>1911</v>
      </c>
      <c r="B59" s="2">
        <v>4.0599999999999996</v>
      </c>
      <c r="C59" s="2">
        <f t="shared" si="0"/>
        <v>-1.2245679012345692</v>
      </c>
      <c r="D59" s="2">
        <f t="shared" si="1"/>
        <v>-0.84335444184292907</v>
      </c>
      <c r="E59" s="2">
        <f t="shared" si="2"/>
        <v>-34.490370370370435</v>
      </c>
      <c r="F59" s="2">
        <f t="shared" si="3"/>
        <v>12.0721307410371</v>
      </c>
      <c r="N59" s="1">
        <v>1912</v>
      </c>
      <c r="O59" s="2">
        <v>3.86</v>
      </c>
      <c r="P59" s="1">
        <v>2.82</v>
      </c>
      <c r="Q59" s="2">
        <v>1.7820523173215435</v>
      </c>
    </row>
    <row r="60" spans="1:17" x14ac:dyDescent="0.25">
      <c r="A60" s="1">
        <v>1912</v>
      </c>
      <c r="B60" s="2">
        <v>3.86</v>
      </c>
      <c r="C60" s="2">
        <f t="shared" si="0"/>
        <v>-1.4245679012345689</v>
      </c>
      <c r="D60" s="2">
        <f t="shared" si="1"/>
        <v>-1.0589141748793227</v>
      </c>
      <c r="E60" s="2">
        <f t="shared" si="2"/>
        <v>-35.914938271605003</v>
      </c>
      <c r="F60" s="2">
        <f t="shared" si="3"/>
        <v>11.013216566157777</v>
      </c>
      <c r="N60" s="1">
        <v>1913</v>
      </c>
      <c r="O60" s="2">
        <v>3.54</v>
      </c>
      <c r="P60" s="1">
        <v>0.64</v>
      </c>
      <c r="Q60" s="2">
        <v>4.4419117916212372</v>
      </c>
    </row>
    <row r="61" spans="1:17" x14ac:dyDescent="0.25">
      <c r="A61" s="1">
        <v>1913</v>
      </c>
      <c r="B61" s="2">
        <v>3.54</v>
      </c>
      <c r="C61" s="2">
        <f t="shared" si="0"/>
        <v>-1.7445679012345687</v>
      </c>
      <c r="D61" s="2">
        <f t="shared" si="1"/>
        <v>-1.3944739079157129</v>
      </c>
      <c r="E61" s="2">
        <f t="shared" si="2"/>
        <v>-37.659506172839571</v>
      </c>
      <c r="F61" s="2">
        <f t="shared" si="3"/>
        <v>9.6187426582420628</v>
      </c>
      <c r="N61" s="1">
        <v>1914</v>
      </c>
      <c r="O61" s="2">
        <v>2.09</v>
      </c>
      <c r="P61" s="1">
        <v>2.5499999999999998</v>
      </c>
      <c r="Q61" s="2">
        <v>2.0401767089026066</v>
      </c>
    </row>
    <row r="62" spans="1:17" x14ac:dyDescent="0.25">
      <c r="A62" s="1">
        <v>1914</v>
      </c>
      <c r="B62" s="2">
        <v>2.09</v>
      </c>
      <c r="C62" s="2">
        <f t="shared" si="0"/>
        <v>-3.1945679012345689</v>
      </c>
      <c r="D62" s="2">
        <f t="shared" si="1"/>
        <v>-2.860033640952107</v>
      </c>
      <c r="E62" s="2">
        <f t="shared" si="2"/>
        <v>-40.854074074074141</v>
      </c>
      <c r="F62" s="2">
        <f t="shared" si="3"/>
        <v>6.7587090172899558</v>
      </c>
      <c r="N62" s="1">
        <v>1915</v>
      </c>
      <c r="O62" s="2">
        <v>0.5</v>
      </c>
      <c r="P62" s="1">
        <v>12.5</v>
      </c>
      <c r="Q62" s="2">
        <v>5.5238443687257615</v>
      </c>
    </row>
    <row r="63" spans="1:17" x14ac:dyDescent="0.25">
      <c r="A63" s="1">
        <v>1915</v>
      </c>
      <c r="B63" s="2">
        <v>0.5</v>
      </c>
      <c r="C63" s="2">
        <f t="shared" si="0"/>
        <v>-4.7845679012345688</v>
      </c>
      <c r="D63" s="2">
        <f t="shared" si="1"/>
        <v>-4.4655933739885008</v>
      </c>
      <c r="E63" s="2">
        <f t="shared" si="2"/>
        <v>-45.638641975308708</v>
      </c>
      <c r="F63" s="2">
        <f t="shared" si="3"/>
        <v>2.293115643301455</v>
      </c>
      <c r="N63" s="1">
        <v>1916</v>
      </c>
      <c r="O63" s="2">
        <v>0.35</v>
      </c>
      <c r="P63" s="1">
        <v>18.100000000000001</v>
      </c>
      <c r="Q63" s="2">
        <v>1.1596115654405281</v>
      </c>
    </row>
    <row r="64" spans="1:17" x14ac:dyDescent="0.25">
      <c r="A64" s="1">
        <v>1916</v>
      </c>
      <c r="B64" s="2">
        <v>0.35</v>
      </c>
      <c r="C64" s="2">
        <f t="shared" si="0"/>
        <v>-4.9345679012345691</v>
      </c>
      <c r="D64" s="2">
        <f t="shared" si="1"/>
        <v>-4.631153107024895</v>
      </c>
      <c r="E64" s="2">
        <f t="shared" si="2"/>
        <v>-50.573209876543274</v>
      </c>
      <c r="F64" s="2">
        <f t="shared" si="3"/>
        <v>-2.33803746372344</v>
      </c>
      <c r="N64" s="1">
        <v>1917</v>
      </c>
      <c r="O64" s="2">
        <v>0.34</v>
      </c>
      <c r="P64" s="1">
        <v>25.2</v>
      </c>
      <c r="Q64" s="2">
        <v>-0.5400658414094579</v>
      </c>
    </row>
    <row r="65" spans="1:17" x14ac:dyDescent="0.25">
      <c r="A65" s="1">
        <v>1917</v>
      </c>
      <c r="B65" s="2">
        <v>0.34</v>
      </c>
      <c r="C65" s="2">
        <f t="shared" si="0"/>
        <v>-4.9445679012345689</v>
      </c>
      <c r="D65" s="2">
        <f t="shared" si="1"/>
        <v>-4.6567128400612887</v>
      </c>
      <c r="E65" s="2">
        <f t="shared" si="2"/>
        <v>-55.517777777777845</v>
      </c>
      <c r="F65" s="2">
        <f t="shared" si="3"/>
        <v>-6.9947503037847287</v>
      </c>
      <c r="N65" s="1">
        <v>1918</v>
      </c>
      <c r="O65" s="2">
        <v>1.56</v>
      </c>
      <c r="P65" s="1">
        <v>22</v>
      </c>
      <c r="Q65" s="2">
        <v>1.9404873133800464</v>
      </c>
    </row>
    <row r="66" spans="1:17" x14ac:dyDescent="0.25">
      <c r="A66" s="1">
        <v>1918</v>
      </c>
      <c r="B66" s="2">
        <v>1.56</v>
      </c>
      <c r="C66" s="2">
        <f t="shared" si="0"/>
        <v>-3.7245679012345687</v>
      </c>
      <c r="D66" s="2">
        <f t="shared" si="1"/>
        <v>-3.4522725730976824</v>
      </c>
      <c r="E66" s="2">
        <f t="shared" si="2"/>
        <v>-59.242345679012416</v>
      </c>
      <c r="F66" s="2">
        <f t="shared" si="3"/>
        <v>-10.447022876882411</v>
      </c>
      <c r="N66" s="1">
        <v>1919</v>
      </c>
      <c r="O66" s="2">
        <v>3.08</v>
      </c>
      <c r="P66" s="1">
        <v>10.1</v>
      </c>
      <c r="Q66" s="2">
        <v>-7.8149302423851879</v>
      </c>
    </row>
    <row r="67" spans="1:17" x14ac:dyDescent="0.25">
      <c r="A67" s="1">
        <v>1919</v>
      </c>
      <c r="B67" s="2">
        <v>3.08</v>
      </c>
      <c r="C67" s="2">
        <f t="shared" si="0"/>
        <v>-2.2045679012345687</v>
      </c>
      <c r="D67" s="2">
        <f t="shared" si="1"/>
        <v>-1.9478323061340763</v>
      </c>
      <c r="E67" s="2">
        <f t="shared" si="2"/>
        <v>-61.446913580246985</v>
      </c>
      <c r="F67" s="2">
        <f t="shared" si="3"/>
        <v>-12.394855183016487</v>
      </c>
      <c r="N67" s="1">
        <v>1920</v>
      </c>
      <c r="O67" s="2">
        <v>4.9800000000000004</v>
      </c>
      <c r="P67" s="1">
        <v>15.4</v>
      </c>
      <c r="Q67" s="2">
        <v>-5.7927023899218</v>
      </c>
    </row>
    <row r="68" spans="1:17" x14ac:dyDescent="0.25">
      <c r="A68" s="1">
        <v>1920</v>
      </c>
      <c r="B68" s="2">
        <v>4.9800000000000004</v>
      </c>
      <c r="C68" s="2">
        <f t="shared" ref="C68:C131" si="4">B68-J$3</f>
        <v>-0.30456790123456834</v>
      </c>
      <c r="D68" s="2">
        <f t="shared" ref="D68:D131" si="5">B68 - (J$7 + I$7*A68)</f>
        <v>-6.3392039170469872E-2</v>
      </c>
      <c r="E68" s="2">
        <f t="shared" si="2"/>
        <v>-61.751481481481555</v>
      </c>
      <c r="F68" s="2">
        <f t="shared" si="3"/>
        <v>-12.458247222186957</v>
      </c>
      <c r="N68" s="1">
        <v>1921</v>
      </c>
      <c r="O68" s="2">
        <v>11.81</v>
      </c>
      <c r="P68" s="1">
        <v>-8.6</v>
      </c>
      <c r="Q68" s="2">
        <v>-9.7108969607116364</v>
      </c>
    </row>
    <row r="69" spans="1:17" x14ac:dyDescent="0.25">
      <c r="A69" s="1">
        <v>1921</v>
      </c>
      <c r="B69" s="2">
        <v>11.81</v>
      </c>
      <c r="C69" s="2">
        <f t="shared" si="4"/>
        <v>6.5254320987654317</v>
      </c>
      <c r="D69" s="2">
        <f t="shared" si="5"/>
        <v>6.7510482277931363</v>
      </c>
      <c r="E69" s="2">
        <f t="shared" ref="E69:E132" si="6">E68+C69</f>
        <v>-55.226049382716127</v>
      </c>
      <c r="F69" s="2">
        <f t="shared" ref="F69:F132" si="7">F68+D69</f>
        <v>-5.7071989943938206</v>
      </c>
      <c r="N69" s="1">
        <v>1922</v>
      </c>
      <c r="O69" s="2">
        <v>8.58</v>
      </c>
      <c r="P69" s="1">
        <v>-14</v>
      </c>
      <c r="Q69" s="2">
        <v>5.3092501368363685</v>
      </c>
    </row>
    <row r="70" spans="1:17" x14ac:dyDescent="0.25">
      <c r="A70" s="1">
        <v>1922</v>
      </c>
      <c r="B70" s="2">
        <v>8.58</v>
      </c>
      <c r="C70" s="2">
        <f t="shared" si="4"/>
        <v>3.2954320987654313</v>
      </c>
      <c r="D70" s="2">
        <f t="shared" si="5"/>
        <v>3.5054884947567455</v>
      </c>
      <c r="E70" s="2">
        <f t="shared" si="6"/>
        <v>-51.930617283950696</v>
      </c>
      <c r="F70" s="2">
        <f t="shared" si="7"/>
        <v>-2.2017104996370751</v>
      </c>
      <c r="N70" s="1">
        <v>1923</v>
      </c>
      <c r="O70" s="2">
        <v>7.4</v>
      </c>
      <c r="P70" s="1">
        <v>-6</v>
      </c>
      <c r="Q70" s="2">
        <v>2.9625779625779529</v>
      </c>
    </row>
    <row r="71" spans="1:17" x14ac:dyDescent="0.25">
      <c r="A71" s="1">
        <v>1923</v>
      </c>
      <c r="B71" s="2">
        <v>7.4</v>
      </c>
      <c r="C71" s="2">
        <f t="shared" si="4"/>
        <v>2.1154320987654316</v>
      </c>
      <c r="D71" s="2">
        <f t="shared" si="5"/>
        <v>2.3099287617203519</v>
      </c>
      <c r="E71" s="2">
        <f t="shared" si="6"/>
        <v>-49.815185185185264</v>
      </c>
      <c r="F71" s="2">
        <f t="shared" si="7"/>
        <v>0.10821826208327678</v>
      </c>
      <c r="N71" s="1">
        <v>1924</v>
      </c>
      <c r="O71" s="2">
        <v>7.3</v>
      </c>
      <c r="P71" s="1">
        <v>-0.7</v>
      </c>
      <c r="Q71" s="2">
        <v>4.7198384654215033</v>
      </c>
    </row>
    <row r="72" spans="1:17" x14ac:dyDescent="0.25">
      <c r="A72" s="1">
        <v>1924</v>
      </c>
      <c r="B72" s="2">
        <v>7.3</v>
      </c>
      <c r="C72" s="2">
        <f t="shared" si="4"/>
        <v>2.0154320987654311</v>
      </c>
      <c r="D72" s="2">
        <f t="shared" si="5"/>
        <v>2.1943690286839574</v>
      </c>
      <c r="E72" s="2">
        <f t="shared" si="6"/>
        <v>-47.799753086419834</v>
      </c>
      <c r="F72" s="2">
        <f t="shared" si="7"/>
        <v>2.3025872907672342</v>
      </c>
      <c r="N72" s="1">
        <v>1925</v>
      </c>
      <c r="O72" s="2">
        <v>7.89</v>
      </c>
      <c r="P72" s="1">
        <v>0.3</v>
      </c>
      <c r="Q72" s="2">
        <v>3.5189202217401885</v>
      </c>
    </row>
    <row r="73" spans="1:17" x14ac:dyDescent="0.25">
      <c r="A73" s="1">
        <v>1925</v>
      </c>
      <c r="B73" s="2">
        <v>7.89</v>
      </c>
      <c r="C73" s="2">
        <f t="shared" si="4"/>
        <v>2.6054320987654309</v>
      </c>
      <c r="D73" s="2">
        <f t="shared" si="5"/>
        <v>2.7688092956475634</v>
      </c>
      <c r="E73" s="2">
        <f t="shared" si="6"/>
        <v>-45.1943209876544</v>
      </c>
      <c r="F73" s="2">
        <f t="shared" si="7"/>
        <v>5.0713965864147976</v>
      </c>
      <c r="N73" s="1">
        <v>1926</v>
      </c>
      <c r="O73" s="2">
        <v>8.1199999999999992</v>
      </c>
      <c r="P73" s="1">
        <v>-0.8</v>
      </c>
      <c r="Q73" s="2">
        <v>-3.1199068684516931</v>
      </c>
    </row>
    <row r="74" spans="1:17" x14ac:dyDescent="0.25">
      <c r="A74" s="1">
        <v>1926</v>
      </c>
      <c r="B74" s="2">
        <v>8.1199999999999992</v>
      </c>
      <c r="C74" s="2">
        <f t="shared" si="4"/>
        <v>2.8354320987654305</v>
      </c>
      <c r="D74" s="2">
        <f t="shared" si="5"/>
        <v>2.983249562611169</v>
      </c>
      <c r="E74" s="2">
        <f t="shared" si="6"/>
        <v>-42.35888888888897</v>
      </c>
      <c r="F74" s="2">
        <f t="shared" si="7"/>
        <v>8.0546461490259667</v>
      </c>
      <c r="N74" s="1">
        <v>1927</v>
      </c>
      <c r="O74" s="2">
        <v>6.81</v>
      </c>
      <c r="P74" s="1">
        <v>-2.4</v>
      </c>
      <c r="Q74" s="2">
        <v>7.6904590242730251</v>
      </c>
    </row>
    <row r="75" spans="1:17" x14ac:dyDescent="0.25">
      <c r="A75" s="1">
        <v>1927</v>
      </c>
      <c r="B75" s="2">
        <v>6.81</v>
      </c>
      <c r="C75" s="2">
        <f t="shared" si="4"/>
        <v>1.5254320987654308</v>
      </c>
      <c r="D75" s="2">
        <f t="shared" si="5"/>
        <v>1.6576898295747755</v>
      </c>
      <c r="E75" s="2">
        <f t="shared" si="6"/>
        <v>-40.833456790123542</v>
      </c>
      <c r="F75" s="2">
        <f t="shared" si="7"/>
        <v>9.7123359786007413</v>
      </c>
      <c r="N75" s="1">
        <v>1928</v>
      </c>
      <c r="O75" s="2">
        <v>7.45</v>
      </c>
      <c r="P75" s="1">
        <v>-0.3</v>
      </c>
      <c r="Q75" s="2">
        <v>0.89265788886409325</v>
      </c>
    </row>
    <row r="76" spans="1:17" x14ac:dyDescent="0.25">
      <c r="A76" s="1">
        <v>1928</v>
      </c>
      <c r="B76" s="2">
        <v>7.45</v>
      </c>
      <c r="C76" s="2">
        <f t="shared" si="4"/>
        <v>2.1654320987654314</v>
      </c>
      <c r="D76" s="2">
        <f t="shared" si="5"/>
        <v>2.2821300965383822</v>
      </c>
      <c r="E76" s="2">
        <f t="shared" si="6"/>
        <v>-38.668024691358113</v>
      </c>
      <c r="F76" s="2">
        <f t="shared" si="7"/>
        <v>11.994466075139123</v>
      </c>
      <c r="N76" s="1">
        <v>1929</v>
      </c>
      <c r="O76" s="2">
        <v>7.98</v>
      </c>
      <c r="P76" s="1">
        <v>-0.9</v>
      </c>
      <c r="Q76" s="2">
        <v>2.8533510285335097</v>
      </c>
    </row>
    <row r="77" spans="1:17" x14ac:dyDescent="0.25">
      <c r="A77" s="1">
        <v>1929</v>
      </c>
      <c r="B77" s="2">
        <v>7.98</v>
      </c>
      <c r="C77" s="2">
        <f t="shared" si="4"/>
        <v>2.6954320987654317</v>
      </c>
      <c r="D77" s="2">
        <f t="shared" si="5"/>
        <v>2.7965703635019885</v>
      </c>
      <c r="E77" s="2">
        <f t="shared" si="6"/>
        <v>-35.972592592592683</v>
      </c>
      <c r="F77" s="2">
        <f t="shared" si="7"/>
        <v>14.791036438641111</v>
      </c>
      <c r="N77" s="1">
        <v>1930</v>
      </c>
      <c r="O77" s="2">
        <v>13.67</v>
      </c>
      <c r="P77" s="1">
        <v>-2.8</v>
      </c>
      <c r="Q77" s="2">
        <v>-0.79569892473121229</v>
      </c>
    </row>
    <row r="78" spans="1:17" x14ac:dyDescent="0.25">
      <c r="A78" s="1">
        <v>1930</v>
      </c>
      <c r="B78" s="2">
        <v>13.67</v>
      </c>
      <c r="C78" s="2">
        <f t="shared" si="4"/>
        <v>8.3854320987654312</v>
      </c>
      <c r="D78" s="2">
        <f t="shared" si="5"/>
        <v>8.4710106304655977</v>
      </c>
      <c r="E78" s="2">
        <f t="shared" si="6"/>
        <v>-27.587160493827252</v>
      </c>
      <c r="F78" s="2">
        <f t="shared" si="7"/>
        <v>23.262047069106707</v>
      </c>
      <c r="N78" s="1">
        <v>1931</v>
      </c>
      <c r="O78" s="2">
        <v>15.16</v>
      </c>
      <c r="P78" s="1">
        <v>-4.3</v>
      </c>
      <c r="Q78" s="2">
        <v>-4.6390635161500171</v>
      </c>
    </row>
    <row r="79" spans="1:17" x14ac:dyDescent="0.25">
      <c r="A79" s="1">
        <v>1931</v>
      </c>
      <c r="B79" s="2">
        <v>15.16</v>
      </c>
      <c r="C79" s="2">
        <f t="shared" si="4"/>
        <v>9.8754320987654314</v>
      </c>
      <c r="D79" s="2">
        <f t="shared" si="5"/>
        <v>9.945450897429204</v>
      </c>
      <c r="E79" s="2">
        <f t="shared" si="6"/>
        <v>-17.711728395061819</v>
      </c>
      <c r="F79" s="2">
        <f t="shared" si="7"/>
        <v>33.207497966535911</v>
      </c>
      <c r="N79" s="1">
        <v>1932</v>
      </c>
      <c r="O79" s="2">
        <v>15.19</v>
      </c>
      <c r="P79" s="1">
        <v>-2.6</v>
      </c>
      <c r="Q79" s="2">
        <v>6.8197317572170846E-2</v>
      </c>
    </row>
    <row r="80" spans="1:17" x14ac:dyDescent="0.25">
      <c r="A80" s="1">
        <v>1932</v>
      </c>
      <c r="B80" s="2">
        <v>15.19</v>
      </c>
      <c r="C80" s="2">
        <f t="shared" si="4"/>
        <v>9.9054320987654307</v>
      </c>
      <c r="D80" s="2">
        <f t="shared" si="5"/>
        <v>9.9598911643928094</v>
      </c>
      <c r="E80" s="2">
        <f t="shared" si="6"/>
        <v>-7.806296296296388</v>
      </c>
      <c r="F80" s="2">
        <f t="shared" si="7"/>
        <v>43.167389130928719</v>
      </c>
      <c r="N80" s="1">
        <v>1933</v>
      </c>
      <c r="O80" s="2">
        <v>12.65</v>
      </c>
      <c r="P80" s="1">
        <v>-2.1</v>
      </c>
      <c r="Q80" s="2">
        <v>3.1803725579282087</v>
      </c>
    </row>
    <row r="81" spans="1:17" x14ac:dyDescent="0.25">
      <c r="A81" s="1">
        <v>1933</v>
      </c>
      <c r="B81" s="2">
        <v>12.65</v>
      </c>
      <c r="C81" s="2">
        <f t="shared" si="4"/>
        <v>7.3654320987654316</v>
      </c>
      <c r="D81" s="2">
        <f t="shared" si="5"/>
        <v>7.4043314313564164</v>
      </c>
      <c r="E81" s="2">
        <f t="shared" si="6"/>
        <v>-0.4408641975309564</v>
      </c>
      <c r="F81" s="2">
        <f t="shared" si="7"/>
        <v>50.571720562285137</v>
      </c>
      <c r="N81" s="1">
        <v>1934</v>
      </c>
      <c r="O81" s="2">
        <v>11.24</v>
      </c>
      <c r="P81" s="1">
        <v>0</v>
      </c>
      <c r="Q81" s="2">
        <v>5.9665345662703828</v>
      </c>
    </row>
    <row r="82" spans="1:17" x14ac:dyDescent="0.25">
      <c r="A82" s="1">
        <v>1934</v>
      </c>
      <c r="B82" s="2">
        <v>11.24</v>
      </c>
      <c r="C82" s="2">
        <f t="shared" si="4"/>
        <v>5.9554320987654314</v>
      </c>
      <c r="D82" s="2">
        <f t="shared" si="5"/>
        <v>5.9787716983200223</v>
      </c>
      <c r="E82" s="2">
        <f t="shared" si="6"/>
        <v>5.514567901234475</v>
      </c>
      <c r="F82" s="2">
        <f t="shared" si="7"/>
        <v>56.550492260605161</v>
      </c>
      <c r="N82" s="1">
        <v>1935</v>
      </c>
      <c r="O82" s="2">
        <v>10.09</v>
      </c>
      <c r="P82" s="1">
        <v>0.7</v>
      </c>
      <c r="Q82" s="2">
        <v>3.6983170579679978</v>
      </c>
    </row>
    <row r="83" spans="1:17" x14ac:dyDescent="0.25">
      <c r="A83" s="1">
        <v>1935</v>
      </c>
      <c r="B83" s="2">
        <v>10.09</v>
      </c>
      <c r="C83" s="2">
        <f t="shared" si="4"/>
        <v>4.8054320987654311</v>
      </c>
      <c r="D83" s="2">
        <f t="shared" si="5"/>
        <v>4.813211965283628</v>
      </c>
      <c r="E83" s="2">
        <f t="shared" si="6"/>
        <v>10.319999999999906</v>
      </c>
      <c r="F83" s="2">
        <f t="shared" si="7"/>
        <v>61.363704225888789</v>
      </c>
      <c r="N83" s="1">
        <v>1936</v>
      </c>
      <c r="O83" s="2">
        <v>8.19</v>
      </c>
      <c r="P83" s="1">
        <v>0.7</v>
      </c>
      <c r="Q83" s="2">
        <v>4.7685834502103859</v>
      </c>
    </row>
    <row r="84" spans="1:17" x14ac:dyDescent="0.25">
      <c r="A84" s="1">
        <v>1936</v>
      </c>
      <c r="B84" s="2">
        <v>8.19</v>
      </c>
      <c r="C84" s="2">
        <f t="shared" si="4"/>
        <v>2.9054320987654307</v>
      </c>
      <c r="D84" s="2">
        <f t="shared" si="5"/>
        <v>2.8976522322472338</v>
      </c>
      <c r="E84" s="2">
        <f t="shared" si="6"/>
        <v>13.225432098765337</v>
      </c>
      <c r="F84" s="2">
        <f t="shared" si="7"/>
        <v>64.261356458136021</v>
      </c>
      <c r="N84" s="1">
        <v>1937</v>
      </c>
      <c r="O84" s="2">
        <v>8.4</v>
      </c>
      <c r="P84" s="1">
        <v>3.4</v>
      </c>
      <c r="Q84" s="2">
        <v>3.4997131382673956</v>
      </c>
    </row>
    <row r="85" spans="1:17" x14ac:dyDescent="0.25">
      <c r="A85" s="1">
        <v>1937</v>
      </c>
      <c r="B85" s="2">
        <v>8.4</v>
      </c>
      <c r="C85" s="2">
        <f t="shared" si="4"/>
        <v>3.1154320987654316</v>
      </c>
      <c r="D85" s="2">
        <f t="shared" si="5"/>
        <v>3.0920924992108407</v>
      </c>
      <c r="E85" s="2">
        <f t="shared" si="6"/>
        <v>16.34086419753077</v>
      </c>
      <c r="F85" s="2">
        <f t="shared" si="7"/>
        <v>67.353448957346856</v>
      </c>
      <c r="N85" s="1">
        <v>1938</v>
      </c>
      <c r="O85" s="2">
        <v>8.2799999999999994</v>
      </c>
      <c r="P85" s="1">
        <v>1.6</v>
      </c>
      <c r="Q85" s="2">
        <v>0.77605321507761005</v>
      </c>
    </row>
    <row r="86" spans="1:17" x14ac:dyDescent="0.25">
      <c r="A86" s="1">
        <v>1938</v>
      </c>
      <c r="B86" s="2">
        <v>8.2799999999999994</v>
      </c>
      <c r="C86" s="2">
        <f t="shared" si="4"/>
        <v>2.9954320987654306</v>
      </c>
      <c r="D86" s="2">
        <f t="shared" si="5"/>
        <v>2.9565327661744494</v>
      </c>
      <c r="E86" s="2">
        <f t="shared" si="6"/>
        <v>19.336296296296201</v>
      </c>
      <c r="F86" s="2">
        <f t="shared" si="7"/>
        <v>70.309981723521304</v>
      </c>
      <c r="N86" s="1">
        <v>1939</v>
      </c>
      <c r="O86" s="2">
        <v>4.18</v>
      </c>
      <c r="P86" s="1">
        <v>2.8</v>
      </c>
      <c r="Q86" s="2">
        <v>4.400440044004398</v>
      </c>
    </row>
    <row r="87" spans="1:17" x14ac:dyDescent="0.25">
      <c r="A87" s="1">
        <v>1939</v>
      </c>
      <c r="B87" s="2">
        <v>4.18</v>
      </c>
      <c r="C87" s="2">
        <f t="shared" si="4"/>
        <v>-1.104567901234569</v>
      </c>
      <c r="D87" s="2">
        <f t="shared" si="5"/>
        <v>-1.1590269668619442</v>
      </c>
      <c r="E87" s="2">
        <f t="shared" si="6"/>
        <v>18.23172839506163</v>
      </c>
      <c r="F87" s="2">
        <f t="shared" si="7"/>
        <v>69.15095475665936</v>
      </c>
      <c r="N87" s="1">
        <v>1940</v>
      </c>
      <c r="O87" s="2">
        <v>1.96</v>
      </c>
      <c r="P87" s="1">
        <v>16.8</v>
      </c>
      <c r="Q87" s="2">
        <v>9.9227256761503497</v>
      </c>
    </row>
    <row r="88" spans="1:17" x14ac:dyDescent="0.25">
      <c r="A88" s="1">
        <v>1940</v>
      </c>
      <c r="B88" s="2">
        <v>1.96</v>
      </c>
      <c r="C88" s="2">
        <f t="shared" si="4"/>
        <v>-3.3245679012345688</v>
      </c>
      <c r="D88" s="2">
        <f t="shared" si="5"/>
        <v>-3.3945866998983378</v>
      </c>
      <c r="E88" s="2">
        <f t="shared" si="6"/>
        <v>14.90716049382706</v>
      </c>
      <c r="F88" s="2">
        <f t="shared" si="7"/>
        <v>65.756368056761019</v>
      </c>
      <c r="N88" s="1">
        <v>1941</v>
      </c>
      <c r="O88" s="2">
        <v>0.56000000000000005</v>
      </c>
      <c r="P88" s="1">
        <v>10.8</v>
      </c>
      <c r="Q88" s="2">
        <v>8.7074612557916566</v>
      </c>
    </row>
    <row r="89" spans="1:17" x14ac:dyDescent="0.25">
      <c r="A89" s="1">
        <v>1941</v>
      </c>
      <c r="B89" s="2">
        <v>0.56000000000000005</v>
      </c>
      <c r="C89" s="2">
        <f t="shared" si="4"/>
        <v>-4.7245679012345683</v>
      </c>
      <c r="D89" s="2">
        <f t="shared" si="5"/>
        <v>-4.8101464329347312</v>
      </c>
      <c r="E89" s="2">
        <f t="shared" si="6"/>
        <v>10.182592592592492</v>
      </c>
      <c r="F89" s="2">
        <f t="shared" si="7"/>
        <v>60.94622162382629</v>
      </c>
      <c r="N89" s="1">
        <v>1942</v>
      </c>
      <c r="O89" s="2">
        <v>0.31</v>
      </c>
      <c r="P89" s="1">
        <v>7.1</v>
      </c>
      <c r="Q89" s="2">
        <v>1.7930629041740218</v>
      </c>
    </row>
    <row r="90" spans="1:17" x14ac:dyDescent="0.25">
      <c r="A90" s="1">
        <v>1942</v>
      </c>
      <c r="B90" s="2">
        <v>0.31</v>
      </c>
      <c r="C90" s="2">
        <f t="shared" si="4"/>
        <v>-4.9745679012345692</v>
      </c>
      <c r="D90" s="2">
        <f t="shared" si="5"/>
        <v>-5.075706165971126</v>
      </c>
      <c r="E90" s="2">
        <f t="shared" si="6"/>
        <v>5.2080246913579229</v>
      </c>
      <c r="F90" s="2">
        <f t="shared" si="7"/>
        <v>55.870515457855163</v>
      </c>
      <c r="N90" s="1">
        <v>1943</v>
      </c>
      <c r="O90" s="2">
        <v>0.32</v>
      </c>
      <c r="P90" s="1">
        <v>3.4</v>
      </c>
      <c r="Q90" s="2">
        <v>1.7181634421022522</v>
      </c>
    </row>
    <row r="91" spans="1:17" x14ac:dyDescent="0.25">
      <c r="A91" s="1">
        <v>1943</v>
      </c>
      <c r="B91" s="2">
        <v>0.32</v>
      </c>
      <c r="C91" s="2">
        <f t="shared" si="4"/>
        <v>-4.9645679012345685</v>
      </c>
      <c r="D91" s="2">
        <f t="shared" si="5"/>
        <v>-5.0812658990075192</v>
      </c>
      <c r="E91" s="2">
        <f t="shared" si="6"/>
        <v>0.24345679012335442</v>
      </c>
      <c r="F91" s="2">
        <f t="shared" si="7"/>
        <v>50.789249558847644</v>
      </c>
      <c r="N91" s="1">
        <v>1944</v>
      </c>
      <c r="O91" s="2">
        <v>0.14000000000000001</v>
      </c>
      <c r="P91" s="1">
        <v>2.7</v>
      </c>
      <c r="Q91" s="2">
        <v>-4.4002838892831591</v>
      </c>
    </row>
    <row r="92" spans="1:17" x14ac:dyDescent="0.25">
      <c r="A92" s="1">
        <v>1944</v>
      </c>
      <c r="B92" s="2">
        <v>0.14000000000000001</v>
      </c>
      <c r="C92" s="2">
        <f t="shared" si="4"/>
        <v>-5.1445679012345691</v>
      </c>
      <c r="D92" s="2">
        <f t="shared" si="5"/>
        <v>-5.2768256320439137</v>
      </c>
      <c r="E92" s="2">
        <f t="shared" si="6"/>
        <v>-4.9011111111112147</v>
      </c>
      <c r="F92" s="2">
        <f t="shared" si="7"/>
        <v>45.512423926803727</v>
      </c>
      <c r="N92" s="1">
        <v>1945</v>
      </c>
      <c r="O92" s="2">
        <v>1.25</v>
      </c>
      <c r="P92" s="1">
        <v>2.8</v>
      </c>
      <c r="Q92" s="2">
        <v>-4.5731254639940317</v>
      </c>
    </row>
    <row r="93" spans="1:17" x14ac:dyDescent="0.25">
      <c r="A93" s="1">
        <v>1945</v>
      </c>
      <c r="B93" s="2">
        <v>1.25</v>
      </c>
      <c r="C93" s="2">
        <f t="shared" si="4"/>
        <v>-4.0345679012345688</v>
      </c>
      <c r="D93" s="2">
        <f t="shared" si="5"/>
        <v>-4.1823853650803073</v>
      </c>
      <c r="E93" s="2">
        <f t="shared" si="6"/>
        <v>-8.9356790123457834</v>
      </c>
      <c r="F93" s="2">
        <f t="shared" si="7"/>
        <v>41.33003856172342</v>
      </c>
      <c r="N93" s="1">
        <v>1946</v>
      </c>
      <c r="O93" s="2">
        <v>1.82</v>
      </c>
      <c r="P93" s="1">
        <v>3.1</v>
      </c>
      <c r="Q93" s="2">
        <v>-2.4583787147969645</v>
      </c>
    </row>
    <row r="94" spans="1:17" x14ac:dyDescent="0.25">
      <c r="A94" s="1">
        <v>1946</v>
      </c>
      <c r="B94" s="2">
        <v>1.82</v>
      </c>
      <c r="C94" s="2">
        <f t="shared" si="4"/>
        <v>-3.4645679012345685</v>
      </c>
      <c r="D94" s="2">
        <f t="shared" si="5"/>
        <v>-3.6279450981166974</v>
      </c>
      <c r="E94" s="2">
        <f t="shared" si="6"/>
        <v>-12.400246913580352</v>
      </c>
      <c r="F94" s="2">
        <f t="shared" si="7"/>
        <v>37.702093463606722</v>
      </c>
      <c r="N94" s="1">
        <v>1947</v>
      </c>
      <c r="O94" s="2">
        <v>1.27</v>
      </c>
      <c r="P94" s="1">
        <v>7</v>
      </c>
      <c r="Q94" s="2">
        <v>-1.2761205933960866</v>
      </c>
    </row>
    <row r="95" spans="1:17" x14ac:dyDescent="0.25">
      <c r="A95" s="1">
        <v>1947</v>
      </c>
      <c r="B95" s="2">
        <v>1.27</v>
      </c>
      <c r="C95" s="2">
        <f t="shared" si="4"/>
        <v>-4.0145679012345692</v>
      </c>
      <c r="D95" s="2">
        <f t="shared" si="5"/>
        <v>-4.193504831153092</v>
      </c>
      <c r="E95" s="2">
        <f t="shared" si="6"/>
        <v>-16.414814814814921</v>
      </c>
      <c r="F95" s="2">
        <f t="shared" si="7"/>
        <v>33.50858863245363</v>
      </c>
      <c r="N95" s="1">
        <v>1948</v>
      </c>
      <c r="O95" s="2">
        <v>1.6</v>
      </c>
      <c r="P95" s="1">
        <v>7.7</v>
      </c>
      <c r="Q95" s="2">
        <v>3.2153821295847536</v>
      </c>
    </row>
    <row r="96" spans="1:17" x14ac:dyDescent="0.25">
      <c r="A96" s="1">
        <v>1948</v>
      </c>
      <c r="B96" s="2">
        <v>1.6</v>
      </c>
      <c r="C96" s="2">
        <f t="shared" si="4"/>
        <v>-3.6845679012345687</v>
      </c>
      <c r="D96" s="2">
        <f t="shared" si="5"/>
        <v>-3.8790645641894854</v>
      </c>
      <c r="E96" s="2">
        <f t="shared" si="6"/>
        <v>-20.09938271604949</v>
      </c>
      <c r="F96" s="2">
        <f t="shared" si="7"/>
        <v>29.629524068264146</v>
      </c>
      <c r="N96" s="1">
        <v>1949</v>
      </c>
      <c r="O96" s="2">
        <v>1.65</v>
      </c>
      <c r="P96" s="1">
        <v>2.8</v>
      </c>
      <c r="Q96" s="2">
        <v>3.3809899837911956</v>
      </c>
    </row>
    <row r="97" spans="1:17" x14ac:dyDescent="0.25">
      <c r="A97" s="1">
        <v>1949</v>
      </c>
      <c r="B97" s="2">
        <v>1.65</v>
      </c>
      <c r="C97" s="2">
        <f t="shared" si="4"/>
        <v>-3.6345679012345689</v>
      </c>
      <c r="D97" s="2">
        <f t="shared" si="5"/>
        <v>-3.8446242972258795</v>
      </c>
      <c r="E97" s="2">
        <f t="shared" si="6"/>
        <v>-23.733950617284059</v>
      </c>
      <c r="F97" s="2">
        <f t="shared" si="7"/>
        <v>25.784899771038265</v>
      </c>
      <c r="N97" s="1">
        <v>1950</v>
      </c>
      <c r="O97" s="2">
        <v>1.71</v>
      </c>
      <c r="P97" s="1">
        <v>3.92</v>
      </c>
      <c r="Q97" s="2">
        <v>3.3111936205465753</v>
      </c>
    </row>
    <row r="98" spans="1:17" x14ac:dyDescent="0.25">
      <c r="A98" s="1">
        <v>1950</v>
      </c>
      <c r="B98" s="2">
        <v>1.71</v>
      </c>
      <c r="C98" s="2">
        <f t="shared" si="4"/>
        <v>-3.5745679012345688</v>
      </c>
      <c r="D98" s="2">
        <f t="shared" si="5"/>
        <v>-3.8001840302622734</v>
      </c>
      <c r="E98" s="2">
        <f t="shared" si="6"/>
        <v>-27.308518518518628</v>
      </c>
      <c r="F98" s="2">
        <f t="shared" si="7"/>
        <v>21.984715740775993</v>
      </c>
      <c r="N98" s="1">
        <v>1951</v>
      </c>
      <c r="O98" s="2">
        <v>1.86</v>
      </c>
      <c r="P98" s="1">
        <v>9.0500000000000007</v>
      </c>
      <c r="Q98" s="2">
        <v>3.7467966000878334</v>
      </c>
    </row>
    <row r="99" spans="1:17" x14ac:dyDescent="0.25">
      <c r="A99" s="1">
        <v>1951</v>
      </c>
      <c r="B99" s="2">
        <v>1.86</v>
      </c>
      <c r="C99" s="2">
        <f t="shared" si="4"/>
        <v>-3.4245679012345684</v>
      </c>
      <c r="D99" s="2">
        <f t="shared" si="5"/>
        <v>-3.6657437632986669</v>
      </c>
      <c r="E99" s="2">
        <f t="shared" si="6"/>
        <v>-30.733086419753196</v>
      </c>
      <c r="F99" s="2">
        <f t="shared" si="7"/>
        <v>18.318971977477325</v>
      </c>
      <c r="N99" s="1">
        <v>1952</v>
      </c>
      <c r="O99" s="2">
        <v>2.34</v>
      </c>
      <c r="P99" s="1">
        <v>10.65</v>
      </c>
      <c r="Q99" s="2">
        <v>1.5927491734850747</v>
      </c>
    </row>
    <row r="100" spans="1:17" x14ac:dyDescent="0.25">
      <c r="A100" s="1">
        <v>1952</v>
      </c>
      <c r="B100" s="2">
        <v>2.34</v>
      </c>
      <c r="C100" s="2">
        <f t="shared" si="4"/>
        <v>-2.9445679012345689</v>
      </c>
      <c r="D100" s="2">
        <f t="shared" si="5"/>
        <v>-3.2013034963350613</v>
      </c>
      <c r="E100" s="2">
        <f t="shared" si="6"/>
        <v>-33.677654320987763</v>
      </c>
      <c r="F100" s="2">
        <f t="shared" si="7"/>
        <v>15.117668481142264</v>
      </c>
      <c r="N100" s="1">
        <v>1953</v>
      </c>
      <c r="O100" s="2">
        <v>1.91</v>
      </c>
      <c r="P100" s="1">
        <v>3.63</v>
      </c>
      <c r="Q100" s="2">
        <v>5.5258584542680751</v>
      </c>
    </row>
    <row r="101" spans="1:17" x14ac:dyDescent="0.25">
      <c r="A101" s="1">
        <v>1953</v>
      </c>
      <c r="B101" s="2">
        <v>1.91</v>
      </c>
      <c r="C101" s="2">
        <f t="shared" si="4"/>
        <v>-3.3745679012345686</v>
      </c>
      <c r="D101" s="2">
        <f t="shared" si="5"/>
        <v>-3.6468632293714549</v>
      </c>
      <c r="E101" s="2">
        <f t="shared" si="6"/>
        <v>-37.052222222222333</v>
      </c>
      <c r="F101" s="2">
        <f t="shared" si="7"/>
        <v>11.470805251770809</v>
      </c>
      <c r="N101" s="1">
        <v>1954</v>
      </c>
      <c r="O101" s="2">
        <v>1.64</v>
      </c>
      <c r="P101" s="1">
        <v>2.29</v>
      </c>
      <c r="Q101" s="2">
        <v>4.2968564524069564</v>
      </c>
    </row>
    <row r="102" spans="1:17" x14ac:dyDescent="0.25">
      <c r="A102" s="1">
        <v>1954</v>
      </c>
      <c r="B102" s="2">
        <v>1.64</v>
      </c>
      <c r="C102" s="2">
        <f t="shared" si="4"/>
        <v>-3.6445679012345691</v>
      </c>
      <c r="D102" s="2">
        <f t="shared" si="5"/>
        <v>-3.9324229624078457</v>
      </c>
      <c r="E102" s="2">
        <f t="shared" si="6"/>
        <v>-40.6967901234569</v>
      </c>
      <c r="F102" s="2">
        <f t="shared" si="7"/>
        <v>7.5383822893629633</v>
      </c>
      <c r="N102" s="1">
        <v>1955</v>
      </c>
      <c r="O102" s="2">
        <v>1.51</v>
      </c>
      <c r="P102" s="1">
        <v>5.07</v>
      </c>
      <c r="Q102" s="2">
        <v>3.8229578743827091</v>
      </c>
    </row>
    <row r="103" spans="1:17" x14ac:dyDescent="0.25">
      <c r="A103" s="1">
        <v>1955</v>
      </c>
      <c r="B103" s="2">
        <v>1.51</v>
      </c>
      <c r="C103" s="2">
        <f t="shared" si="4"/>
        <v>-3.774567901234569</v>
      </c>
      <c r="D103" s="2">
        <f t="shared" si="5"/>
        <v>-4.0779826954442395</v>
      </c>
      <c r="E103" s="2">
        <f t="shared" si="6"/>
        <v>-44.471358024691469</v>
      </c>
      <c r="F103" s="2">
        <f t="shared" si="7"/>
        <v>3.4603995939187238</v>
      </c>
      <c r="N103" s="1">
        <v>1956</v>
      </c>
      <c r="O103" s="2">
        <v>1.75</v>
      </c>
      <c r="P103" s="1">
        <v>5.16</v>
      </c>
      <c r="Q103" s="2">
        <v>1.6185016455035992</v>
      </c>
    </row>
    <row r="104" spans="1:17" x14ac:dyDescent="0.25">
      <c r="A104" s="1">
        <v>1956</v>
      </c>
      <c r="B104" s="2">
        <v>1.75</v>
      </c>
      <c r="C104" s="2">
        <f t="shared" si="4"/>
        <v>-3.5345679012345688</v>
      </c>
      <c r="D104" s="2">
        <f t="shared" si="5"/>
        <v>-3.8535424284806332</v>
      </c>
      <c r="E104" s="2">
        <f t="shared" si="6"/>
        <v>-48.005925925926036</v>
      </c>
      <c r="F104" s="2">
        <f t="shared" si="7"/>
        <v>-0.39314283456190946</v>
      </c>
      <c r="N104" s="1">
        <v>1957</v>
      </c>
      <c r="O104" s="2">
        <v>2.1</v>
      </c>
      <c r="P104" s="1">
        <v>3.84</v>
      </c>
      <c r="Q104" s="2">
        <v>1.9140842351498293</v>
      </c>
    </row>
    <row r="105" spans="1:17" x14ac:dyDescent="0.25">
      <c r="A105" s="1">
        <v>1957</v>
      </c>
      <c r="B105" s="2">
        <v>2.1</v>
      </c>
      <c r="C105" s="2">
        <f t="shared" si="4"/>
        <v>-3.1845679012345687</v>
      </c>
      <c r="D105" s="2">
        <f t="shared" si="5"/>
        <v>-3.519102161517027</v>
      </c>
      <c r="E105" s="2">
        <f t="shared" si="6"/>
        <v>-51.190493827160601</v>
      </c>
      <c r="F105" s="2">
        <f t="shared" si="7"/>
        <v>-3.9122449960789365</v>
      </c>
      <c r="N105" s="1">
        <v>1958</v>
      </c>
      <c r="O105" s="2">
        <v>2.74</v>
      </c>
      <c r="P105" s="1">
        <v>2.88</v>
      </c>
      <c r="Q105" s="2">
        <v>1.2664264400781775</v>
      </c>
    </row>
    <row r="106" spans="1:17" x14ac:dyDescent="0.25">
      <c r="A106" s="1">
        <v>1958</v>
      </c>
      <c r="B106" s="2">
        <v>2.74</v>
      </c>
      <c r="C106" s="2">
        <f t="shared" si="4"/>
        <v>-2.5445679012345686</v>
      </c>
      <c r="D106" s="2">
        <f t="shared" si="5"/>
        <v>-2.8946618945534208</v>
      </c>
      <c r="E106" s="2">
        <f t="shared" si="6"/>
        <v>-53.735061728395166</v>
      </c>
      <c r="F106" s="2">
        <f t="shared" si="7"/>
        <v>-6.8069068906323569</v>
      </c>
      <c r="N106" s="1">
        <v>1959</v>
      </c>
      <c r="O106" s="2">
        <v>2.39</v>
      </c>
      <c r="P106" s="1">
        <v>0.6</v>
      </c>
      <c r="Q106" s="2">
        <v>4.1078195349737854</v>
      </c>
    </row>
    <row r="107" spans="1:17" x14ac:dyDescent="0.25">
      <c r="A107" s="1">
        <v>1959</v>
      </c>
      <c r="B107" s="2">
        <v>2.39</v>
      </c>
      <c r="C107" s="2">
        <f t="shared" si="4"/>
        <v>-2.8945679012345686</v>
      </c>
      <c r="D107" s="2">
        <f t="shared" si="5"/>
        <v>-3.2602216275898148</v>
      </c>
      <c r="E107" s="2">
        <f t="shared" si="6"/>
        <v>-56.629629629629733</v>
      </c>
      <c r="F107" s="2">
        <f t="shared" si="7"/>
        <v>-10.067128518222171</v>
      </c>
      <c r="N107" s="1">
        <v>1960</v>
      </c>
      <c r="O107" s="2">
        <v>2.0499999999999998</v>
      </c>
      <c r="P107" s="1">
        <v>0.79</v>
      </c>
      <c r="Q107" s="2">
        <v>6.2791036857446585</v>
      </c>
    </row>
    <row r="108" spans="1:17" x14ac:dyDescent="0.25">
      <c r="A108" s="1">
        <v>1960</v>
      </c>
      <c r="B108" s="2">
        <v>2.0499999999999998</v>
      </c>
      <c r="C108" s="2">
        <f t="shared" si="4"/>
        <v>-3.2345679012345689</v>
      </c>
      <c r="D108" s="2">
        <f t="shared" si="5"/>
        <v>-3.615781360626209</v>
      </c>
      <c r="E108" s="2">
        <f t="shared" si="6"/>
        <v>-59.864197530864303</v>
      </c>
      <c r="F108" s="2">
        <f t="shared" si="7"/>
        <v>-13.682909878848381</v>
      </c>
      <c r="N108" s="1">
        <v>1961</v>
      </c>
      <c r="O108" s="2">
        <v>2.2000000000000002</v>
      </c>
      <c r="P108" s="1">
        <v>3.25</v>
      </c>
      <c r="Q108" s="2">
        <v>2.675820755411209</v>
      </c>
    </row>
    <row r="109" spans="1:17" x14ac:dyDescent="0.25">
      <c r="A109" s="1">
        <v>1961</v>
      </c>
      <c r="B109" s="2">
        <v>2.2000000000000002</v>
      </c>
      <c r="C109" s="2">
        <f t="shared" si="4"/>
        <v>-3.0845679012345686</v>
      </c>
      <c r="D109" s="2">
        <f t="shared" si="5"/>
        <v>-3.4813410936626026</v>
      </c>
      <c r="E109" s="2">
        <f t="shared" si="6"/>
        <v>-62.948765432098874</v>
      </c>
      <c r="F109" s="2">
        <f t="shared" si="7"/>
        <v>-17.164250972510985</v>
      </c>
      <c r="N109" s="1">
        <v>1962</v>
      </c>
      <c r="O109" s="2">
        <v>2.96</v>
      </c>
      <c r="P109" s="1">
        <v>4.2</v>
      </c>
      <c r="Q109" s="2">
        <v>1.095005743308036</v>
      </c>
    </row>
    <row r="110" spans="1:17" x14ac:dyDescent="0.25">
      <c r="A110" s="1">
        <v>1962</v>
      </c>
      <c r="B110" s="2">
        <v>2.96</v>
      </c>
      <c r="C110" s="2">
        <f t="shared" si="4"/>
        <v>-2.3245679012345688</v>
      </c>
      <c r="D110" s="2">
        <f t="shared" si="5"/>
        <v>-2.7369008266989931</v>
      </c>
      <c r="E110" s="2">
        <f t="shared" si="6"/>
        <v>-65.27333333333344</v>
      </c>
      <c r="F110" s="2">
        <f t="shared" si="7"/>
        <v>-19.901151799209977</v>
      </c>
      <c r="N110" s="1">
        <v>1963</v>
      </c>
      <c r="O110" s="2">
        <v>2.76</v>
      </c>
      <c r="P110" s="1">
        <v>2.11</v>
      </c>
      <c r="Q110" s="2">
        <v>4.8778898882174246</v>
      </c>
    </row>
    <row r="111" spans="1:17" x14ac:dyDescent="0.25">
      <c r="A111" s="1">
        <v>1963</v>
      </c>
      <c r="B111" s="2">
        <v>2.76</v>
      </c>
      <c r="C111" s="2">
        <f t="shared" si="4"/>
        <v>-2.524567901234569</v>
      </c>
      <c r="D111" s="2">
        <f t="shared" si="5"/>
        <v>-2.9524605597353872</v>
      </c>
      <c r="E111" s="2">
        <f t="shared" si="6"/>
        <v>-67.797901234568002</v>
      </c>
      <c r="F111" s="2">
        <f t="shared" si="7"/>
        <v>-22.853612358945362</v>
      </c>
      <c r="N111" s="1">
        <v>1964</v>
      </c>
      <c r="O111" s="2">
        <v>2.2200000000000002</v>
      </c>
      <c r="P111" s="1">
        <v>3.23</v>
      </c>
      <c r="Q111" s="2">
        <v>5.5379966530498876</v>
      </c>
    </row>
    <row r="112" spans="1:17" x14ac:dyDescent="0.25">
      <c r="A112" s="1">
        <v>1964</v>
      </c>
      <c r="B112" s="2">
        <v>2.2200000000000002</v>
      </c>
      <c r="C112" s="2">
        <f t="shared" si="4"/>
        <v>-3.0645679012345686</v>
      </c>
      <c r="D112" s="2">
        <f t="shared" si="5"/>
        <v>-3.5080202927717807</v>
      </c>
      <c r="E112" s="2">
        <f t="shared" si="6"/>
        <v>-70.86246913580257</v>
      </c>
      <c r="F112" s="2">
        <f t="shared" si="7"/>
        <v>-26.361632651717144</v>
      </c>
      <c r="N112" s="1">
        <v>1965</v>
      </c>
      <c r="O112" s="2">
        <v>2.25</v>
      </c>
      <c r="P112" s="1">
        <v>4.26</v>
      </c>
      <c r="Q112" s="2">
        <v>2.1288713242867487</v>
      </c>
    </row>
    <row r="113" spans="1:17" x14ac:dyDescent="0.25">
      <c r="A113" s="1">
        <v>1965</v>
      </c>
      <c r="B113" s="2">
        <v>2.25</v>
      </c>
      <c r="C113" s="2">
        <f t="shared" si="4"/>
        <v>-3.0345679012345688</v>
      </c>
      <c r="D113" s="2">
        <f t="shared" si="5"/>
        <v>-3.4935800258081748</v>
      </c>
      <c r="E113" s="2">
        <f t="shared" si="6"/>
        <v>-73.897037037037137</v>
      </c>
      <c r="F113" s="2">
        <f t="shared" si="7"/>
        <v>-29.855212677525319</v>
      </c>
      <c r="N113" s="1">
        <v>1966</v>
      </c>
      <c r="O113" s="2">
        <v>3.01</v>
      </c>
      <c r="P113" s="1">
        <v>4</v>
      </c>
      <c r="Q113" s="2">
        <v>1.5654900631382702</v>
      </c>
    </row>
    <row r="114" spans="1:17" x14ac:dyDescent="0.25">
      <c r="A114" s="1">
        <v>1966</v>
      </c>
      <c r="B114" s="2">
        <v>3.01</v>
      </c>
      <c r="C114" s="2">
        <f t="shared" si="4"/>
        <v>-2.274567901234569</v>
      </c>
      <c r="D114" s="2">
        <f t="shared" si="5"/>
        <v>-2.749139758844569</v>
      </c>
      <c r="E114" s="2">
        <f t="shared" si="6"/>
        <v>-76.171604938271713</v>
      </c>
      <c r="F114" s="2">
        <f t="shared" si="7"/>
        <v>-32.604352436369886</v>
      </c>
      <c r="N114" s="1">
        <v>1967</v>
      </c>
      <c r="O114" s="2">
        <v>3.49</v>
      </c>
      <c r="P114" s="1">
        <v>2.2400000000000002</v>
      </c>
      <c r="Q114" s="2">
        <v>2.7816578801123484</v>
      </c>
    </row>
    <row r="115" spans="1:17" x14ac:dyDescent="0.25">
      <c r="A115" s="1">
        <v>1967</v>
      </c>
      <c r="B115" s="2">
        <v>3.49</v>
      </c>
      <c r="C115" s="2">
        <f t="shared" si="4"/>
        <v>-1.7945679012345686</v>
      </c>
      <c r="D115" s="2">
        <f t="shared" si="5"/>
        <v>-2.2846994918809624</v>
      </c>
      <c r="E115" s="2">
        <f t="shared" si="6"/>
        <v>-77.966172839506285</v>
      </c>
      <c r="F115" s="2">
        <f t="shared" si="7"/>
        <v>-34.889051928250851</v>
      </c>
      <c r="N115" s="1">
        <v>1968</v>
      </c>
      <c r="O115" s="2">
        <v>3.46</v>
      </c>
      <c r="P115" s="1">
        <v>4</v>
      </c>
      <c r="Q115" s="2">
        <v>5.4491223113631122</v>
      </c>
    </row>
    <row r="116" spans="1:17" x14ac:dyDescent="0.25">
      <c r="A116" s="1">
        <v>1968</v>
      </c>
      <c r="B116" s="2">
        <v>3.46</v>
      </c>
      <c r="C116" s="2">
        <f t="shared" si="4"/>
        <v>-1.8245679012345688</v>
      </c>
      <c r="D116" s="2">
        <f t="shared" si="5"/>
        <v>-2.3302592249173566</v>
      </c>
      <c r="E116" s="2">
        <f t="shared" si="6"/>
        <v>-79.790740740740858</v>
      </c>
      <c r="F116" s="2">
        <f t="shared" si="7"/>
        <v>-37.219311153168206</v>
      </c>
      <c r="N116" s="1">
        <v>1969</v>
      </c>
      <c r="O116" s="2">
        <v>3.6</v>
      </c>
      <c r="P116" s="1">
        <v>5.2</v>
      </c>
      <c r="Q116" s="2">
        <v>1.921658539139159</v>
      </c>
    </row>
    <row r="117" spans="1:17" x14ac:dyDescent="0.25">
      <c r="A117" s="1">
        <v>1969</v>
      </c>
      <c r="B117" s="2">
        <v>3.6</v>
      </c>
      <c r="C117" s="2">
        <f t="shared" si="4"/>
        <v>-1.6845679012345687</v>
      </c>
      <c r="D117" s="2">
        <f t="shared" si="5"/>
        <v>-2.2058189579537504</v>
      </c>
      <c r="E117" s="2">
        <f t="shared" si="6"/>
        <v>-81.475308641975431</v>
      </c>
      <c r="F117" s="2">
        <f t="shared" si="7"/>
        <v>-39.425130111121959</v>
      </c>
      <c r="N117" s="1">
        <v>1970</v>
      </c>
      <c r="O117" s="2">
        <v>3.85</v>
      </c>
      <c r="P117" s="1">
        <v>6.52</v>
      </c>
      <c r="Q117" s="2">
        <v>2.7164955228660972</v>
      </c>
    </row>
    <row r="118" spans="1:17" x14ac:dyDescent="0.25">
      <c r="A118" s="1">
        <v>1970</v>
      </c>
      <c r="B118" s="2">
        <v>3.85</v>
      </c>
      <c r="C118" s="2">
        <f t="shared" si="4"/>
        <v>-1.4345679012345687</v>
      </c>
      <c r="D118" s="2">
        <f t="shared" si="5"/>
        <v>-1.9713786909901443</v>
      </c>
      <c r="E118" s="2">
        <f t="shared" si="6"/>
        <v>-82.909876543210004</v>
      </c>
      <c r="F118" s="2">
        <f t="shared" si="7"/>
        <v>-41.396508802112102</v>
      </c>
      <c r="N118" s="1">
        <v>1971</v>
      </c>
      <c r="O118" s="2">
        <v>4.5</v>
      </c>
      <c r="P118" s="1">
        <v>9.41</v>
      </c>
      <c r="Q118" s="2">
        <v>3.4793351963524088</v>
      </c>
    </row>
    <row r="119" spans="1:17" x14ac:dyDescent="0.25">
      <c r="A119" s="1">
        <v>1971</v>
      </c>
      <c r="B119" s="2">
        <v>4.5</v>
      </c>
      <c r="C119" s="2">
        <f t="shared" si="4"/>
        <v>-0.78456790123456877</v>
      </c>
      <c r="D119" s="2">
        <f t="shared" si="5"/>
        <v>-1.3369384240265347</v>
      </c>
      <c r="E119" s="2">
        <f t="shared" si="6"/>
        <v>-83.694444444444571</v>
      </c>
      <c r="F119" s="2">
        <f t="shared" si="7"/>
        <v>-42.733447226138637</v>
      </c>
      <c r="N119" s="1">
        <v>1972</v>
      </c>
      <c r="O119" s="2">
        <v>4.0999999999999996</v>
      </c>
      <c r="P119" s="1">
        <v>7.19</v>
      </c>
      <c r="Q119" s="2">
        <v>4.294469807662793</v>
      </c>
    </row>
    <row r="120" spans="1:17" x14ac:dyDescent="0.25">
      <c r="A120" s="1">
        <v>1972</v>
      </c>
      <c r="B120" s="2">
        <v>4.0999999999999996</v>
      </c>
      <c r="C120" s="2">
        <f t="shared" si="4"/>
        <v>-1.1845679012345691</v>
      </c>
      <c r="D120" s="2">
        <f t="shared" si="5"/>
        <v>-1.752498157062929</v>
      </c>
      <c r="E120" s="2">
        <f t="shared" si="6"/>
        <v>-84.879012345679143</v>
      </c>
      <c r="F120" s="2">
        <f t="shared" si="7"/>
        <v>-44.485945383201567</v>
      </c>
      <c r="N120" s="1">
        <v>1973</v>
      </c>
      <c r="O120" s="2">
        <v>3.4</v>
      </c>
      <c r="P120" s="1">
        <v>9.35</v>
      </c>
      <c r="Q120" s="2">
        <v>6.5160745192635261</v>
      </c>
    </row>
    <row r="121" spans="1:17" x14ac:dyDescent="0.25">
      <c r="A121" s="1">
        <v>1973</v>
      </c>
      <c r="B121" s="2">
        <v>3.4</v>
      </c>
      <c r="C121" s="2">
        <f t="shared" si="4"/>
        <v>-1.8845679012345689</v>
      </c>
      <c r="D121" s="2">
        <f t="shared" si="5"/>
        <v>-2.4680578900993226</v>
      </c>
      <c r="E121" s="2">
        <f t="shared" si="6"/>
        <v>-86.763580246913719</v>
      </c>
      <c r="F121" s="2">
        <f t="shared" si="7"/>
        <v>-46.954003273300891</v>
      </c>
      <c r="N121" s="1">
        <v>1974</v>
      </c>
      <c r="O121" s="2">
        <v>3.8</v>
      </c>
      <c r="P121" s="1">
        <v>15.73</v>
      </c>
      <c r="Q121" s="2">
        <v>-2.4726740474140314</v>
      </c>
    </row>
    <row r="122" spans="1:17" x14ac:dyDescent="0.25">
      <c r="A122" s="1">
        <v>1974</v>
      </c>
      <c r="B122" s="2">
        <v>3.8</v>
      </c>
      <c r="C122" s="2">
        <f t="shared" si="4"/>
        <v>-1.4845679012345689</v>
      </c>
      <c r="D122" s="2">
        <f t="shared" si="5"/>
        <v>-2.0836176231357166</v>
      </c>
      <c r="E122" s="2">
        <f t="shared" si="6"/>
        <v>-88.248148148148289</v>
      </c>
      <c r="F122" s="2">
        <f t="shared" si="7"/>
        <v>-49.037620896436607</v>
      </c>
      <c r="N122" s="1">
        <v>1975</v>
      </c>
      <c r="O122" s="2">
        <v>5.0999999999999996</v>
      </c>
      <c r="P122" s="1">
        <v>22.7</v>
      </c>
      <c r="Q122" s="2">
        <v>-1.4883431703480596</v>
      </c>
    </row>
    <row r="123" spans="1:17" x14ac:dyDescent="0.25">
      <c r="A123" s="1">
        <v>1975</v>
      </c>
      <c r="B123" s="2">
        <v>5.0999999999999996</v>
      </c>
      <c r="C123" s="2">
        <f t="shared" si="4"/>
        <v>-0.18456790123456912</v>
      </c>
      <c r="D123" s="2">
        <f t="shared" si="5"/>
        <v>-0.79917735617211072</v>
      </c>
      <c r="E123" s="2">
        <f t="shared" si="6"/>
        <v>-88.432716049382861</v>
      </c>
      <c r="F123" s="2">
        <f t="shared" si="7"/>
        <v>-49.836798252608716</v>
      </c>
      <c r="N123" s="1">
        <v>1976</v>
      </c>
      <c r="O123" s="2">
        <v>5.5</v>
      </c>
      <c r="P123" s="1">
        <v>15.66</v>
      </c>
      <c r="Q123" s="2">
        <v>2.9217804483081835</v>
      </c>
    </row>
    <row r="124" spans="1:17" x14ac:dyDescent="0.25">
      <c r="A124" s="1">
        <v>1976</v>
      </c>
      <c r="B124" s="2">
        <v>5.5</v>
      </c>
      <c r="C124" s="2">
        <f t="shared" si="4"/>
        <v>0.21543209876543123</v>
      </c>
      <c r="D124" s="2">
        <f t="shared" si="5"/>
        <v>-0.41473708920850427</v>
      </c>
      <c r="E124" s="2">
        <f t="shared" si="6"/>
        <v>-88.217283950617428</v>
      </c>
      <c r="F124" s="2">
        <f t="shared" si="7"/>
        <v>-50.251535341817217</v>
      </c>
      <c r="N124" s="1">
        <v>1977</v>
      </c>
      <c r="O124" s="2">
        <v>5.7</v>
      </c>
      <c r="P124" s="1">
        <v>14.94</v>
      </c>
      <c r="Q124" s="2">
        <v>2.4632141729593826</v>
      </c>
    </row>
    <row r="125" spans="1:17" x14ac:dyDescent="0.25">
      <c r="A125" s="1">
        <v>1977</v>
      </c>
      <c r="B125" s="2">
        <v>5.7</v>
      </c>
      <c r="C125" s="2">
        <f t="shared" si="4"/>
        <v>0.41543209876543141</v>
      </c>
      <c r="D125" s="2">
        <f t="shared" si="5"/>
        <v>-0.230296822244898</v>
      </c>
      <c r="E125" s="2">
        <f t="shared" si="6"/>
        <v>-87.801851851851993</v>
      </c>
      <c r="F125" s="2">
        <f t="shared" si="7"/>
        <v>-50.481832164062112</v>
      </c>
      <c r="N125" s="1">
        <v>1978</v>
      </c>
      <c r="O125" s="2">
        <v>5.3</v>
      </c>
      <c r="P125" s="1">
        <v>7.47</v>
      </c>
      <c r="Q125" s="2">
        <v>4.1952849452385408</v>
      </c>
    </row>
    <row r="126" spans="1:17" x14ac:dyDescent="0.25">
      <c r="A126" s="1">
        <v>1978</v>
      </c>
      <c r="B126" s="2">
        <v>5.3</v>
      </c>
      <c r="C126" s="2">
        <f t="shared" si="4"/>
        <v>1.5432098765431057E-2</v>
      </c>
      <c r="D126" s="2">
        <f t="shared" si="5"/>
        <v>-0.64585655528129227</v>
      </c>
      <c r="E126" s="2">
        <f t="shared" si="6"/>
        <v>-87.786419753086562</v>
      </c>
      <c r="F126" s="2">
        <f t="shared" si="7"/>
        <v>-51.127688719343404</v>
      </c>
      <c r="N126" s="1">
        <v>1979</v>
      </c>
      <c r="O126" s="2">
        <v>5.6</v>
      </c>
      <c r="P126" s="1">
        <v>11.37</v>
      </c>
      <c r="Q126" s="2">
        <v>3.735497405803585</v>
      </c>
    </row>
    <row r="127" spans="1:17" x14ac:dyDescent="0.25">
      <c r="A127" s="1">
        <v>1979</v>
      </c>
      <c r="B127" s="2">
        <v>5.6</v>
      </c>
      <c r="C127" s="2">
        <f t="shared" si="4"/>
        <v>0.31543209876543088</v>
      </c>
      <c r="D127" s="2">
        <f t="shared" si="5"/>
        <v>-0.3614162883176828</v>
      </c>
      <c r="E127" s="2">
        <f t="shared" si="6"/>
        <v>-87.470987654321135</v>
      </c>
      <c r="F127" s="2">
        <f t="shared" si="7"/>
        <v>-51.489105007661088</v>
      </c>
      <c r="N127" s="1">
        <v>1980</v>
      </c>
      <c r="O127" s="2">
        <v>8.3000000000000007</v>
      </c>
      <c r="P127" s="1">
        <v>15.15</v>
      </c>
      <c r="Q127" s="2">
        <v>-2.0411644369360715</v>
      </c>
    </row>
    <row r="128" spans="1:17" x14ac:dyDescent="0.25">
      <c r="A128" s="1">
        <v>1980</v>
      </c>
      <c r="B128" s="2">
        <v>8.3000000000000007</v>
      </c>
      <c r="C128" s="2">
        <f t="shared" si="4"/>
        <v>3.0154320987654319</v>
      </c>
      <c r="D128" s="2">
        <f t="shared" si="5"/>
        <v>2.3230239786459244</v>
      </c>
      <c r="E128" s="2">
        <f t="shared" si="6"/>
        <v>-84.455555555555705</v>
      </c>
      <c r="F128" s="2">
        <f t="shared" si="7"/>
        <v>-49.16608102901516</v>
      </c>
      <c r="N128" s="1">
        <v>1981</v>
      </c>
      <c r="O128" s="2">
        <v>10.3</v>
      </c>
      <c r="P128" s="1">
        <v>11.81</v>
      </c>
      <c r="Q128" s="2">
        <v>-0.77892617673788322</v>
      </c>
    </row>
    <row r="129" spans="1:17" x14ac:dyDescent="0.25">
      <c r="A129" s="1">
        <v>1981</v>
      </c>
      <c r="B129" s="2">
        <v>10.3</v>
      </c>
      <c r="C129" s="2">
        <f t="shared" si="4"/>
        <v>5.0154320987654319</v>
      </c>
      <c r="D129" s="2">
        <f t="shared" si="5"/>
        <v>4.3074642456095305</v>
      </c>
      <c r="E129" s="2">
        <f t="shared" si="6"/>
        <v>-79.440123456790275</v>
      </c>
      <c r="F129" s="2">
        <f t="shared" si="7"/>
        <v>-44.85861678340563</v>
      </c>
      <c r="N129" s="1">
        <v>1982</v>
      </c>
      <c r="O129" s="2">
        <v>11.2</v>
      </c>
      <c r="P129" s="1">
        <v>8.11</v>
      </c>
      <c r="Q129" s="2">
        <v>2.0156719727958148</v>
      </c>
    </row>
    <row r="130" spans="1:17" x14ac:dyDescent="0.25">
      <c r="A130" s="1">
        <v>1982</v>
      </c>
      <c r="B130" s="2">
        <v>11.2</v>
      </c>
      <c r="C130" s="2">
        <f t="shared" si="4"/>
        <v>5.9154320987654305</v>
      </c>
      <c r="D130" s="2">
        <f t="shared" si="5"/>
        <v>5.1919045125731351</v>
      </c>
      <c r="E130" s="2">
        <f t="shared" si="6"/>
        <v>-73.524691358024839</v>
      </c>
      <c r="F130" s="2">
        <f t="shared" si="7"/>
        <v>-39.666712270832491</v>
      </c>
      <c r="N130" s="1">
        <v>1983</v>
      </c>
      <c r="O130" s="2">
        <v>11.7</v>
      </c>
      <c r="P130" s="1">
        <v>4.93</v>
      </c>
      <c r="Q130" s="2">
        <v>4.2205726405090189</v>
      </c>
    </row>
    <row r="131" spans="1:17" x14ac:dyDescent="0.25">
      <c r="A131" s="1">
        <v>1983</v>
      </c>
      <c r="B131" s="2">
        <v>11.7</v>
      </c>
      <c r="C131" s="2">
        <f t="shared" si="4"/>
        <v>6.4154320987654305</v>
      </c>
      <c r="D131" s="2">
        <f t="shared" si="5"/>
        <v>5.6763447795367412</v>
      </c>
      <c r="E131" s="2">
        <f t="shared" si="6"/>
        <v>-67.109259259259403</v>
      </c>
      <c r="F131" s="2">
        <f t="shared" si="7"/>
        <v>-33.99036749129575</v>
      </c>
      <c r="N131" s="1">
        <v>1984</v>
      </c>
      <c r="O131" s="2">
        <v>11.6</v>
      </c>
      <c r="P131" s="1">
        <v>4.26</v>
      </c>
      <c r="Q131" s="2">
        <v>2.2745669967892184</v>
      </c>
    </row>
    <row r="132" spans="1:17" x14ac:dyDescent="0.25">
      <c r="A132" s="1">
        <v>1984</v>
      </c>
      <c r="B132" s="2">
        <v>11.6</v>
      </c>
      <c r="C132" s="2">
        <f t="shared" ref="C132:C164" si="8">B132-J$3</f>
        <v>6.3154320987654309</v>
      </c>
      <c r="D132" s="2">
        <f t="shared" ref="D132:D164" si="9">B132 - (J$7 + I$7*A132)</f>
        <v>5.5607850465003477</v>
      </c>
      <c r="E132" s="2">
        <f t="shared" si="6"/>
        <v>-60.793827160493976</v>
      </c>
      <c r="F132" s="2">
        <f t="shared" si="7"/>
        <v>-28.4295824447954</v>
      </c>
      <c r="N132" s="1">
        <v>1985</v>
      </c>
      <c r="O132" s="2">
        <v>11.3</v>
      </c>
      <c r="P132" s="1">
        <v>4.92</v>
      </c>
      <c r="Q132" s="2">
        <v>4.1873056545207561</v>
      </c>
    </row>
    <row r="133" spans="1:17" x14ac:dyDescent="0.25">
      <c r="A133" s="1">
        <v>1985</v>
      </c>
      <c r="B133" s="2">
        <v>11.3</v>
      </c>
      <c r="C133" s="2">
        <f t="shared" si="8"/>
        <v>6.0154320987654319</v>
      </c>
      <c r="D133" s="2">
        <f t="shared" si="9"/>
        <v>5.2452253134639548</v>
      </c>
      <c r="E133" s="2">
        <f t="shared" ref="E133:E164" si="10">E132+C133</f>
        <v>-54.778395061728546</v>
      </c>
      <c r="F133" s="2">
        <f t="shared" ref="F133:F164" si="11">F132+D133</f>
        <v>-23.184357131331446</v>
      </c>
      <c r="N133" s="1">
        <v>1986</v>
      </c>
      <c r="O133" s="2">
        <v>11.2</v>
      </c>
      <c r="P133" s="1">
        <v>3.33</v>
      </c>
      <c r="Q133" s="2">
        <v>3.1532520829818793</v>
      </c>
    </row>
    <row r="134" spans="1:17" x14ac:dyDescent="0.25">
      <c r="A134" s="1">
        <v>1986</v>
      </c>
      <c r="B134" s="2">
        <v>11.2</v>
      </c>
      <c r="C134" s="2">
        <f t="shared" si="8"/>
        <v>5.9154320987654305</v>
      </c>
      <c r="D134" s="2">
        <f t="shared" si="9"/>
        <v>5.1296655804275595</v>
      </c>
      <c r="E134" s="2">
        <f t="shared" si="10"/>
        <v>-48.862962962963117</v>
      </c>
      <c r="F134" s="2">
        <f t="shared" si="11"/>
        <v>-18.054691550903886</v>
      </c>
      <c r="N134" s="1">
        <v>1987</v>
      </c>
      <c r="O134" s="2">
        <v>9.5</v>
      </c>
      <c r="P134" s="1">
        <v>3.2</v>
      </c>
      <c r="Q134" s="2">
        <v>5.3594846534648326</v>
      </c>
    </row>
    <row r="135" spans="1:17" x14ac:dyDescent="0.25">
      <c r="A135" s="1">
        <v>1987</v>
      </c>
      <c r="B135" s="2">
        <v>9.5</v>
      </c>
      <c r="C135" s="2">
        <f t="shared" si="8"/>
        <v>4.2154320987654312</v>
      </c>
      <c r="D135" s="2">
        <f t="shared" si="9"/>
        <v>3.4141058473911698</v>
      </c>
      <c r="E135" s="2">
        <f t="shared" si="10"/>
        <v>-44.647530864197684</v>
      </c>
      <c r="F135" s="2">
        <f t="shared" si="11"/>
        <v>-14.640585703512716</v>
      </c>
      <c r="N135" s="1">
        <v>1988</v>
      </c>
      <c r="O135" s="2">
        <v>7.9</v>
      </c>
      <c r="P135" s="1">
        <v>3.76</v>
      </c>
      <c r="Q135" s="2">
        <v>5.787399960560208</v>
      </c>
    </row>
    <row r="136" spans="1:17" x14ac:dyDescent="0.25">
      <c r="A136" s="1">
        <v>1988</v>
      </c>
      <c r="B136" s="2">
        <v>7.9</v>
      </c>
      <c r="C136" s="2">
        <f t="shared" si="8"/>
        <v>2.6154320987654316</v>
      </c>
      <c r="D136" s="2">
        <f t="shared" si="9"/>
        <v>1.7985461143547763</v>
      </c>
      <c r="E136" s="2">
        <f t="shared" si="10"/>
        <v>-42.032098765432252</v>
      </c>
      <c r="F136" s="2">
        <f t="shared" si="11"/>
        <v>-12.84203958915794</v>
      </c>
      <c r="N136" s="1">
        <v>1989</v>
      </c>
      <c r="O136" s="2">
        <v>7</v>
      </c>
      <c r="P136" s="1">
        <v>5.24</v>
      </c>
      <c r="Q136" s="2">
        <v>2.5828950683305862</v>
      </c>
    </row>
    <row r="137" spans="1:17" x14ac:dyDescent="0.25">
      <c r="A137" s="1">
        <v>1989</v>
      </c>
      <c r="B137" s="2">
        <v>7</v>
      </c>
      <c r="C137" s="2">
        <f t="shared" si="8"/>
        <v>1.7154320987654312</v>
      </c>
      <c r="D137" s="2">
        <f t="shared" si="9"/>
        <v>0.88298638131838203</v>
      </c>
      <c r="E137" s="2">
        <f t="shared" si="10"/>
        <v>-40.316666666666819</v>
      </c>
      <c r="F137" s="2">
        <f t="shared" si="11"/>
        <v>-11.959053207839558</v>
      </c>
      <c r="N137" s="1">
        <v>1990</v>
      </c>
      <c r="O137" s="2">
        <v>7.6</v>
      </c>
      <c r="P137" s="1">
        <v>6.97</v>
      </c>
      <c r="Q137" s="2">
        <v>0.71688295799455659</v>
      </c>
    </row>
    <row r="138" spans="1:17" x14ac:dyDescent="0.25">
      <c r="A138" s="1">
        <v>1990</v>
      </c>
      <c r="B138" s="2">
        <v>7.6</v>
      </c>
      <c r="C138" s="2">
        <f t="shared" si="8"/>
        <v>2.3154320987654309</v>
      </c>
      <c r="D138" s="2">
        <f t="shared" si="9"/>
        <v>1.4674266482819878</v>
      </c>
      <c r="E138" s="2">
        <f t="shared" si="10"/>
        <v>-38.001234567901392</v>
      </c>
      <c r="F138" s="2">
        <f t="shared" si="11"/>
        <v>-10.49162655955757</v>
      </c>
      <c r="N138" s="1">
        <v>1991</v>
      </c>
      <c r="O138" s="2">
        <v>9.5</v>
      </c>
      <c r="P138" s="1">
        <v>7.53</v>
      </c>
      <c r="Q138" s="2">
        <v>-1.1189840539413183</v>
      </c>
    </row>
    <row r="139" spans="1:17" x14ac:dyDescent="0.25">
      <c r="A139" s="1">
        <v>1991</v>
      </c>
      <c r="B139" s="2">
        <v>9.5</v>
      </c>
      <c r="C139" s="2">
        <f t="shared" si="8"/>
        <v>4.2154320987654312</v>
      </c>
      <c r="D139" s="2">
        <f t="shared" si="9"/>
        <v>3.3518669152455942</v>
      </c>
      <c r="E139" s="2">
        <f t="shared" si="10"/>
        <v>-33.785802469135959</v>
      </c>
      <c r="F139" s="2">
        <f t="shared" si="11"/>
        <v>-7.139759644311976</v>
      </c>
      <c r="N139" s="1">
        <v>1992</v>
      </c>
      <c r="O139" s="2">
        <v>10.5</v>
      </c>
      <c r="P139" s="1">
        <v>4.26</v>
      </c>
      <c r="Q139" s="2">
        <v>0.3598724187238389</v>
      </c>
    </row>
    <row r="140" spans="1:17" x14ac:dyDescent="0.25">
      <c r="A140" s="1">
        <v>1992</v>
      </c>
      <c r="B140" s="2">
        <v>10.5</v>
      </c>
      <c r="C140" s="2">
        <f t="shared" si="8"/>
        <v>5.2154320987654312</v>
      </c>
      <c r="D140" s="2">
        <f t="shared" si="9"/>
        <v>4.3363071822092003</v>
      </c>
      <c r="E140" s="2">
        <f t="shared" si="10"/>
        <v>-28.570370370370526</v>
      </c>
      <c r="F140" s="2">
        <f t="shared" si="11"/>
        <v>-2.8034524621027757</v>
      </c>
      <c r="N140" s="1">
        <v>1993</v>
      </c>
      <c r="O140" s="2">
        <v>10.3</v>
      </c>
      <c r="P140" s="1">
        <v>2.5099999999999998</v>
      </c>
      <c r="Q140" s="2">
        <v>2.5070136799385807</v>
      </c>
    </row>
    <row r="141" spans="1:17" x14ac:dyDescent="0.25">
      <c r="A141" s="1">
        <v>1993</v>
      </c>
      <c r="B141" s="2">
        <v>10.3</v>
      </c>
      <c r="C141" s="2">
        <f t="shared" si="8"/>
        <v>5.0154320987654319</v>
      </c>
      <c r="D141" s="2">
        <f t="shared" si="9"/>
        <v>4.1207474491728071</v>
      </c>
      <c r="E141" s="2">
        <f t="shared" si="10"/>
        <v>-23.554938271605096</v>
      </c>
      <c r="F141" s="2">
        <f t="shared" si="11"/>
        <v>1.3172949870700315</v>
      </c>
      <c r="N141" s="1">
        <v>1994</v>
      </c>
      <c r="O141" s="2">
        <v>8.9</v>
      </c>
      <c r="P141" s="1">
        <v>1.98</v>
      </c>
      <c r="Q141" s="2">
        <v>3.8850747697113945</v>
      </c>
    </row>
    <row r="142" spans="1:17" x14ac:dyDescent="0.25">
      <c r="A142" s="1">
        <v>1994</v>
      </c>
      <c r="B142" s="2">
        <v>8.9</v>
      </c>
      <c r="C142" s="2">
        <f t="shared" si="8"/>
        <v>3.6154320987654316</v>
      </c>
      <c r="D142" s="2">
        <f t="shared" si="9"/>
        <v>2.7051877161364128</v>
      </c>
      <c r="E142" s="2">
        <f t="shared" si="10"/>
        <v>-19.939506172839664</v>
      </c>
      <c r="F142" s="2">
        <f t="shared" si="11"/>
        <v>4.0224827032064443</v>
      </c>
      <c r="N142" s="1">
        <v>1995</v>
      </c>
      <c r="O142" s="2">
        <v>8.4</v>
      </c>
      <c r="P142" s="1">
        <v>2.66</v>
      </c>
      <c r="Q142" s="2">
        <v>2.5063728506420233</v>
      </c>
    </row>
    <row r="143" spans="1:17" x14ac:dyDescent="0.25">
      <c r="A143" s="1">
        <v>1995</v>
      </c>
      <c r="B143" s="2">
        <v>8.4</v>
      </c>
      <c r="C143" s="2">
        <f t="shared" si="8"/>
        <v>3.1154320987654316</v>
      </c>
      <c r="D143" s="2">
        <f t="shared" si="9"/>
        <v>2.1896279831000225</v>
      </c>
      <c r="E143" s="2">
        <f t="shared" si="10"/>
        <v>-16.824074074074232</v>
      </c>
      <c r="F143" s="2">
        <f t="shared" si="11"/>
        <v>6.2121106863064668</v>
      </c>
      <c r="N143" s="1">
        <v>1996</v>
      </c>
      <c r="O143" s="2">
        <v>7.7</v>
      </c>
      <c r="P143" s="1">
        <v>2.4</v>
      </c>
      <c r="Q143" s="2">
        <v>2.548734414139858</v>
      </c>
    </row>
    <row r="144" spans="1:17" x14ac:dyDescent="0.25">
      <c r="A144" s="1">
        <v>1996</v>
      </c>
      <c r="B144" s="2">
        <v>7.7</v>
      </c>
      <c r="C144" s="2">
        <f t="shared" si="8"/>
        <v>2.4154320987654314</v>
      </c>
      <c r="D144" s="2">
        <f t="shared" si="9"/>
        <v>1.4740682500636284</v>
      </c>
      <c r="E144" s="2">
        <f t="shared" si="10"/>
        <v>-14.4086419753088</v>
      </c>
      <c r="F144" s="2">
        <f t="shared" si="11"/>
        <v>7.6861789363700952</v>
      </c>
      <c r="N144" s="1">
        <v>1997</v>
      </c>
      <c r="O144" s="2">
        <v>6.4</v>
      </c>
      <c r="P144" s="1">
        <v>1.82</v>
      </c>
      <c r="Q144" s="2">
        <v>3.1271784637724807</v>
      </c>
    </row>
    <row r="145" spans="1:17" x14ac:dyDescent="0.25">
      <c r="A145" s="1">
        <v>1997</v>
      </c>
      <c r="B145" s="2">
        <v>6.4</v>
      </c>
      <c r="C145" s="2">
        <f t="shared" si="8"/>
        <v>1.1154320987654316</v>
      </c>
      <c r="D145" s="2">
        <f t="shared" si="9"/>
        <v>0.15850851702723467</v>
      </c>
      <c r="E145" s="2">
        <f t="shared" si="10"/>
        <v>-13.293209876543369</v>
      </c>
      <c r="F145" s="2">
        <f t="shared" si="11"/>
        <v>7.8446874533973299</v>
      </c>
      <c r="N145" s="1">
        <v>1998</v>
      </c>
      <c r="O145" s="2">
        <v>6.2</v>
      </c>
      <c r="P145" s="1">
        <v>1.56</v>
      </c>
      <c r="Q145" s="2">
        <v>3.1907793688143329</v>
      </c>
    </row>
    <row r="146" spans="1:17" x14ac:dyDescent="0.25">
      <c r="A146" s="1">
        <v>1998</v>
      </c>
      <c r="B146" s="2">
        <v>6.2</v>
      </c>
      <c r="C146" s="2">
        <f t="shared" si="8"/>
        <v>0.91543209876543141</v>
      </c>
      <c r="D146" s="2">
        <f t="shared" si="9"/>
        <v>-5.7051216009159411E-2</v>
      </c>
      <c r="E146" s="2">
        <f t="shared" si="10"/>
        <v>-12.377777777777936</v>
      </c>
      <c r="F146" s="2">
        <f t="shared" si="11"/>
        <v>7.7876362373881705</v>
      </c>
      <c r="N146" s="1">
        <v>1999</v>
      </c>
      <c r="O146" s="2">
        <v>5.9</v>
      </c>
      <c r="P146" s="1">
        <v>1.33</v>
      </c>
      <c r="Q146" s="2">
        <v>3.2833482052122918</v>
      </c>
    </row>
    <row r="147" spans="1:17" x14ac:dyDescent="0.25">
      <c r="A147" s="1">
        <v>1999</v>
      </c>
      <c r="B147" s="2">
        <v>5.9</v>
      </c>
      <c r="C147" s="2">
        <f t="shared" si="8"/>
        <v>0.61543209876543159</v>
      </c>
      <c r="D147" s="2">
        <f t="shared" si="9"/>
        <v>-0.37261094904555314</v>
      </c>
      <c r="E147" s="2">
        <f t="shared" si="10"/>
        <v>-11.762345679012505</v>
      </c>
      <c r="F147" s="2">
        <f t="shared" si="11"/>
        <v>7.4150252883426173</v>
      </c>
      <c r="N147" s="1">
        <v>2000</v>
      </c>
      <c r="O147" s="2">
        <v>5.2</v>
      </c>
      <c r="P147" s="1">
        <v>0.8</v>
      </c>
      <c r="Q147" s="2">
        <v>3.7449624464971407</v>
      </c>
    </row>
    <row r="148" spans="1:17" x14ac:dyDescent="0.25">
      <c r="A148" s="1">
        <v>2000</v>
      </c>
      <c r="B148" s="2">
        <v>5.2</v>
      </c>
      <c r="C148" s="2">
        <f t="shared" si="8"/>
        <v>-8.4567901234568588E-2</v>
      </c>
      <c r="D148" s="2">
        <f t="shared" si="9"/>
        <v>-1.0881706820819472</v>
      </c>
      <c r="E148" s="2">
        <f t="shared" si="10"/>
        <v>-11.846913580247072</v>
      </c>
      <c r="F148" s="2">
        <f t="shared" si="11"/>
        <v>6.3268546062606701</v>
      </c>
      <c r="N148" s="1">
        <v>2001</v>
      </c>
      <c r="O148" s="2">
        <v>5.2</v>
      </c>
      <c r="P148" s="1">
        <v>1.23</v>
      </c>
      <c r="Q148" s="2">
        <v>2.7261073378762575</v>
      </c>
    </row>
    <row r="149" spans="1:17" x14ac:dyDescent="0.25">
      <c r="A149" s="1">
        <v>2001</v>
      </c>
      <c r="B149" s="2">
        <v>5.2</v>
      </c>
      <c r="C149" s="2">
        <f t="shared" si="8"/>
        <v>-8.4567901234568588E-2</v>
      </c>
      <c r="D149" s="2">
        <f t="shared" si="9"/>
        <v>-1.1037304151183411</v>
      </c>
      <c r="E149" s="2">
        <f t="shared" si="10"/>
        <v>-11.93148148148164</v>
      </c>
      <c r="F149" s="2">
        <f t="shared" si="11"/>
        <v>5.223124191142329</v>
      </c>
      <c r="N149" s="1">
        <v>2002</v>
      </c>
      <c r="O149" s="2">
        <v>5</v>
      </c>
      <c r="P149" s="1">
        <v>1.26</v>
      </c>
      <c r="Q149" s="2">
        <v>2.3972482851547596</v>
      </c>
    </row>
    <row r="150" spans="1:17" x14ac:dyDescent="0.25">
      <c r="A150" s="1">
        <v>2002</v>
      </c>
      <c r="B150" s="2">
        <v>5</v>
      </c>
      <c r="C150" s="2">
        <f t="shared" si="8"/>
        <v>-0.28456790123456877</v>
      </c>
      <c r="D150" s="2">
        <f t="shared" si="9"/>
        <v>-1.3192901481547352</v>
      </c>
      <c r="E150" s="2">
        <f t="shared" si="10"/>
        <v>-12.216049382716209</v>
      </c>
      <c r="F150" s="2">
        <f t="shared" si="11"/>
        <v>3.9038340429875937</v>
      </c>
      <c r="N150" s="1">
        <v>2003</v>
      </c>
      <c r="O150" s="2">
        <v>4.8</v>
      </c>
      <c r="P150" s="1">
        <v>1.36</v>
      </c>
      <c r="Q150" s="2">
        <v>3.4661718599695206</v>
      </c>
    </row>
    <row r="151" spans="1:17" x14ac:dyDescent="0.25">
      <c r="A151" s="1">
        <v>2003</v>
      </c>
      <c r="B151" s="2">
        <v>4.8</v>
      </c>
      <c r="C151" s="2">
        <f t="shared" si="8"/>
        <v>-0.48456790123456894</v>
      </c>
      <c r="D151" s="2">
        <f t="shared" si="9"/>
        <v>-1.5348498811911258</v>
      </c>
      <c r="E151" s="2">
        <f t="shared" si="10"/>
        <v>-12.700617283950777</v>
      </c>
      <c r="F151" s="2">
        <f t="shared" si="11"/>
        <v>2.368984161796468</v>
      </c>
      <c r="N151" s="1">
        <v>2004</v>
      </c>
      <c r="O151" s="2">
        <v>4.7</v>
      </c>
      <c r="P151" s="1">
        <v>1.34</v>
      </c>
      <c r="Q151" s="2">
        <v>2.5279435660473695</v>
      </c>
    </row>
    <row r="152" spans="1:17" x14ac:dyDescent="0.25">
      <c r="A152" s="1">
        <v>2004</v>
      </c>
      <c r="B152" s="2">
        <v>4.7</v>
      </c>
      <c r="C152" s="2">
        <f t="shared" si="8"/>
        <v>-0.58456790123456859</v>
      </c>
      <c r="D152" s="2">
        <f t="shared" si="9"/>
        <v>-1.6504096142275193</v>
      </c>
      <c r="E152" s="2">
        <f t="shared" si="10"/>
        <v>-13.285185185185345</v>
      </c>
      <c r="F152" s="2">
        <f t="shared" si="11"/>
        <v>0.71857454756894867</v>
      </c>
      <c r="N152" s="1">
        <v>2005</v>
      </c>
      <c r="O152" s="2">
        <v>5.0999999999999996</v>
      </c>
      <c r="P152" s="1">
        <v>2.06</v>
      </c>
      <c r="Q152" s="2">
        <v>2.9720958036911611</v>
      </c>
    </row>
    <row r="153" spans="1:17" x14ac:dyDescent="0.25">
      <c r="A153" s="1">
        <v>2005</v>
      </c>
      <c r="B153" s="2">
        <v>5.0999999999999996</v>
      </c>
      <c r="C153" s="2">
        <f t="shared" si="8"/>
        <v>-0.18456790123456912</v>
      </c>
      <c r="D153" s="2">
        <f t="shared" si="9"/>
        <v>-1.2659693472639137</v>
      </c>
      <c r="E153" s="2">
        <f t="shared" si="10"/>
        <v>-13.469753086419914</v>
      </c>
      <c r="F153" s="2">
        <f t="shared" si="11"/>
        <v>-0.54739479969496507</v>
      </c>
      <c r="N153" s="1">
        <v>2006</v>
      </c>
      <c r="O153" s="2">
        <v>5.5</v>
      </c>
      <c r="P153" s="1">
        <v>2.33</v>
      </c>
      <c r="Q153" s="2">
        <v>2.5030085565126825</v>
      </c>
    </row>
    <row r="154" spans="1:17" x14ac:dyDescent="0.25">
      <c r="A154" s="1">
        <v>2006</v>
      </c>
      <c r="B154" s="2">
        <v>5.5</v>
      </c>
      <c r="C154" s="2">
        <f t="shared" si="8"/>
        <v>0.21543209876543123</v>
      </c>
      <c r="D154" s="2">
        <f t="shared" si="9"/>
        <v>-0.8815290803003073</v>
      </c>
      <c r="E154" s="2">
        <f t="shared" si="10"/>
        <v>-13.254320987654483</v>
      </c>
      <c r="F154" s="2">
        <f t="shared" si="11"/>
        <v>-1.4289238799952724</v>
      </c>
      <c r="N154" s="1">
        <v>2007</v>
      </c>
      <c r="O154" s="2">
        <v>5.2</v>
      </c>
      <c r="P154" s="1">
        <v>2.3199999999999998</v>
      </c>
      <c r="Q154" s="2">
        <v>2.5558191133840182</v>
      </c>
    </row>
    <row r="155" spans="1:17" x14ac:dyDescent="0.25">
      <c r="A155" s="1">
        <v>2007</v>
      </c>
      <c r="B155" s="2">
        <v>5.2</v>
      </c>
      <c r="C155" s="2">
        <f t="shared" si="8"/>
        <v>-8.4567901234568588E-2</v>
      </c>
      <c r="D155" s="2">
        <f t="shared" si="9"/>
        <v>-1.197088813336701</v>
      </c>
      <c r="E155" s="2">
        <f t="shared" si="10"/>
        <v>-13.338888888889052</v>
      </c>
      <c r="F155" s="2">
        <f t="shared" si="11"/>
        <v>-2.6260126933319734</v>
      </c>
      <c r="N155" s="1">
        <v>2008</v>
      </c>
      <c r="O155" s="2">
        <v>6.5</v>
      </c>
      <c r="P155" s="1">
        <v>3.6</v>
      </c>
      <c r="Q155" s="2">
        <v>-0.62720520071266606</v>
      </c>
    </row>
    <row r="156" spans="1:17" x14ac:dyDescent="0.25">
      <c r="A156" s="1">
        <v>2008</v>
      </c>
      <c r="B156" s="2">
        <v>6.5</v>
      </c>
      <c r="C156" s="2">
        <f t="shared" si="8"/>
        <v>1.2154320987654312</v>
      </c>
      <c r="D156" s="2">
        <f t="shared" si="9"/>
        <v>8.7351453626904885E-2</v>
      </c>
      <c r="E156" s="2">
        <f t="shared" si="10"/>
        <v>-12.123456790123621</v>
      </c>
      <c r="F156" s="2">
        <f t="shared" si="11"/>
        <v>-2.5386612397050685</v>
      </c>
      <c r="N156" s="1">
        <v>2009</v>
      </c>
      <c r="O156" s="2">
        <v>7.7</v>
      </c>
      <c r="P156" s="1">
        <v>2.17</v>
      </c>
      <c r="Q156" s="2">
        <v>-4.3277376087676771</v>
      </c>
    </row>
    <row r="157" spans="1:17" x14ac:dyDescent="0.25">
      <c r="A157" s="1">
        <v>2009</v>
      </c>
      <c r="B157" s="2">
        <v>7.7</v>
      </c>
      <c r="C157" s="2">
        <f t="shared" si="8"/>
        <v>2.4154320987654314</v>
      </c>
      <c r="D157" s="2">
        <f t="shared" si="9"/>
        <v>1.2717917205905112</v>
      </c>
      <c r="E157" s="2">
        <f t="shared" si="10"/>
        <v>-9.7080246913581902</v>
      </c>
      <c r="F157" s="2">
        <f t="shared" si="11"/>
        <v>-1.2668695191145574</v>
      </c>
      <c r="N157" s="1">
        <v>2010</v>
      </c>
      <c r="O157" s="2">
        <v>7.9</v>
      </c>
      <c r="P157" s="1">
        <v>3.3</v>
      </c>
      <c r="Q157" s="2">
        <v>1.9151004277952097</v>
      </c>
    </row>
    <row r="158" spans="1:17" x14ac:dyDescent="0.25">
      <c r="A158" s="1">
        <v>2010</v>
      </c>
      <c r="B158" s="2">
        <v>7.9</v>
      </c>
      <c r="C158" s="2">
        <f t="shared" si="8"/>
        <v>2.6154320987654316</v>
      </c>
      <c r="D158" s="2">
        <f t="shared" si="9"/>
        <v>1.4562319875541174</v>
      </c>
      <c r="E158" s="2">
        <f t="shared" si="10"/>
        <v>-7.0925925925927586</v>
      </c>
      <c r="F158" s="2">
        <f t="shared" si="11"/>
        <v>0.18936246843956006</v>
      </c>
      <c r="N158" s="1">
        <v>2011</v>
      </c>
      <c r="O158" s="2">
        <v>8.3000000000000007</v>
      </c>
      <c r="P158" s="1">
        <v>4.46</v>
      </c>
      <c r="Q158" s="2">
        <v>1.5091229397772707</v>
      </c>
    </row>
    <row r="159" spans="1:17" x14ac:dyDescent="0.25">
      <c r="A159" s="1">
        <v>2011</v>
      </c>
      <c r="B159" s="2">
        <v>8.3000000000000007</v>
      </c>
      <c r="C159" s="2">
        <f t="shared" si="8"/>
        <v>3.0154320987654319</v>
      </c>
      <c r="D159" s="2">
        <f t="shared" si="9"/>
        <v>1.8406722545177239</v>
      </c>
      <c r="E159" s="2">
        <f t="shared" si="10"/>
        <v>-4.0771604938273267</v>
      </c>
      <c r="F159" s="2">
        <f t="shared" si="11"/>
        <v>2.0300347229572839</v>
      </c>
      <c r="N159" s="1">
        <v>2012</v>
      </c>
      <c r="O159" s="2">
        <v>7.8</v>
      </c>
      <c r="P159" s="1">
        <v>2.83</v>
      </c>
      <c r="Q159" s="2">
        <v>1.3130186013936225</v>
      </c>
    </row>
    <row r="160" spans="1:17" x14ac:dyDescent="0.25">
      <c r="A160" s="1">
        <v>2012</v>
      </c>
      <c r="B160" s="2">
        <v>7.8</v>
      </c>
      <c r="C160" s="2">
        <f t="shared" si="8"/>
        <v>2.5154320987654311</v>
      </c>
      <c r="D160" s="2">
        <f t="shared" si="9"/>
        <v>1.3251125214813326</v>
      </c>
      <c r="E160" s="2">
        <f t="shared" si="10"/>
        <v>-1.5617283950618956</v>
      </c>
      <c r="F160" s="2">
        <f t="shared" si="11"/>
        <v>3.3551472444386166</v>
      </c>
      <c r="N160" s="1">
        <v>2013</v>
      </c>
      <c r="O160" s="2">
        <v>7.2</v>
      </c>
      <c r="P160" s="1">
        <v>2.56</v>
      </c>
      <c r="Q160" s="2">
        <v>1.9110784080536973</v>
      </c>
    </row>
    <row r="161" spans="1:17" x14ac:dyDescent="0.25">
      <c r="A161" s="1">
        <v>2013</v>
      </c>
      <c r="B161" s="2">
        <v>7.2</v>
      </c>
      <c r="C161" s="2">
        <f t="shared" si="8"/>
        <v>1.9154320987654314</v>
      </c>
      <c r="D161" s="2">
        <f t="shared" si="9"/>
        <v>0.70955278844493908</v>
      </c>
      <c r="E161" s="2">
        <f t="shared" si="10"/>
        <v>0.35370370370353577</v>
      </c>
      <c r="F161" s="2">
        <f t="shared" si="11"/>
        <v>4.0647000328835556</v>
      </c>
      <c r="N161" s="1">
        <v>2014</v>
      </c>
      <c r="O161" s="2">
        <v>5.7</v>
      </c>
      <c r="P161" s="1">
        <v>1.46</v>
      </c>
      <c r="Q161" s="2">
        <v>3.0704837939183562</v>
      </c>
    </row>
    <row r="162" spans="1:17" x14ac:dyDescent="0.25">
      <c r="A162" s="1">
        <v>2014</v>
      </c>
      <c r="B162" s="2">
        <v>5.7</v>
      </c>
      <c r="C162" s="2">
        <f t="shared" si="8"/>
        <v>0.41543209876543141</v>
      </c>
      <c r="D162" s="2">
        <f t="shared" si="9"/>
        <v>-0.80600694459145483</v>
      </c>
      <c r="E162" s="2">
        <f t="shared" si="10"/>
        <v>0.76913580246896718</v>
      </c>
      <c r="F162" s="2">
        <f t="shared" si="11"/>
        <v>3.2586930882921008</v>
      </c>
      <c r="N162" s="1">
        <v>2015</v>
      </c>
      <c r="O162" s="2">
        <v>5.0999999999999996</v>
      </c>
      <c r="P162" s="1">
        <v>0.04</v>
      </c>
      <c r="Q162" s="2">
        <v>2.1942290359714747</v>
      </c>
    </row>
    <row r="163" spans="1:17" x14ac:dyDescent="0.25">
      <c r="A163" s="1">
        <v>2015</v>
      </c>
      <c r="B163" s="2">
        <v>5.0999999999999996</v>
      </c>
      <c r="C163" s="2">
        <f t="shared" si="8"/>
        <v>-0.18456790123456912</v>
      </c>
      <c r="D163" s="2">
        <f t="shared" si="9"/>
        <v>-1.4215666776278493</v>
      </c>
      <c r="E163" s="2">
        <f t="shared" si="10"/>
        <v>0.58456790123439806</v>
      </c>
      <c r="F163" s="2">
        <f t="shared" si="11"/>
        <v>1.8371264106642515</v>
      </c>
      <c r="N163" s="1">
        <v>2016</v>
      </c>
      <c r="O163" s="2">
        <v>4.7</v>
      </c>
      <c r="P163" s="1">
        <v>0.66</v>
      </c>
      <c r="Q163" s="2">
        <v>1.8060183876379483</v>
      </c>
    </row>
    <row r="164" spans="1:17" x14ac:dyDescent="0.25">
      <c r="A164" s="1">
        <v>2016</v>
      </c>
      <c r="B164" s="2">
        <v>4.7</v>
      </c>
      <c r="C164" s="2">
        <f t="shared" si="8"/>
        <v>-0.58456790123456859</v>
      </c>
      <c r="D164" s="2">
        <f t="shared" si="9"/>
        <v>-1.8371264106642426</v>
      </c>
      <c r="E164" s="2">
        <f t="shared" si="10"/>
        <v>-1.7053025658242404E-13</v>
      </c>
      <c r="F164" s="2">
        <f t="shared" si="11"/>
        <v>8.8817841970012523E-15</v>
      </c>
    </row>
    <row r="165" spans="1:17" x14ac:dyDescent="0.25">
      <c r="B165" s="2"/>
    </row>
  </sheetData>
  <mergeCells count="5">
    <mergeCell ref="A1:A2"/>
    <mergeCell ref="C1:D1"/>
    <mergeCell ref="E1:F1"/>
    <mergeCell ref="I2:J2"/>
    <mergeCell ref="I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KPSS_test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2021-08-27T21:40:27Z</dcterms:created>
  <dcterms:modified xsi:type="dcterms:W3CDTF">2021-08-28T11:18:22Z</dcterms:modified>
</cp:coreProperties>
</file>