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565422D8-3F55-45EE-B16C-1130BFBF276B}" xr6:coauthVersionLast="45" xr6:coauthVersionMax="45" xr10:uidLastSave="{00000000-0000-0000-0000-000000000000}"/>
  <bookViews>
    <workbookView xWindow="-120" yWindow="-120" windowWidth="20730" windowHeight="11160" xr2:uid="{E053D0E8-E8FA-4B26-8FBD-7CBEAFA7A4FF}"/>
  </bookViews>
  <sheets>
    <sheet name="NEDL_Multiples_Re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3" i="1"/>
  <c r="K79" i="1"/>
  <c r="L79" i="1"/>
  <c r="M79" i="1"/>
  <c r="J79" i="1"/>
  <c r="K78" i="1"/>
  <c r="L78" i="1"/>
  <c r="M78" i="1"/>
  <c r="J78" i="1"/>
  <c r="J72" i="1" a="1"/>
  <c r="J72" i="1" s="1"/>
  <c r="K4" i="1"/>
  <c r="L4" i="1"/>
  <c r="M4" i="1"/>
  <c r="K5" i="1"/>
  <c r="L5" i="1"/>
  <c r="M5" i="1"/>
  <c r="K6" i="1"/>
  <c r="L6" i="1"/>
  <c r="M6" i="1"/>
  <c r="K7" i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K12" i="1"/>
  <c r="L12" i="1"/>
  <c r="M12" i="1"/>
  <c r="K13" i="1"/>
  <c r="L13" i="1"/>
  <c r="M13" i="1"/>
  <c r="K14" i="1"/>
  <c r="L14" i="1"/>
  <c r="M14" i="1"/>
  <c r="K15" i="1"/>
  <c r="L15" i="1"/>
  <c r="M15" i="1"/>
  <c r="K16" i="1"/>
  <c r="L16" i="1"/>
  <c r="M16" i="1"/>
  <c r="K17" i="1"/>
  <c r="L17" i="1"/>
  <c r="M17" i="1"/>
  <c r="K18" i="1"/>
  <c r="L18" i="1"/>
  <c r="M18" i="1"/>
  <c r="K19" i="1"/>
  <c r="L19" i="1"/>
  <c r="M19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K25" i="1"/>
  <c r="L25" i="1"/>
  <c r="M25" i="1"/>
  <c r="K26" i="1"/>
  <c r="L26" i="1"/>
  <c r="M26" i="1"/>
  <c r="K27" i="1"/>
  <c r="L27" i="1"/>
  <c r="M27" i="1"/>
  <c r="K28" i="1"/>
  <c r="L28" i="1"/>
  <c r="M28" i="1"/>
  <c r="K29" i="1"/>
  <c r="L29" i="1"/>
  <c r="M29" i="1"/>
  <c r="K30" i="1"/>
  <c r="L30" i="1"/>
  <c r="M30" i="1"/>
  <c r="K31" i="1"/>
  <c r="L31" i="1"/>
  <c r="M31" i="1"/>
  <c r="K32" i="1"/>
  <c r="L32" i="1"/>
  <c r="M32" i="1"/>
  <c r="K33" i="1"/>
  <c r="L33" i="1"/>
  <c r="M33" i="1"/>
  <c r="K34" i="1"/>
  <c r="L34" i="1"/>
  <c r="M34" i="1"/>
  <c r="K35" i="1"/>
  <c r="L35" i="1"/>
  <c r="M35" i="1"/>
  <c r="K36" i="1"/>
  <c r="L36" i="1"/>
  <c r="M36" i="1"/>
  <c r="K37" i="1"/>
  <c r="L37" i="1"/>
  <c r="M37" i="1"/>
  <c r="K38" i="1"/>
  <c r="L38" i="1"/>
  <c r="M38" i="1"/>
  <c r="K39" i="1"/>
  <c r="L39" i="1"/>
  <c r="M39" i="1"/>
  <c r="K40" i="1"/>
  <c r="L40" i="1"/>
  <c r="M40" i="1"/>
  <c r="K41" i="1"/>
  <c r="L41" i="1"/>
  <c r="M41" i="1"/>
  <c r="K42" i="1"/>
  <c r="L42" i="1"/>
  <c r="M42" i="1"/>
  <c r="K43" i="1"/>
  <c r="L43" i="1"/>
  <c r="M43" i="1"/>
  <c r="K44" i="1"/>
  <c r="L44" i="1"/>
  <c r="M44" i="1"/>
  <c r="K45" i="1"/>
  <c r="L45" i="1"/>
  <c r="M45" i="1"/>
  <c r="K46" i="1"/>
  <c r="L46" i="1"/>
  <c r="M46" i="1"/>
  <c r="K47" i="1"/>
  <c r="L47" i="1"/>
  <c r="M47" i="1"/>
  <c r="K48" i="1"/>
  <c r="L48" i="1"/>
  <c r="M48" i="1"/>
  <c r="K49" i="1"/>
  <c r="L49" i="1"/>
  <c r="M49" i="1"/>
  <c r="K50" i="1"/>
  <c r="L50" i="1"/>
  <c r="M50" i="1"/>
  <c r="K51" i="1"/>
  <c r="L51" i="1"/>
  <c r="M51" i="1"/>
  <c r="K52" i="1"/>
  <c r="L52" i="1"/>
  <c r="M52" i="1"/>
  <c r="K53" i="1"/>
  <c r="L53" i="1"/>
  <c r="M53" i="1"/>
  <c r="K54" i="1"/>
  <c r="L54" i="1"/>
  <c r="M54" i="1"/>
  <c r="K55" i="1"/>
  <c r="L55" i="1"/>
  <c r="M55" i="1"/>
  <c r="K56" i="1"/>
  <c r="L56" i="1"/>
  <c r="M56" i="1"/>
  <c r="K57" i="1"/>
  <c r="L57" i="1"/>
  <c r="M57" i="1"/>
  <c r="K58" i="1"/>
  <c r="L58" i="1"/>
  <c r="M58" i="1"/>
  <c r="K59" i="1"/>
  <c r="L59" i="1"/>
  <c r="M59" i="1"/>
  <c r="K60" i="1"/>
  <c r="L60" i="1"/>
  <c r="M60" i="1"/>
  <c r="K61" i="1"/>
  <c r="L61" i="1"/>
  <c r="M61" i="1"/>
  <c r="K62" i="1"/>
  <c r="L62" i="1"/>
  <c r="M62" i="1"/>
  <c r="K63" i="1"/>
  <c r="L63" i="1"/>
  <c r="M63" i="1"/>
  <c r="K64" i="1"/>
  <c r="L64" i="1"/>
  <c r="M64" i="1"/>
  <c r="K65" i="1"/>
  <c r="L65" i="1"/>
  <c r="M65" i="1"/>
  <c r="K66" i="1"/>
  <c r="L66" i="1"/>
  <c r="M66" i="1"/>
  <c r="K67" i="1"/>
  <c r="L67" i="1"/>
  <c r="M67" i="1"/>
  <c r="K68" i="1"/>
  <c r="L68" i="1"/>
  <c r="M68" i="1"/>
  <c r="K69" i="1"/>
  <c r="L69" i="1"/>
  <c r="M69" i="1"/>
  <c r="L3" i="1"/>
  <c r="M3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3" i="1"/>
  <c r="L73" i="1" l="1"/>
  <c r="K73" i="1"/>
  <c r="M73" i="1"/>
  <c r="K75" i="1"/>
  <c r="J75" i="1"/>
  <c r="J73" i="1"/>
  <c r="M76" i="1"/>
  <c r="M74" i="1"/>
  <c r="M72" i="1"/>
  <c r="L75" i="1"/>
  <c r="L76" i="1"/>
  <c r="L74" i="1"/>
  <c r="L72" i="1"/>
  <c r="K72" i="1"/>
  <c r="M75" i="1"/>
  <c r="K76" i="1"/>
  <c r="K74" i="1"/>
  <c r="J76" i="1"/>
  <c r="J74" i="1"/>
</calcChain>
</file>

<file path=xl/sharedStrings.xml><?xml version="1.0" encoding="utf-8"?>
<sst xmlns="http://schemas.openxmlformats.org/spreadsheetml/2006/main" count="158" uniqueCount="157">
  <si>
    <t>UPS US Equity</t>
  </si>
  <si>
    <t>HON US Equity</t>
  </si>
  <si>
    <t>UNP US Equity</t>
  </si>
  <si>
    <t>BA US Equity</t>
  </si>
  <si>
    <t>LMT US Equity</t>
  </si>
  <si>
    <t>RTX US Equity</t>
  </si>
  <si>
    <t>MMM US Equity</t>
  </si>
  <si>
    <t>CAT US Equity</t>
  </si>
  <si>
    <t>GE US Equity</t>
  </si>
  <si>
    <t>DE US Equity</t>
  </si>
  <si>
    <t>FDX US Equity</t>
  </si>
  <si>
    <t>CSX US Equity</t>
  </si>
  <si>
    <t>ITW US Equity</t>
  </si>
  <si>
    <t>NSC US Equity</t>
  </si>
  <si>
    <t>NOC US Equity</t>
  </si>
  <si>
    <t>WM US Equity</t>
  </si>
  <si>
    <t>ETN US Equity</t>
  </si>
  <si>
    <t>EMR US Equity</t>
  </si>
  <si>
    <t>GD US Equity</t>
  </si>
  <si>
    <t>ROP US Equity</t>
  </si>
  <si>
    <t>LHX US Equity</t>
  </si>
  <si>
    <t>CTAS US Equity</t>
  </si>
  <si>
    <t>APH US Equity</t>
  </si>
  <si>
    <t>TEL US Equity</t>
  </si>
  <si>
    <t>TT US Equity</t>
  </si>
  <si>
    <t>CMI US Equity</t>
  </si>
  <si>
    <t>PH US Equity</t>
  </si>
  <si>
    <t>JCI US Equity</t>
  </si>
  <si>
    <t>RSG US Equity</t>
  </si>
  <si>
    <t>PCAR US Equity</t>
  </si>
  <si>
    <t>TDG US Equity</t>
  </si>
  <si>
    <t>SWK US Equity</t>
  </si>
  <si>
    <t>ROK US Equity</t>
  </si>
  <si>
    <t>FAST US Equity</t>
  </si>
  <si>
    <t>AME US Equity</t>
  </si>
  <si>
    <t>LUV US Equity</t>
  </si>
  <si>
    <t>FTV US Equity</t>
  </si>
  <si>
    <t>ODFL US Equity</t>
  </si>
  <si>
    <t>DAL US Equity</t>
  </si>
  <si>
    <t>KEYS US Equity</t>
  </si>
  <si>
    <t>GWW US Equity</t>
  </si>
  <si>
    <t>ROL US Equity</t>
  </si>
  <si>
    <t>IR US Equity</t>
  </si>
  <si>
    <t>DOV US Equity</t>
  </si>
  <si>
    <t>KSU US Equity</t>
  </si>
  <si>
    <t>XYL US Equity</t>
  </si>
  <si>
    <t>EXPD US Equity</t>
  </si>
  <si>
    <t>URI US Equity</t>
  </si>
  <si>
    <t>IEX US Equity</t>
  </si>
  <si>
    <t>TDY US Equity</t>
  </si>
  <si>
    <t>JBHT US Equity</t>
  </si>
  <si>
    <t>J US Equity</t>
  </si>
  <si>
    <t>WAB US Equity</t>
  </si>
  <si>
    <t>CHRW US Equity</t>
  </si>
  <si>
    <t>UAL US Equity</t>
  </si>
  <si>
    <t>ALLE US Equity</t>
  </si>
  <si>
    <t>TXT US Equity</t>
  </si>
  <si>
    <t>HWM US Equity</t>
  </si>
  <si>
    <t>PWR US Equity</t>
  </si>
  <si>
    <t>SNA US Equity</t>
  </si>
  <si>
    <t>AOS US Equity</t>
  </si>
  <si>
    <t>PNR US Equity</t>
  </si>
  <si>
    <t>RHI US Equity</t>
  </si>
  <si>
    <t>AAL US Equity</t>
  </si>
  <si>
    <t>HII US Equity</t>
  </si>
  <si>
    <t>ALK US Equity</t>
  </si>
  <si>
    <t>FLS US Equity</t>
  </si>
  <si>
    <t>UNITED PARCEL SERVICE-CL B</t>
  </si>
  <si>
    <t>HONEYWELL INTERNATIONAL INC</t>
  </si>
  <si>
    <t>UNION PACIFIC CORP</t>
  </si>
  <si>
    <t>BOEING CO/THE</t>
  </si>
  <si>
    <t>LOCKHEED MARTIN CORP</t>
  </si>
  <si>
    <t>RAYTHEON TECHNOLOGIES CORP</t>
  </si>
  <si>
    <t>3M CO</t>
  </si>
  <si>
    <t>CATERPILLAR INC</t>
  </si>
  <si>
    <t>GENERAL ELECTRIC CO</t>
  </si>
  <si>
    <t>DEERE &amp; CO</t>
  </si>
  <si>
    <t>FEDEX CORP</t>
  </si>
  <si>
    <t>CSX CORP</t>
  </si>
  <si>
    <t>ILLINOIS TOOL WORKS</t>
  </si>
  <si>
    <t>NORFOLK SOUTHERN CORP</t>
  </si>
  <si>
    <t>NORTHROP GRUMMAN CORP</t>
  </si>
  <si>
    <t>WASTE MANAGEMENT INC</t>
  </si>
  <si>
    <t>EATON CORP PLC</t>
  </si>
  <si>
    <t>EMERSON ELECTRIC CO</t>
  </si>
  <si>
    <t>GENERAL DYNAMICS CORP</t>
  </si>
  <si>
    <t>ROPER TECHNOLOGIES INC</t>
  </si>
  <si>
    <t>L3HARRIS TECHNOLOGIES INC</t>
  </si>
  <si>
    <t>CINTAS CORP</t>
  </si>
  <si>
    <t>AMPHENOL CORP-CL A</t>
  </si>
  <si>
    <t>TE CONNECTIVITY LTD</t>
  </si>
  <si>
    <t>TRANE TECHNOLOGIES PLC</t>
  </si>
  <si>
    <t>CUMMINS INC</t>
  </si>
  <si>
    <t>PARKER HANNIFIN CORP</t>
  </si>
  <si>
    <t>JOHNSON CONTROLS INTERNATION</t>
  </si>
  <si>
    <t>REPUBLIC SERVICES INC</t>
  </si>
  <si>
    <t>PACCAR INC</t>
  </si>
  <si>
    <t>TRANSDIGM GROUP INC</t>
  </si>
  <si>
    <t>STANLEY BLACK &amp; DECKER INC</t>
  </si>
  <si>
    <t>ROCKWELL AUTOMATION INC</t>
  </si>
  <si>
    <t>FASTENAL CO</t>
  </si>
  <si>
    <t>AMETEK INC</t>
  </si>
  <si>
    <t>SOUTHWEST AIRLINES CO</t>
  </si>
  <si>
    <t>FORTIVE CORP</t>
  </si>
  <si>
    <t>OLD DOMINION FREIGHT LINE</t>
  </si>
  <si>
    <t>DELTA AIR LINES INC</t>
  </si>
  <si>
    <t>KEYSIGHT TECHNOLOGIES IN</t>
  </si>
  <si>
    <t>WW GRAINGER INC</t>
  </si>
  <si>
    <t>ROLLINS INC</t>
  </si>
  <si>
    <t>INGERSOLL-RAND INC</t>
  </si>
  <si>
    <t>DOVER CORP</t>
  </si>
  <si>
    <t>KANSAS CITY SOUTHERN</t>
  </si>
  <si>
    <t>XYLEM INC</t>
  </si>
  <si>
    <t>EXPEDITORS INTL WASH INC</t>
  </si>
  <si>
    <t>UNITED RENTALS INC</t>
  </si>
  <si>
    <t>IDEX CORP</t>
  </si>
  <si>
    <t>TELEDYNE TECHNOLOGIES INC</t>
  </si>
  <si>
    <t>HUNT (JB) TRANSPRT SVCS INC</t>
  </si>
  <si>
    <t>JACOBS ENGINEERING GROUP INC</t>
  </si>
  <si>
    <t>WABTEC CORP</t>
  </si>
  <si>
    <t>C.H. ROBINSON WORLDWIDE INC</t>
  </si>
  <si>
    <t>UNITED AIRLINES HOLDINGS INC</t>
  </si>
  <si>
    <t>ALLEGION PLC</t>
  </si>
  <si>
    <t>TEXTRON INC</t>
  </si>
  <si>
    <t>HOWMET AEROSPACE INC</t>
  </si>
  <si>
    <t>QUANTA SERVICES INC</t>
  </si>
  <si>
    <t>SNAP-ON INC</t>
  </si>
  <si>
    <t>SMITH (A.O.) CORP</t>
  </si>
  <si>
    <t>PENTAIR PLC</t>
  </si>
  <si>
    <t>ROBERT HALF INTL INC</t>
  </si>
  <si>
    <t>AMERICAN AIRLINES GROUP INC</t>
  </si>
  <si>
    <t>HUNTINGTON INGALLS INDUSTRIE</t>
  </si>
  <si>
    <t>ALASKA AIR GROUP INC</t>
  </si>
  <si>
    <t>FLOWSERVE CORP</t>
  </si>
  <si>
    <t>Name</t>
  </si>
  <si>
    <t>Ticker</t>
  </si>
  <si>
    <t>Stock price</t>
  </si>
  <si>
    <t>Book value per share</t>
  </si>
  <si>
    <t>Earnings per share</t>
  </si>
  <si>
    <t>Sales per share</t>
  </si>
  <si>
    <t>Value drivers</t>
  </si>
  <si>
    <t>Constant</t>
  </si>
  <si>
    <t>Earnings yield (E/P)</t>
  </si>
  <si>
    <t>Book-to-Market (B/P)</t>
  </si>
  <si>
    <t>Sales-to-Price (S/P)</t>
  </si>
  <si>
    <t>Value</t>
  </si>
  <si>
    <t>Price</t>
  </si>
  <si>
    <t>Fair value</t>
  </si>
  <si>
    <t>Sales</t>
  </si>
  <si>
    <t>Book value</t>
  </si>
  <si>
    <t>Earnings</t>
  </si>
  <si>
    <t>Coefficient</t>
  </si>
  <si>
    <t>Standard error</t>
  </si>
  <si>
    <t>R-squared</t>
  </si>
  <si>
    <t>t-stat</t>
  </si>
  <si>
    <t>p-value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</si>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</sst>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/>
    </xf>
    <xf numFmtId="172" fontId="0" fillId="0" borderId="0" xfId="0" applyNumberFormat="1" applyAlignment="1">
      <alignment horizontal="center"/>
    </xf>
    <xf numFmtId="172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DE8D1-E783-4D34-B174-AB30C188F454}">
  <dimension ref="A1:N79"/>
  <sheetViews>
    <sheetView tabSelected="1" workbookViewId="0">
      <selection activeCell="D5" sqref="D5"/>
    </sheetView>
  </sheetViews>
  <sheetFormatPr defaultRowHeight="15" x14ac:dyDescent="0.25"/>
  <cols>
    <col min="1" max="1" width="15.28515625" bestFit="1" customWidth="1"/>
    <col min="2" max="2" width="33" bestFit="1" customWidth="1"/>
    <col min="3" max="3" width="15.42578125" customWidth="1"/>
    <col min="4" max="8" width="33" customWidth="1"/>
    <col min="9" max="10" width="19.5703125" customWidth="1"/>
    <col min="11" max="13" width="19.5703125" style="1" customWidth="1"/>
    <col min="14" max="14" width="19.5703125" customWidth="1"/>
  </cols>
  <sheetData>
    <row r="1" spans="1:14" x14ac:dyDescent="0.25">
      <c r="A1" s="5" t="s">
        <v>135</v>
      </c>
      <c r="B1" s="5" t="s">
        <v>134</v>
      </c>
      <c r="C1" s="5" t="s">
        <v>156</v>
      </c>
      <c r="D1" s="4" t="s">
        <v>147</v>
      </c>
      <c r="E1" s="4" t="s">
        <v>136</v>
      </c>
      <c r="F1" s="3" t="s">
        <v>140</v>
      </c>
      <c r="G1" s="3"/>
      <c r="H1" s="3"/>
      <c r="I1" s="4" t="s">
        <v>146</v>
      </c>
      <c r="J1" s="4" t="s">
        <v>141</v>
      </c>
      <c r="K1" s="5" t="s">
        <v>142</v>
      </c>
      <c r="L1" s="5" t="s">
        <v>143</v>
      </c>
      <c r="M1" s="5" t="s">
        <v>144</v>
      </c>
      <c r="N1" s="4" t="s">
        <v>145</v>
      </c>
    </row>
    <row r="2" spans="1:14" x14ac:dyDescent="0.25">
      <c r="A2" s="5"/>
      <c r="B2" s="5"/>
      <c r="C2" s="5"/>
      <c r="D2" s="4"/>
      <c r="E2" s="4"/>
      <c r="F2" s="2" t="s">
        <v>138</v>
      </c>
      <c r="G2" s="2" t="s">
        <v>137</v>
      </c>
      <c r="H2" s="2" t="s">
        <v>139</v>
      </c>
      <c r="I2" s="4"/>
      <c r="J2" s="4"/>
      <c r="K2" s="5"/>
      <c r="L2" s="5"/>
      <c r="M2" s="5"/>
      <c r="N2" s="4"/>
    </row>
    <row r="3" spans="1:14" x14ac:dyDescent="0.25">
      <c r="A3" t="s">
        <v>0</v>
      </c>
      <c r="B3" t="s">
        <v>67</v>
      </c>
      <c r="C3" s="1" t="str">
        <f>IF(D3&gt;E3,"buy","sell")</f>
        <v>sell</v>
      </c>
      <c r="D3" s="2">
        <f>E3*N3</f>
        <v>56.361992308188128</v>
      </c>
      <c r="E3" s="2">
        <v>165.88</v>
      </c>
      <c r="F3" s="2">
        <v>5.14</v>
      </c>
      <c r="G3" s="2">
        <v>6.4722222222222223</v>
      </c>
      <c r="H3" s="2">
        <v>92.799436053048424</v>
      </c>
      <c r="I3" s="6">
        <f>E3/E3</f>
        <v>1</v>
      </c>
      <c r="J3" s="2">
        <f>1/E3</f>
        <v>6.0284543043163732E-3</v>
      </c>
      <c r="K3" s="2">
        <f>F3/$E3</f>
        <v>3.0986255124186159E-2</v>
      </c>
      <c r="L3" s="2">
        <f t="shared" ref="L3:M3" si="0">G3/$E3</f>
        <v>3.9017495914047642E-2</v>
      </c>
      <c r="M3" s="2">
        <f t="shared" si="0"/>
        <v>0.55943715971213182</v>
      </c>
      <c r="N3" s="6">
        <f>J3*M$72+K3*L$72+L3*K$72+M3*J$72</f>
        <v>0.33977569513014305</v>
      </c>
    </row>
    <row r="4" spans="1:14" x14ac:dyDescent="0.25">
      <c r="A4" t="s">
        <v>1</v>
      </c>
      <c r="B4" t="s">
        <v>68</v>
      </c>
      <c r="C4" s="1" t="str">
        <f t="shared" ref="C4:C67" si="1">IF(D4&gt;E4,"buy","sell")</f>
        <v>sell</v>
      </c>
      <c r="D4" s="2">
        <f t="shared" ref="D4:D67" si="2">E4*N4</f>
        <v>85.572077078755711</v>
      </c>
      <c r="E4" s="2">
        <v>207.215</v>
      </c>
      <c r="F4" s="2">
        <v>8.52</v>
      </c>
      <c r="G4" s="2">
        <v>25.757446202080658</v>
      </c>
      <c r="H4" s="2">
        <v>46.979277450641121</v>
      </c>
      <c r="I4" s="6">
        <f t="shared" ref="I4:I67" si="3">E4/E4</f>
        <v>1</v>
      </c>
      <c r="J4" s="2">
        <f t="shared" ref="J4:J67" si="4">1/E4</f>
        <v>4.8259054605120288E-3</v>
      </c>
      <c r="K4" s="2">
        <f t="shared" ref="K4:K67" si="5">F4/$E4</f>
        <v>4.1116714523562484E-2</v>
      </c>
      <c r="L4" s="2">
        <f t="shared" ref="L4:L67" si="6">G4/$E4</f>
        <v>0.12430300027546586</v>
      </c>
      <c r="M4" s="2">
        <f t="shared" ref="M4:M67" si="7">H4/$E4</f>
        <v>0.2267175515799586</v>
      </c>
      <c r="N4" s="6">
        <f t="shared" ref="N4:N67" si="8">J4*M$72+K4*L$72+L4*K$72+M4*J$72</f>
        <v>0.41296275404172339</v>
      </c>
    </row>
    <row r="5" spans="1:14" x14ac:dyDescent="0.25">
      <c r="A5" t="s">
        <v>2</v>
      </c>
      <c r="B5" t="s">
        <v>69</v>
      </c>
      <c r="C5" s="1" t="str">
        <f t="shared" si="1"/>
        <v>sell</v>
      </c>
      <c r="D5" s="2">
        <f t="shared" si="2"/>
        <v>80.061987688660963</v>
      </c>
      <c r="E5" s="2">
        <v>209.035</v>
      </c>
      <c r="F5" s="2">
        <v>8.41</v>
      </c>
      <c r="G5" s="2">
        <v>25.478744784919883</v>
      </c>
      <c r="H5" s="2">
        <v>28.7207664582128</v>
      </c>
      <c r="I5" s="6">
        <f t="shared" si="3"/>
        <v>1</v>
      </c>
      <c r="J5" s="2">
        <f t="shared" si="4"/>
        <v>4.783887865668429E-3</v>
      </c>
      <c r="K5" s="2">
        <f t="shared" si="5"/>
        <v>4.0232496950271486E-2</v>
      </c>
      <c r="L5" s="2">
        <f t="shared" si="6"/>
        <v>0.12188745800904099</v>
      </c>
      <c r="M5" s="2">
        <f t="shared" si="7"/>
        <v>0.13739692615214102</v>
      </c>
      <c r="N5" s="6">
        <f t="shared" si="8"/>
        <v>0.38300757140508035</v>
      </c>
    </row>
    <row r="6" spans="1:14" x14ac:dyDescent="0.25">
      <c r="A6" t="s">
        <v>3</v>
      </c>
      <c r="B6" t="s">
        <v>70</v>
      </c>
      <c r="C6" s="1" t="str">
        <f t="shared" si="1"/>
        <v>sell</v>
      </c>
      <c r="D6" s="2">
        <f t="shared" si="2"/>
        <v>-2.6556433263032519</v>
      </c>
      <c r="E6" s="2">
        <v>199.74</v>
      </c>
      <c r="F6" s="2">
        <v>-1.1200000000000001</v>
      </c>
      <c r="G6" s="2">
        <v>-20.940052173483618</v>
      </c>
      <c r="H6" s="2">
        <v>107.37837277309538</v>
      </c>
      <c r="I6" s="6">
        <f t="shared" si="3"/>
        <v>1</v>
      </c>
      <c r="J6" s="2">
        <f t="shared" si="4"/>
        <v>5.0065084609992993E-3</v>
      </c>
      <c r="K6" s="2">
        <f t="shared" si="5"/>
        <v>-5.6072894763192155E-3</v>
      </c>
      <c r="L6" s="2">
        <f t="shared" si="6"/>
        <v>-0.10483654838031249</v>
      </c>
      <c r="M6" s="2">
        <f t="shared" si="7"/>
        <v>0.53759073181683881</v>
      </c>
      <c r="N6" s="6">
        <f t="shared" si="8"/>
        <v>-1.3295500782533554E-2</v>
      </c>
    </row>
    <row r="7" spans="1:14" x14ac:dyDescent="0.25">
      <c r="A7" t="s">
        <v>4</v>
      </c>
      <c r="B7" t="s">
        <v>71</v>
      </c>
      <c r="C7" s="1" t="str">
        <f t="shared" si="1"/>
        <v>sell</v>
      </c>
      <c r="D7" s="2">
        <f t="shared" si="2"/>
        <v>161.055696829369</v>
      </c>
      <c r="E7" s="2">
        <v>379.24</v>
      </c>
      <c r="F7" s="2">
        <v>22.09</v>
      </c>
      <c r="G7" s="2">
        <v>17.81654676258993</v>
      </c>
      <c r="H7" s="2">
        <v>229.09146529125383</v>
      </c>
      <c r="I7" s="6">
        <f t="shared" si="3"/>
        <v>1</v>
      </c>
      <c r="J7" s="2">
        <f t="shared" si="4"/>
        <v>2.6368526526737686E-3</v>
      </c>
      <c r="K7" s="2">
        <f t="shared" si="5"/>
        <v>5.8248075097563544E-2</v>
      </c>
      <c r="L7" s="2">
        <f t="shared" si="6"/>
        <v>4.69796085924215E-2</v>
      </c>
      <c r="M7" s="2">
        <f t="shared" si="7"/>
        <v>0.60408043795816324</v>
      </c>
      <c r="N7" s="6">
        <f t="shared" si="8"/>
        <v>0.42468014141274391</v>
      </c>
    </row>
    <row r="8" spans="1:14" x14ac:dyDescent="0.25">
      <c r="A8" t="s">
        <v>5</v>
      </c>
      <c r="B8" t="s">
        <v>72</v>
      </c>
      <c r="C8" s="1" t="str">
        <f t="shared" si="1"/>
        <v>buy</v>
      </c>
      <c r="D8" s="2">
        <f t="shared" si="2"/>
        <v>112.123375073114</v>
      </c>
      <c r="E8" s="2">
        <v>68.37</v>
      </c>
      <c r="F8" s="2">
        <v>6.48</v>
      </c>
      <c r="G8" s="2">
        <v>45.024205196816645</v>
      </c>
      <c r="H8" s="2">
        <v>54.208337427191466</v>
      </c>
      <c r="I8" s="6">
        <f t="shared" si="3"/>
        <v>1</v>
      </c>
      <c r="J8" s="2">
        <f t="shared" si="4"/>
        <v>1.462629808395495E-2</v>
      </c>
      <c r="K8" s="2">
        <f t="shared" si="5"/>
        <v>9.4778411584028083E-2</v>
      </c>
      <c r="L8" s="2">
        <f t="shared" si="6"/>
        <v>0.65853744620179377</v>
      </c>
      <c r="M8" s="2">
        <f t="shared" si="7"/>
        <v>0.79286730184571397</v>
      </c>
      <c r="N8" s="6">
        <f t="shared" si="8"/>
        <v>1.6399499059984495</v>
      </c>
    </row>
    <row r="9" spans="1:14" x14ac:dyDescent="0.25">
      <c r="A9" t="s">
        <v>6</v>
      </c>
      <c r="B9" t="s">
        <v>73</v>
      </c>
      <c r="C9" s="1" t="str">
        <f t="shared" si="1"/>
        <v>sell</v>
      </c>
      <c r="D9" s="2">
        <f t="shared" si="2"/>
        <v>77.564895405393173</v>
      </c>
      <c r="E9" s="2">
        <v>172.22</v>
      </c>
      <c r="F9" s="2">
        <v>7.92</v>
      </c>
      <c r="G9" s="2">
        <v>20.595612706631769</v>
      </c>
      <c r="H9" s="2">
        <v>54.962029157123418</v>
      </c>
      <c r="I9" s="6">
        <f t="shared" si="3"/>
        <v>1</v>
      </c>
      <c r="J9" s="2">
        <f t="shared" si="4"/>
        <v>5.806526535826269E-3</v>
      </c>
      <c r="K9" s="2">
        <f t="shared" si="5"/>
        <v>4.5987690163744051E-2</v>
      </c>
      <c r="L9" s="2">
        <f t="shared" si="6"/>
        <v>0.11958897170265805</v>
      </c>
      <c r="M9" s="2">
        <f t="shared" si="7"/>
        <v>0.31913848076369422</v>
      </c>
      <c r="N9" s="6">
        <f t="shared" si="8"/>
        <v>0.45038262342000446</v>
      </c>
    </row>
    <row r="10" spans="1:14" x14ac:dyDescent="0.25">
      <c r="A10" t="s">
        <v>7</v>
      </c>
      <c r="B10" t="s">
        <v>74</v>
      </c>
      <c r="C10" s="1" t="str">
        <f t="shared" si="1"/>
        <v>sell</v>
      </c>
      <c r="D10" s="2">
        <f t="shared" si="2"/>
        <v>103.99084325489564</v>
      </c>
      <c r="E10" s="2">
        <v>174.16</v>
      </c>
      <c r="F10" s="2">
        <v>10.85</v>
      </c>
      <c r="G10" s="2">
        <v>27.517297881678132</v>
      </c>
      <c r="H10" s="2">
        <v>80.016900711257279</v>
      </c>
      <c r="I10" s="6">
        <f t="shared" si="3"/>
        <v>1</v>
      </c>
      <c r="J10" s="2">
        <f t="shared" si="4"/>
        <v>5.7418465778594401E-3</v>
      </c>
      <c r="K10" s="2">
        <f t="shared" si="5"/>
        <v>6.2299035369774922E-2</v>
      </c>
      <c r="L10" s="2">
        <f t="shared" si="6"/>
        <v>0.15800010267385239</v>
      </c>
      <c r="M10" s="2">
        <f t="shared" si="7"/>
        <v>0.45944476751985119</v>
      </c>
      <c r="N10" s="6">
        <f t="shared" si="8"/>
        <v>0.59709946747183995</v>
      </c>
    </row>
    <row r="11" spans="1:14" x14ac:dyDescent="0.25">
      <c r="A11" t="s">
        <v>8</v>
      </c>
      <c r="B11" t="s">
        <v>75</v>
      </c>
      <c r="C11" s="1" t="str">
        <f t="shared" si="1"/>
        <v>buy</v>
      </c>
      <c r="D11" s="2">
        <f t="shared" si="2"/>
        <v>13.114586863610551</v>
      </c>
      <c r="E11" s="2">
        <v>9.5500000000000007</v>
      </c>
      <c r="F11" s="2">
        <v>-0.62</v>
      </c>
      <c r="G11" s="2">
        <v>3.7972011694690098</v>
      </c>
      <c r="H11" s="2">
        <v>9.5972027135200157</v>
      </c>
      <c r="I11" s="6">
        <f t="shared" si="3"/>
        <v>1</v>
      </c>
      <c r="J11" s="2">
        <f t="shared" si="4"/>
        <v>0.10471204188481674</v>
      </c>
      <c r="K11" s="2">
        <f t="shared" si="5"/>
        <v>-6.4921465968586375E-2</v>
      </c>
      <c r="L11" s="2">
        <f t="shared" si="6"/>
        <v>0.39761268790251408</v>
      </c>
      <c r="M11" s="2">
        <f t="shared" si="7"/>
        <v>1.0049426925151848</v>
      </c>
      <c r="N11" s="6">
        <f t="shared" si="8"/>
        <v>1.3732551689644554</v>
      </c>
    </row>
    <row r="12" spans="1:14" x14ac:dyDescent="0.25">
      <c r="A12" t="s">
        <v>9</v>
      </c>
      <c r="B12" t="s">
        <v>76</v>
      </c>
      <c r="C12" s="1" t="str">
        <f t="shared" si="1"/>
        <v>sell</v>
      </c>
      <c r="D12" s="2">
        <f t="shared" si="2"/>
        <v>132.84096461940047</v>
      </c>
      <c r="E12" s="2">
        <v>257.89</v>
      </c>
      <c r="F12" s="2">
        <v>10.28</v>
      </c>
      <c r="G12" s="2">
        <v>41.126476529617968</v>
      </c>
      <c r="H12" s="2">
        <v>113.92507122757654</v>
      </c>
      <c r="I12" s="6">
        <f t="shared" si="3"/>
        <v>1</v>
      </c>
      <c r="J12" s="2">
        <f t="shared" si="4"/>
        <v>3.8776222420411803E-3</v>
      </c>
      <c r="K12" s="2">
        <f t="shared" si="5"/>
        <v>3.986195664818333E-2</v>
      </c>
      <c r="L12" s="2">
        <f t="shared" si="6"/>
        <v>0.1594729401280312</v>
      </c>
      <c r="M12" s="2">
        <f t="shared" si="7"/>
        <v>0.44175839011817652</v>
      </c>
      <c r="N12" s="6">
        <f t="shared" si="8"/>
        <v>0.51510707906239273</v>
      </c>
    </row>
    <row r="13" spans="1:14" x14ac:dyDescent="0.25">
      <c r="A13" t="s">
        <v>10</v>
      </c>
      <c r="B13" t="s">
        <v>77</v>
      </c>
      <c r="C13" s="1" t="str">
        <f t="shared" si="1"/>
        <v>sell</v>
      </c>
      <c r="D13" s="2">
        <f t="shared" si="2"/>
        <v>210.83834503823863</v>
      </c>
      <c r="E13" s="2">
        <v>278.54000000000002</v>
      </c>
      <c r="F13" s="2">
        <v>4.92</v>
      </c>
      <c r="G13" s="2">
        <v>74.11497741069779</v>
      </c>
      <c r="H13" s="2">
        <v>273.62550086280015</v>
      </c>
      <c r="I13" s="6">
        <f t="shared" si="3"/>
        <v>1</v>
      </c>
      <c r="J13" s="2">
        <f t="shared" si="4"/>
        <v>3.5901486321533709E-3</v>
      </c>
      <c r="K13" s="2">
        <f t="shared" si="5"/>
        <v>1.7663531270194585E-2</v>
      </c>
      <c r="L13" s="2">
        <f t="shared" si="6"/>
        <v>0.26608378477309463</v>
      </c>
      <c r="M13" s="2">
        <f t="shared" si="7"/>
        <v>0.98235621764486292</v>
      </c>
      <c r="N13" s="6">
        <f t="shared" si="8"/>
        <v>0.75694099604451281</v>
      </c>
    </row>
    <row r="14" spans="1:14" x14ac:dyDescent="0.25">
      <c r="A14" t="s">
        <v>11</v>
      </c>
      <c r="B14" t="s">
        <v>78</v>
      </c>
      <c r="C14" s="1" t="str">
        <f t="shared" si="1"/>
        <v>sell</v>
      </c>
      <c r="D14" s="2">
        <f t="shared" si="2"/>
        <v>49.241599783950534</v>
      </c>
      <c r="E14" s="2">
        <v>92.444999999999993</v>
      </c>
      <c r="F14" s="2">
        <v>4.18</v>
      </c>
      <c r="G14" s="2">
        <v>16.623189827073322</v>
      </c>
      <c r="H14" s="2">
        <v>13.811714887838846</v>
      </c>
      <c r="I14" s="6">
        <f t="shared" si="3"/>
        <v>1</v>
      </c>
      <c r="J14" s="2">
        <f t="shared" si="4"/>
        <v>1.0817242684839636E-2</v>
      </c>
      <c r="K14" s="2">
        <f t="shared" si="5"/>
        <v>4.5216074422629669E-2</v>
      </c>
      <c r="L14" s="2">
        <f t="shared" si="6"/>
        <v>0.17981707855560952</v>
      </c>
      <c r="M14" s="2">
        <f t="shared" si="7"/>
        <v>0.14940467183556544</v>
      </c>
      <c r="N14" s="6">
        <f t="shared" si="8"/>
        <v>0.53265833505273985</v>
      </c>
    </row>
    <row r="15" spans="1:14" x14ac:dyDescent="0.25">
      <c r="A15" t="s">
        <v>12</v>
      </c>
      <c r="B15" t="s">
        <v>79</v>
      </c>
      <c r="C15" s="1" t="str">
        <f t="shared" si="1"/>
        <v>sell</v>
      </c>
      <c r="D15" s="2">
        <f t="shared" si="2"/>
        <v>53.802063762356035</v>
      </c>
      <c r="E15" s="2">
        <v>212.55</v>
      </c>
      <c r="F15" s="2">
        <v>7.78</v>
      </c>
      <c r="G15" s="2">
        <v>8.5181674565560819</v>
      </c>
      <c r="H15" s="2">
        <v>39.501514946769348</v>
      </c>
      <c r="I15" s="6">
        <f t="shared" si="3"/>
        <v>1</v>
      </c>
      <c r="J15" s="2">
        <f t="shared" si="4"/>
        <v>4.7047753469771818E-3</v>
      </c>
      <c r="K15" s="2">
        <f t="shared" si="5"/>
        <v>3.6603152199482472E-2</v>
      </c>
      <c r="L15" s="2">
        <f t="shared" si="6"/>
        <v>4.0076064251028373E-2</v>
      </c>
      <c r="M15" s="2">
        <f t="shared" si="7"/>
        <v>0.18584575368981107</v>
      </c>
      <c r="N15" s="6">
        <f t="shared" si="8"/>
        <v>0.25312662320562707</v>
      </c>
    </row>
    <row r="16" spans="1:14" x14ac:dyDescent="0.25">
      <c r="A16" t="s">
        <v>13</v>
      </c>
      <c r="B16" t="s">
        <v>80</v>
      </c>
      <c r="C16" s="1" t="str">
        <f t="shared" si="1"/>
        <v>sell</v>
      </c>
      <c r="D16" s="2">
        <f t="shared" si="2"/>
        <v>141.74706987163762</v>
      </c>
      <c r="E16" s="2">
        <v>245.39</v>
      </c>
      <c r="F16" s="2">
        <v>10.32</v>
      </c>
      <c r="G16" s="2">
        <v>58.826230355076632</v>
      </c>
      <c r="H16" s="2">
        <v>38.491528983767282</v>
      </c>
      <c r="I16" s="6">
        <f t="shared" si="3"/>
        <v>1</v>
      </c>
      <c r="J16" s="2">
        <f t="shared" si="4"/>
        <v>4.0751456864582909E-3</v>
      </c>
      <c r="K16" s="2">
        <f t="shared" si="5"/>
        <v>4.2055503484249565E-2</v>
      </c>
      <c r="L16" s="2">
        <f t="shared" si="6"/>
        <v>0.23972545888209232</v>
      </c>
      <c r="M16" s="2">
        <f t="shared" si="7"/>
        <v>0.15685858830338353</v>
      </c>
      <c r="N16" s="6">
        <f t="shared" si="8"/>
        <v>0.57763996035550602</v>
      </c>
    </row>
    <row r="17" spans="1:14" x14ac:dyDescent="0.25">
      <c r="A17" t="s">
        <v>14</v>
      </c>
      <c r="B17" t="s">
        <v>81</v>
      </c>
      <c r="C17" s="1" t="str">
        <f t="shared" si="1"/>
        <v>sell</v>
      </c>
      <c r="D17" s="2">
        <f t="shared" si="2"/>
        <v>201.69715868381726</v>
      </c>
      <c r="E17" s="2">
        <v>314.12</v>
      </c>
      <c r="F17" s="2">
        <v>13.28</v>
      </c>
      <c r="G17" s="2">
        <v>62.783600637997033</v>
      </c>
      <c r="H17" s="2">
        <v>210.87263797341157</v>
      </c>
      <c r="I17" s="6">
        <f t="shared" si="3"/>
        <v>1</v>
      </c>
      <c r="J17" s="2">
        <f t="shared" si="4"/>
        <v>3.1834967528333123E-3</v>
      </c>
      <c r="K17" s="2">
        <f t="shared" si="5"/>
        <v>4.2276836877626379E-2</v>
      </c>
      <c r="L17" s="2">
        <f t="shared" si="6"/>
        <v>0.19987138876224703</v>
      </c>
      <c r="M17" s="2">
        <f t="shared" si="7"/>
        <v>0.67131235824975033</v>
      </c>
      <c r="N17" s="6">
        <f t="shared" si="8"/>
        <v>0.64210224972563756</v>
      </c>
    </row>
    <row r="18" spans="1:14" x14ac:dyDescent="0.25">
      <c r="A18" t="s">
        <v>15</v>
      </c>
      <c r="B18" t="s">
        <v>82</v>
      </c>
      <c r="C18" s="1" t="str">
        <f t="shared" si="1"/>
        <v>sell</v>
      </c>
      <c r="D18" s="2">
        <f t="shared" si="2"/>
        <v>54.578566407096261</v>
      </c>
      <c r="E18" s="2">
        <v>122.21</v>
      </c>
      <c r="F18" s="2">
        <v>3.93</v>
      </c>
      <c r="G18" s="2">
        <v>16.93141263167578</v>
      </c>
      <c r="H18" s="2">
        <v>35.417267171122418</v>
      </c>
      <c r="I18" s="6">
        <f t="shared" si="3"/>
        <v>1</v>
      </c>
      <c r="J18" s="2">
        <f t="shared" si="4"/>
        <v>8.1826364454627293E-3</v>
      </c>
      <c r="K18" s="2">
        <f t="shared" si="5"/>
        <v>3.2157761230668526E-2</v>
      </c>
      <c r="L18" s="2">
        <f t="shared" si="6"/>
        <v>0.13854359407311825</v>
      </c>
      <c r="M18" s="2">
        <f t="shared" si="7"/>
        <v>0.28980662115311695</v>
      </c>
      <c r="N18" s="6">
        <f t="shared" si="8"/>
        <v>0.44659656662381364</v>
      </c>
    </row>
    <row r="19" spans="1:14" x14ac:dyDescent="0.25">
      <c r="A19" t="s">
        <v>16</v>
      </c>
      <c r="B19" t="s">
        <v>83</v>
      </c>
      <c r="C19" s="1" t="str">
        <f t="shared" si="1"/>
        <v>sell</v>
      </c>
      <c r="D19" s="2">
        <f t="shared" si="2"/>
        <v>92.252986969451527</v>
      </c>
      <c r="E19" s="2">
        <v>116.04</v>
      </c>
      <c r="F19" s="2">
        <v>5.28</v>
      </c>
      <c r="G19" s="2">
        <v>36.317109884596086</v>
      </c>
      <c r="H19" s="2">
        <v>45.30813285114489</v>
      </c>
      <c r="I19" s="6">
        <f t="shared" si="3"/>
        <v>1</v>
      </c>
      <c r="J19" s="2">
        <f t="shared" si="4"/>
        <v>8.617718028266115E-3</v>
      </c>
      <c r="K19" s="2">
        <f t="shared" si="5"/>
        <v>4.5501551189245086E-2</v>
      </c>
      <c r="L19" s="2">
        <f t="shared" si="6"/>
        <v>0.3129706125870052</v>
      </c>
      <c r="M19" s="2">
        <f t="shared" si="7"/>
        <v>0.39045271329838754</v>
      </c>
      <c r="N19" s="6">
        <f t="shared" si="8"/>
        <v>0.79501022896804141</v>
      </c>
    </row>
    <row r="20" spans="1:14" x14ac:dyDescent="0.25">
      <c r="A20" t="s">
        <v>17</v>
      </c>
      <c r="B20" t="s">
        <v>84</v>
      </c>
      <c r="C20" s="1" t="str">
        <f t="shared" si="1"/>
        <v>sell</v>
      </c>
      <c r="D20" s="2">
        <f t="shared" si="2"/>
        <v>46.04268642403926</v>
      </c>
      <c r="E20" s="2">
        <v>77.784999999999997</v>
      </c>
      <c r="F20" s="2">
        <v>3.24</v>
      </c>
      <c r="G20" s="2">
        <v>14.135085702428585</v>
      </c>
      <c r="H20" s="2">
        <v>27.797051960726193</v>
      </c>
      <c r="I20" s="6">
        <f t="shared" si="3"/>
        <v>1</v>
      </c>
      <c r="J20" s="2">
        <f t="shared" si="4"/>
        <v>1.2855949090441602E-2</v>
      </c>
      <c r="K20" s="2">
        <f t="shared" si="5"/>
        <v>4.1653275053030792E-2</v>
      </c>
      <c r="L20" s="2">
        <f t="shared" si="6"/>
        <v>0.18171994217945087</v>
      </c>
      <c r="M20" s="2">
        <f t="shared" si="7"/>
        <v>0.35735748487145585</v>
      </c>
      <c r="N20" s="6">
        <f t="shared" si="8"/>
        <v>0.59192243265461542</v>
      </c>
    </row>
    <row r="21" spans="1:14" x14ac:dyDescent="0.25">
      <c r="A21" t="s">
        <v>18</v>
      </c>
      <c r="B21" t="s">
        <v>85</v>
      </c>
      <c r="C21" s="1" t="str">
        <f t="shared" si="1"/>
        <v>buy</v>
      </c>
      <c r="D21" s="2">
        <f t="shared" si="2"/>
        <v>159.478264828097</v>
      </c>
      <c r="E21" s="2">
        <v>153</v>
      </c>
      <c r="F21" s="2">
        <v>12.09</v>
      </c>
      <c r="G21" s="2">
        <v>51.280237472521286</v>
      </c>
      <c r="H21" s="2">
        <v>132.88916250574476</v>
      </c>
      <c r="I21" s="6">
        <f t="shared" si="3"/>
        <v>1</v>
      </c>
      <c r="J21" s="2">
        <f t="shared" si="4"/>
        <v>6.5359477124183009E-3</v>
      </c>
      <c r="K21" s="2">
        <f t="shared" si="5"/>
        <v>7.901960784313726E-2</v>
      </c>
      <c r="L21" s="2">
        <f t="shared" si="6"/>
        <v>0.33516495080079273</v>
      </c>
      <c r="M21" s="2">
        <f t="shared" si="7"/>
        <v>0.86855661768460635</v>
      </c>
      <c r="N21" s="6">
        <f t="shared" si="8"/>
        <v>1.0423416001836405</v>
      </c>
    </row>
    <row r="22" spans="1:14" x14ac:dyDescent="0.25">
      <c r="A22" t="s">
        <v>19</v>
      </c>
      <c r="B22" t="s">
        <v>86</v>
      </c>
      <c r="C22" s="1" t="str">
        <f t="shared" si="1"/>
        <v>sell</v>
      </c>
      <c r="D22" s="2">
        <f t="shared" si="2"/>
        <v>226.6461691539578</v>
      </c>
      <c r="E22" s="2">
        <v>403.12</v>
      </c>
      <c r="F22" s="2">
        <v>17.02</v>
      </c>
      <c r="G22" s="2">
        <v>97.04775549188156</v>
      </c>
      <c r="H22" s="2">
        <v>51.884592724598306</v>
      </c>
      <c r="I22" s="6">
        <f t="shared" si="3"/>
        <v>1</v>
      </c>
      <c r="J22" s="2">
        <f t="shared" si="4"/>
        <v>2.4806509228021433E-3</v>
      </c>
      <c r="K22" s="2">
        <f t="shared" si="5"/>
        <v>4.2220678706092474E-2</v>
      </c>
      <c r="L22" s="2">
        <f t="shared" si="6"/>
        <v>0.24074160421681276</v>
      </c>
      <c r="M22" s="2">
        <f t="shared" si="7"/>
        <v>0.12870756282148815</v>
      </c>
      <c r="N22" s="6">
        <f t="shared" si="8"/>
        <v>0.56223002866133609</v>
      </c>
    </row>
    <row r="23" spans="1:14" x14ac:dyDescent="0.25">
      <c r="A23" t="s">
        <v>20</v>
      </c>
      <c r="B23" t="s">
        <v>87</v>
      </c>
      <c r="C23" s="1" t="str">
        <f t="shared" si="1"/>
        <v>buy</v>
      </c>
      <c r="D23" s="2">
        <f t="shared" si="2"/>
        <v>215.14204516148982</v>
      </c>
      <c r="E23" s="2">
        <v>197.91</v>
      </c>
      <c r="F23" s="2">
        <v>8.0399999999999991</v>
      </c>
      <c r="G23" s="2">
        <v>101.48843047368479</v>
      </c>
      <c r="H23" s="2">
        <v>84.764177800836876</v>
      </c>
      <c r="I23" s="6">
        <f t="shared" si="3"/>
        <v>1</v>
      </c>
      <c r="J23" s="2">
        <f t="shared" si="4"/>
        <v>5.0528017785862259E-3</v>
      </c>
      <c r="K23" s="2">
        <f t="shared" si="5"/>
        <v>4.0624526299833257E-2</v>
      </c>
      <c r="L23" s="2">
        <f t="shared" si="6"/>
        <v>0.51280092200335903</v>
      </c>
      <c r="M23" s="2">
        <f t="shared" si="7"/>
        <v>0.4282965883524677</v>
      </c>
      <c r="N23" s="6">
        <f t="shared" si="8"/>
        <v>1.087070108440654</v>
      </c>
    </row>
    <row r="24" spans="1:14" x14ac:dyDescent="0.25">
      <c r="A24" t="s">
        <v>21</v>
      </c>
      <c r="B24" t="s">
        <v>88</v>
      </c>
      <c r="C24" s="1" t="str">
        <f t="shared" si="1"/>
        <v>sell</v>
      </c>
      <c r="D24" s="2">
        <f t="shared" si="2"/>
        <v>104.36655477198723</v>
      </c>
      <c r="E24" s="2">
        <v>363.7</v>
      </c>
      <c r="F24" s="2">
        <v>8.36</v>
      </c>
      <c r="G24" s="2">
        <v>34.479881210589888</v>
      </c>
      <c r="H24" s="2">
        <v>67.489997647585056</v>
      </c>
      <c r="I24" s="6">
        <f t="shared" si="3"/>
        <v>1</v>
      </c>
      <c r="J24" s="2">
        <f t="shared" si="4"/>
        <v>2.7495188342040143E-3</v>
      </c>
      <c r="K24" s="2">
        <f t="shared" si="5"/>
        <v>2.2985977453945559E-2</v>
      </c>
      <c r="L24" s="2">
        <f t="shared" si="6"/>
        <v>9.4803082789634008E-2</v>
      </c>
      <c r="M24" s="2">
        <f t="shared" si="7"/>
        <v>0.18556501965241973</v>
      </c>
      <c r="N24" s="6">
        <f t="shared" si="8"/>
        <v>0.28695780800656373</v>
      </c>
    </row>
    <row r="25" spans="1:14" x14ac:dyDescent="0.25">
      <c r="A25" t="s">
        <v>22</v>
      </c>
      <c r="B25" t="s">
        <v>89</v>
      </c>
      <c r="C25" s="1" t="str">
        <f t="shared" si="1"/>
        <v>sell</v>
      </c>
      <c r="D25" s="2">
        <f t="shared" si="2"/>
        <v>52.3525260836374</v>
      </c>
      <c r="E25" s="2">
        <v>124.09</v>
      </c>
      <c r="F25" s="2">
        <v>3.88</v>
      </c>
      <c r="G25" s="2">
        <v>16.839959906448378</v>
      </c>
      <c r="H25" s="2">
        <v>27.975192292119022</v>
      </c>
      <c r="I25" s="6">
        <f t="shared" si="3"/>
        <v>1</v>
      </c>
      <c r="J25" s="2">
        <f t="shared" si="4"/>
        <v>8.0586670964622447E-3</v>
      </c>
      <c r="K25" s="2">
        <f t="shared" si="5"/>
        <v>3.126762833427351E-2</v>
      </c>
      <c r="L25" s="2">
        <f t="shared" si="6"/>
        <v>0.13570763080383896</v>
      </c>
      <c r="M25" s="2">
        <f t="shared" si="7"/>
        <v>0.22544276164170376</v>
      </c>
      <c r="N25" s="6">
        <f t="shared" si="8"/>
        <v>0.42189157936689015</v>
      </c>
    </row>
    <row r="26" spans="1:14" x14ac:dyDescent="0.25">
      <c r="A26" t="s">
        <v>23</v>
      </c>
      <c r="B26" t="s">
        <v>90</v>
      </c>
      <c r="C26" s="1" t="str">
        <f t="shared" si="1"/>
        <v>sell</v>
      </c>
      <c r="D26" s="2">
        <f t="shared" si="2"/>
        <v>59.132966307024311</v>
      </c>
      <c r="E26" s="2">
        <v>110.63</v>
      </c>
      <c r="F26" s="2">
        <v>-0.73</v>
      </c>
      <c r="G26" s="2">
        <v>28.376794462153789</v>
      </c>
      <c r="H26" s="2">
        <v>36.625614984413801</v>
      </c>
      <c r="I26" s="6">
        <f t="shared" si="3"/>
        <v>1</v>
      </c>
      <c r="J26" s="2">
        <f t="shared" si="4"/>
        <v>9.0391394739220837E-3</v>
      </c>
      <c r="K26" s="2">
        <f t="shared" si="5"/>
        <v>-6.5985718159631201E-3</v>
      </c>
      <c r="L26" s="2">
        <f t="shared" si="6"/>
        <v>0.25650180296622788</v>
      </c>
      <c r="M26" s="2">
        <f t="shared" si="7"/>
        <v>0.33106404216228691</v>
      </c>
      <c r="N26" s="6">
        <f t="shared" si="8"/>
        <v>0.53451112995592798</v>
      </c>
    </row>
    <row r="27" spans="1:14" x14ac:dyDescent="0.25">
      <c r="A27" t="s">
        <v>24</v>
      </c>
      <c r="B27" t="s">
        <v>91</v>
      </c>
      <c r="C27" s="1" t="str">
        <f t="shared" si="1"/>
        <v>sell</v>
      </c>
      <c r="D27" s="2">
        <f t="shared" si="2"/>
        <v>80.977020438790561</v>
      </c>
      <c r="E27" s="2">
        <v>149.86000000000001</v>
      </c>
      <c r="F27" s="2">
        <v>5.84</v>
      </c>
      <c r="G27" s="2">
        <v>26.527916666666666</v>
      </c>
      <c r="H27" s="2">
        <v>55.736000719051148</v>
      </c>
      <c r="I27" s="6">
        <f t="shared" si="3"/>
        <v>1</v>
      </c>
      <c r="J27" s="2">
        <f t="shared" si="4"/>
        <v>6.6728947017216066E-3</v>
      </c>
      <c r="K27" s="2">
        <f t="shared" si="5"/>
        <v>3.896970505805418E-2</v>
      </c>
      <c r="L27" s="2">
        <f t="shared" si="6"/>
        <v>0.17701799457271228</v>
      </c>
      <c r="M27" s="2">
        <f t="shared" si="7"/>
        <v>0.37192046389330802</v>
      </c>
      <c r="N27" s="6">
        <f t="shared" si="8"/>
        <v>0.54035113064720774</v>
      </c>
    </row>
    <row r="28" spans="1:14" x14ac:dyDescent="0.25">
      <c r="A28" t="s">
        <v>25</v>
      </c>
      <c r="B28" t="s">
        <v>92</v>
      </c>
      <c r="C28" s="1" t="str">
        <f t="shared" si="1"/>
        <v>sell</v>
      </c>
      <c r="D28" s="2">
        <f t="shared" si="2"/>
        <v>167.55233948552808</v>
      </c>
      <c r="E28" s="2">
        <v>232.69</v>
      </c>
      <c r="F28" s="2">
        <v>14.54</v>
      </c>
      <c r="G28" s="2">
        <v>51.99189736664416</v>
      </c>
      <c r="H28" s="2">
        <v>131.08380067687227</v>
      </c>
      <c r="I28" s="6">
        <f t="shared" si="3"/>
        <v>1</v>
      </c>
      <c r="J28" s="2">
        <f t="shared" si="4"/>
        <v>4.2975632816193215E-3</v>
      </c>
      <c r="K28" s="2">
        <f t="shared" si="5"/>
        <v>6.2486570114744934E-2</v>
      </c>
      <c r="L28" s="2">
        <f t="shared" si="6"/>
        <v>0.22343846906461026</v>
      </c>
      <c r="M28" s="2">
        <f t="shared" si="7"/>
        <v>0.56334092860403229</v>
      </c>
      <c r="N28" s="6">
        <f t="shared" si="8"/>
        <v>0.72006678192242068</v>
      </c>
    </row>
    <row r="29" spans="1:14" x14ac:dyDescent="0.25">
      <c r="A29" t="s">
        <v>26</v>
      </c>
      <c r="B29" t="s">
        <v>93</v>
      </c>
      <c r="C29" s="1" t="str">
        <f t="shared" si="1"/>
        <v>sell</v>
      </c>
      <c r="D29" s="2">
        <f t="shared" si="2"/>
        <v>143.35499293371765</v>
      </c>
      <c r="E29" s="2">
        <v>265.53489999999999</v>
      </c>
      <c r="F29" s="2">
        <v>9.39</v>
      </c>
      <c r="G29" s="2">
        <v>50.690618256903306</v>
      </c>
      <c r="H29" s="2">
        <v>105.79484344726407</v>
      </c>
      <c r="I29" s="6">
        <f t="shared" si="3"/>
        <v>1</v>
      </c>
      <c r="J29" s="2">
        <f t="shared" si="4"/>
        <v>3.7659833038896206E-3</v>
      </c>
      <c r="K29" s="2">
        <f t="shared" si="5"/>
        <v>3.5362583223523543E-2</v>
      </c>
      <c r="L29" s="2">
        <f t="shared" si="6"/>
        <v>0.19090002201934023</v>
      </c>
      <c r="M29" s="2">
        <f t="shared" si="7"/>
        <v>0.39842161406001275</v>
      </c>
      <c r="N29" s="6">
        <f t="shared" si="8"/>
        <v>0.53987250991759528</v>
      </c>
    </row>
    <row r="30" spans="1:14" x14ac:dyDescent="0.25">
      <c r="A30" t="s">
        <v>27</v>
      </c>
      <c r="B30" t="s">
        <v>94</v>
      </c>
      <c r="C30" s="1" t="str">
        <f t="shared" si="1"/>
        <v>buy</v>
      </c>
      <c r="D30" s="2">
        <f t="shared" si="2"/>
        <v>55.124905377878854</v>
      </c>
      <c r="E30" s="2">
        <v>45.314999999999998</v>
      </c>
      <c r="F30" s="2">
        <v>0.84</v>
      </c>
      <c r="G30" s="2">
        <v>24.02506196640044</v>
      </c>
      <c r="H30" s="2">
        <v>29.734933868027511</v>
      </c>
      <c r="I30" s="6">
        <f t="shared" si="3"/>
        <v>1</v>
      </c>
      <c r="J30" s="2">
        <f t="shared" si="4"/>
        <v>2.2067747986317998E-2</v>
      </c>
      <c r="K30" s="2">
        <f t="shared" si="5"/>
        <v>1.8536908308507117E-2</v>
      </c>
      <c r="L30" s="2">
        <f t="shared" si="6"/>
        <v>0.53017901283019842</v>
      </c>
      <c r="M30" s="2">
        <f t="shared" si="7"/>
        <v>0.65618302698946296</v>
      </c>
      <c r="N30" s="6">
        <f t="shared" si="8"/>
        <v>1.2164825196486562</v>
      </c>
    </row>
    <row r="31" spans="1:14" x14ac:dyDescent="0.25">
      <c r="A31" t="s">
        <v>28</v>
      </c>
      <c r="B31" t="s">
        <v>95</v>
      </c>
      <c r="C31" s="1" t="str">
        <f t="shared" si="1"/>
        <v>sell</v>
      </c>
      <c r="D31" s="2">
        <f t="shared" si="2"/>
        <v>66.824444705556317</v>
      </c>
      <c r="E31" s="2">
        <v>101.81</v>
      </c>
      <c r="F31" s="2">
        <v>3.34</v>
      </c>
      <c r="G31" s="2">
        <v>26.279748822605967</v>
      </c>
      <c r="H31" s="2">
        <v>31.805192769992747</v>
      </c>
      <c r="I31" s="6">
        <f t="shared" si="3"/>
        <v>1</v>
      </c>
      <c r="J31" s="2">
        <f t="shared" si="4"/>
        <v>9.8222178567920638E-3</v>
      </c>
      <c r="K31" s="2">
        <f t="shared" si="5"/>
        <v>3.2806207641685493E-2</v>
      </c>
      <c r="L31" s="2">
        <f t="shared" si="6"/>
        <v>0.25812541815741052</v>
      </c>
      <c r="M31" s="2">
        <f t="shared" si="7"/>
        <v>0.31239753236413659</v>
      </c>
      <c r="N31" s="6">
        <f t="shared" si="8"/>
        <v>0.65636425405712917</v>
      </c>
    </row>
    <row r="32" spans="1:14" x14ac:dyDescent="0.25">
      <c r="A32" t="s">
        <v>29</v>
      </c>
      <c r="B32" t="s">
        <v>96</v>
      </c>
      <c r="C32" s="1" t="str">
        <f t="shared" si="1"/>
        <v>sell</v>
      </c>
      <c r="D32" s="2">
        <f t="shared" si="2"/>
        <v>88.695550614088106</v>
      </c>
      <c r="E32" s="2">
        <v>89.67</v>
      </c>
      <c r="F32" s="2">
        <v>6.88</v>
      </c>
      <c r="G32" s="2">
        <v>29.409182789488881</v>
      </c>
      <c r="H32" s="2">
        <v>55.596633461834401</v>
      </c>
      <c r="I32" s="6">
        <f t="shared" si="3"/>
        <v>1</v>
      </c>
      <c r="J32" s="2">
        <f t="shared" si="4"/>
        <v>1.1152001784320286E-2</v>
      </c>
      <c r="K32" s="2">
        <f t="shared" si="5"/>
        <v>7.6725772276123566E-2</v>
      </c>
      <c r="L32" s="2">
        <f t="shared" si="6"/>
        <v>0.32797125894378143</v>
      </c>
      <c r="M32" s="2">
        <f t="shared" si="7"/>
        <v>0.62001375556857807</v>
      </c>
      <c r="N32" s="6">
        <f t="shared" si="8"/>
        <v>0.98913293870958074</v>
      </c>
    </row>
    <row r="33" spans="1:14" x14ac:dyDescent="0.25">
      <c r="A33" t="s">
        <v>30</v>
      </c>
      <c r="B33" t="s">
        <v>97</v>
      </c>
      <c r="C33" s="1" t="str">
        <f t="shared" si="1"/>
        <v>sell</v>
      </c>
      <c r="D33" s="2">
        <f t="shared" si="2"/>
        <v>-60.299762161174336</v>
      </c>
      <c r="E33" s="2">
        <v>585.29</v>
      </c>
      <c r="F33" s="2">
        <v>8.9600000000000009</v>
      </c>
      <c r="G33" s="2">
        <v>-72.99618578389358</v>
      </c>
      <c r="H33" s="2">
        <v>88.969176228785471</v>
      </c>
      <c r="I33" s="6">
        <f t="shared" si="3"/>
        <v>1</v>
      </c>
      <c r="J33" s="2">
        <f t="shared" si="4"/>
        <v>1.7085547335508895E-3</v>
      </c>
      <c r="K33" s="2">
        <f t="shared" si="5"/>
        <v>1.5308650412615971E-2</v>
      </c>
      <c r="L33" s="2">
        <f t="shared" si="6"/>
        <v>-0.12471797875223152</v>
      </c>
      <c r="M33" s="2">
        <f t="shared" si="7"/>
        <v>0.15200870718581469</v>
      </c>
      <c r="N33" s="6">
        <f t="shared" si="8"/>
        <v>-0.10302544407246722</v>
      </c>
    </row>
    <row r="34" spans="1:14" x14ac:dyDescent="0.25">
      <c r="A34" t="s">
        <v>31</v>
      </c>
      <c r="B34" t="s">
        <v>98</v>
      </c>
      <c r="C34" s="1" t="str">
        <f t="shared" si="1"/>
        <v>sell</v>
      </c>
      <c r="D34" s="2">
        <f t="shared" si="2"/>
        <v>138.08329605316791</v>
      </c>
      <c r="E34" s="2">
        <v>184.7</v>
      </c>
      <c r="F34" s="2">
        <v>6.44</v>
      </c>
      <c r="G34" s="2">
        <v>55.378337953208664</v>
      </c>
      <c r="H34" s="2">
        <v>90.891047836645058</v>
      </c>
      <c r="I34" s="6">
        <f t="shared" si="3"/>
        <v>1</v>
      </c>
      <c r="J34" s="2">
        <f t="shared" si="4"/>
        <v>5.4141851651326482E-3</v>
      </c>
      <c r="K34" s="2">
        <f t="shared" si="5"/>
        <v>3.4867352463454251E-2</v>
      </c>
      <c r="L34" s="2">
        <f t="shared" si="6"/>
        <v>0.29982857581596462</v>
      </c>
      <c r="M34" s="2">
        <f t="shared" si="7"/>
        <v>0.49210096284052551</v>
      </c>
      <c r="N34" s="6">
        <f t="shared" si="8"/>
        <v>0.74760853304368124</v>
      </c>
    </row>
    <row r="35" spans="1:14" x14ac:dyDescent="0.25">
      <c r="A35" t="s">
        <v>32</v>
      </c>
      <c r="B35" t="s">
        <v>99</v>
      </c>
      <c r="C35" s="1" t="str">
        <f t="shared" si="1"/>
        <v>sell</v>
      </c>
      <c r="D35" s="2">
        <f t="shared" si="2"/>
        <v>61.393015190517204</v>
      </c>
      <c r="E35" s="2">
        <v>240.35</v>
      </c>
      <c r="F35" s="2">
        <v>8.83</v>
      </c>
      <c r="G35" s="2">
        <v>8.8450946643717785</v>
      </c>
      <c r="H35" s="2">
        <v>54.531853687067922</v>
      </c>
      <c r="I35" s="6">
        <f t="shared" si="3"/>
        <v>1</v>
      </c>
      <c r="J35" s="2">
        <f t="shared" si="4"/>
        <v>4.1605991262741839E-3</v>
      </c>
      <c r="K35" s="2">
        <f t="shared" si="5"/>
        <v>3.6738090285001045E-2</v>
      </c>
      <c r="L35" s="2">
        <f t="shared" si="6"/>
        <v>3.6800893132397663E-2</v>
      </c>
      <c r="M35" s="2">
        <f t="shared" si="7"/>
        <v>0.22688518280452641</v>
      </c>
      <c r="N35" s="6">
        <f t="shared" si="8"/>
        <v>0.25543172536100356</v>
      </c>
    </row>
    <row r="36" spans="1:14" x14ac:dyDescent="0.25">
      <c r="A36" t="s">
        <v>33</v>
      </c>
      <c r="B36" t="s">
        <v>100</v>
      </c>
      <c r="C36" s="1" t="str">
        <f t="shared" si="1"/>
        <v>sell</v>
      </c>
      <c r="D36" s="2">
        <f t="shared" si="2"/>
        <v>21.152926610827674</v>
      </c>
      <c r="E36" s="2">
        <v>47.98</v>
      </c>
      <c r="F36" s="2">
        <v>1.38</v>
      </c>
      <c r="G36" s="2">
        <v>5.0267413984613016</v>
      </c>
      <c r="H36" s="2">
        <v>9.7017256592366845</v>
      </c>
      <c r="I36" s="6">
        <f t="shared" si="3"/>
        <v>1</v>
      </c>
      <c r="J36" s="2">
        <f t="shared" si="4"/>
        <v>2.0842017507294707E-2</v>
      </c>
      <c r="K36" s="2">
        <f t="shared" si="5"/>
        <v>2.8761984160066693E-2</v>
      </c>
      <c r="L36" s="2">
        <f t="shared" si="6"/>
        <v>0.10476743223137353</v>
      </c>
      <c r="M36" s="2">
        <f t="shared" si="7"/>
        <v>0.20220353604078126</v>
      </c>
      <c r="N36" s="6">
        <f t="shared" si="8"/>
        <v>0.44086966675339051</v>
      </c>
    </row>
    <row r="37" spans="1:14" x14ac:dyDescent="0.25">
      <c r="A37" t="s">
        <v>34</v>
      </c>
      <c r="B37" t="s">
        <v>101</v>
      </c>
      <c r="C37" s="1" t="str">
        <f t="shared" si="1"/>
        <v>sell</v>
      </c>
      <c r="D37" s="2">
        <f t="shared" si="2"/>
        <v>62.789402747802946</v>
      </c>
      <c r="E37" s="2">
        <v>119.54730000000001</v>
      </c>
      <c r="F37" s="2">
        <v>3.78</v>
      </c>
      <c r="G37" s="2">
        <v>24.793843349981277</v>
      </c>
      <c r="H37" s="2">
        <v>20.283016838164244</v>
      </c>
      <c r="I37" s="6">
        <f t="shared" si="3"/>
        <v>1</v>
      </c>
      <c r="J37" s="2">
        <f t="shared" si="4"/>
        <v>8.3648898804071694E-3</v>
      </c>
      <c r="K37" s="2">
        <f t="shared" si="5"/>
        <v>3.1619283747939098E-2</v>
      </c>
      <c r="L37" s="2">
        <f t="shared" si="6"/>
        <v>0.20739776933465895</v>
      </c>
      <c r="M37" s="2">
        <f t="shared" si="7"/>
        <v>0.16966520229368828</v>
      </c>
      <c r="N37" s="6">
        <f t="shared" si="8"/>
        <v>0.52522643964190696</v>
      </c>
    </row>
    <row r="38" spans="1:14" x14ac:dyDescent="0.25">
      <c r="A38" t="s">
        <v>35</v>
      </c>
      <c r="B38" t="s">
        <v>102</v>
      </c>
      <c r="C38" s="1" t="str">
        <f t="shared" si="1"/>
        <v>buy</v>
      </c>
      <c r="D38" s="2">
        <f t="shared" si="2"/>
        <v>52.057217005387152</v>
      </c>
      <c r="E38" s="2">
        <v>46.03</v>
      </c>
      <c r="F38" s="2">
        <v>4.28</v>
      </c>
      <c r="G38" s="2">
        <v>16.549967372981971</v>
      </c>
      <c r="H38" s="2">
        <v>23.963131752284262</v>
      </c>
      <c r="I38" s="6">
        <f t="shared" si="3"/>
        <v>1</v>
      </c>
      <c r="J38" s="2">
        <f t="shared" si="4"/>
        <v>2.1724961981316532E-2</v>
      </c>
      <c r="K38" s="2">
        <f t="shared" si="5"/>
        <v>9.2982837280034758E-2</v>
      </c>
      <c r="L38" s="2">
        <f t="shared" si="6"/>
        <v>0.35954741197006235</v>
      </c>
      <c r="M38" s="2">
        <f t="shared" si="7"/>
        <v>0.52059812627165458</v>
      </c>
      <c r="N38" s="6">
        <f t="shared" si="8"/>
        <v>1.1309410602951804</v>
      </c>
    </row>
    <row r="39" spans="1:14" x14ac:dyDescent="0.25">
      <c r="A39" t="s">
        <v>36</v>
      </c>
      <c r="B39" t="s">
        <v>103</v>
      </c>
      <c r="C39" s="1" t="str">
        <f t="shared" si="1"/>
        <v>sell</v>
      </c>
      <c r="D39" s="2">
        <f t="shared" si="2"/>
        <v>54.404024226407543</v>
      </c>
      <c r="E39" s="2">
        <v>71.81</v>
      </c>
      <c r="F39" s="2">
        <v>1.99</v>
      </c>
      <c r="G39" s="2">
        <v>22.764234875444842</v>
      </c>
      <c r="H39" s="2">
        <v>21.332969332609686</v>
      </c>
      <c r="I39" s="6">
        <f t="shared" si="3"/>
        <v>1</v>
      </c>
      <c r="J39" s="2">
        <f t="shared" si="4"/>
        <v>1.3925637097897228E-2</v>
      </c>
      <c r="K39" s="2">
        <f t="shared" si="5"/>
        <v>2.7712017824815485E-2</v>
      </c>
      <c r="L39" s="2">
        <f t="shared" si="6"/>
        <v>0.31700647368674056</v>
      </c>
      <c r="M39" s="2">
        <f t="shared" si="7"/>
        <v>0.29707518914649333</v>
      </c>
      <c r="N39" s="6">
        <f t="shared" si="8"/>
        <v>0.75761069804216041</v>
      </c>
    </row>
    <row r="40" spans="1:14" x14ac:dyDescent="0.25">
      <c r="A40" t="s">
        <v>37</v>
      </c>
      <c r="B40" t="s">
        <v>104</v>
      </c>
      <c r="C40" s="1" t="str">
        <f t="shared" si="1"/>
        <v>sell</v>
      </c>
      <c r="D40" s="2">
        <f t="shared" si="2"/>
        <v>73.784680096340878</v>
      </c>
      <c r="E40" s="2">
        <v>204.68</v>
      </c>
      <c r="F40" s="2">
        <v>5.1133333333333333</v>
      </c>
      <c r="G40" s="2">
        <v>27.024579352541355</v>
      </c>
      <c r="H40" s="2">
        <v>33.386445300777488</v>
      </c>
      <c r="I40" s="6">
        <f t="shared" si="3"/>
        <v>1</v>
      </c>
      <c r="J40" s="2">
        <f t="shared" si="4"/>
        <v>4.885675200312683E-3</v>
      </c>
      <c r="K40" s="2">
        <f t="shared" si="5"/>
        <v>2.4982085857598854E-2</v>
      </c>
      <c r="L40" s="2">
        <f t="shared" si="6"/>
        <v>0.1320333171415935</v>
      </c>
      <c r="M40" s="2">
        <f t="shared" si="7"/>
        <v>0.16311532783260449</v>
      </c>
      <c r="N40" s="6">
        <f t="shared" si="8"/>
        <v>0.36048798170969742</v>
      </c>
    </row>
    <row r="41" spans="1:14" x14ac:dyDescent="0.25">
      <c r="A41" t="s">
        <v>38</v>
      </c>
      <c r="B41" t="s">
        <v>105</v>
      </c>
      <c r="C41" s="1" t="str">
        <f t="shared" si="1"/>
        <v>buy</v>
      </c>
      <c r="D41" s="2">
        <f t="shared" si="2"/>
        <v>46.927753752053867</v>
      </c>
      <c r="E41" s="2">
        <v>38.265000000000001</v>
      </c>
      <c r="F41" s="2">
        <v>7.32</v>
      </c>
      <c r="G41" s="2">
        <v>5.2639476890862742</v>
      </c>
      <c r="H41" s="2">
        <v>38.43984133671696</v>
      </c>
      <c r="I41" s="6">
        <f t="shared" si="3"/>
        <v>1</v>
      </c>
      <c r="J41" s="2">
        <f t="shared" si="4"/>
        <v>2.6133542401672545E-2</v>
      </c>
      <c r="K41" s="2">
        <f t="shared" si="5"/>
        <v>0.19129753038024305</v>
      </c>
      <c r="L41" s="2">
        <f t="shared" si="6"/>
        <v>0.13756560013292235</v>
      </c>
      <c r="M41" s="2">
        <f t="shared" si="7"/>
        <v>1.0045692234866577</v>
      </c>
      <c r="N41" s="6">
        <f t="shared" si="8"/>
        <v>1.2263884424945477</v>
      </c>
    </row>
    <row r="42" spans="1:14" x14ac:dyDescent="0.25">
      <c r="A42" t="s">
        <v>39</v>
      </c>
      <c r="B42" t="s">
        <v>106</v>
      </c>
      <c r="C42" s="1" t="str">
        <f t="shared" si="1"/>
        <v>sell</v>
      </c>
      <c r="D42" s="2">
        <f t="shared" si="2"/>
        <v>50.761136638442679</v>
      </c>
      <c r="E42" s="2">
        <v>116.87</v>
      </c>
      <c r="F42" s="2">
        <v>3.31</v>
      </c>
      <c r="G42" s="2">
        <v>17.888000000000002</v>
      </c>
      <c r="H42" s="2">
        <v>22.006286266924562</v>
      </c>
      <c r="I42" s="6">
        <f t="shared" si="3"/>
        <v>1</v>
      </c>
      <c r="J42" s="2">
        <f t="shared" si="4"/>
        <v>8.5565157867716259E-3</v>
      </c>
      <c r="K42" s="2">
        <f t="shared" si="5"/>
        <v>2.8322067254214083E-2</v>
      </c>
      <c r="L42" s="2">
        <f t="shared" si="6"/>
        <v>0.15305895439377087</v>
      </c>
      <c r="M42" s="2">
        <f t="shared" si="7"/>
        <v>0.18829713585115565</v>
      </c>
      <c r="N42" s="6">
        <f t="shared" si="8"/>
        <v>0.43433846700130641</v>
      </c>
    </row>
    <row r="43" spans="1:14" x14ac:dyDescent="0.25">
      <c r="A43" t="s">
        <v>40</v>
      </c>
      <c r="B43" t="s">
        <v>107</v>
      </c>
      <c r="C43" s="1" t="str">
        <f t="shared" si="1"/>
        <v>sell</v>
      </c>
      <c r="D43" s="2">
        <f t="shared" si="2"/>
        <v>173.04157580750251</v>
      </c>
      <c r="E43" s="2">
        <v>410.81</v>
      </c>
      <c r="F43" s="2">
        <v>15.39</v>
      </c>
      <c r="G43" s="2">
        <v>39.707051029429984</v>
      </c>
      <c r="H43" s="2">
        <v>218.24102911596344</v>
      </c>
      <c r="I43" s="6">
        <f t="shared" si="3"/>
        <v>1</v>
      </c>
      <c r="J43" s="2">
        <f t="shared" si="4"/>
        <v>2.4342153306881526E-3</v>
      </c>
      <c r="K43" s="2">
        <f t="shared" si="5"/>
        <v>3.7462573939290672E-2</v>
      </c>
      <c r="L43" s="2">
        <f t="shared" si="6"/>
        <v>9.6655512352255266E-2</v>
      </c>
      <c r="M43" s="2">
        <f t="shared" si="7"/>
        <v>0.53124565885923769</v>
      </c>
      <c r="N43" s="6">
        <f t="shared" si="8"/>
        <v>0.42122045667705876</v>
      </c>
    </row>
    <row r="44" spans="1:14" x14ac:dyDescent="0.25">
      <c r="A44" t="s">
        <v>41</v>
      </c>
      <c r="B44" t="s">
        <v>108</v>
      </c>
      <c r="C44" s="1" t="str">
        <f t="shared" si="1"/>
        <v>sell</v>
      </c>
      <c r="D44" s="2">
        <f t="shared" si="2"/>
        <v>14.536562615945543</v>
      </c>
      <c r="E44" s="2">
        <v>58.784999999999997</v>
      </c>
      <c r="F44" s="2">
        <v>0.62</v>
      </c>
      <c r="G44" s="2">
        <v>2.8458240128500281</v>
      </c>
      <c r="H44" s="2">
        <v>6.503328025374536</v>
      </c>
      <c r="I44" s="6">
        <f t="shared" si="3"/>
        <v>1</v>
      </c>
      <c r="J44" s="2">
        <f t="shared" si="4"/>
        <v>1.7011142298205325E-2</v>
      </c>
      <c r="K44" s="2">
        <f t="shared" si="5"/>
        <v>1.0546908224887302E-2</v>
      </c>
      <c r="L44" s="2">
        <f t="shared" si="6"/>
        <v>4.841071723824153E-2</v>
      </c>
      <c r="M44" s="2">
        <f t="shared" si="7"/>
        <v>0.11062903845155289</v>
      </c>
      <c r="N44" s="6">
        <f t="shared" si="8"/>
        <v>0.24728353518662149</v>
      </c>
    </row>
    <row r="45" spans="1:14" x14ac:dyDescent="0.25">
      <c r="A45" t="s">
        <v>42</v>
      </c>
      <c r="B45" t="s">
        <v>109</v>
      </c>
      <c r="C45" s="1" t="str">
        <f t="shared" si="1"/>
        <v>buy</v>
      </c>
      <c r="D45" s="2">
        <f t="shared" si="2"/>
        <v>45.533292497294937</v>
      </c>
      <c r="E45" s="2">
        <v>44.25</v>
      </c>
      <c r="F45" s="2">
        <v>0.78</v>
      </c>
      <c r="G45" s="2">
        <v>21.005847591458192</v>
      </c>
      <c r="H45" s="2">
        <v>12.072061627333904</v>
      </c>
      <c r="I45" s="6">
        <f t="shared" si="3"/>
        <v>1</v>
      </c>
      <c r="J45" s="2">
        <f t="shared" si="4"/>
        <v>2.2598870056497175E-2</v>
      </c>
      <c r="K45" s="2">
        <f t="shared" si="5"/>
        <v>1.7627118644067796E-2</v>
      </c>
      <c r="L45" s="2">
        <f t="shared" si="6"/>
        <v>0.47470842014594783</v>
      </c>
      <c r="M45" s="2">
        <f t="shared" si="7"/>
        <v>0.27281495203014472</v>
      </c>
      <c r="N45" s="6">
        <f t="shared" si="8"/>
        <v>1.0290009603908461</v>
      </c>
    </row>
    <row r="46" spans="1:14" x14ac:dyDescent="0.25">
      <c r="A46" t="s">
        <v>43</v>
      </c>
      <c r="B46" t="s">
        <v>110</v>
      </c>
      <c r="C46" s="1" t="str">
        <f t="shared" si="1"/>
        <v>sell</v>
      </c>
      <c r="D46" s="2">
        <f t="shared" si="2"/>
        <v>68.588932277866149</v>
      </c>
      <c r="E46" s="2">
        <v>124.18</v>
      </c>
      <c r="F46" s="2">
        <v>4.67</v>
      </c>
      <c r="G46" s="2">
        <v>22.52842941506842</v>
      </c>
      <c r="H46" s="2">
        <v>46.279404930134874</v>
      </c>
      <c r="I46" s="6">
        <f t="shared" si="3"/>
        <v>1</v>
      </c>
      <c r="J46" s="2">
        <f t="shared" si="4"/>
        <v>8.0528265421162832E-3</v>
      </c>
      <c r="K46" s="2">
        <f t="shared" si="5"/>
        <v>3.7606699951683038E-2</v>
      </c>
      <c r="L46" s="2">
        <f t="shared" si="6"/>
        <v>0.18141753434585617</v>
      </c>
      <c r="M46" s="2">
        <f t="shared" si="7"/>
        <v>0.37268002037473724</v>
      </c>
      <c r="N46" s="6">
        <f t="shared" si="8"/>
        <v>0.55233477434261669</v>
      </c>
    </row>
    <row r="47" spans="1:14" x14ac:dyDescent="0.25">
      <c r="A47" t="s">
        <v>44</v>
      </c>
      <c r="B47" t="s">
        <v>111</v>
      </c>
      <c r="C47" s="1" t="str">
        <f t="shared" si="1"/>
        <v>sell</v>
      </c>
      <c r="D47" s="2">
        <f t="shared" si="2"/>
        <v>106.27454901375621</v>
      </c>
      <c r="E47" s="2">
        <v>188.31</v>
      </c>
      <c r="F47" s="2">
        <v>5.42</v>
      </c>
      <c r="G47" s="2">
        <v>47.620646752750702</v>
      </c>
      <c r="H47" s="2">
        <v>27.959036144130401</v>
      </c>
      <c r="I47" s="6">
        <f t="shared" si="3"/>
        <v>1</v>
      </c>
      <c r="J47" s="2">
        <f t="shared" si="4"/>
        <v>5.310392438001168E-3</v>
      </c>
      <c r="K47" s="2">
        <f t="shared" si="5"/>
        <v>2.8782327013966331E-2</v>
      </c>
      <c r="L47" s="2">
        <f t="shared" si="6"/>
        <v>0.2528843224085322</v>
      </c>
      <c r="M47" s="2">
        <f t="shared" si="7"/>
        <v>0.14847345411359142</v>
      </c>
      <c r="N47" s="6">
        <f t="shared" si="8"/>
        <v>0.5643595614346355</v>
      </c>
    </row>
    <row r="48" spans="1:14" x14ac:dyDescent="0.25">
      <c r="A48" t="s">
        <v>45</v>
      </c>
      <c r="B48" t="s">
        <v>112</v>
      </c>
      <c r="C48" s="1" t="str">
        <f t="shared" si="1"/>
        <v>sell</v>
      </c>
      <c r="D48" s="2">
        <f t="shared" si="2"/>
        <v>45.656121708983825</v>
      </c>
      <c r="E48" s="2">
        <v>96.35</v>
      </c>
      <c r="F48" s="2">
        <v>2.23</v>
      </c>
      <c r="G48" s="2">
        <v>15.918933925596891</v>
      </c>
      <c r="H48" s="2">
        <v>27.062399802688372</v>
      </c>
      <c r="I48" s="6">
        <f t="shared" si="3"/>
        <v>1</v>
      </c>
      <c r="J48" s="2">
        <f t="shared" si="4"/>
        <v>1.0378827192527244E-2</v>
      </c>
      <c r="K48" s="2">
        <f t="shared" si="5"/>
        <v>2.3144784639335756E-2</v>
      </c>
      <c r="L48" s="2">
        <f t="shared" si="6"/>
        <v>0.16521986430302948</v>
      </c>
      <c r="M48" s="2">
        <f t="shared" si="7"/>
        <v>0.28087597096718603</v>
      </c>
      <c r="N48" s="6">
        <f t="shared" si="8"/>
        <v>0.47385699749853477</v>
      </c>
    </row>
    <row r="49" spans="1:14" x14ac:dyDescent="0.25">
      <c r="A49" t="s">
        <v>46</v>
      </c>
      <c r="B49" t="s">
        <v>113</v>
      </c>
      <c r="C49" s="1" t="str">
        <f t="shared" si="1"/>
        <v>sell</v>
      </c>
      <c r="D49" s="2">
        <f t="shared" si="2"/>
        <v>54.350719449904879</v>
      </c>
      <c r="E49" s="2">
        <v>90.265000000000001</v>
      </c>
      <c r="F49" s="2">
        <v>3.45</v>
      </c>
      <c r="G49" s="2">
        <v>14.784696657231832</v>
      </c>
      <c r="H49" s="2">
        <v>53.3952968495486</v>
      </c>
      <c r="I49" s="6">
        <f t="shared" si="3"/>
        <v>1</v>
      </c>
      <c r="J49" s="2">
        <f t="shared" si="4"/>
        <v>1.1078491109510884E-2</v>
      </c>
      <c r="K49" s="2">
        <f t="shared" si="5"/>
        <v>3.822079432781255E-2</v>
      </c>
      <c r="L49" s="2">
        <f t="shared" si="6"/>
        <v>0.16379213047395813</v>
      </c>
      <c r="M49" s="2">
        <f t="shared" si="7"/>
        <v>0.59153932143741872</v>
      </c>
      <c r="N49" s="6">
        <f t="shared" si="8"/>
        <v>0.6021239622212915</v>
      </c>
    </row>
    <row r="50" spans="1:14" x14ac:dyDescent="0.25">
      <c r="A50" t="s">
        <v>47</v>
      </c>
      <c r="B50" t="s">
        <v>114</v>
      </c>
      <c r="C50" s="1" t="str">
        <f t="shared" si="1"/>
        <v>sell</v>
      </c>
      <c r="D50" s="2">
        <f t="shared" si="2"/>
        <v>175.35784753967062</v>
      </c>
      <c r="E50" s="2">
        <v>211.48</v>
      </c>
      <c r="F50" s="2">
        <v>15.18</v>
      </c>
      <c r="G50" s="2">
        <v>57.685712434352872</v>
      </c>
      <c r="H50" s="2">
        <v>118.57028919482872</v>
      </c>
      <c r="I50" s="6">
        <f t="shared" si="3"/>
        <v>1</v>
      </c>
      <c r="J50" s="2">
        <f t="shared" si="4"/>
        <v>4.7285795347077738E-3</v>
      </c>
      <c r="K50" s="2">
        <f t="shared" si="5"/>
        <v>7.1779837336864008E-2</v>
      </c>
      <c r="L50" s="2">
        <f t="shared" si="6"/>
        <v>0.27277147926211875</v>
      </c>
      <c r="M50" s="2">
        <f t="shared" si="7"/>
        <v>0.56066904291104935</v>
      </c>
      <c r="N50" s="6">
        <f t="shared" si="8"/>
        <v>0.82919352912649247</v>
      </c>
    </row>
    <row r="51" spans="1:14" x14ac:dyDescent="0.25">
      <c r="A51" t="s">
        <v>48</v>
      </c>
      <c r="B51" t="s">
        <v>115</v>
      </c>
      <c r="C51" s="1" t="str">
        <f t="shared" si="1"/>
        <v>sell</v>
      </c>
      <c r="D51" s="2">
        <f t="shared" si="2"/>
        <v>82.147815089550505</v>
      </c>
      <c r="E51" s="2">
        <v>195.58</v>
      </c>
      <c r="F51" s="2">
        <v>5.62</v>
      </c>
      <c r="G51" s="2">
        <v>31.675112049435583</v>
      </c>
      <c r="H51" s="2">
        <v>31.023893470891601</v>
      </c>
      <c r="I51" s="6">
        <f t="shared" si="3"/>
        <v>1</v>
      </c>
      <c r="J51" s="2">
        <f t="shared" si="4"/>
        <v>5.112997238981491E-3</v>
      </c>
      <c r="K51" s="2">
        <f t="shared" si="5"/>
        <v>2.8735044483075976E-2</v>
      </c>
      <c r="L51" s="2">
        <f t="shared" si="6"/>
        <v>0.16195476045319349</v>
      </c>
      <c r="M51" s="2">
        <f t="shared" si="7"/>
        <v>0.15862508165912464</v>
      </c>
      <c r="N51" s="6">
        <f t="shared" si="8"/>
        <v>0.42002155174123379</v>
      </c>
    </row>
    <row r="52" spans="1:14" x14ac:dyDescent="0.25">
      <c r="A52" t="s">
        <v>49</v>
      </c>
      <c r="B52" t="s">
        <v>116</v>
      </c>
      <c r="C52" s="1" t="str">
        <f t="shared" si="1"/>
        <v>sell</v>
      </c>
      <c r="D52" s="2">
        <f t="shared" si="2"/>
        <v>193.07132150973476</v>
      </c>
      <c r="E52" s="2">
        <v>389.21</v>
      </c>
      <c r="F52" s="2">
        <v>11.08</v>
      </c>
      <c r="G52" s="2">
        <v>82.068334662626995</v>
      </c>
      <c r="H52" s="2">
        <v>84.11260840284406</v>
      </c>
      <c r="I52" s="6">
        <f t="shared" si="3"/>
        <v>1</v>
      </c>
      <c r="J52" s="2">
        <f t="shared" si="4"/>
        <v>2.569307057886488E-3</v>
      </c>
      <c r="K52" s="2">
        <f t="shared" si="5"/>
        <v>2.8467922201382289E-2</v>
      </c>
      <c r="L52" s="2">
        <f t="shared" si="6"/>
        <v>0.21085875147767785</v>
      </c>
      <c r="M52" s="2">
        <f t="shared" si="7"/>
        <v>0.21611111842666958</v>
      </c>
      <c r="N52" s="6">
        <f t="shared" si="8"/>
        <v>0.49605950903043283</v>
      </c>
    </row>
    <row r="53" spans="1:14" x14ac:dyDescent="0.25">
      <c r="A53" t="s">
        <v>50</v>
      </c>
      <c r="B53" t="s">
        <v>117</v>
      </c>
      <c r="C53" s="1" t="str">
        <f t="shared" si="1"/>
        <v>sell</v>
      </c>
      <c r="D53" s="2">
        <f t="shared" si="2"/>
        <v>81.51477881115251</v>
      </c>
      <c r="E53" s="2">
        <v>131.68</v>
      </c>
      <c r="F53" s="2">
        <v>4.8099999999999996</v>
      </c>
      <c r="G53" s="2">
        <v>23.537542936628846</v>
      </c>
      <c r="H53" s="2">
        <v>88.292599367822362</v>
      </c>
      <c r="I53" s="6">
        <f t="shared" si="3"/>
        <v>1</v>
      </c>
      <c r="J53" s="2">
        <f t="shared" si="4"/>
        <v>7.5941676792223569E-3</v>
      </c>
      <c r="K53" s="2">
        <f t="shared" si="5"/>
        <v>3.6527946537059534E-2</v>
      </c>
      <c r="L53" s="2">
        <f t="shared" si="6"/>
        <v>0.17874804781765527</v>
      </c>
      <c r="M53" s="2">
        <f t="shared" si="7"/>
        <v>0.67050880443364491</v>
      </c>
      <c r="N53" s="6">
        <f t="shared" si="8"/>
        <v>0.61903689862661382</v>
      </c>
    </row>
    <row r="54" spans="1:14" x14ac:dyDescent="0.25">
      <c r="A54" t="s">
        <v>51</v>
      </c>
      <c r="B54" t="s">
        <v>118</v>
      </c>
      <c r="C54" s="1" t="str">
        <f t="shared" si="1"/>
        <v>buy</v>
      </c>
      <c r="D54" s="2">
        <f t="shared" si="2"/>
        <v>123.00064110800798</v>
      </c>
      <c r="E54" s="2">
        <v>106.13</v>
      </c>
      <c r="F54" s="2">
        <v>6.14</v>
      </c>
      <c r="G54" s="2">
        <v>44.828655677584067</v>
      </c>
      <c r="H54" s="2">
        <v>101.35437804079224</v>
      </c>
      <c r="I54" s="6">
        <f t="shared" si="3"/>
        <v>1</v>
      </c>
      <c r="J54" s="2">
        <f t="shared" si="4"/>
        <v>9.4224064826156605E-3</v>
      </c>
      <c r="K54" s="2">
        <f t="shared" si="5"/>
        <v>5.785357580326015E-2</v>
      </c>
      <c r="L54" s="2">
        <f t="shared" si="6"/>
        <v>0.42239381586341346</v>
      </c>
      <c r="M54" s="2">
        <f t="shared" si="7"/>
        <v>0.95500214869303912</v>
      </c>
      <c r="N54" s="6">
        <f t="shared" si="8"/>
        <v>1.1589620381419767</v>
      </c>
    </row>
    <row r="55" spans="1:14" x14ac:dyDescent="0.25">
      <c r="A55" t="s">
        <v>52</v>
      </c>
      <c r="B55" t="s">
        <v>119</v>
      </c>
      <c r="C55" s="1" t="str">
        <f t="shared" si="1"/>
        <v>buy</v>
      </c>
      <c r="D55" s="2">
        <f t="shared" si="2"/>
        <v>107.20592191968026</v>
      </c>
      <c r="E55" s="2">
        <v>72.36</v>
      </c>
      <c r="F55" s="2">
        <v>1.91</v>
      </c>
      <c r="G55" s="2">
        <v>52.63741460851287</v>
      </c>
      <c r="H55" s="2">
        <v>41.488796920442233</v>
      </c>
      <c r="I55" s="6">
        <f t="shared" si="3"/>
        <v>1</v>
      </c>
      <c r="J55" s="2">
        <f t="shared" si="4"/>
        <v>1.3819789939192924E-2</v>
      </c>
      <c r="K55" s="2">
        <f t="shared" si="5"/>
        <v>2.6395798783858483E-2</v>
      </c>
      <c r="L55" s="2">
        <f t="shared" si="6"/>
        <v>0.72743801283185283</v>
      </c>
      <c r="M55" s="2">
        <f t="shared" si="7"/>
        <v>0.57336645827034594</v>
      </c>
      <c r="N55" s="6">
        <f t="shared" si="8"/>
        <v>1.4815633211674994</v>
      </c>
    </row>
    <row r="56" spans="1:14" x14ac:dyDescent="0.25">
      <c r="A56" t="s">
        <v>53</v>
      </c>
      <c r="B56" t="s">
        <v>120</v>
      </c>
      <c r="C56" s="1" t="str">
        <f t="shared" si="1"/>
        <v>sell</v>
      </c>
      <c r="D56" s="2">
        <f t="shared" si="2"/>
        <v>70.749350666755078</v>
      </c>
      <c r="E56" s="2">
        <v>93.114999999999995</v>
      </c>
      <c r="F56" s="2">
        <v>4.21</v>
      </c>
      <c r="G56" s="2">
        <v>13.784834437086095</v>
      </c>
      <c r="H56" s="2">
        <v>113.9903275796471</v>
      </c>
      <c r="I56" s="6">
        <f t="shared" si="3"/>
        <v>1</v>
      </c>
      <c r="J56" s="2">
        <f t="shared" si="4"/>
        <v>1.0739408258604952E-2</v>
      </c>
      <c r="K56" s="2">
        <f t="shared" si="5"/>
        <v>4.5212908768726842E-2</v>
      </c>
      <c r="L56" s="2">
        <f t="shared" si="6"/>
        <v>0.14804096479714435</v>
      </c>
      <c r="M56" s="2">
        <f t="shared" si="7"/>
        <v>1.2241886654099459</v>
      </c>
      <c r="N56" s="6">
        <f t="shared" si="8"/>
        <v>0.75980616084148722</v>
      </c>
    </row>
    <row r="57" spans="1:14" x14ac:dyDescent="0.25">
      <c r="A57" t="s">
        <v>54</v>
      </c>
      <c r="B57" t="s">
        <v>121</v>
      </c>
      <c r="C57" s="1" t="str">
        <f t="shared" si="1"/>
        <v>buy</v>
      </c>
      <c r="D57" s="2">
        <f t="shared" si="2"/>
        <v>103.12178587624659</v>
      </c>
      <c r="E57" s="2">
        <v>41.73</v>
      </c>
      <c r="F57" s="2">
        <v>11.63</v>
      </c>
      <c r="G57" s="2">
        <v>24.066623617320406</v>
      </c>
      <c r="H57" s="2">
        <v>88.884276952993872</v>
      </c>
      <c r="I57" s="6">
        <f t="shared" si="3"/>
        <v>1</v>
      </c>
      <c r="J57" s="2">
        <f t="shared" si="4"/>
        <v>2.3963575365444526E-2</v>
      </c>
      <c r="K57" s="2">
        <f t="shared" si="5"/>
        <v>0.27869638150011988</v>
      </c>
      <c r="L57" s="2">
        <f t="shared" si="6"/>
        <v>0.57672234884544471</v>
      </c>
      <c r="M57" s="2">
        <f t="shared" si="7"/>
        <v>2.1299850695661124</v>
      </c>
      <c r="N57" s="6">
        <f t="shared" si="8"/>
        <v>2.4711666876646681</v>
      </c>
    </row>
    <row r="58" spans="1:14" x14ac:dyDescent="0.25">
      <c r="A58" t="s">
        <v>55</v>
      </c>
      <c r="B58" t="s">
        <v>122</v>
      </c>
      <c r="C58" s="1" t="str">
        <f t="shared" si="1"/>
        <v>sell</v>
      </c>
      <c r="D58" s="2">
        <f t="shared" si="2"/>
        <v>41.281737765772732</v>
      </c>
      <c r="E58" s="2">
        <v>116.205</v>
      </c>
      <c r="F58" s="2">
        <v>4.29</v>
      </c>
      <c r="G58" s="2">
        <v>8.9354633853479992</v>
      </c>
      <c r="H58" s="2">
        <v>29.301643997334921</v>
      </c>
      <c r="I58" s="6">
        <f t="shared" si="3"/>
        <v>1</v>
      </c>
      <c r="J58" s="2">
        <f t="shared" si="4"/>
        <v>8.6054816918377016E-3</v>
      </c>
      <c r="K58" s="2">
        <f t="shared" si="5"/>
        <v>3.6917516457983739E-2</v>
      </c>
      <c r="L58" s="2">
        <f t="shared" si="6"/>
        <v>7.689396657069833E-2</v>
      </c>
      <c r="M58" s="2">
        <f t="shared" si="7"/>
        <v>0.25215476095981171</v>
      </c>
      <c r="N58" s="6">
        <f t="shared" si="8"/>
        <v>0.35524923855060225</v>
      </c>
    </row>
    <row r="59" spans="1:14" x14ac:dyDescent="0.25">
      <c r="A59" t="s">
        <v>56</v>
      </c>
      <c r="B59" t="s">
        <v>123</v>
      </c>
      <c r="C59" s="1" t="str">
        <f t="shared" si="1"/>
        <v>buy</v>
      </c>
      <c r="D59" s="2">
        <f t="shared" si="2"/>
        <v>70.864201159739565</v>
      </c>
      <c r="E59" s="2">
        <v>44.66</v>
      </c>
      <c r="F59" s="2">
        <v>3.5233340000000002</v>
      </c>
      <c r="G59" s="2">
        <v>25.09287993356353</v>
      </c>
      <c r="H59" s="2">
        <v>52.587942721016873</v>
      </c>
      <c r="I59" s="6">
        <f t="shared" si="3"/>
        <v>1</v>
      </c>
      <c r="J59" s="2">
        <f t="shared" si="4"/>
        <v>2.2391401701746531E-2</v>
      </c>
      <c r="K59" s="2">
        <f t="shared" si="5"/>
        <v>7.8892386923421418E-2</v>
      </c>
      <c r="L59" s="2">
        <f t="shared" si="6"/>
        <v>0.56186475444611583</v>
      </c>
      <c r="M59" s="2">
        <f t="shared" si="7"/>
        <v>1.1775177501347263</v>
      </c>
      <c r="N59" s="6">
        <f t="shared" si="8"/>
        <v>1.586748794441101</v>
      </c>
    </row>
    <row r="60" spans="1:14" x14ac:dyDescent="0.25">
      <c r="A60" t="s">
        <v>57</v>
      </c>
      <c r="B60" t="s">
        <v>124</v>
      </c>
      <c r="C60" s="1" t="str">
        <f t="shared" si="1"/>
        <v>buy</v>
      </c>
      <c r="D60" s="2">
        <f t="shared" si="2"/>
        <v>27.683910418156536</v>
      </c>
      <c r="E60" s="2">
        <v>23.225000000000001</v>
      </c>
      <c r="F60" s="2">
        <v>1.05</v>
      </c>
      <c r="G60" s="2">
        <v>7.9474377958702407</v>
      </c>
      <c r="H60" s="2">
        <v>20.709870830939789</v>
      </c>
      <c r="I60" s="6">
        <f t="shared" si="3"/>
        <v>1</v>
      </c>
      <c r="J60" s="2">
        <f t="shared" si="4"/>
        <v>4.3057050592034442E-2</v>
      </c>
      <c r="K60" s="2">
        <f t="shared" si="5"/>
        <v>4.5209903121636169E-2</v>
      </c>
      <c r="L60" s="2">
        <f t="shared" si="6"/>
        <v>0.34219323125383166</v>
      </c>
      <c r="M60" s="2">
        <f t="shared" si="7"/>
        <v>0.89170595612227288</v>
      </c>
      <c r="N60" s="6">
        <f t="shared" si="8"/>
        <v>1.1919875314599153</v>
      </c>
    </row>
    <row r="61" spans="1:14" x14ac:dyDescent="0.25">
      <c r="A61" t="s">
        <v>58</v>
      </c>
      <c r="B61" t="s">
        <v>125</v>
      </c>
      <c r="C61" s="1" t="str">
        <f t="shared" si="1"/>
        <v>buy</v>
      </c>
      <c r="D61" s="2">
        <f t="shared" si="2"/>
        <v>83.33235807312596</v>
      </c>
      <c r="E61" s="2">
        <v>68.935000000000002</v>
      </c>
      <c r="F61" s="2">
        <v>2.76</v>
      </c>
      <c r="G61" s="2">
        <v>29.903845734170083</v>
      </c>
      <c r="H61" s="2">
        <v>79.882767431141275</v>
      </c>
      <c r="I61" s="6">
        <f t="shared" si="3"/>
        <v>1</v>
      </c>
      <c r="J61" s="2">
        <f t="shared" si="4"/>
        <v>1.4506419090447522E-2</v>
      </c>
      <c r="K61" s="2">
        <f t="shared" si="5"/>
        <v>4.0037716689635162E-2</v>
      </c>
      <c r="L61" s="2">
        <f t="shared" si="6"/>
        <v>0.43379771863596261</v>
      </c>
      <c r="M61" s="2">
        <f t="shared" si="7"/>
        <v>1.1588129024608873</v>
      </c>
      <c r="N61" s="6">
        <f t="shared" si="8"/>
        <v>1.2088541100040031</v>
      </c>
    </row>
    <row r="62" spans="1:14" x14ac:dyDescent="0.25">
      <c r="A62" t="s">
        <v>59</v>
      </c>
      <c r="B62" t="s">
        <v>126</v>
      </c>
      <c r="C62" s="1" t="str">
        <f t="shared" si="1"/>
        <v>sell</v>
      </c>
      <c r="D62" s="2">
        <f t="shared" si="2"/>
        <v>169.46953747769697</v>
      </c>
      <c r="E62" s="2">
        <v>174.33</v>
      </c>
      <c r="F62" s="2">
        <v>12.59</v>
      </c>
      <c r="G62" s="2">
        <v>66.758949831359388</v>
      </c>
      <c r="H62" s="2">
        <v>69.999483336760605</v>
      </c>
      <c r="I62" s="6">
        <f t="shared" si="3"/>
        <v>1</v>
      </c>
      <c r="J62" s="2">
        <f t="shared" si="4"/>
        <v>5.7362473469856016E-3</v>
      </c>
      <c r="K62" s="2">
        <f t="shared" si="5"/>
        <v>7.2219354098548724E-2</v>
      </c>
      <c r="L62" s="2">
        <f t="shared" si="6"/>
        <v>0.38294584885768018</v>
      </c>
      <c r="M62" s="2">
        <f t="shared" si="7"/>
        <v>0.40153435058085585</v>
      </c>
      <c r="N62" s="6">
        <f t="shared" si="8"/>
        <v>0.9721191847513162</v>
      </c>
    </row>
    <row r="63" spans="1:14" x14ac:dyDescent="0.25">
      <c r="A63" t="s">
        <v>60</v>
      </c>
      <c r="B63" t="s">
        <v>127</v>
      </c>
      <c r="C63" s="1" t="str">
        <f t="shared" si="1"/>
        <v>sell</v>
      </c>
      <c r="D63" s="2">
        <f t="shared" si="2"/>
        <v>32.347774568668761</v>
      </c>
      <c r="E63" s="2">
        <v>55.8</v>
      </c>
      <c r="F63" s="2">
        <v>2.2400000000000002</v>
      </c>
      <c r="G63" s="2">
        <v>9.1611454130138128</v>
      </c>
      <c r="H63" s="2">
        <v>17.334847555951484</v>
      </c>
      <c r="I63" s="6">
        <f t="shared" si="3"/>
        <v>1</v>
      </c>
      <c r="J63" s="2">
        <f t="shared" si="4"/>
        <v>1.7921146953405021E-2</v>
      </c>
      <c r="K63" s="2">
        <f t="shared" si="5"/>
        <v>4.0143369175627247E-2</v>
      </c>
      <c r="L63" s="2">
        <f t="shared" si="6"/>
        <v>0.16417823320813285</v>
      </c>
      <c r="M63" s="2">
        <f t="shared" si="7"/>
        <v>0.31066035046508039</v>
      </c>
      <c r="N63" s="6">
        <f t="shared" si="8"/>
        <v>0.57970922166073047</v>
      </c>
    </row>
    <row r="64" spans="1:14" x14ac:dyDescent="0.25">
      <c r="A64" t="s">
        <v>61</v>
      </c>
      <c r="B64" t="s">
        <v>128</v>
      </c>
      <c r="C64" s="1" t="str">
        <f t="shared" si="1"/>
        <v>sell</v>
      </c>
      <c r="D64" s="2">
        <f t="shared" si="2"/>
        <v>37.119342998374037</v>
      </c>
      <c r="E64" s="2">
        <v>53.32</v>
      </c>
      <c r="F64" s="2">
        <v>2.1</v>
      </c>
      <c r="G64" s="2">
        <v>12.325917017438364</v>
      </c>
      <c r="H64" s="2">
        <v>17.830636900128425</v>
      </c>
      <c r="I64" s="6">
        <f t="shared" si="3"/>
        <v>1</v>
      </c>
      <c r="J64" s="2">
        <f t="shared" si="4"/>
        <v>1.8754688672168042E-2</v>
      </c>
      <c r="K64" s="2">
        <f t="shared" si="5"/>
        <v>3.9384846211552887E-2</v>
      </c>
      <c r="L64" s="2">
        <f t="shared" si="6"/>
        <v>0.2311687362610346</v>
      </c>
      <c r="M64" s="2">
        <f t="shared" si="7"/>
        <v>0.33440804388838008</v>
      </c>
      <c r="N64" s="6">
        <f t="shared" si="8"/>
        <v>0.69616172164992562</v>
      </c>
    </row>
    <row r="65" spans="1:14" x14ac:dyDescent="0.25">
      <c r="A65" t="s">
        <v>62</v>
      </c>
      <c r="B65" t="s">
        <v>129</v>
      </c>
      <c r="C65" s="1" t="str">
        <f t="shared" si="1"/>
        <v>sell</v>
      </c>
      <c r="D65" s="2">
        <f t="shared" si="2"/>
        <v>47.258497431572287</v>
      </c>
      <c r="E65" s="2">
        <v>65.11</v>
      </c>
      <c r="F65" s="2">
        <v>3.93</v>
      </c>
      <c r="G65" s="2">
        <v>10.457423572716337</v>
      </c>
      <c r="H65" s="2">
        <v>47.161149459390813</v>
      </c>
      <c r="I65" s="6">
        <f t="shared" si="3"/>
        <v>1</v>
      </c>
      <c r="J65" s="2">
        <f t="shared" si="4"/>
        <v>1.5358623867301489E-2</v>
      </c>
      <c r="K65" s="2">
        <f t="shared" si="5"/>
        <v>6.0359391798494859E-2</v>
      </c>
      <c r="L65" s="2">
        <f t="shared" si="6"/>
        <v>0.16061163527440234</v>
      </c>
      <c r="M65" s="2">
        <f t="shared" si="7"/>
        <v>0.7243303556963725</v>
      </c>
      <c r="N65" s="6">
        <f t="shared" si="8"/>
        <v>0.72582548658535229</v>
      </c>
    </row>
    <row r="66" spans="1:14" x14ac:dyDescent="0.25">
      <c r="A66" t="s">
        <v>63</v>
      </c>
      <c r="B66" t="s">
        <v>130</v>
      </c>
      <c r="C66" s="1" t="str">
        <f t="shared" si="1"/>
        <v>buy</v>
      </c>
      <c r="D66" s="2">
        <f t="shared" si="2"/>
        <v>15.030266061178143</v>
      </c>
      <c r="E66" s="2">
        <v>12.87</v>
      </c>
      <c r="F66" s="2">
        <v>3.8</v>
      </c>
      <c r="G66" s="2">
        <v>-10.868969062849981</v>
      </c>
      <c r="H66" s="2">
        <v>56.049668191492287</v>
      </c>
      <c r="I66" s="6">
        <f t="shared" si="3"/>
        <v>1</v>
      </c>
      <c r="J66" s="2">
        <f t="shared" si="4"/>
        <v>7.770007770007771E-2</v>
      </c>
      <c r="K66" s="2">
        <f t="shared" si="5"/>
        <v>0.29526029526029529</v>
      </c>
      <c r="L66" s="2">
        <f t="shared" si="6"/>
        <v>-0.84451974070318425</v>
      </c>
      <c r="M66" s="2">
        <f t="shared" si="7"/>
        <v>4.3550635735425249</v>
      </c>
      <c r="N66" s="6">
        <f t="shared" si="8"/>
        <v>1.1678528408063826</v>
      </c>
    </row>
    <row r="67" spans="1:14" x14ac:dyDescent="0.25">
      <c r="A67" t="s">
        <v>64</v>
      </c>
      <c r="B67" t="s">
        <v>131</v>
      </c>
      <c r="C67" s="1" t="str">
        <f t="shared" si="1"/>
        <v>buy</v>
      </c>
      <c r="D67" s="2">
        <f t="shared" si="2"/>
        <v>178.01506793269195</v>
      </c>
      <c r="E67" s="2">
        <v>165.7</v>
      </c>
      <c r="F67" s="2">
        <v>13.26</v>
      </c>
      <c r="G67" s="2">
        <v>46.419753086419753</v>
      </c>
      <c r="H67" s="2">
        <v>220.80241634303587</v>
      </c>
      <c r="I67" s="6">
        <f t="shared" si="3"/>
        <v>1</v>
      </c>
      <c r="J67" s="2">
        <f t="shared" si="4"/>
        <v>6.0350030175015095E-3</v>
      </c>
      <c r="K67" s="2">
        <f t="shared" si="5"/>
        <v>8.0024140012070005E-2</v>
      </c>
      <c r="L67" s="2">
        <f t="shared" si="6"/>
        <v>0.28014334994821821</v>
      </c>
      <c r="M67" s="2">
        <f t="shared" si="7"/>
        <v>1.3325432489018461</v>
      </c>
      <c r="N67" s="6">
        <f t="shared" si="8"/>
        <v>1.074321472134532</v>
      </c>
    </row>
    <row r="68" spans="1:14" x14ac:dyDescent="0.25">
      <c r="A68" t="s">
        <v>65</v>
      </c>
      <c r="B68" t="s">
        <v>132</v>
      </c>
      <c r="C68" s="1" t="str">
        <f t="shared" ref="C68:C69" si="9">IF(D68&gt;E68,"buy","sell")</f>
        <v>buy</v>
      </c>
      <c r="D68" s="2">
        <f t="shared" ref="D68:D69" si="10">E68*N68</f>
        <v>80.483310138873392</v>
      </c>
      <c r="E68" s="2">
        <v>47.37</v>
      </c>
      <c r="F68" s="2">
        <v>6.24</v>
      </c>
      <c r="G68" s="2">
        <v>27.931101202749282</v>
      </c>
      <c r="H68" s="2">
        <v>40.499278984834305</v>
      </c>
      <c r="I68" s="6">
        <f t="shared" ref="I68:I69" si="11">E68/E68</f>
        <v>1</v>
      </c>
      <c r="J68" s="2">
        <f t="shared" ref="J68:J69" si="12">1/E68</f>
        <v>2.1110407430863416E-2</v>
      </c>
      <c r="K68" s="2">
        <f t="shared" ref="K68:K69" si="13">F68/$E68</f>
        <v>0.13172894236858773</v>
      </c>
      <c r="L68" s="2">
        <f t="shared" ref="L68:L69" si="14">G68/$E68</f>
        <v>0.58963692638271659</v>
      </c>
      <c r="M68" s="2">
        <f t="shared" ref="M68:M69" si="15">H68/$E68</f>
        <v>0.85495628002605673</v>
      </c>
      <c r="N68" s="6">
        <f t="shared" ref="N68:N69" si="16">J68*M$72+K68*L$72+L68*K$72+M68*J$72</f>
        <v>1.6990354684161577</v>
      </c>
    </row>
    <row r="69" spans="1:14" x14ac:dyDescent="0.25">
      <c r="A69" t="s">
        <v>66</v>
      </c>
      <c r="B69" t="s">
        <v>133</v>
      </c>
      <c r="C69" s="1" t="str">
        <f t="shared" si="9"/>
        <v>buy</v>
      </c>
      <c r="D69" s="2">
        <f t="shared" si="10"/>
        <v>40.455096745971368</v>
      </c>
      <c r="E69" s="2">
        <v>33.22</v>
      </c>
      <c r="F69" s="2">
        <v>1.94</v>
      </c>
      <c r="G69" s="2">
        <v>12.870687135627376</v>
      </c>
      <c r="H69" s="2">
        <v>29.203232284562809</v>
      </c>
      <c r="I69" s="6">
        <f t="shared" si="11"/>
        <v>1</v>
      </c>
      <c r="J69" s="2">
        <f t="shared" si="12"/>
        <v>3.0102347983142687E-2</v>
      </c>
      <c r="K69" s="2">
        <f t="shared" si="13"/>
        <v>5.8398555087296806E-2</v>
      </c>
      <c r="L69" s="2">
        <f t="shared" si="14"/>
        <v>0.38743790293881325</v>
      </c>
      <c r="M69" s="2">
        <f t="shared" si="15"/>
        <v>0.87908586046245663</v>
      </c>
      <c r="N69" s="6">
        <f t="shared" si="16"/>
        <v>1.2177933999389334</v>
      </c>
    </row>
    <row r="71" spans="1:14" x14ac:dyDescent="0.25">
      <c r="J71" s="1" t="s">
        <v>148</v>
      </c>
      <c r="K71" s="1" t="s">
        <v>149</v>
      </c>
      <c r="L71" s="1" t="s">
        <v>150</v>
      </c>
      <c r="M71" s="1" t="s">
        <v>141</v>
      </c>
    </row>
    <row r="72" spans="1:14" x14ac:dyDescent="0.25">
      <c r="I72" s="1" t="s">
        <v>151</v>
      </c>
      <c r="J72" s="2">
        <f t="array" ref="J72:M76">LINEST(I3:I69,J3:M69,0,1)</f>
        <v>0.25914398586378407</v>
      </c>
      <c r="K72" s="2">
        <v>1.6007789551140579</v>
      </c>
      <c r="L72" s="2">
        <v>3.0215155657064523</v>
      </c>
      <c r="M72" s="2">
        <v>6.4223894296037694</v>
      </c>
    </row>
    <row r="73" spans="1:14" x14ac:dyDescent="0.25">
      <c r="I73" s="1" t="s">
        <v>152</v>
      </c>
      <c r="J73" s="2">
        <v>0.21615071586714912</v>
      </c>
      <c r="K73" s="2">
        <v>0.24072866583651234</v>
      </c>
      <c r="L73" s="2">
        <v>1.9788776589109078</v>
      </c>
      <c r="M73" s="2">
        <v>5.3282544968781949</v>
      </c>
    </row>
    <row r="74" spans="1:14" x14ac:dyDescent="0.25">
      <c r="I74" s="1" t="s">
        <v>153</v>
      </c>
      <c r="J74" s="8">
        <v>0.74169732347811601</v>
      </c>
      <c r="K74" s="2">
        <v>0.52412102272259731</v>
      </c>
      <c r="L74" s="1" t="e">
        <v>#N/A</v>
      </c>
      <c r="M74" s="1" t="e">
        <v>#N/A</v>
      </c>
    </row>
    <row r="75" spans="1:14" x14ac:dyDescent="0.25">
      <c r="J75" s="2">
        <v>45.224977929296152</v>
      </c>
      <c r="K75" s="1">
        <v>63</v>
      </c>
      <c r="L75" s="1" t="e">
        <v>#N/A</v>
      </c>
      <c r="M75" s="1" t="e">
        <v>#N/A</v>
      </c>
    </row>
    <row r="76" spans="1:14" x14ac:dyDescent="0.25">
      <c r="J76" s="2">
        <v>49.693720673033773</v>
      </c>
      <c r="K76" s="2">
        <v>17.306279326966227</v>
      </c>
      <c r="L76" s="1" t="e">
        <v>#N/A</v>
      </c>
      <c r="M76" s="1" t="e">
        <v>#N/A</v>
      </c>
    </row>
    <row r="78" spans="1:14" x14ac:dyDescent="0.25">
      <c r="I78" s="1" t="s">
        <v>154</v>
      </c>
      <c r="J78" s="7">
        <f>J72/J73</f>
        <v>1.1989041295753076</v>
      </c>
      <c r="K78" s="7">
        <f t="shared" ref="K78:M78" si="17">K72/K73</f>
        <v>6.6497230379750683</v>
      </c>
      <c r="L78" s="7">
        <f t="shared" si="17"/>
        <v>1.5268834594703389</v>
      </c>
      <c r="M78" s="7">
        <f t="shared" si="17"/>
        <v>1.2053458470061114</v>
      </c>
    </row>
    <row r="79" spans="1:14" x14ac:dyDescent="0.25">
      <c r="I79" s="1" t="s">
        <v>155</v>
      </c>
      <c r="J79" s="6">
        <f>_xlfn.T.DIST.2T(ABS(J78),$K75)</f>
        <v>0.23505539520960683</v>
      </c>
      <c r="K79" s="6">
        <f t="shared" ref="K79:M79" si="18">_xlfn.T.DIST.2T(ABS(K78),$K75)</f>
        <v>8.1190998335128538E-9</v>
      </c>
      <c r="L79" s="6">
        <f t="shared" si="18"/>
        <v>0.13179524972183138</v>
      </c>
      <c r="M79" s="6">
        <f t="shared" si="18"/>
        <v>0.23257775338004047</v>
      </c>
    </row>
  </sheetData>
  <mergeCells count="12">
    <mergeCell ref="N1:N2"/>
    <mergeCell ref="D1:D2"/>
    <mergeCell ref="C1:C2"/>
    <mergeCell ref="I1:I2"/>
    <mergeCell ref="B1:B2"/>
    <mergeCell ref="A1:A2"/>
    <mergeCell ref="E1:E2"/>
    <mergeCell ref="F1:H1"/>
    <mergeCell ref="J1:J2"/>
    <mergeCell ref="K1:K2"/>
    <mergeCell ref="L1:L2"/>
    <mergeCell ref="M1:M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NEDL_Multiples_Regression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2020-11-16T15:44:46Z</dcterms:created>
  <dcterms:modified xsi:type="dcterms:W3CDTF">2020-11-16T17:33:13Z</dcterms:modified>
</cp:coreProperties>
</file>