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3f23a1743c5d8/Documents/"/>
    </mc:Choice>
  </mc:AlternateContent>
  <xr:revisionPtr revIDLastSave="37" documentId="8_{889F56B4-2D93-4A38-A98F-91B710FB8017}" xr6:coauthVersionLast="47" xr6:coauthVersionMax="47" xr10:uidLastSave="{E103760B-10AC-4E56-B945-26B21B362F68}"/>
  <bookViews>
    <workbookView xWindow="-108" yWindow="-108" windowWidth="23256" windowHeight="12456" xr2:uid="{5AF46D74-65C4-4CFD-93EE-36AA66E78E30}"/>
  </bookViews>
  <sheets>
    <sheet name="NEDL_Nonlinear_regression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NEDL_Nonlinear_regression!$P$8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/>
  <c r="G26" i="1"/>
  <c r="H18" i="1"/>
  <c r="I18" i="1"/>
  <c r="I19" i="1" s="1"/>
  <c r="H19" i="1"/>
  <c r="G18" i="1"/>
  <c r="G19" i="1" s="1"/>
  <c r="G12" i="1" a="1"/>
  <c r="G1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G23" i="1"/>
  <c r="H9" i="1"/>
  <c r="G9" i="1"/>
  <c r="H8" i="1"/>
  <c r="G8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<sst xmlns="http://schemas.openxmlformats.org/spreadsheetml/2006/main" count="25" uniqueCount="18">
  <si>
    <t>student</t>
  </si>
  <si>
    <t>grade</t>
  </si>
  <si>
    <t>hours of sleep</t>
  </si>
  <si>
    <t>hours of sleep^2</t>
  </si>
  <si>
    <t>Coefficient</t>
  </si>
  <si>
    <t>Standard error</t>
  </si>
  <si>
    <t>R-squared</t>
  </si>
  <si>
    <t>Sleep</t>
  </si>
  <si>
    <t>Constant</t>
  </si>
  <si>
    <t>Sleep^2</t>
  </si>
  <si>
    <t>T-statistic</t>
  </si>
  <si>
    <t>p-value</t>
  </si>
  <si>
    <t>Hours of sleep</t>
  </si>
  <si>
    <t>Linear forecast</t>
  </si>
  <si>
    <t>Non-linear forecast</t>
  </si>
  <si>
    <t>Optimal sleep</t>
  </si>
  <si>
    <t>U-shaped relationship:</t>
  </si>
  <si>
    <t>inverse U-shaped relationship: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</si>
</sst>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4.3816054243219597E-2"/>
                  <c:y val="0.104916520851560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NEDL_Nonlinear_regression!$C$2:$C$51</c:f>
              <c:numCache>
                <c:formatCode>General</c:formatCode>
                <c:ptCount val="50"/>
                <c:pt idx="0">
                  <c:v>4</c:v>
                </c:pt>
                <c:pt idx="1">
                  <c:v>10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1</c:v>
                </c:pt>
                <c:pt idx="6">
                  <c:v>4</c:v>
                </c:pt>
                <c:pt idx="7">
                  <c:v>7</c:v>
                </c:pt>
                <c:pt idx="8">
                  <c:v>6</c:v>
                </c:pt>
                <c:pt idx="9">
                  <c:v>11</c:v>
                </c:pt>
                <c:pt idx="10">
                  <c:v>6</c:v>
                </c:pt>
                <c:pt idx="11">
                  <c:v>8</c:v>
                </c:pt>
                <c:pt idx="12">
                  <c:v>5</c:v>
                </c:pt>
                <c:pt idx="13">
                  <c:v>6</c:v>
                </c:pt>
                <c:pt idx="14">
                  <c:v>1</c:v>
                </c:pt>
                <c:pt idx="15">
                  <c:v>7</c:v>
                </c:pt>
                <c:pt idx="16">
                  <c:v>2</c:v>
                </c:pt>
                <c:pt idx="17">
                  <c:v>10</c:v>
                </c:pt>
                <c:pt idx="18">
                  <c:v>10</c:v>
                </c:pt>
                <c:pt idx="19">
                  <c:v>6</c:v>
                </c:pt>
                <c:pt idx="20">
                  <c:v>1</c:v>
                </c:pt>
                <c:pt idx="21">
                  <c:v>4</c:v>
                </c:pt>
                <c:pt idx="22">
                  <c:v>0</c:v>
                </c:pt>
                <c:pt idx="23">
                  <c:v>6</c:v>
                </c:pt>
                <c:pt idx="24">
                  <c:v>5</c:v>
                </c:pt>
                <c:pt idx="25">
                  <c:v>3</c:v>
                </c:pt>
                <c:pt idx="26">
                  <c:v>9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  <c:pt idx="30">
                  <c:v>5</c:v>
                </c:pt>
                <c:pt idx="31">
                  <c:v>3</c:v>
                </c:pt>
                <c:pt idx="32">
                  <c:v>9</c:v>
                </c:pt>
                <c:pt idx="33">
                  <c:v>7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8</c:v>
                </c:pt>
                <c:pt idx="41">
                  <c:v>7</c:v>
                </c:pt>
                <c:pt idx="42">
                  <c:v>7</c:v>
                </c:pt>
                <c:pt idx="43">
                  <c:v>3</c:v>
                </c:pt>
                <c:pt idx="44">
                  <c:v>8</c:v>
                </c:pt>
                <c:pt idx="45">
                  <c:v>1</c:v>
                </c:pt>
                <c:pt idx="46">
                  <c:v>9</c:v>
                </c:pt>
                <c:pt idx="47">
                  <c:v>8</c:v>
                </c:pt>
                <c:pt idx="48">
                  <c:v>7</c:v>
                </c:pt>
                <c:pt idx="49">
                  <c:v>3</c:v>
                </c:pt>
              </c:numCache>
            </c:numRef>
          </c:xVal>
          <c:yVal>
            <c:numRef>
              <c:f>NEDL_Nonlinear_regression!$B$2:$B$51</c:f>
              <c:numCache>
                <c:formatCode>General</c:formatCode>
                <c:ptCount val="50"/>
                <c:pt idx="0">
                  <c:v>53</c:v>
                </c:pt>
                <c:pt idx="1">
                  <c:v>89</c:v>
                </c:pt>
                <c:pt idx="2">
                  <c:v>33</c:v>
                </c:pt>
                <c:pt idx="3">
                  <c:v>42</c:v>
                </c:pt>
                <c:pt idx="4">
                  <c:v>67</c:v>
                </c:pt>
                <c:pt idx="5">
                  <c:v>26</c:v>
                </c:pt>
                <c:pt idx="6">
                  <c:v>48</c:v>
                </c:pt>
                <c:pt idx="7">
                  <c:v>71</c:v>
                </c:pt>
                <c:pt idx="8">
                  <c:v>55</c:v>
                </c:pt>
                <c:pt idx="9">
                  <c:v>32</c:v>
                </c:pt>
                <c:pt idx="10">
                  <c:v>99</c:v>
                </c:pt>
                <c:pt idx="11">
                  <c:v>26</c:v>
                </c:pt>
                <c:pt idx="12">
                  <c:v>18</c:v>
                </c:pt>
                <c:pt idx="13">
                  <c:v>76</c:v>
                </c:pt>
                <c:pt idx="14">
                  <c:v>16</c:v>
                </c:pt>
                <c:pt idx="15">
                  <c:v>45</c:v>
                </c:pt>
                <c:pt idx="16">
                  <c:v>78</c:v>
                </c:pt>
                <c:pt idx="17">
                  <c:v>29</c:v>
                </c:pt>
                <c:pt idx="18">
                  <c:v>85</c:v>
                </c:pt>
                <c:pt idx="19">
                  <c:v>57</c:v>
                </c:pt>
                <c:pt idx="20">
                  <c:v>52</c:v>
                </c:pt>
                <c:pt idx="21">
                  <c:v>61</c:v>
                </c:pt>
                <c:pt idx="22">
                  <c:v>8</c:v>
                </c:pt>
                <c:pt idx="23">
                  <c:v>40</c:v>
                </c:pt>
                <c:pt idx="24">
                  <c:v>81</c:v>
                </c:pt>
                <c:pt idx="25">
                  <c:v>37</c:v>
                </c:pt>
                <c:pt idx="26">
                  <c:v>25</c:v>
                </c:pt>
                <c:pt idx="27">
                  <c:v>50</c:v>
                </c:pt>
                <c:pt idx="28">
                  <c:v>92</c:v>
                </c:pt>
                <c:pt idx="29">
                  <c:v>60</c:v>
                </c:pt>
                <c:pt idx="30">
                  <c:v>65</c:v>
                </c:pt>
                <c:pt idx="31">
                  <c:v>43</c:v>
                </c:pt>
                <c:pt idx="32">
                  <c:v>85</c:v>
                </c:pt>
                <c:pt idx="33">
                  <c:v>90</c:v>
                </c:pt>
                <c:pt idx="34">
                  <c:v>35</c:v>
                </c:pt>
                <c:pt idx="35">
                  <c:v>54</c:v>
                </c:pt>
                <c:pt idx="36">
                  <c:v>63</c:v>
                </c:pt>
                <c:pt idx="37">
                  <c:v>22</c:v>
                </c:pt>
                <c:pt idx="38">
                  <c:v>16</c:v>
                </c:pt>
                <c:pt idx="39">
                  <c:v>58</c:v>
                </c:pt>
                <c:pt idx="40">
                  <c:v>100</c:v>
                </c:pt>
                <c:pt idx="41">
                  <c:v>68</c:v>
                </c:pt>
                <c:pt idx="42">
                  <c:v>94</c:v>
                </c:pt>
                <c:pt idx="43">
                  <c:v>48</c:v>
                </c:pt>
                <c:pt idx="44">
                  <c:v>78</c:v>
                </c:pt>
                <c:pt idx="45">
                  <c:v>16</c:v>
                </c:pt>
                <c:pt idx="46">
                  <c:v>44</c:v>
                </c:pt>
                <c:pt idx="47">
                  <c:v>100</c:v>
                </c:pt>
                <c:pt idx="48">
                  <c:v>42</c:v>
                </c:pt>
                <c:pt idx="49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55-471C-86BB-78960A862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947759"/>
        <c:axId val="1836118415"/>
      </c:scatterChart>
      <c:valAx>
        <c:axId val="167694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Hours</a:t>
                </a:r>
                <a:r>
                  <a:rPr lang="en-GB" baseline="0"/>
                  <a:t> of sleep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118415"/>
        <c:crosses val="autoZero"/>
        <c:crossBetween val="midCat"/>
        <c:majorUnit val="1"/>
      </c:valAx>
      <c:valAx>
        <c:axId val="183611841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Exam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94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52</xdr:row>
      <xdr:rowOff>0</xdr:rowOff>
    </xdr:from>
    <xdr:to>
      <xdr:col>5</xdr:col>
      <xdr:colOff>396240</xdr:colOff>
      <xdr:row>67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A1E554B-0815-4335-AE8F-23C808221A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134620</xdr:colOff>
      <xdr:row>26</xdr:row>
      <xdr:rowOff>167640</xdr:rowOff>
    </xdr:from>
    <xdr:ext cx="108837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2A96886-0229-FEBB-4ECA-F893403A7AC4}"/>
                </a:ext>
              </a:extLst>
            </xdr:cNvPr>
            <xdr:cNvSpPr txBox="1"/>
          </xdr:nvSpPr>
          <xdr:spPr>
            <a:xfrm>
              <a:off x="5499100" y="4922520"/>
              <a:ext cx="108837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𝑏𝑥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𝑎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2A96886-0229-FEBB-4ECA-F893403A7AC4}"/>
                </a:ext>
              </a:extLst>
            </xdr:cNvPr>
            <xdr:cNvSpPr txBox="1"/>
          </xdr:nvSpPr>
          <xdr:spPr>
            <a:xfrm>
              <a:off x="5499100" y="4922520"/>
              <a:ext cx="108837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𝑦=𝑐+𝑏𝑥+𝑎𝑥^2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165100</xdr:colOff>
      <xdr:row>30</xdr:row>
      <xdr:rowOff>40640</xdr:rowOff>
    </xdr:from>
    <xdr:ext cx="1191993" cy="3213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78E9624-F007-0A72-CB31-0D0905898BB9}"/>
                </a:ext>
              </a:extLst>
            </xdr:cNvPr>
            <xdr:cNvSpPr txBox="1"/>
          </xdr:nvSpPr>
          <xdr:spPr>
            <a:xfrm>
              <a:off x="5529580" y="5527040"/>
              <a:ext cx="1191993" cy="321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&gt;0: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min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78E9624-F007-0A72-CB31-0D0905898BB9}"/>
                </a:ext>
              </a:extLst>
            </xdr:cNvPr>
            <xdr:cNvSpPr txBox="1"/>
          </xdr:nvSpPr>
          <xdr:spPr>
            <a:xfrm>
              <a:off x="5529580" y="5527040"/>
              <a:ext cx="1191993" cy="321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𝑎&gt;0:𝑥_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min</a:t>
              </a:r>
              <a:r>
                <a:rPr lang="en-GB" sz="1100" b="0" i="0">
                  <a:latin typeface="Cambria Math" panose="02040503050406030204" pitchFamily="18" charset="0"/>
                </a:rPr>
                <a:t>=−𝑏/2𝑎 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157480</xdr:colOff>
      <xdr:row>34</xdr:row>
      <xdr:rowOff>116840</xdr:rowOff>
    </xdr:from>
    <xdr:ext cx="1228926" cy="3213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42E030D-B4FE-4052-9CBF-60A74446644B}"/>
                </a:ext>
              </a:extLst>
            </xdr:cNvPr>
            <xdr:cNvSpPr txBox="1"/>
          </xdr:nvSpPr>
          <xdr:spPr>
            <a:xfrm>
              <a:off x="5521960" y="6334760"/>
              <a:ext cx="1228926" cy="321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&lt;0: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max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42E030D-B4FE-4052-9CBF-60A74446644B}"/>
                </a:ext>
              </a:extLst>
            </xdr:cNvPr>
            <xdr:cNvSpPr txBox="1"/>
          </xdr:nvSpPr>
          <xdr:spPr>
            <a:xfrm>
              <a:off x="5521960" y="6334760"/>
              <a:ext cx="1228926" cy="321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𝑎&lt;0:𝑥_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max</a:t>
              </a:r>
              <a:r>
                <a:rPr lang="en-GB" sz="1100" b="0" i="0">
                  <a:latin typeface="Cambria Math" panose="02040503050406030204" pitchFamily="18" charset="0"/>
                </a:rPr>
                <a:t>=−𝑏/2𝑎  </a:t>
              </a:r>
              <a:endParaRPr lang="en-GB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D513-5E10-4FAE-B03A-62CBE3921384}">
  <dimension ref="A1:I51"/>
  <sheetViews>
    <sheetView tabSelected="1" topLeftCell="A26" zoomScale="150" zoomScaleNormal="150" workbookViewId="0">
      <selection activeCell="C28" sqref="C28"/>
    </sheetView>
  </sheetViews>
  <sheetFormatPr defaultRowHeight="14.4" x14ac:dyDescent="0.3"/>
  <cols>
    <col min="1" max="4" width="17.33203125" style="1" customWidth="1"/>
    <col min="6" max="6" width="17.21875" bestFit="1" customWidth="1"/>
    <col min="7" max="9" width="10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F1" s="1"/>
      <c r="G1" s="1" t="s">
        <v>7</v>
      </c>
      <c r="H1" s="1" t="s">
        <v>8</v>
      </c>
    </row>
    <row r="2" spans="1:9" x14ac:dyDescent="0.3">
      <c r="A2" s="1">
        <v>1</v>
      </c>
      <c r="B2" s="1">
        <v>53</v>
      </c>
      <c r="C2" s="1">
        <v>4</v>
      </c>
      <c r="D2" s="1">
        <f>C2^2</f>
        <v>16</v>
      </c>
      <c r="F2" t="s">
        <v>4</v>
      </c>
      <c r="G2" s="3" cm="1">
        <f t="array" ref="G2:H6">LINEST(B2:B51,C2:C51,1,1)</f>
        <v>3.5110358391608387</v>
      </c>
      <c r="H2" s="3">
        <v>36.581730769230766</v>
      </c>
    </row>
    <row r="3" spans="1:9" x14ac:dyDescent="0.3">
      <c r="A3" s="1">
        <v>2</v>
      </c>
      <c r="B3" s="1">
        <v>89</v>
      </c>
      <c r="C3" s="1">
        <v>10</v>
      </c>
      <c r="D3" s="1">
        <f t="shared" ref="D3:D51" si="0">C3^2</f>
        <v>100</v>
      </c>
      <c r="F3" t="s">
        <v>5</v>
      </c>
      <c r="G3" s="3">
        <v>1.2545552609733868</v>
      </c>
      <c r="H3" s="3">
        <v>7.4432246627269887</v>
      </c>
    </row>
    <row r="4" spans="1:9" x14ac:dyDescent="0.3">
      <c r="A4" s="1">
        <v>3</v>
      </c>
      <c r="B4" s="1">
        <v>33</v>
      </c>
      <c r="C4" s="1">
        <v>4</v>
      </c>
      <c r="D4" s="1">
        <f t="shared" si="0"/>
        <v>16</v>
      </c>
      <c r="F4" t="s">
        <v>6</v>
      </c>
      <c r="G4" s="3">
        <v>0.14028304596155747</v>
      </c>
      <c r="H4" s="3">
        <v>24.003678283759008</v>
      </c>
    </row>
    <row r="5" spans="1:9" x14ac:dyDescent="0.3">
      <c r="A5" s="1">
        <v>4</v>
      </c>
      <c r="B5" s="1">
        <v>42</v>
      </c>
      <c r="C5" s="1">
        <v>5</v>
      </c>
      <c r="D5" s="1">
        <f t="shared" si="0"/>
        <v>25</v>
      </c>
      <c r="G5" s="3">
        <v>7.8323292038435985</v>
      </c>
      <c r="H5" s="4">
        <v>48</v>
      </c>
    </row>
    <row r="6" spans="1:9" x14ac:dyDescent="0.3">
      <c r="A6" s="1">
        <v>5</v>
      </c>
      <c r="B6" s="1">
        <v>67</v>
      </c>
      <c r="C6" s="1">
        <v>6</v>
      </c>
      <c r="D6" s="1">
        <f t="shared" si="0"/>
        <v>36</v>
      </c>
      <c r="G6" s="3">
        <v>4512.8045847902104</v>
      </c>
      <c r="H6" s="3">
        <v>27656.475415209785</v>
      </c>
    </row>
    <row r="7" spans="1:9" x14ac:dyDescent="0.3">
      <c r="A7" s="1">
        <v>6</v>
      </c>
      <c r="B7" s="1">
        <v>26</v>
      </c>
      <c r="C7" s="1">
        <v>1</v>
      </c>
      <c r="D7" s="1">
        <f t="shared" si="0"/>
        <v>1</v>
      </c>
    </row>
    <row r="8" spans="1:9" x14ac:dyDescent="0.3">
      <c r="A8" s="1">
        <v>7</v>
      </c>
      <c r="B8" s="1">
        <v>48</v>
      </c>
      <c r="C8" s="1">
        <v>4</v>
      </c>
      <c r="D8" s="1">
        <f t="shared" si="0"/>
        <v>16</v>
      </c>
      <c r="F8" t="s">
        <v>10</v>
      </c>
      <c r="G8" s="2">
        <f>G2/G3</f>
        <v>2.7986298797525184</v>
      </c>
      <c r="H8" s="2">
        <f>H2/H3</f>
        <v>4.9147691258627475</v>
      </c>
    </row>
    <row r="9" spans="1:9" x14ac:dyDescent="0.3">
      <c r="A9" s="1">
        <v>8</v>
      </c>
      <c r="B9" s="1">
        <v>71</v>
      </c>
      <c r="C9" s="1">
        <v>7</v>
      </c>
      <c r="D9" s="1">
        <f t="shared" si="0"/>
        <v>49</v>
      </c>
      <c r="F9" t="s">
        <v>11</v>
      </c>
      <c r="G9" s="5">
        <f>_xlfn.T.DIST.2T(ABS(G8),$H5)</f>
        <v>7.3676661911527249E-3</v>
      </c>
      <c r="H9" s="5">
        <f>_xlfn.T.DIST.2T(ABS(H8),$H5)</f>
        <v>1.0770289531060023E-5</v>
      </c>
    </row>
    <row r="10" spans="1:9" x14ac:dyDescent="0.3">
      <c r="A10" s="1">
        <v>9</v>
      </c>
      <c r="B10" s="1">
        <v>55</v>
      </c>
      <c r="C10" s="1">
        <v>6</v>
      </c>
      <c r="D10" s="1">
        <f t="shared" si="0"/>
        <v>36</v>
      </c>
    </row>
    <row r="11" spans="1:9" x14ac:dyDescent="0.3">
      <c r="A11" s="1">
        <v>10</v>
      </c>
      <c r="B11" s="1">
        <v>32</v>
      </c>
      <c r="C11" s="1">
        <v>11</v>
      </c>
      <c r="D11" s="1">
        <f t="shared" si="0"/>
        <v>121</v>
      </c>
      <c r="G11" s="1" t="s">
        <v>9</v>
      </c>
      <c r="H11" s="1" t="s">
        <v>7</v>
      </c>
      <c r="I11" s="1" t="s">
        <v>8</v>
      </c>
    </row>
    <row r="12" spans="1:9" x14ac:dyDescent="0.3">
      <c r="A12" s="1">
        <v>11</v>
      </c>
      <c r="B12" s="1">
        <v>99</v>
      </c>
      <c r="C12" s="1">
        <v>6</v>
      </c>
      <c r="D12" s="1">
        <f t="shared" si="0"/>
        <v>36</v>
      </c>
      <c r="F12" t="s">
        <v>4</v>
      </c>
      <c r="G12" s="3" cm="1">
        <f t="array" ref="G12:I16">LINEST(B2:B51,C2:D51,1,1)</f>
        <v>-1.0201168582490971</v>
      </c>
      <c r="H12" s="3">
        <v>14.649615127276247</v>
      </c>
      <c r="I12" s="3">
        <v>13.678145538349625</v>
      </c>
    </row>
    <row r="13" spans="1:9" x14ac:dyDescent="0.3">
      <c r="A13" s="1">
        <v>12</v>
      </c>
      <c r="B13" s="1">
        <v>26</v>
      </c>
      <c r="C13" s="1">
        <v>8</v>
      </c>
      <c r="D13" s="1">
        <f t="shared" si="0"/>
        <v>64</v>
      </c>
      <c r="F13" t="s">
        <v>5</v>
      </c>
      <c r="G13" s="3">
        <v>0.39774554368741233</v>
      </c>
      <c r="H13" s="3">
        <v>4.5023658262247848</v>
      </c>
      <c r="I13" s="3">
        <v>11.374595629299728</v>
      </c>
    </row>
    <row r="14" spans="1:9" x14ac:dyDescent="0.3">
      <c r="A14" s="1">
        <v>13</v>
      </c>
      <c r="B14" s="1">
        <v>18</v>
      </c>
      <c r="C14" s="1">
        <v>5</v>
      </c>
      <c r="D14" s="1">
        <f t="shared" si="0"/>
        <v>25</v>
      </c>
      <c r="F14" t="s">
        <v>6</v>
      </c>
      <c r="G14" s="3">
        <v>0.24583317545022862</v>
      </c>
      <c r="H14" s="3">
        <v>22.719849670639007</v>
      </c>
      <c r="I14" s="3" t="e">
        <v>#N/A</v>
      </c>
    </row>
    <row r="15" spans="1:9" x14ac:dyDescent="0.3">
      <c r="A15" s="1">
        <v>14</v>
      </c>
      <c r="B15" s="1">
        <v>76</v>
      </c>
      <c r="C15" s="1">
        <v>6</v>
      </c>
      <c r="D15" s="1">
        <f t="shared" si="0"/>
        <v>36</v>
      </c>
      <c r="G15" s="3">
        <v>7.6602144711539388</v>
      </c>
      <c r="H15" s="4">
        <v>47</v>
      </c>
      <c r="I15" s="3" t="e">
        <v>#N/A</v>
      </c>
    </row>
    <row r="16" spans="1:9" x14ac:dyDescent="0.3">
      <c r="A16" s="1">
        <v>15</v>
      </c>
      <c r="B16" s="1">
        <v>16</v>
      </c>
      <c r="C16" s="1">
        <v>1</v>
      </c>
      <c r="D16" s="1">
        <f t="shared" si="0"/>
        <v>1</v>
      </c>
      <c r="G16" s="4">
        <v>7908.2762543475292</v>
      </c>
      <c r="H16" s="4">
        <v>24261.003745652466</v>
      </c>
      <c r="I16" s="3" t="e">
        <v>#N/A</v>
      </c>
    </row>
    <row r="17" spans="1:9" x14ac:dyDescent="0.3">
      <c r="A17" s="1">
        <v>16</v>
      </c>
      <c r="B17" s="1">
        <v>45</v>
      </c>
      <c r="C17" s="1">
        <v>7</v>
      </c>
      <c r="D17" s="1">
        <f t="shared" si="0"/>
        <v>49</v>
      </c>
    </row>
    <row r="18" spans="1:9" x14ac:dyDescent="0.3">
      <c r="A18" s="1">
        <v>17</v>
      </c>
      <c r="B18" s="1">
        <v>78</v>
      </c>
      <c r="C18" s="1">
        <v>2</v>
      </c>
      <c r="D18" s="1">
        <f t="shared" si="0"/>
        <v>4</v>
      </c>
      <c r="F18" t="s">
        <v>10</v>
      </c>
      <c r="G18" s="2">
        <f>G12/G13</f>
        <v>-2.5647474231686318</v>
      </c>
      <c r="H18" s="2">
        <f t="shared" ref="H18:I18" si="1">H12/H13</f>
        <v>3.253759399546591</v>
      </c>
      <c r="I18" s="2">
        <f t="shared" si="1"/>
        <v>1.2025170814086965</v>
      </c>
    </row>
    <row r="19" spans="1:9" x14ac:dyDescent="0.3">
      <c r="A19" s="1">
        <v>18</v>
      </c>
      <c r="B19" s="1">
        <v>29</v>
      </c>
      <c r="C19" s="1">
        <v>10</v>
      </c>
      <c r="D19" s="1">
        <f t="shared" si="0"/>
        <v>100</v>
      </c>
      <c r="F19" t="s">
        <v>11</v>
      </c>
      <c r="G19" s="5">
        <f>_xlfn.T.DIST.2T(ABS(G18),$H15)</f>
        <v>1.3578885415412452E-2</v>
      </c>
      <c r="H19" s="5">
        <f t="shared" ref="H19:I19" si="2">_xlfn.T.DIST.2T(ABS(H18),$H15)</f>
        <v>2.1130297139455318E-3</v>
      </c>
      <c r="I19" s="5">
        <f t="shared" si="2"/>
        <v>0.23518655101264807</v>
      </c>
    </row>
    <row r="20" spans="1:9" x14ac:dyDescent="0.3">
      <c r="A20" s="1">
        <v>19</v>
      </c>
      <c r="B20" s="1">
        <v>85</v>
      </c>
      <c r="C20" s="1">
        <v>10</v>
      </c>
      <c r="D20" s="1">
        <f t="shared" si="0"/>
        <v>100</v>
      </c>
    </row>
    <row r="21" spans="1:9" x14ac:dyDescent="0.3">
      <c r="A21" s="1">
        <v>20</v>
      </c>
      <c r="B21" s="1">
        <v>57</v>
      </c>
      <c r="C21" s="1">
        <v>6</v>
      </c>
      <c r="D21" s="1">
        <f t="shared" si="0"/>
        <v>36</v>
      </c>
      <c r="F21" t="s">
        <v>12</v>
      </c>
      <c r="G21" s="1">
        <v>0</v>
      </c>
    </row>
    <row r="22" spans="1:9" x14ac:dyDescent="0.3">
      <c r="A22" s="1">
        <v>21</v>
      </c>
      <c r="B22" s="1">
        <v>52</v>
      </c>
      <c r="C22" s="1">
        <v>1</v>
      </c>
      <c r="D22" s="1">
        <f t="shared" si="0"/>
        <v>1</v>
      </c>
    </row>
    <row r="23" spans="1:9" x14ac:dyDescent="0.3">
      <c r="A23" s="1">
        <v>22</v>
      </c>
      <c r="B23" s="1">
        <v>61</v>
      </c>
      <c r="C23" s="1">
        <v>4</v>
      </c>
      <c r="D23" s="1">
        <f t="shared" si="0"/>
        <v>16</v>
      </c>
      <c r="F23" t="s">
        <v>13</v>
      </c>
      <c r="G23" s="3">
        <f>H2 + G2*G21</f>
        <v>36.581730769230766</v>
      </c>
    </row>
    <row r="24" spans="1:9" x14ac:dyDescent="0.3">
      <c r="A24" s="1">
        <v>23</v>
      </c>
      <c r="B24" s="1">
        <v>8</v>
      </c>
      <c r="C24" s="1">
        <v>0</v>
      </c>
      <c r="D24" s="1">
        <f t="shared" si="0"/>
        <v>0</v>
      </c>
      <c r="F24" t="s">
        <v>14</v>
      </c>
      <c r="G24" s="3">
        <f>I12 + H12*G21 + G12*G21^2</f>
        <v>13.678145538349625</v>
      </c>
    </row>
    <row r="25" spans="1:9" x14ac:dyDescent="0.3">
      <c r="A25" s="1">
        <v>24</v>
      </c>
      <c r="B25" s="1">
        <v>40</v>
      </c>
      <c r="C25" s="1">
        <v>6</v>
      </c>
      <c r="D25" s="1">
        <f t="shared" si="0"/>
        <v>36</v>
      </c>
    </row>
    <row r="26" spans="1:9" x14ac:dyDescent="0.3">
      <c r="A26" s="1">
        <v>25</v>
      </c>
      <c r="B26" s="1">
        <v>81</v>
      </c>
      <c r="C26" s="1">
        <v>5</v>
      </c>
      <c r="D26" s="1">
        <f t="shared" si="0"/>
        <v>25</v>
      </c>
      <c r="F26" t="s">
        <v>15</v>
      </c>
      <c r="G26" s="3">
        <f>-H12/(2*G12)</f>
        <v>7.1803612541118458</v>
      </c>
    </row>
    <row r="27" spans="1:9" x14ac:dyDescent="0.3">
      <c r="A27" s="1">
        <v>26</v>
      </c>
      <c r="B27" s="1">
        <v>37</v>
      </c>
      <c r="C27" s="1">
        <v>3</v>
      </c>
      <c r="D27" s="1">
        <f t="shared" si="0"/>
        <v>9</v>
      </c>
    </row>
    <row r="28" spans="1:9" x14ac:dyDescent="0.3">
      <c r="A28" s="1">
        <v>27</v>
      </c>
      <c r="B28" s="1">
        <v>25</v>
      </c>
      <c r="C28" s="1">
        <v>9</v>
      </c>
      <c r="D28" s="1">
        <f t="shared" si="0"/>
        <v>81</v>
      </c>
    </row>
    <row r="29" spans="1:9" x14ac:dyDescent="0.3">
      <c r="A29" s="1">
        <v>28</v>
      </c>
      <c r="B29" s="1">
        <v>50</v>
      </c>
      <c r="C29" s="1">
        <v>4</v>
      </c>
      <c r="D29" s="1">
        <f t="shared" si="0"/>
        <v>16</v>
      </c>
    </row>
    <row r="30" spans="1:9" x14ac:dyDescent="0.3">
      <c r="A30" s="1">
        <v>29</v>
      </c>
      <c r="B30" s="1">
        <v>92</v>
      </c>
      <c r="C30" s="1">
        <v>4</v>
      </c>
      <c r="D30" s="1">
        <f t="shared" si="0"/>
        <v>16</v>
      </c>
      <c r="F30" t="s">
        <v>16</v>
      </c>
    </row>
    <row r="31" spans="1:9" x14ac:dyDescent="0.3">
      <c r="A31" s="1">
        <v>30</v>
      </c>
      <c r="B31" s="1">
        <v>60</v>
      </c>
      <c r="C31" s="1">
        <v>3</v>
      </c>
      <c r="D31" s="1">
        <f t="shared" si="0"/>
        <v>9</v>
      </c>
    </row>
    <row r="32" spans="1:9" x14ac:dyDescent="0.3">
      <c r="A32" s="1">
        <v>31</v>
      </c>
      <c r="B32" s="1">
        <v>65</v>
      </c>
      <c r="C32" s="1">
        <v>5</v>
      </c>
      <c r="D32" s="1">
        <f t="shared" si="0"/>
        <v>25</v>
      </c>
    </row>
    <row r="33" spans="1:6" x14ac:dyDescent="0.3">
      <c r="A33" s="1">
        <v>32</v>
      </c>
      <c r="B33" s="1">
        <v>43</v>
      </c>
      <c r="C33" s="1">
        <v>3</v>
      </c>
      <c r="D33" s="1">
        <f t="shared" si="0"/>
        <v>9</v>
      </c>
    </row>
    <row r="34" spans="1:6" x14ac:dyDescent="0.3">
      <c r="A34" s="1">
        <v>33</v>
      </c>
      <c r="B34" s="1">
        <v>85</v>
      </c>
      <c r="C34" s="1">
        <v>9</v>
      </c>
      <c r="D34" s="1">
        <f t="shared" si="0"/>
        <v>81</v>
      </c>
      <c r="F34" t="s">
        <v>17</v>
      </c>
    </row>
    <row r="35" spans="1:6" x14ac:dyDescent="0.3">
      <c r="A35" s="1">
        <v>34</v>
      </c>
      <c r="B35" s="1">
        <v>90</v>
      </c>
      <c r="C35" s="1">
        <v>7</v>
      </c>
      <c r="D35" s="1">
        <f t="shared" si="0"/>
        <v>49</v>
      </c>
    </row>
    <row r="36" spans="1:6" x14ac:dyDescent="0.3">
      <c r="A36" s="1">
        <v>35</v>
      </c>
      <c r="B36" s="1">
        <v>35</v>
      </c>
      <c r="C36" s="1">
        <v>2</v>
      </c>
      <c r="D36" s="1">
        <f t="shared" si="0"/>
        <v>4</v>
      </c>
    </row>
    <row r="37" spans="1:6" x14ac:dyDescent="0.3">
      <c r="A37" s="1">
        <v>36</v>
      </c>
      <c r="B37" s="1">
        <v>54</v>
      </c>
      <c r="C37" s="1">
        <v>5</v>
      </c>
      <c r="D37" s="1">
        <f t="shared" si="0"/>
        <v>25</v>
      </c>
    </row>
    <row r="38" spans="1:6" x14ac:dyDescent="0.3">
      <c r="A38" s="1">
        <v>37</v>
      </c>
      <c r="B38" s="1">
        <v>63</v>
      </c>
      <c r="C38" s="1">
        <v>5</v>
      </c>
      <c r="D38" s="1">
        <f t="shared" si="0"/>
        <v>25</v>
      </c>
    </row>
    <row r="39" spans="1:6" x14ac:dyDescent="0.3">
      <c r="A39" s="1">
        <v>38</v>
      </c>
      <c r="B39" s="1">
        <v>22</v>
      </c>
      <c r="C39" s="1">
        <v>3</v>
      </c>
      <c r="D39" s="1">
        <f t="shared" si="0"/>
        <v>9</v>
      </c>
    </row>
    <row r="40" spans="1:6" x14ac:dyDescent="0.3">
      <c r="A40" s="1">
        <v>39</v>
      </c>
      <c r="B40" s="1">
        <v>16</v>
      </c>
      <c r="C40" s="1">
        <v>3</v>
      </c>
      <c r="D40" s="1">
        <f t="shared" si="0"/>
        <v>9</v>
      </c>
    </row>
    <row r="41" spans="1:6" x14ac:dyDescent="0.3">
      <c r="A41" s="1">
        <v>40</v>
      </c>
      <c r="B41" s="1">
        <v>58</v>
      </c>
      <c r="C41" s="1">
        <v>3</v>
      </c>
      <c r="D41" s="1">
        <f t="shared" si="0"/>
        <v>9</v>
      </c>
    </row>
    <row r="42" spans="1:6" x14ac:dyDescent="0.3">
      <c r="A42" s="1">
        <v>41</v>
      </c>
      <c r="B42" s="1">
        <v>100</v>
      </c>
      <c r="C42" s="1">
        <v>8</v>
      </c>
      <c r="D42" s="1">
        <f t="shared" si="0"/>
        <v>64</v>
      </c>
    </row>
    <row r="43" spans="1:6" x14ac:dyDescent="0.3">
      <c r="A43" s="1">
        <v>42</v>
      </c>
      <c r="B43" s="1">
        <v>68</v>
      </c>
      <c r="C43" s="1">
        <v>7</v>
      </c>
      <c r="D43" s="1">
        <f t="shared" si="0"/>
        <v>49</v>
      </c>
    </row>
    <row r="44" spans="1:6" x14ac:dyDescent="0.3">
      <c r="A44" s="1">
        <v>43</v>
      </c>
      <c r="B44" s="1">
        <v>94</v>
      </c>
      <c r="C44" s="1">
        <v>7</v>
      </c>
      <c r="D44" s="1">
        <f t="shared" si="0"/>
        <v>49</v>
      </c>
    </row>
    <row r="45" spans="1:6" x14ac:dyDescent="0.3">
      <c r="A45" s="1">
        <v>44</v>
      </c>
      <c r="B45" s="1">
        <v>48</v>
      </c>
      <c r="C45" s="1">
        <v>3</v>
      </c>
      <c r="D45" s="1">
        <f t="shared" si="0"/>
        <v>9</v>
      </c>
    </row>
    <row r="46" spans="1:6" x14ac:dyDescent="0.3">
      <c r="A46" s="1">
        <v>45</v>
      </c>
      <c r="B46" s="1">
        <v>78</v>
      </c>
      <c r="C46" s="1">
        <v>8</v>
      </c>
      <c r="D46" s="1">
        <f t="shared" si="0"/>
        <v>64</v>
      </c>
    </row>
    <row r="47" spans="1:6" x14ac:dyDescent="0.3">
      <c r="A47" s="1">
        <v>46</v>
      </c>
      <c r="B47" s="1">
        <v>16</v>
      </c>
      <c r="C47" s="1">
        <v>1</v>
      </c>
      <c r="D47" s="1">
        <f t="shared" si="0"/>
        <v>1</v>
      </c>
    </row>
    <row r="48" spans="1:6" x14ac:dyDescent="0.3">
      <c r="A48" s="1">
        <v>47</v>
      </c>
      <c r="B48" s="1">
        <v>44</v>
      </c>
      <c r="C48" s="1">
        <v>9</v>
      </c>
      <c r="D48" s="1">
        <f t="shared" si="0"/>
        <v>81</v>
      </c>
    </row>
    <row r="49" spans="1:4" x14ac:dyDescent="0.3">
      <c r="A49" s="1">
        <v>48</v>
      </c>
      <c r="B49" s="1">
        <v>100</v>
      </c>
      <c r="C49" s="1">
        <v>8</v>
      </c>
      <c r="D49" s="1">
        <f t="shared" si="0"/>
        <v>64</v>
      </c>
    </row>
    <row r="50" spans="1:4" x14ac:dyDescent="0.3">
      <c r="A50" s="1">
        <v>49</v>
      </c>
      <c r="B50" s="1">
        <v>42</v>
      </c>
      <c r="C50" s="1">
        <v>7</v>
      </c>
      <c r="D50" s="1">
        <f t="shared" si="0"/>
        <v>49</v>
      </c>
    </row>
    <row r="51" spans="1:4" x14ac:dyDescent="0.3">
      <c r="A51" s="1">
        <v>50</v>
      </c>
      <c r="B51" s="1">
        <v>84</v>
      </c>
      <c r="C51" s="1">
        <v>3</v>
      </c>
      <c r="D51" s="1">
        <f t="shared" si="0"/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NEDL_Nonlinear_regression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 Shanaev</dc:creator>
  <cp:lastModifiedBy>Savva Shanaev</cp:lastModifiedBy>
  <dcterms:created xsi:type="dcterms:W3CDTF">2023-09-06T12:40:29Z</dcterms:created>
  <dcterms:modified xsi:type="dcterms:W3CDTF">2023-09-06T14:33:50Z</dcterms:modified>
</cp:coreProperties>
</file>