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3f23a1743c5d8/Documents/"/>
    </mc:Choice>
  </mc:AlternateContent>
  <xr:revisionPtr revIDLastSave="94" documentId="8_{3013EDA3-CCAE-4DF8-A0B1-91DD81F7B0F5}" xr6:coauthVersionLast="47" xr6:coauthVersionMax="47" xr10:uidLastSave="{A16434BE-820A-49B3-8C4B-B1994064147F}"/>
  <bookViews>
    <workbookView xWindow="-108" yWindow="-108" windowWidth="23256" windowHeight="12456" xr2:uid="{FB10CF9C-65FC-43F7-A714-508A5D34DA56}"/>
  </bookViews>
  <sheets>
    <sheet name="NEDL_Payba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I4" i="1"/>
  <c r="E4" i="1"/>
  <c r="E5" i="1" s="1"/>
  <c r="E6" i="1" s="1"/>
  <c r="E7" i="1" s="1"/>
  <c r="E8" i="1" s="1"/>
  <c r="E3" i="1"/>
  <c r="E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2" i="1"/>
  <c r="D2" i="1" s="1"/>
  <c r="F2" i="1" s="1"/>
  <c r="I2" i="1"/>
  <c r="L8" i="1" l="1"/>
  <c r="F3" i="1"/>
  <c r="I3" i="1"/>
  <c r="F4" i="1" l="1"/>
  <c r="F5" i="1" s="1"/>
  <c r="F6" i="1" s="1"/>
  <c r="I5" i="1" s="1"/>
  <c r="F7" i="1" l="1"/>
  <c r="F8" i="1" l="1"/>
  <c r="I9" i="1"/>
  <c r="K9" i="1" l="1"/>
  <c r="J9" i="1"/>
  <c r="L9" i="1" l="1"/>
</calcChain>
</file>

<file path=xl/sharedStrings.xml><?xml version="1.0" encoding="utf-8"?>
<sst xmlns="http://schemas.openxmlformats.org/spreadsheetml/2006/main" count="18" uniqueCount="15">
  <si>
    <t>year</t>
  </si>
  <si>
    <t>CF</t>
  </si>
  <si>
    <t>DCF</t>
  </si>
  <si>
    <t>CCF</t>
  </si>
  <si>
    <t>CDCF</t>
  </si>
  <si>
    <t>DF</t>
  </si>
  <si>
    <t>payback period (PP)</t>
  </si>
  <si>
    <t>discounted payback period (DPP)</t>
  </si>
  <si>
    <t>discount rate</t>
  </si>
  <si>
    <t>net present value (NPV)</t>
  </si>
  <si>
    <t>automatic</t>
  </si>
  <si>
    <t>last CCF</t>
  </si>
  <si>
    <t>next CF</t>
  </si>
  <si>
    <t>sum of cash flows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</si>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</sst>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40C8-03C7-49C1-91A0-23F69B986A05}">
  <dimension ref="A1:L9"/>
  <sheetViews>
    <sheetView tabSelected="1" zoomScale="150" zoomScaleNormal="150" workbookViewId="0">
      <selection activeCell="I1" sqref="I1"/>
    </sheetView>
  </sheetViews>
  <sheetFormatPr defaultRowHeight="14.4" x14ac:dyDescent="0.3"/>
  <cols>
    <col min="6" max="6" width="8.88671875" customWidth="1"/>
    <col min="8" max="8" width="29.33203125" customWidth="1"/>
  </cols>
  <sheetData>
    <row r="1" spans="1:12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H1" s="1" t="s">
        <v>8</v>
      </c>
      <c r="I1" s="2">
        <v>0.15</v>
      </c>
    </row>
    <row r="2" spans="1:12" x14ac:dyDescent="0.3">
      <c r="A2" s="1">
        <v>0</v>
      </c>
      <c r="B2" s="1">
        <v>-1000</v>
      </c>
      <c r="C2" s="4">
        <f>1/(1+$I$1)^A2</f>
        <v>1</v>
      </c>
      <c r="D2" s="3">
        <f>B2*C2</f>
        <v>-1000</v>
      </c>
      <c r="E2" s="1">
        <f>B2</f>
        <v>-1000</v>
      </c>
      <c r="F2" s="3">
        <f>D2</f>
        <v>-1000</v>
      </c>
      <c r="H2" s="1" t="s">
        <v>13</v>
      </c>
      <c r="I2" s="3">
        <f>SUM(B2:B8)</f>
        <v>1700</v>
      </c>
    </row>
    <row r="3" spans="1:12" x14ac:dyDescent="0.3">
      <c r="A3" s="1">
        <v>1</v>
      </c>
      <c r="B3" s="1">
        <v>200</v>
      </c>
      <c r="C3" s="4">
        <f t="shared" ref="C3:C8" si="0">1/(1+$I$1)^A3</f>
        <v>0.86956521739130443</v>
      </c>
      <c r="D3" s="3">
        <f t="shared" ref="D3:D8" si="1">B3*C3</f>
        <v>173.91304347826087</v>
      </c>
      <c r="E3" s="1">
        <f>E2+B3</f>
        <v>-800</v>
      </c>
      <c r="F3" s="3">
        <f>F2+D3</f>
        <v>-826.08695652173913</v>
      </c>
      <c r="H3" s="1" t="s">
        <v>9</v>
      </c>
      <c r="I3" s="3">
        <f>SUM(D2:D8)</f>
        <v>550.57461775367233</v>
      </c>
    </row>
    <row r="4" spans="1:12" x14ac:dyDescent="0.3">
      <c r="A4" s="1">
        <v>2</v>
      </c>
      <c r="B4" s="1">
        <v>300</v>
      </c>
      <c r="C4" s="4">
        <f t="shared" si="0"/>
        <v>0.7561436672967865</v>
      </c>
      <c r="D4" s="3">
        <f t="shared" si="1"/>
        <v>226.84310018903597</v>
      </c>
      <c r="E4" s="1">
        <f t="shared" ref="E4:E8" si="2">E3+B4</f>
        <v>-500</v>
      </c>
      <c r="F4" s="3">
        <f t="shared" ref="F4:F8" si="3">F3+D4</f>
        <v>-599.24385633270322</v>
      </c>
      <c r="H4" s="1" t="s">
        <v>6</v>
      </c>
      <c r="I4" s="3">
        <f>A5 + ABS(E5)/B6</f>
        <v>3.2</v>
      </c>
    </row>
    <row r="5" spans="1:12" x14ac:dyDescent="0.3">
      <c r="A5" s="1">
        <v>3</v>
      </c>
      <c r="B5" s="1">
        <v>400</v>
      </c>
      <c r="C5" s="4">
        <f t="shared" si="0"/>
        <v>0.65751623243198831</v>
      </c>
      <c r="D5" s="3">
        <f t="shared" si="1"/>
        <v>263.00649297279534</v>
      </c>
      <c r="E5" s="1">
        <f t="shared" si="2"/>
        <v>-100</v>
      </c>
      <c r="F5" s="3">
        <f t="shared" si="3"/>
        <v>-336.23736335990787</v>
      </c>
      <c r="H5" s="1" t="s">
        <v>7</v>
      </c>
      <c r="I5" s="3">
        <f>A6 + ABS(F6)/D7</f>
        <v>4.1688223958333328</v>
      </c>
    </row>
    <row r="6" spans="1:12" x14ac:dyDescent="0.3">
      <c r="A6" s="1">
        <v>4</v>
      </c>
      <c r="B6" s="1">
        <v>500</v>
      </c>
      <c r="C6" s="4">
        <f t="shared" si="0"/>
        <v>0.57175324559303342</v>
      </c>
      <c r="D6" s="3">
        <f t="shared" si="1"/>
        <v>285.8766227965167</v>
      </c>
      <c r="E6" s="1">
        <f t="shared" si="2"/>
        <v>400</v>
      </c>
      <c r="F6" s="3">
        <f t="shared" si="3"/>
        <v>-50.360740563391175</v>
      </c>
      <c r="H6" s="5"/>
    </row>
    <row r="7" spans="1:12" x14ac:dyDescent="0.3">
      <c r="A7" s="1">
        <v>5</v>
      </c>
      <c r="B7" s="1">
        <v>600</v>
      </c>
      <c r="C7" s="4">
        <f t="shared" si="0"/>
        <v>0.49717673529828987</v>
      </c>
      <c r="D7" s="3">
        <f t="shared" si="1"/>
        <v>298.30604117897394</v>
      </c>
      <c r="E7" s="1">
        <f t="shared" si="2"/>
        <v>1000</v>
      </c>
      <c r="F7" s="3">
        <f t="shared" si="3"/>
        <v>247.94530061558277</v>
      </c>
      <c r="H7" s="1" t="s">
        <v>10</v>
      </c>
      <c r="I7" s="1" t="s">
        <v>0</v>
      </c>
      <c r="J7" s="1" t="s">
        <v>11</v>
      </c>
      <c r="K7" s="1" t="s">
        <v>12</v>
      </c>
      <c r="L7" s="1" t="s">
        <v>14</v>
      </c>
    </row>
    <row r="8" spans="1:12" x14ac:dyDescent="0.3">
      <c r="A8" s="1">
        <v>6</v>
      </c>
      <c r="B8" s="1">
        <v>700</v>
      </c>
      <c r="C8" s="4">
        <f t="shared" si="0"/>
        <v>0.43232759591155645</v>
      </c>
      <c r="D8" s="3">
        <f t="shared" si="1"/>
        <v>302.6293171380895</v>
      </c>
      <c r="E8" s="1">
        <f t="shared" si="2"/>
        <v>1700</v>
      </c>
      <c r="F8" s="3">
        <f t="shared" si="3"/>
        <v>550.57461775367233</v>
      </c>
      <c r="H8" s="1" t="s">
        <v>6</v>
      </c>
      <c r="I8" s="1">
        <f>_xlfn.MAXIFS(A2:A8,E2:E8,"&lt;0")</f>
        <v>3</v>
      </c>
      <c r="J8" s="1">
        <f>VLOOKUP(I8,A2:F8,5,0)</f>
        <v>-100</v>
      </c>
      <c r="K8" s="1">
        <f>VLOOKUP(I8+1,A2:F8,2,0)</f>
        <v>500</v>
      </c>
      <c r="L8" s="3">
        <f>I8 + ABS(J8)/K8</f>
        <v>3.2</v>
      </c>
    </row>
    <row r="9" spans="1:12" x14ac:dyDescent="0.3">
      <c r="H9" s="1" t="s">
        <v>7</v>
      </c>
      <c r="I9" s="1">
        <f>_xlfn.MAXIFS(A2:A8,F2:F8,"&lt;0")</f>
        <v>4</v>
      </c>
      <c r="J9" s="3">
        <f>VLOOKUP(I9,A2:F8,6,0)</f>
        <v>-50.360740563391175</v>
      </c>
      <c r="K9" s="3">
        <f>VLOOKUP(I9+1,A2:F8,4,0)</f>
        <v>298.30604117897394</v>
      </c>
      <c r="L9" s="3">
        <f>I9 + ABS(J9)/K9</f>
        <v>4.1688223958333328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NEDL_Payback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 Shanaev</dc:creator>
  <cp:lastModifiedBy>Savva Shanaev</cp:lastModifiedBy>
  <dcterms:created xsi:type="dcterms:W3CDTF">2023-10-11T12:21:06Z</dcterms:created>
  <dcterms:modified xsi:type="dcterms:W3CDTF">2023-10-11T13:27:30Z</dcterms:modified>
</cp:coreProperties>
</file>