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7B251A9-6A89-4D7B-A882-BCED163074CB}" xr6:coauthVersionLast="46" xr6:coauthVersionMax="46" xr10:uidLastSave="{00000000-0000-0000-0000-000000000000}"/>
  <bookViews>
    <workbookView xWindow="-120" yWindow="-120" windowWidth="20730" windowHeight="11160" xr2:uid="{9A3F1EC1-BAA1-484D-B642-377DA434C191}"/>
  </bookViews>
  <sheets>
    <sheet name="NEDL_Portfolio_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5" i="1" l="1"/>
  <c r="I165" i="1"/>
  <c r="G165" i="1"/>
  <c r="H164" i="1"/>
  <c r="I164" i="1"/>
  <c r="G164" i="1"/>
  <c r="H163" i="1"/>
  <c r="I163" i="1"/>
  <c r="G163" i="1"/>
  <c r="H162" i="1"/>
  <c r="I162" i="1"/>
  <c r="G162" i="1"/>
  <c r="H161" i="1"/>
  <c r="I161" i="1"/>
  <c r="G161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W4" i="1"/>
  <c r="X4" i="1"/>
  <c r="W5" i="1"/>
  <c r="W6" i="1" s="1"/>
  <c r="W7" i="1" s="1"/>
  <c r="W8" i="1" s="1"/>
  <c r="W9" i="1" s="1"/>
  <c r="X5" i="1"/>
  <c r="X6" i="1"/>
  <c r="X7" i="1"/>
  <c r="X8" i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W10" i="1"/>
  <c r="W11" i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3" i="1"/>
  <c r="X3" i="1"/>
  <c r="V3" i="1"/>
  <c r="H160" i="1"/>
  <c r="I160" i="1"/>
  <c r="G160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T3" i="1"/>
  <c r="U3" i="1"/>
  <c r="S3" i="1"/>
  <c r="H158" i="1"/>
  <c r="H159" i="1" s="1"/>
  <c r="I158" i="1"/>
  <c r="G158" i="1"/>
  <c r="G159" i="1" s="1"/>
  <c r="H157" i="1"/>
  <c r="G157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Q3" i="1"/>
  <c r="R3" i="1"/>
  <c r="P3" i="1"/>
  <c r="H156" i="1"/>
  <c r="I156" i="1"/>
  <c r="G156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N3" i="1"/>
  <c r="O3" i="1"/>
  <c r="M3" i="1"/>
  <c r="H151" i="1" l="1"/>
  <c r="I151" i="1"/>
  <c r="G151" i="1"/>
  <c r="H153" i="1" l="1"/>
  <c r="H155" i="1" s="1"/>
  <c r="I153" i="1"/>
  <c r="I155" i="1" s="1"/>
  <c r="G153" i="1"/>
  <c r="G155" i="1" s="1"/>
  <c r="H149" i="1" a="1"/>
  <c r="H149" i="1" s="1"/>
  <c r="I149" i="1" a="1"/>
  <c r="I149" i="1" s="1"/>
  <c r="G149" i="1" a="1"/>
  <c r="G149" i="1" s="1"/>
  <c r="H150" i="1"/>
  <c r="H152" i="1" s="1"/>
  <c r="I150" i="1"/>
  <c r="G150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K3" i="1"/>
  <c r="L3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54" i="1" l="1"/>
  <c r="I154" i="1"/>
  <c r="H154" i="1"/>
  <c r="G152" i="1"/>
  <c r="I152" i="1"/>
  <c r="H3" i="1"/>
  <c r="G3" i="1"/>
  <c r="H184" i="1" l="1"/>
  <c r="G184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<sst xmlns="http://schemas.openxmlformats.org/spreadsheetml/2006/main" count="40" uniqueCount="28">
  <si>
    <t>Return</t>
  </si>
  <si>
    <t>Barings Fixed Income</t>
  </si>
  <si>
    <t>S&amp;P 500</t>
  </si>
  <si>
    <t>Artisan Global Opportunities</t>
  </si>
  <si>
    <t>Excess return</t>
  </si>
  <si>
    <t>US 10-year bond yield</t>
  </si>
  <si>
    <t>Monthly risk-free</t>
  </si>
  <si>
    <t>Annualised return</t>
  </si>
  <si>
    <t>Annualised risk</t>
  </si>
  <si>
    <t>Annual risk-free</t>
  </si>
  <si>
    <t>Sharpe ratio</t>
  </si>
  <si>
    <t>Beta</t>
  </si>
  <si>
    <t>Treynor ratio</t>
  </si>
  <si>
    <t>Jensen's alpha</t>
  </si>
  <si>
    <t>Tracking error</t>
  </si>
  <si>
    <t>Information ratio</t>
  </si>
  <si>
    <t>Outperformance</t>
  </si>
  <si>
    <t>Abnormal</t>
  </si>
  <si>
    <t>Appraisal ratio</t>
  </si>
  <si>
    <t>Idiosyncratic volatility</t>
  </si>
  <si>
    <t>Downside</t>
  </si>
  <si>
    <t>Semideviation</t>
  </si>
  <si>
    <t>Drawdown</t>
  </si>
  <si>
    <t>Max drawdown</t>
  </si>
  <si>
    <t>Average drawdown</t>
  </si>
  <si>
    <t>Sortino ratio</t>
  </si>
  <si>
    <t>Calmar ratio</t>
  </si>
  <si>
    <t>Sterling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</si>
</sst>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F155-F9B0-43A4-9424-36873EFE2ED2}">
  <dimension ref="A1:X184"/>
  <sheetViews>
    <sheetView tabSelected="1" topLeftCell="E145" workbookViewId="0">
      <selection activeCell="G154" sqref="G154"/>
    </sheetView>
  </sheetViews>
  <sheetFormatPr defaultRowHeight="15" x14ac:dyDescent="0.25"/>
  <cols>
    <col min="1" max="1" width="10.7109375" bestFit="1" customWidth="1"/>
    <col min="2" max="4" width="25.7109375" customWidth="1"/>
    <col min="5" max="5" width="20.42578125" bestFit="1" customWidth="1"/>
    <col min="6" max="6" width="20" bestFit="1" customWidth="1"/>
    <col min="10" max="12" width="12.7109375" bestFit="1" customWidth="1"/>
    <col min="13" max="15" width="15.85546875" bestFit="1" customWidth="1"/>
    <col min="16" max="18" width="10.5703125" bestFit="1" customWidth="1"/>
    <col min="19" max="21" width="9.85546875" bestFit="1" customWidth="1"/>
  </cols>
  <sheetData>
    <row r="1" spans="1:24" x14ac:dyDescent="0.25">
      <c r="B1" s="3" t="s">
        <v>3</v>
      </c>
      <c r="C1" s="3" t="s">
        <v>1</v>
      </c>
      <c r="D1" s="3" t="s">
        <v>2</v>
      </c>
      <c r="E1" s="4" t="s">
        <v>5</v>
      </c>
      <c r="F1" s="4" t="s">
        <v>6</v>
      </c>
      <c r="G1" s="4" t="s">
        <v>0</v>
      </c>
      <c r="H1" s="4" t="s">
        <v>0</v>
      </c>
      <c r="I1" s="4" t="s">
        <v>0</v>
      </c>
      <c r="J1" s="4" t="s">
        <v>4</v>
      </c>
      <c r="K1" s="4" t="s">
        <v>4</v>
      </c>
      <c r="L1" s="4" t="s">
        <v>4</v>
      </c>
      <c r="M1" s="4" t="s">
        <v>16</v>
      </c>
      <c r="N1" s="4" t="s">
        <v>16</v>
      </c>
      <c r="O1" s="4" t="s">
        <v>16</v>
      </c>
      <c r="P1" s="4" t="s">
        <v>17</v>
      </c>
      <c r="Q1" s="4" t="s">
        <v>17</v>
      </c>
      <c r="R1" s="4" t="s">
        <v>17</v>
      </c>
      <c r="S1" s="4" t="s">
        <v>20</v>
      </c>
      <c r="T1" s="4" t="s">
        <v>20</v>
      </c>
      <c r="U1" s="4" t="s">
        <v>20</v>
      </c>
      <c r="V1" s="4" t="s">
        <v>22</v>
      </c>
      <c r="W1" s="4" t="s">
        <v>22</v>
      </c>
      <c r="X1" s="4" t="s">
        <v>22</v>
      </c>
    </row>
    <row r="2" spans="1:24" x14ac:dyDescent="0.25">
      <c r="A2" s="1">
        <v>39447</v>
      </c>
      <c r="B2" s="3">
        <v>1148.58</v>
      </c>
      <c r="C2" s="3">
        <v>3313.76</v>
      </c>
      <c r="D2" s="3">
        <v>1468.36</v>
      </c>
      <c r="E2" s="3">
        <v>4.0232000000000001</v>
      </c>
      <c r="F2" s="3"/>
      <c r="G2" s="4"/>
      <c r="H2" s="4"/>
      <c r="I2" s="4"/>
      <c r="M2" s="3"/>
      <c r="N2" s="3"/>
      <c r="O2" s="3"/>
      <c r="P2" s="2"/>
      <c r="Q2" s="2"/>
      <c r="R2" s="2"/>
      <c r="V2" s="5">
        <v>0</v>
      </c>
      <c r="W2" s="5">
        <v>0</v>
      </c>
      <c r="X2" s="5">
        <v>0</v>
      </c>
    </row>
    <row r="3" spans="1:24" x14ac:dyDescent="0.25">
      <c r="A3" s="1">
        <v>39478</v>
      </c>
      <c r="B3" s="3">
        <v>1037.8599999999999</v>
      </c>
      <c r="C3" s="3">
        <v>3373.76</v>
      </c>
      <c r="D3" s="3">
        <v>1380.2835</v>
      </c>
      <c r="E3" s="6">
        <v>3.5930999999999997</v>
      </c>
      <c r="F3" s="5">
        <f>(1+E3/100)^(1/12)-1</f>
        <v>2.9460426880363322E-3</v>
      </c>
      <c r="G3" s="5">
        <f>B3/B2-1</f>
        <v>-9.6397290567483362E-2</v>
      </c>
      <c r="H3" s="5">
        <f>C3/C2-1</f>
        <v>1.8106320312877289E-2</v>
      </c>
      <c r="I3" s="5">
        <f>D3/D2-1</f>
        <v>-5.9982906099321665E-2</v>
      </c>
      <c r="J3" s="7">
        <f>G3-$F3</f>
        <v>-9.9343333255519695E-2</v>
      </c>
      <c r="K3" s="7">
        <f t="shared" ref="K3:L3" si="0">H3-$F3</f>
        <v>1.5160277624840957E-2</v>
      </c>
      <c r="L3" s="7">
        <f t="shared" si="0"/>
        <v>-6.2928948787357997E-2</v>
      </c>
      <c r="M3" s="5">
        <f>G3-$I3</f>
        <v>-3.6414384468161698E-2</v>
      </c>
      <c r="N3" s="5">
        <f t="shared" ref="N3:O3" si="1">H3-$I3</f>
        <v>7.8089226412198953E-2</v>
      </c>
      <c r="O3" s="5">
        <f t="shared" si="1"/>
        <v>0</v>
      </c>
      <c r="P3" s="5">
        <f>J3-G$153*$L3</f>
        <v>-3.1488004944291187E-2</v>
      </c>
      <c r="Q3" s="5">
        <f t="shared" ref="Q3:R3" si="2">K3-H$153*$L3</f>
        <v>1.7378071377047777E-2</v>
      </c>
      <c r="R3" s="5">
        <f t="shared" si="2"/>
        <v>0</v>
      </c>
      <c r="S3" s="5">
        <f>MIN(G3,0)</f>
        <v>-9.6397290567483362E-2</v>
      </c>
      <c r="T3" s="5">
        <f t="shared" ref="T3:U3" si="3">MIN(H3,0)</f>
        <v>0</v>
      </c>
      <c r="U3" s="5">
        <f t="shared" si="3"/>
        <v>-5.9982906099321665E-2</v>
      </c>
      <c r="V3" s="5">
        <f>MIN((1+V2)*(1+G3) - 1, 0)</f>
        <v>-9.6397290567483362E-2</v>
      </c>
      <c r="W3" s="5">
        <f t="shared" ref="W3:X3" si="4">MIN((1+W2)*(1+H3) - 1, 0)</f>
        <v>0</v>
      </c>
      <c r="X3" s="5">
        <f t="shared" si="4"/>
        <v>-5.9982906099321665E-2</v>
      </c>
    </row>
    <row r="4" spans="1:24" x14ac:dyDescent="0.25">
      <c r="A4" s="1">
        <v>39507</v>
      </c>
      <c r="B4" s="3">
        <v>1008.07</v>
      </c>
      <c r="C4" s="3">
        <v>3366.48</v>
      </c>
      <c r="D4" s="3">
        <v>1335.4384</v>
      </c>
      <c r="E4" s="6">
        <v>3.5091999999999999</v>
      </c>
      <c r="F4" s="5">
        <f t="shared" ref="F4:F67" si="5">(1+E4/100)^(1/12)-1</f>
        <v>2.8783270897680957E-3</v>
      </c>
      <c r="G4" s="5">
        <f t="shared" ref="G4:G67" si="6">B4/B3-1</f>
        <v>-2.8703293315090472E-2</v>
      </c>
      <c r="H4" s="5">
        <f t="shared" ref="H4:H67" si="7">C4/C3-1</f>
        <v>-2.1578298397041396E-3</v>
      </c>
      <c r="I4" s="5">
        <f t="shared" ref="I4:I67" si="8">D4/D3-1</f>
        <v>-3.2489774745550482E-2</v>
      </c>
      <c r="J4" s="7">
        <f t="shared" ref="J4:J67" si="9">G4-$F4</f>
        <v>-3.1581620404858568E-2</v>
      </c>
      <c r="K4" s="7">
        <f t="shared" ref="K4:K67" si="10">H4-$F4</f>
        <v>-5.0361569294722353E-3</v>
      </c>
      <c r="L4" s="7">
        <f t="shared" ref="L4:L67" si="11">I4-$F4</f>
        <v>-3.5368101835318577E-2</v>
      </c>
      <c r="M4" s="5">
        <f t="shared" ref="M4:M67" si="12">G4-$I4</f>
        <v>3.7864814304600092E-3</v>
      </c>
      <c r="N4" s="5">
        <f t="shared" ref="N4:N67" si="13">H4-$I4</f>
        <v>3.0331944905846342E-2</v>
      </c>
      <c r="O4" s="5">
        <f t="shared" ref="O4:O67" si="14">I4-$I4</f>
        <v>0</v>
      </c>
      <c r="P4" s="5">
        <f t="shared" ref="P4:P67" si="15">J4-G$153*$L4</f>
        <v>6.5552658458558621E-3</v>
      </c>
      <c r="Q4" s="5">
        <f t="shared" ref="Q4:Q67" si="16">K4-H$153*$L4</f>
        <v>-3.7896852055787321E-3</v>
      </c>
      <c r="R4" s="5">
        <f t="shared" ref="R4:R67" si="17">L4-I$153*$L4</f>
        <v>0</v>
      </c>
      <c r="S4" s="5">
        <f t="shared" ref="S4:S67" si="18">MIN(G4,0)</f>
        <v>-2.8703293315090472E-2</v>
      </c>
      <c r="T4" s="5">
        <f t="shared" ref="T4:T67" si="19">MIN(H4,0)</f>
        <v>-2.1578298397041396E-3</v>
      </c>
      <c r="U4" s="5">
        <f t="shared" ref="U4:U67" si="20">MIN(I4,0)</f>
        <v>-3.2489774745550482E-2</v>
      </c>
      <c r="V4" s="5">
        <f t="shared" ref="V4:V67" si="21">MIN((1+V3)*(1+G4) - 1, 0)</f>
        <v>-0.12233366417663538</v>
      </c>
      <c r="W4" s="5">
        <f t="shared" ref="W4:W67" si="22">MIN((1+W3)*(1+H4) - 1, 0)</f>
        <v>-2.1578298397041396E-3</v>
      </c>
      <c r="X4" s="5">
        <f t="shared" ref="X4:X67" si="23">MIN((1+X3)*(1+I4) - 1, 0)</f>
        <v>-9.0523849737121687E-2</v>
      </c>
    </row>
    <row r="5" spans="1:24" x14ac:dyDescent="0.25">
      <c r="A5" s="1">
        <v>39538</v>
      </c>
      <c r="B5" s="3">
        <v>999.2</v>
      </c>
      <c r="C5" s="3">
        <v>3361.26</v>
      </c>
      <c r="D5" s="3">
        <v>1329.665</v>
      </c>
      <c r="E5" s="6">
        <v>3.4096000000000002</v>
      </c>
      <c r="F5" s="5">
        <f t="shared" si="5"/>
        <v>2.7978746912833419E-3</v>
      </c>
      <c r="G5" s="5">
        <f t="shared" si="6"/>
        <v>-8.7989921334827859E-3</v>
      </c>
      <c r="H5" s="5">
        <f t="shared" si="7"/>
        <v>-1.5505810223140903E-3</v>
      </c>
      <c r="I5" s="5">
        <f t="shared" si="8"/>
        <v>-4.3232244931702413E-3</v>
      </c>
      <c r="J5" s="7">
        <f t="shared" si="9"/>
        <v>-1.1596866824766128E-2</v>
      </c>
      <c r="K5" s="7">
        <f t="shared" si="10"/>
        <v>-4.3484557135974322E-3</v>
      </c>
      <c r="L5" s="7">
        <f t="shared" si="11"/>
        <v>-7.1210991844535831E-3</v>
      </c>
      <c r="M5" s="5">
        <f t="shared" si="12"/>
        <v>-4.4757676403125446E-3</v>
      </c>
      <c r="N5" s="5">
        <f t="shared" si="13"/>
        <v>2.7726434708561509E-3</v>
      </c>
      <c r="O5" s="5">
        <f t="shared" si="14"/>
        <v>0</v>
      </c>
      <c r="P5" s="5">
        <f t="shared" si="15"/>
        <v>-3.9182938879972866E-3</v>
      </c>
      <c r="Q5" s="5">
        <f t="shared" si="16"/>
        <v>-4.0974880813000533E-3</v>
      </c>
      <c r="R5" s="5">
        <f t="shared" si="17"/>
        <v>0</v>
      </c>
      <c r="S5" s="5">
        <f t="shared" si="18"/>
        <v>-8.7989921334827859E-3</v>
      </c>
      <c r="T5" s="5">
        <f t="shared" si="19"/>
        <v>-1.5505810223140903E-3</v>
      </c>
      <c r="U5" s="5">
        <f t="shared" si="20"/>
        <v>-4.3232244931702413E-3</v>
      </c>
      <c r="V5" s="5">
        <f t="shared" si="21"/>
        <v>-0.13005624336136778</v>
      </c>
      <c r="W5" s="5">
        <f t="shared" si="22"/>
        <v>-3.7050649720193896E-3</v>
      </c>
      <c r="X5" s="5">
        <f t="shared" si="23"/>
        <v>-9.4455719305892361E-2</v>
      </c>
    </row>
    <row r="6" spans="1:24" x14ac:dyDescent="0.25">
      <c r="A6" s="1">
        <v>39568</v>
      </c>
      <c r="B6" s="3">
        <v>1071.6400000000001</v>
      </c>
      <c r="C6" s="3">
        <v>3358.05</v>
      </c>
      <c r="D6" s="3">
        <v>1394.431</v>
      </c>
      <c r="E6" s="6">
        <v>3.7279</v>
      </c>
      <c r="F6" s="5">
        <f t="shared" si="5"/>
        <v>3.0547344199380877E-3</v>
      </c>
      <c r="G6" s="5">
        <f t="shared" si="6"/>
        <v>7.2497998398719066E-2</v>
      </c>
      <c r="H6" s="5">
        <f t="shared" si="7"/>
        <v>-9.5499901822526656E-4</v>
      </c>
      <c r="I6" s="5">
        <f t="shared" si="8"/>
        <v>4.8708509286173651E-2</v>
      </c>
      <c r="J6" s="7">
        <f t="shared" si="9"/>
        <v>6.9443263978780978E-2</v>
      </c>
      <c r="K6" s="7">
        <f t="shared" si="10"/>
        <v>-4.0097334381633543E-3</v>
      </c>
      <c r="L6" s="7">
        <f t="shared" si="11"/>
        <v>4.5653774866235564E-2</v>
      </c>
      <c r="M6" s="5">
        <f t="shared" si="12"/>
        <v>2.3789489112545414E-2</v>
      </c>
      <c r="N6" s="5">
        <f t="shared" si="13"/>
        <v>-4.9663508304398918E-2</v>
      </c>
      <c r="O6" s="5">
        <f t="shared" si="14"/>
        <v>0</v>
      </c>
      <c r="P6" s="5">
        <f t="shared" si="15"/>
        <v>2.0215492946672714E-2</v>
      </c>
      <c r="Q6" s="5">
        <f t="shared" si="16"/>
        <v>-5.6187013077066408E-3</v>
      </c>
      <c r="R6" s="5">
        <f t="shared" si="17"/>
        <v>0</v>
      </c>
      <c r="S6" s="5">
        <f t="shared" si="18"/>
        <v>0</v>
      </c>
      <c r="T6" s="5">
        <f t="shared" si="19"/>
        <v>-9.5499901822526656E-4</v>
      </c>
      <c r="U6" s="5">
        <f t="shared" si="20"/>
        <v>0</v>
      </c>
      <c r="V6" s="5">
        <f t="shared" si="21"/>
        <v>-6.6987062285604582E-2</v>
      </c>
      <c r="W6" s="5">
        <f t="shared" si="22"/>
        <v>-4.656525656833943E-3</v>
      </c>
      <c r="X6" s="5">
        <f t="shared" si="23"/>
        <v>-5.0348007300662023E-2</v>
      </c>
    </row>
    <row r="7" spans="1:24" x14ac:dyDescent="0.25">
      <c r="A7" s="1">
        <v>39599</v>
      </c>
      <c r="B7" s="3">
        <v>1107.33</v>
      </c>
      <c r="C7" s="3">
        <v>3340.17</v>
      </c>
      <c r="D7" s="3">
        <v>1412.4922999999999</v>
      </c>
      <c r="E7" s="6">
        <v>4.0594999999999999</v>
      </c>
      <c r="F7" s="5">
        <f t="shared" si="5"/>
        <v>3.3215596059934516E-3</v>
      </c>
      <c r="G7" s="5">
        <f t="shared" si="6"/>
        <v>3.3304094658653804E-2</v>
      </c>
      <c r="H7" s="5">
        <f t="shared" si="7"/>
        <v>-5.3245186938848388E-3</v>
      </c>
      <c r="I7" s="5">
        <f t="shared" si="8"/>
        <v>1.2952451573437385E-2</v>
      </c>
      <c r="J7" s="7">
        <f t="shared" si="9"/>
        <v>2.9982535052660353E-2</v>
      </c>
      <c r="K7" s="7">
        <f t="shared" si="10"/>
        <v>-8.6460782998782904E-3</v>
      </c>
      <c r="L7" s="7">
        <f t="shared" si="11"/>
        <v>9.6308919674439331E-3</v>
      </c>
      <c r="M7" s="5">
        <f t="shared" si="12"/>
        <v>2.035164308521642E-2</v>
      </c>
      <c r="N7" s="5">
        <f t="shared" si="13"/>
        <v>-1.8276970267322223E-2</v>
      </c>
      <c r="O7" s="5">
        <f t="shared" si="14"/>
        <v>0</v>
      </c>
      <c r="P7" s="5">
        <f t="shared" si="15"/>
        <v>1.9597690732614016E-2</v>
      </c>
      <c r="Q7" s="5">
        <f t="shared" si="16"/>
        <v>-8.9854981129400165E-3</v>
      </c>
      <c r="R7" s="5">
        <f t="shared" si="17"/>
        <v>0</v>
      </c>
      <c r="S7" s="5">
        <f t="shared" si="18"/>
        <v>0</v>
      </c>
      <c r="T7" s="5">
        <f t="shared" si="19"/>
        <v>-5.3245186938848388E-3</v>
      </c>
      <c r="U7" s="5">
        <f t="shared" si="20"/>
        <v>0</v>
      </c>
      <c r="V7" s="5">
        <f t="shared" si="21"/>
        <v>-3.5913911090215689E-2</v>
      </c>
      <c r="W7" s="5">
        <f t="shared" si="22"/>
        <v>-9.9562505928104672E-3</v>
      </c>
      <c r="X7" s="5">
        <f t="shared" si="23"/>
        <v>-3.8047685853605517E-2</v>
      </c>
    </row>
    <row r="8" spans="1:24" x14ac:dyDescent="0.25">
      <c r="A8" s="1">
        <v>39629</v>
      </c>
      <c r="B8" s="3">
        <v>1028.71</v>
      </c>
      <c r="C8" s="3">
        <v>3339.05</v>
      </c>
      <c r="D8" s="3">
        <v>1293.4025999999999</v>
      </c>
      <c r="E8" s="6">
        <v>3.9689999999999999</v>
      </c>
      <c r="F8" s="5">
        <f t="shared" si="5"/>
        <v>3.2488153144234477E-3</v>
      </c>
      <c r="G8" s="5">
        <f t="shared" si="6"/>
        <v>-7.0999611678541963E-2</v>
      </c>
      <c r="H8" s="5">
        <f t="shared" si="7"/>
        <v>-3.3531227452487933E-4</v>
      </c>
      <c r="I8" s="5">
        <f t="shared" si="8"/>
        <v>-8.4311751646362953E-2</v>
      </c>
      <c r="J8" s="7">
        <f t="shared" si="9"/>
        <v>-7.4248426992965411E-2</v>
      </c>
      <c r="K8" s="7">
        <f t="shared" si="10"/>
        <v>-3.5841275889483271E-3</v>
      </c>
      <c r="L8" s="7">
        <f t="shared" si="11"/>
        <v>-8.7560566960786401E-2</v>
      </c>
      <c r="M8" s="5">
        <f t="shared" si="12"/>
        <v>1.3312139967820991E-2</v>
      </c>
      <c r="N8" s="5">
        <f t="shared" si="13"/>
        <v>8.3976439371838074E-2</v>
      </c>
      <c r="O8" s="5">
        <f t="shared" si="14"/>
        <v>0</v>
      </c>
      <c r="P8" s="5">
        <f t="shared" si="15"/>
        <v>2.0166800541155841E-2</v>
      </c>
      <c r="Q8" s="5">
        <f t="shared" si="16"/>
        <v>-4.982460974028856E-4</v>
      </c>
      <c r="R8" s="5">
        <f t="shared" si="17"/>
        <v>0</v>
      </c>
      <c r="S8" s="5">
        <f t="shared" si="18"/>
        <v>-7.0999611678541963E-2</v>
      </c>
      <c r="T8" s="5">
        <f t="shared" si="19"/>
        <v>-3.3531227452487933E-4</v>
      </c>
      <c r="U8" s="5">
        <f t="shared" si="20"/>
        <v>-8.4311751646362953E-2</v>
      </c>
      <c r="V8" s="5">
        <f t="shared" si="21"/>
        <v>-0.10436364902749462</v>
      </c>
      <c r="W8" s="5">
        <f t="shared" si="22"/>
        <v>-1.0288224414303326E-2</v>
      </c>
      <c r="X8" s="5">
        <f t="shared" si="23"/>
        <v>-0.11915157045956049</v>
      </c>
    </row>
    <row r="9" spans="1:24" x14ac:dyDescent="0.25">
      <c r="A9" s="1">
        <v>39660</v>
      </c>
      <c r="B9" s="3">
        <v>1008.96</v>
      </c>
      <c r="C9" s="3">
        <v>3322.1</v>
      </c>
      <c r="D9" s="3">
        <v>1282.5299</v>
      </c>
      <c r="E9" s="6">
        <v>3.9462000000000002</v>
      </c>
      <c r="F9" s="5">
        <f t="shared" si="5"/>
        <v>3.2304794223136923E-3</v>
      </c>
      <c r="G9" s="5">
        <f t="shared" si="6"/>
        <v>-1.9198802383567748E-2</v>
      </c>
      <c r="H9" s="5">
        <f t="shared" si="7"/>
        <v>-5.0762941555233532E-3</v>
      </c>
      <c r="I9" s="5">
        <f t="shared" si="8"/>
        <v>-8.4062765916814719E-3</v>
      </c>
      <c r="J9" s="7">
        <f t="shared" si="9"/>
        <v>-2.242928180588144E-2</v>
      </c>
      <c r="K9" s="7">
        <f t="shared" si="10"/>
        <v>-8.3067735778370455E-3</v>
      </c>
      <c r="L9" s="7">
        <f t="shared" si="11"/>
        <v>-1.1636756013995164E-2</v>
      </c>
      <c r="M9" s="5">
        <f t="shared" si="12"/>
        <v>-1.0792525791886276E-2</v>
      </c>
      <c r="N9" s="5">
        <f t="shared" si="13"/>
        <v>3.3299824361581187E-3</v>
      </c>
      <c r="O9" s="5">
        <f t="shared" si="14"/>
        <v>0</v>
      </c>
      <c r="P9" s="5">
        <f t="shared" si="15"/>
        <v>-9.8815447941687437E-3</v>
      </c>
      <c r="Q9" s="5">
        <f t="shared" si="16"/>
        <v>-7.8966614548616459E-3</v>
      </c>
      <c r="R9" s="5">
        <f t="shared" si="17"/>
        <v>0</v>
      </c>
      <c r="S9" s="5">
        <f t="shared" si="18"/>
        <v>-1.9198802383567748E-2</v>
      </c>
      <c r="T9" s="5">
        <f t="shared" si="19"/>
        <v>-5.0762941555233532E-3</v>
      </c>
      <c r="U9" s="5">
        <f t="shared" si="20"/>
        <v>-8.4062765916814719E-3</v>
      </c>
      <c r="V9" s="5">
        <f t="shared" si="21"/>
        <v>-0.1215587943373555</v>
      </c>
      <c r="W9" s="5">
        <f t="shared" si="22"/>
        <v>-1.5312292516361681E-2</v>
      </c>
      <c r="X9" s="5">
        <f t="shared" si="23"/>
        <v>-0.1265562259936257</v>
      </c>
    </row>
    <row r="10" spans="1:24" x14ac:dyDescent="0.25">
      <c r="A10" s="1">
        <v>39691</v>
      </c>
      <c r="B10" s="3">
        <v>1035.7</v>
      </c>
      <c r="C10" s="3">
        <v>3354.19</v>
      </c>
      <c r="D10" s="3">
        <v>1301.0843</v>
      </c>
      <c r="E10" s="6">
        <v>3.8115999999999999</v>
      </c>
      <c r="F10" s="5">
        <f t="shared" si="5"/>
        <v>3.1221581372495866E-3</v>
      </c>
      <c r="G10" s="5">
        <f t="shared" si="6"/>
        <v>2.650253726609586E-2</v>
      </c>
      <c r="H10" s="5">
        <f t="shared" si="7"/>
        <v>9.6595526925740138E-3</v>
      </c>
      <c r="I10" s="5">
        <f t="shared" si="8"/>
        <v>1.4467031139001163E-2</v>
      </c>
      <c r="J10" s="7">
        <f t="shared" si="9"/>
        <v>2.3380379128846274E-2</v>
      </c>
      <c r="K10" s="7">
        <f t="shared" si="10"/>
        <v>6.5373945553244273E-3</v>
      </c>
      <c r="L10" s="7">
        <f t="shared" si="11"/>
        <v>1.1344873001751576E-2</v>
      </c>
      <c r="M10" s="5">
        <f t="shared" si="12"/>
        <v>1.2035506127094697E-2</v>
      </c>
      <c r="N10" s="5">
        <f t="shared" si="13"/>
        <v>-4.8074784464271492E-3</v>
      </c>
      <c r="O10" s="5">
        <f t="shared" si="14"/>
        <v>0</v>
      </c>
      <c r="P10" s="5">
        <f t="shared" si="15"/>
        <v>1.1147375129616981E-2</v>
      </c>
      <c r="Q10" s="5">
        <f t="shared" si="16"/>
        <v>6.1375692134474453E-3</v>
      </c>
      <c r="R10" s="5">
        <f t="shared" si="17"/>
        <v>0</v>
      </c>
      <c r="S10" s="5">
        <f t="shared" si="18"/>
        <v>0</v>
      </c>
      <c r="T10" s="5">
        <f t="shared" si="19"/>
        <v>0</v>
      </c>
      <c r="U10" s="5">
        <f t="shared" si="20"/>
        <v>0</v>
      </c>
      <c r="V10" s="5">
        <f t="shared" si="21"/>
        <v>-9.8277873548207051E-2</v>
      </c>
      <c r="W10" s="5">
        <f t="shared" si="22"/>
        <v>-5.8006497201935625E-3</v>
      </c>
      <c r="X10" s="5">
        <f t="shared" si="23"/>
        <v>-0.11392008771690876</v>
      </c>
    </row>
    <row r="11" spans="1:24" x14ac:dyDescent="0.25">
      <c r="A11" s="1">
        <v>39721</v>
      </c>
      <c r="B11" s="3">
        <v>908.2</v>
      </c>
      <c r="C11" s="3">
        <v>3303.17</v>
      </c>
      <c r="D11" s="3">
        <v>1185.1378</v>
      </c>
      <c r="E11" s="6">
        <v>3.8233999999999999</v>
      </c>
      <c r="F11" s="5">
        <f t="shared" si="5"/>
        <v>3.1316595038599626E-3</v>
      </c>
      <c r="G11" s="5">
        <f t="shared" si="6"/>
        <v>-0.12310514627787972</v>
      </c>
      <c r="H11" s="5">
        <f t="shared" si="7"/>
        <v>-1.5210825862577826E-2</v>
      </c>
      <c r="I11" s="5">
        <f t="shared" si="8"/>
        <v>-8.9115286380751835E-2</v>
      </c>
      <c r="J11" s="7">
        <f t="shared" si="9"/>
        <v>-0.12623680578173968</v>
      </c>
      <c r="K11" s="7">
        <f t="shared" si="10"/>
        <v>-1.8342485366437788E-2</v>
      </c>
      <c r="L11" s="7">
        <f t="shared" si="11"/>
        <v>-9.2246945884611797E-2</v>
      </c>
      <c r="M11" s="5">
        <f t="shared" si="12"/>
        <v>-3.3989859897127883E-2</v>
      </c>
      <c r="N11" s="5">
        <f t="shared" si="13"/>
        <v>7.3904460518174009E-2</v>
      </c>
      <c r="O11" s="5">
        <f t="shared" si="14"/>
        <v>0</v>
      </c>
      <c r="P11" s="5">
        <f t="shared" si="15"/>
        <v>-2.6768327135137146E-2</v>
      </c>
      <c r="Q11" s="5">
        <f t="shared" si="16"/>
        <v>-1.5091442655802961E-2</v>
      </c>
      <c r="R11" s="5">
        <f t="shared" si="17"/>
        <v>0</v>
      </c>
      <c r="S11" s="5">
        <f t="shared" si="18"/>
        <v>-0.12310514627787972</v>
      </c>
      <c r="T11" s="5">
        <f t="shared" si="19"/>
        <v>-1.5210825862577826E-2</v>
      </c>
      <c r="U11" s="5">
        <f t="shared" si="20"/>
        <v>-8.9115286380751835E-2</v>
      </c>
      <c r="V11" s="5">
        <f t="shared" si="21"/>
        <v>-0.20928450782705577</v>
      </c>
      <c r="W11" s="5">
        <f t="shared" si="22"/>
        <v>-2.0923242909987705E-2</v>
      </c>
      <c r="X11" s="5">
        <f t="shared" si="23"/>
        <v>-0.19288335285624791</v>
      </c>
    </row>
    <row r="12" spans="1:24" x14ac:dyDescent="0.25">
      <c r="A12" s="1">
        <v>39752</v>
      </c>
      <c r="B12" s="3">
        <v>706.22</v>
      </c>
      <c r="C12" s="3">
        <v>3190.81</v>
      </c>
      <c r="D12" s="3">
        <v>986.09289999999999</v>
      </c>
      <c r="E12" s="6">
        <v>3.9529999999999998</v>
      </c>
      <c r="F12" s="5">
        <f t="shared" si="5"/>
        <v>3.2359484074893086E-3</v>
      </c>
      <c r="G12" s="5">
        <f t="shared" si="6"/>
        <v>-0.22239594802906848</v>
      </c>
      <c r="H12" s="5">
        <f t="shared" si="7"/>
        <v>-3.4015809056149093E-2</v>
      </c>
      <c r="I12" s="5">
        <f t="shared" si="8"/>
        <v>-0.16795084925989201</v>
      </c>
      <c r="J12" s="7">
        <f t="shared" si="9"/>
        <v>-0.22563189643655779</v>
      </c>
      <c r="K12" s="7">
        <f t="shared" si="10"/>
        <v>-3.7251757463638402E-2</v>
      </c>
      <c r="L12" s="7">
        <f t="shared" si="11"/>
        <v>-0.17118679766738132</v>
      </c>
      <c r="M12" s="5">
        <f t="shared" si="12"/>
        <v>-5.444509876917647E-2</v>
      </c>
      <c r="N12" s="5">
        <f t="shared" si="13"/>
        <v>0.13393504020374292</v>
      </c>
      <c r="O12" s="5">
        <f t="shared" si="14"/>
        <v>0</v>
      </c>
      <c r="P12" s="5">
        <f t="shared" si="15"/>
        <v>-4.1043776308900909E-2</v>
      </c>
      <c r="Q12" s="5">
        <f t="shared" si="16"/>
        <v>-3.1218651593557797E-2</v>
      </c>
      <c r="R12" s="5">
        <f t="shared" si="17"/>
        <v>0</v>
      </c>
      <c r="S12" s="5">
        <f t="shared" si="18"/>
        <v>-0.22239594802906848</v>
      </c>
      <c r="T12" s="5">
        <f t="shared" si="19"/>
        <v>-3.4015809056149093E-2</v>
      </c>
      <c r="U12" s="5">
        <f t="shared" si="20"/>
        <v>-0.16795084925989201</v>
      </c>
      <c r="V12" s="5">
        <f t="shared" si="21"/>
        <v>-0.38513642933012915</v>
      </c>
      <c r="W12" s="5">
        <f t="shared" si="22"/>
        <v>-5.422733093047527E-2</v>
      </c>
      <c r="X12" s="5">
        <f t="shared" si="23"/>
        <v>-0.32843927919583771</v>
      </c>
    </row>
    <row r="13" spans="1:24" x14ac:dyDescent="0.25">
      <c r="A13" s="1">
        <v>39782</v>
      </c>
      <c r="B13" s="3">
        <v>623.94000000000005</v>
      </c>
      <c r="C13" s="3">
        <v>3253.26</v>
      </c>
      <c r="D13" s="3">
        <v>915.34270000000004</v>
      </c>
      <c r="E13" s="6">
        <v>2.92</v>
      </c>
      <c r="F13" s="5">
        <f t="shared" si="5"/>
        <v>2.4013621145706487E-3</v>
      </c>
      <c r="G13" s="5">
        <f t="shared" si="6"/>
        <v>-0.11650760386281889</v>
      </c>
      <c r="H13" s="5">
        <f t="shared" si="7"/>
        <v>1.9571832857487648E-2</v>
      </c>
      <c r="I13" s="5">
        <f t="shared" si="8"/>
        <v>-7.1748006704033584E-2</v>
      </c>
      <c r="J13" s="7">
        <f t="shared" si="9"/>
        <v>-0.11890896597738954</v>
      </c>
      <c r="K13" s="7">
        <f t="shared" si="10"/>
        <v>1.7170470742916999E-2</v>
      </c>
      <c r="L13" s="7">
        <f t="shared" si="11"/>
        <v>-7.4149368818604233E-2</v>
      </c>
      <c r="M13" s="5">
        <f t="shared" si="12"/>
        <v>-4.4759597158785303E-2</v>
      </c>
      <c r="N13" s="5">
        <f t="shared" si="13"/>
        <v>9.1319839561521232E-2</v>
      </c>
      <c r="O13" s="5">
        <f t="shared" si="14"/>
        <v>0</v>
      </c>
      <c r="P13" s="5">
        <f t="shared" si="15"/>
        <v>-3.8954829412064601E-2</v>
      </c>
      <c r="Q13" s="5">
        <f t="shared" si="16"/>
        <v>1.978370376309127E-2</v>
      </c>
      <c r="R13" s="5">
        <f t="shared" si="17"/>
        <v>0</v>
      </c>
      <c r="S13" s="5">
        <f t="shared" si="18"/>
        <v>-0.11650760386281889</v>
      </c>
      <c r="T13" s="5">
        <f t="shared" si="19"/>
        <v>0</v>
      </c>
      <c r="U13" s="5">
        <f t="shared" si="20"/>
        <v>-7.1748006704033584E-2</v>
      </c>
      <c r="V13" s="5">
        <f t="shared" si="21"/>
        <v>-0.45677271065141278</v>
      </c>
      <c r="W13" s="5">
        <f t="shared" si="22"/>
        <v>-3.5716826330266516E-2</v>
      </c>
      <c r="X13" s="5">
        <f t="shared" si="23"/>
        <v>-0.37662242229426035</v>
      </c>
    </row>
    <row r="14" spans="1:24" x14ac:dyDescent="0.25">
      <c r="A14" s="1">
        <v>39813</v>
      </c>
      <c r="B14" s="3">
        <v>638.41999999999996</v>
      </c>
      <c r="C14" s="3">
        <v>3376.18</v>
      </c>
      <c r="D14" s="3">
        <v>925.06870000000004</v>
      </c>
      <c r="E14" s="6">
        <v>2.2122999999999999</v>
      </c>
      <c r="F14" s="5">
        <f t="shared" si="5"/>
        <v>1.8251499615189459E-3</v>
      </c>
      <c r="G14" s="5">
        <f t="shared" si="6"/>
        <v>2.320735968202059E-2</v>
      </c>
      <c r="H14" s="5">
        <f t="shared" si="7"/>
        <v>3.778363856562339E-2</v>
      </c>
      <c r="I14" s="5">
        <f t="shared" si="8"/>
        <v>1.0625528558866559E-2</v>
      </c>
      <c r="J14" s="7">
        <f t="shared" si="9"/>
        <v>2.1382209720501644E-2</v>
      </c>
      <c r="K14" s="7">
        <f t="shared" si="10"/>
        <v>3.5958488604104444E-2</v>
      </c>
      <c r="L14" s="7">
        <f t="shared" si="11"/>
        <v>8.8003785973476134E-3</v>
      </c>
      <c r="M14" s="5">
        <f t="shared" si="12"/>
        <v>1.258183112315403E-2</v>
      </c>
      <c r="N14" s="5">
        <f t="shared" si="13"/>
        <v>2.715811000675683E-2</v>
      </c>
      <c r="O14" s="5">
        <f t="shared" si="14"/>
        <v>0</v>
      </c>
      <c r="P14" s="5">
        <f t="shared" si="15"/>
        <v>1.1892895335099183E-2</v>
      </c>
      <c r="Q14" s="5">
        <f t="shared" si="16"/>
        <v>3.5648338426064713E-2</v>
      </c>
      <c r="R14" s="5">
        <f t="shared" si="17"/>
        <v>0</v>
      </c>
      <c r="S14" s="5">
        <f t="shared" si="18"/>
        <v>0</v>
      </c>
      <c r="T14" s="5">
        <f t="shared" si="19"/>
        <v>0</v>
      </c>
      <c r="U14" s="5">
        <f t="shared" si="20"/>
        <v>0</v>
      </c>
      <c r="V14" s="5">
        <f t="shared" si="21"/>
        <v>-0.44416583955841105</v>
      </c>
      <c r="W14" s="5">
        <f t="shared" si="22"/>
        <v>0</v>
      </c>
      <c r="X14" s="5">
        <f t="shared" si="23"/>
        <v>-0.369998706039391</v>
      </c>
    </row>
    <row r="15" spans="1:24" x14ac:dyDescent="0.25">
      <c r="A15" s="1">
        <v>39844</v>
      </c>
      <c r="B15" s="3">
        <v>602.03</v>
      </c>
      <c r="C15" s="3">
        <v>3376.76</v>
      </c>
      <c r="D15" s="3">
        <v>847.10090000000002</v>
      </c>
      <c r="E15" s="6">
        <v>2.8403</v>
      </c>
      <c r="F15" s="5">
        <f t="shared" si="5"/>
        <v>2.3366518555749671E-3</v>
      </c>
      <c r="G15" s="5">
        <f t="shared" si="6"/>
        <v>-5.7000093982018107E-2</v>
      </c>
      <c r="H15" s="5">
        <f t="shared" si="7"/>
        <v>1.7179178835258213E-4</v>
      </c>
      <c r="I15" s="5">
        <f t="shared" si="8"/>
        <v>-8.4283253773476563E-2</v>
      </c>
      <c r="J15" s="7">
        <f t="shared" si="9"/>
        <v>-5.9336745837593075E-2</v>
      </c>
      <c r="K15" s="7">
        <f t="shared" si="10"/>
        <v>-2.164860067222385E-3</v>
      </c>
      <c r="L15" s="7">
        <f t="shared" si="11"/>
        <v>-8.661990562905153E-2</v>
      </c>
      <c r="M15" s="5">
        <f t="shared" si="12"/>
        <v>2.7283159791458456E-2</v>
      </c>
      <c r="N15" s="5">
        <f t="shared" si="13"/>
        <v>8.4455045561829145E-2</v>
      </c>
      <c r="O15" s="5">
        <f t="shared" si="14"/>
        <v>0</v>
      </c>
      <c r="P15" s="5">
        <f t="shared" si="15"/>
        <v>3.4064180890229473E-2</v>
      </c>
      <c r="Q15" s="5">
        <f t="shared" si="16"/>
        <v>8.8786986427533392E-4</v>
      </c>
      <c r="R15" s="5">
        <f t="shared" si="17"/>
        <v>0</v>
      </c>
      <c r="S15" s="5">
        <f t="shared" si="18"/>
        <v>-5.7000093982018107E-2</v>
      </c>
      <c r="T15" s="5">
        <f t="shared" si="19"/>
        <v>0</v>
      </c>
      <c r="U15" s="5">
        <f t="shared" si="20"/>
        <v>-8.4283253773476563E-2</v>
      </c>
      <c r="V15" s="5">
        <f t="shared" si="21"/>
        <v>-0.4758484389419978</v>
      </c>
      <c r="W15" s="5">
        <f t="shared" si="22"/>
        <v>0</v>
      </c>
      <c r="X15" s="5">
        <f t="shared" si="23"/>
        <v>-0.42309726497589162</v>
      </c>
    </row>
    <row r="16" spans="1:24" x14ac:dyDescent="0.25">
      <c r="A16" s="1">
        <v>39872</v>
      </c>
      <c r="B16" s="3">
        <v>577.71</v>
      </c>
      <c r="C16" s="3">
        <v>3366.05</v>
      </c>
      <c r="D16" s="3">
        <v>756.90269999999998</v>
      </c>
      <c r="E16" s="6">
        <v>3.0131000000000001</v>
      </c>
      <c r="F16" s="5">
        <f t="shared" si="5"/>
        <v>2.4768939977697357E-3</v>
      </c>
      <c r="G16" s="5">
        <f t="shared" si="6"/>
        <v>-4.0396657973855055E-2</v>
      </c>
      <c r="H16" s="5">
        <f t="shared" si="7"/>
        <v>-3.1716793612812655E-3</v>
      </c>
      <c r="I16" s="5">
        <f t="shared" si="8"/>
        <v>-0.10647869692972822</v>
      </c>
      <c r="J16" s="7">
        <f t="shared" si="9"/>
        <v>-4.287355197162479E-2</v>
      </c>
      <c r="K16" s="7">
        <f t="shared" si="10"/>
        <v>-5.6485733590510012E-3</v>
      </c>
      <c r="L16" s="7">
        <f t="shared" si="11"/>
        <v>-0.10895559092749796</v>
      </c>
      <c r="M16" s="5">
        <f t="shared" si="12"/>
        <v>6.6082038955873168E-2</v>
      </c>
      <c r="N16" s="5">
        <f t="shared" si="13"/>
        <v>0.10330701756844696</v>
      </c>
      <c r="O16" s="5">
        <f t="shared" si="14"/>
        <v>0</v>
      </c>
      <c r="P16" s="5">
        <f t="shared" si="15"/>
        <v>7.4611604481751914E-2</v>
      </c>
      <c r="Q16" s="5">
        <f t="shared" si="16"/>
        <v>-1.8086708422692319E-3</v>
      </c>
      <c r="R16" s="5">
        <f t="shared" si="17"/>
        <v>0</v>
      </c>
      <c r="S16" s="5">
        <f t="shared" si="18"/>
        <v>-4.0396657973855055E-2</v>
      </c>
      <c r="T16" s="5">
        <f t="shared" si="19"/>
        <v>-3.1716793612812655E-3</v>
      </c>
      <c r="U16" s="5">
        <f t="shared" si="20"/>
        <v>-0.10647869692972822</v>
      </c>
      <c r="V16" s="5">
        <f t="shared" si="21"/>
        <v>-0.49702241028052008</v>
      </c>
      <c r="W16" s="5">
        <f t="shared" si="22"/>
        <v>-3.1716793612812655E-3</v>
      </c>
      <c r="X16" s="5">
        <f t="shared" si="23"/>
        <v>-0.48452511645645491</v>
      </c>
    </row>
    <row r="17" spans="1:24" x14ac:dyDescent="0.25">
      <c r="A17" s="1">
        <v>39903</v>
      </c>
      <c r="B17" s="3">
        <v>646.51</v>
      </c>
      <c r="C17" s="3">
        <v>3402.36</v>
      </c>
      <c r="D17" s="3">
        <v>823.20659999999998</v>
      </c>
      <c r="E17" s="6">
        <v>2.6629</v>
      </c>
      <c r="F17" s="5">
        <f t="shared" si="5"/>
        <v>2.1924515257432109E-3</v>
      </c>
      <c r="G17" s="5">
        <f t="shared" si="6"/>
        <v>0.11909089335479739</v>
      </c>
      <c r="H17" s="5">
        <f t="shared" si="7"/>
        <v>1.0787124374266543E-2</v>
      </c>
      <c r="I17" s="5">
        <f t="shared" si="8"/>
        <v>8.7598974082137682E-2</v>
      </c>
      <c r="J17" s="7">
        <f t="shared" si="9"/>
        <v>0.11689844182905418</v>
      </c>
      <c r="K17" s="7">
        <f t="shared" si="10"/>
        <v>8.5946728485233326E-3</v>
      </c>
      <c r="L17" s="7">
        <f t="shared" si="11"/>
        <v>8.5406522556394471E-2</v>
      </c>
      <c r="M17" s="5">
        <f t="shared" si="12"/>
        <v>3.1491919272659707E-2</v>
      </c>
      <c r="N17" s="5">
        <f t="shared" si="13"/>
        <v>-7.6811849707871138E-2</v>
      </c>
      <c r="O17" s="5">
        <f t="shared" si="14"/>
        <v>0</v>
      </c>
      <c r="P17" s="5">
        <f t="shared" si="15"/>
        <v>2.4805887612595945E-2</v>
      </c>
      <c r="Q17" s="5">
        <f t="shared" si="16"/>
        <v>5.5847059608937957E-3</v>
      </c>
      <c r="R17" s="5">
        <f t="shared" si="17"/>
        <v>0</v>
      </c>
      <c r="S17" s="5">
        <f t="shared" si="18"/>
        <v>0</v>
      </c>
      <c r="T17" s="5">
        <f t="shared" si="19"/>
        <v>0</v>
      </c>
      <c r="U17" s="5">
        <f t="shared" si="20"/>
        <v>0</v>
      </c>
      <c r="V17" s="5">
        <f t="shared" si="21"/>
        <v>-0.43712235978338443</v>
      </c>
      <c r="W17" s="5">
        <f t="shared" si="22"/>
        <v>0</v>
      </c>
      <c r="X17" s="5">
        <f t="shared" si="23"/>
        <v>-0.43937004549293102</v>
      </c>
    </row>
    <row r="18" spans="1:24" x14ac:dyDescent="0.25">
      <c r="A18" s="1">
        <v>39933</v>
      </c>
      <c r="B18" s="3">
        <v>721.96</v>
      </c>
      <c r="C18" s="3">
        <v>3445.14</v>
      </c>
      <c r="D18" s="3">
        <v>901.97900000000004</v>
      </c>
      <c r="E18" s="6">
        <v>3.1187</v>
      </c>
      <c r="F18" s="5">
        <f t="shared" si="5"/>
        <v>2.5624914074096061E-3</v>
      </c>
      <c r="G18" s="5">
        <f t="shared" si="6"/>
        <v>0.11670353126788457</v>
      </c>
      <c r="H18" s="5">
        <f t="shared" si="7"/>
        <v>1.2573625365922325E-2</v>
      </c>
      <c r="I18" s="5">
        <f t="shared" si="8"/>
        <v>9.5689708998931922E-2</v>
      </c>
      <c r="J18" s="7">
        <f t="shared" si="9"/>
        <v>0.11414103986047497</v>
      </c>
      <c r="K18" s="7">
        <f t="shared" si="10"/>
        <v>1.0011133958512719E-2</v>
      </c>
      <c r="L18" s="7">
        <f t="shared" si="11"/>
        <v>9.3127217591522315E-2</v>
      </c>
      <c r="M18" s="5">
        <f t="shared" si="12"/>
        <v>2.1013822268952653E-2</v>
      </c>
      <c r="N18" s="5">
        <f t="shared" si="13"/>
        <v>-8.3116083633009596E-2</v>
      </c>
      <c r="O18" s="5">
        <f t="shared" si="14"/>
        <v>0</v>
      </c>
      <c r="P18" s="5">
        <f t="shared" si="15"/>
        <v>1.3723377621479446E-2</v>
      </c>
      <c r="Q18" s="5">
        <f t="shared" si="16"/>
        <v>6.7290679886394845E-3</v>
      </c>
      <c r="R18" s="5">
        <f t="shared" si="17"/>
        <v>0</v>
      </c>
      <c r="S18" s="5">
        <f t="shared" si="18"/>
        <v>0</v>
      </c>
      <c r="T18" s="5">
        <f t="shared" si="19"/>
        <v>0</v>
      </c>
      <c r="U18" s="5">
        <f t="shared" si="20"/>
        <v>0</v>
      </c>
      <c r="V18" s="5">
        <f t="shared" si="21"/>
        <v>-0.37143255149837151</v>
      </c>
      <c r="W18" s="5">
        <f t="shared" si="22"/>
        <v>0</v>
      </c>
      <c r="X18" s="5">
        <f t="shared" si="23"/>
        <v>-0.38572352829006518</v>
      </c>
    </row>
    <row r="19" spans="1:24" x14ac:dyDescent="0.25">
      <c r="A19" s="1">
        <v>39964</v>
      </c>
      <c r="B19" s="3">
        <v>766.94</v>
      </c>
      <c r="C19" s="3">
        <v>3509.45</v>
      </c>
      <c r="D19" s="3">
        <v>952.4</v>
      </c>
      <c r="E19" s="6">
        <v>3.4594</v>
      </c>
      <c r="F19" s="5">
        <f t="shared" si="5"/>
        <v>2.8381097651473119E-3</v>
      </c>
      <c r="G19" s="5">
        <f t="shared" si="6"/>
        <v>6.2302620643803097E-2</v>
      </c>
      <c r="H19" s="5">
        <f t="shared" si="7"/>
        <v>1.8666875656722315E-2</v>
      </c>
      <c r="I19" s="5">
        <f t="shared" si="8"/>
        <v>5.5900414532932485E-2</v>
      </c>
      <c r="J19" s="7">
        <f t="shared" si="9"/>
        <v>5.9464510878655785E-2</v>
      </c>
      <c r="K19" s="7">
        <f t="shared" si="10"/>
        <v>1.5828765891575003E-2</v>
      </c>
      <c r="L19" s="7">
        <f t="shared" si="11"/>
        <v>5.3062304767785173E-2</v>
      </c>
      <c r="M19" s="5">
        <f t="shared" si="12"/>
        <v>6.4022061108706119E-3</v>
      </c>
      <c r="N19" s="5">
        <f t="shared" si="13"/>
        <v>-3.723353887621017E-2</v>
      </c>
      <c r="O19" s="5">
        <f t="shared" si="14"/>
        <v>0</v>
      </c>
      <c r="P19" s="5">
        <f t="shared" si="15"/>
        <v>2.248234739432288E-3</v>
      </c>
      <c r="Q19" s="5">
        <f t="shared" si="16"/>
        <v>1.3958700520082107E-2</v>
      </c>
      <c r="R19" s="5">
        <f t="shared" si="17"/>
        <v>0</v>
      </c>
      <c r="S19" s="5">
        <f t="shared" si="18"/>
        <v>0</v>
      </c>
      <c r="T19" s="5">
        <f t="shared" si="19"/>
        <v>0</v>
      </c>
      <c r="U19" s="5">
        <f t="shared" si="20"/>
        <v>0</v>
      </c>
      <c r="V19" s="5">
        <f t="shared" si="21"/>
        <v>-0.33227115220533132</v>
      </c>
      <c r="W19" s="5">
        <f t="shared" si="22"/>
        <v>0</v>
      </c>
      <c r="X19" s="5">
        <f t="shared" si="23"/>
        <v>-0.35138521888365259</v>
      </c>
    </row>
    <row r="20" spans="1:24" x14ac:dyDescent="0.25">
      <c r="A20" s="1">
        <v>39994</v>
      </c>
      <c r="B20" s="3">
        <v>772.61</v>
      </c>
      <c r="C20" s="3">
        <v>3555.87</v>
      </c>
      <c r="D20" s="3">
        <v>954.28499999999997</v>
      </c>
      <c r="E20" s="6">
        <v>3.5326</v>
      </c>
      <c r="F20" s="5">
        <f t="shared" si="5"/>
        <v>2.8972182621300746E-3</v>
      </c>
      <c r="G20" s="5">
        <f t="shared" si="6"/>
        <v>7.3930164028477297E-3</v>
      </c>
      <c r="H20" s="5">
        <f t="shared" si="7"/>
        <v>1.322714385445023E-2</v>
      </c>
      <c r="I20" s="5">
        <f t="shared" si="8"/>
        <v>1.9792104157916324E-3</v>
      </c>
      <c r="J20" s="7">
        <f t="shared" si="9"/>
        <v>4.495798140717655E-3</v>
      </c>
      <c r="K20" s="7">
        <f t="shared" si="10"/>
        <v>1.0329925592320155E-2</v>
      </c>
      <c r="L20" s="7">
        <f t="shared" si="11"/>
        <v>-9.1800784633844223E-4</v>
      </c>
      <c r="M20" s="5">
        <f t="shared" si="12"/>
        <v>5.4138059870560973E-3</v>
      </c>
      <c r="N20" s="5">
        <f t="shared" si="13"/>
        <v>1.1247933438658597E-2</v>
      </c>
      <c r="O20" s="5">
        <f t="shared" si="14"/>
        <v>0</v>
      </c>
      <c r="P20" s="5">
        <f t="shared" si="15"/>
        <v>5.4856720382789759E-3</v>
      </c>
      <c r="Q20" s="5">
        <f t="shared" si="16"/>
        <v>1.036227877961025E-2</v>
      </c>
      <c r="R20" s="5">
        <f t="shared" si="17"/>
        <v>0</v>
      </c>
      <c r="S20" s="5">
        <f t="shared" si="18"/>
        <v>0</v>
      </c>
      <c r="T20" s="5">
        <f t="shared" si="19"/>
        <v>0</v>
      </c>
      <c r="U20" s="5">
        <f t="shared" si="20"/>
        <v>0</v>
      </c>
      <c r="V20" s="5">
        <f t="shared" si="21"/>
        <v>-0.32733462188093077</v>
      </c>
      <c r="W20" s="5">
        <f t="shared" si="22"/>
        <v>0</v>
      </c>
      <c r="X20" s="5">
        <f t="shared" si="23"/>
        <v>-0.35010147375303069</v>
      </c>
    </row>
    <row r="21" spans="1:24" x14ac:dyDescent="0.25">
      <c r="A21" s="1">
        <v>40025</v>
      </c>
      <c r="B21" s="3">
        <v>834.73</v>
      </c>
      <c r="C21" s="3">
        <v>3634.25</v>
      </c>
      <c r="D21" s="3">
        <v>1026.4585</v>
      </c>
      <c r="E21" s="6">
        <v>3.4796</v>
      </c>
      <c r="F21" s="5">
        <f t="shared" si="5"/>
        <v>2.8544249551829548E-3</v>
      </c>
      <c r="G21" s="5">
        <f t="shared" si="6"/>
        <v>8.0402790541152624E-2</v>
      </c>
      <c r="H21" s="5">
        <f t="shared" si="7"/>
        <v>2.2042425622984085E-2</v>
      </c>
      <c r="I21" s="5">
        <f t="shared" si="8"/>
        <v>7.5630969783659907E-2</v>
      </c>
      <c r="J21" s="7">
        <f t="shared" si="9"/>
        <v>7.754836558596967E-2</v>
      </c>
      <c r="K21" s="7">
        <f t="shared" si="10"/>
        <v>1.9188000667801131E-2</v>
      </c>
      <c r="L21" s="7">
        <f t="shared" si="11"/>
        <v>7.2776544828476952E-2</v>
      </c>
      <c r="M21" s="5">
        <f t="shared" si="12"/>
        <v>4.7718207574927174E-3</v>
      </c>
      <c r="N21" s="5">
        <f t="shared" si="13"/>
        <v>-5.3588544160675822E-2</v>
      </c>
      <c r="O21" s="5">
        <f t="shared" si="14"/>
        <v>0</v>
      </c>
      <c r="P21" s="5">
        <f t="shared" si="15"/>
        <v>-9.2547575182190533E-4</v>
      </c>
      <c r="Q21" s="5">
        <f t="shared" si="16"/>
        <v>1.6623149839397961E-2</v>
      </c>
      <c r="R21" s="5">
        <f t="shared" si="17"/>
        <v>0</v>
      </c>
      <c r="S21" s="5">
        <f t="shared" si="18"/>
        <v>0</v>
      </c>
      <c r="T21" s="5">
        <f t="shared" si="19"/>
        <v>0</v>
      </c>
      <c r="U21" s="5">
        <f t="shared" si="20"/>
        <v>0</v>
      </c>
      <c r="V21" s="5">
        <f t="shared" si="21"/>
        <v>-0.273250448379738</v>
      </c>
      <c r="W21" s="5">
        <f t="shared" si="22"/>
        <v>0</v>
      </c>
      <c r="X21" s="5">
        <f t="shared" si="23"/>
        <v>-0.30094901795200102</v>
      </c>
    </row>
    <row r="22" spans="1:24" x14ac:dyDescent="0.25">
      <c r="A22" s="1">
        <v>40056</v>
      </c>
      <c r="B22" s="3">
        <v>847.42</v>
      </c>
      <c r="C22" s="3">
        <v>3683.62</v>
      </c>
      <c r="D22" s="3">
        <v>1063.4974</v>
      </c>
      <c r="E22" s="6">
        <v>3.3975</v>
      </c>
      <c r="F22" s="5">
        <f t="shared" si="5"/>
        <v>2.7880960173916058E-3</v>
      </c>
      <c r="G22" s="5">
        <f t="shared" si="6"/>
        <v>1.5202520575515299E-2</v>
      </c>
      <c r="H22" s="5">
        <f t="shared" si="7"/>
        <v>1.3584646075531337E-2</v>
      </c>
      <c r="I22" s="5">
        <f t="shared" si="8"/>
        <v>3.6084167065692396E-2</v>
      </c>
      <c r="J22" s="7">
        <f t="shared" si="9"/>
        <v>1.2414424558123693E-2</v>
      </c>
      <c r="K22" s="7">
        <f t="shared" si="10"/>
        <v>1.0796550058139731E-2</v>
      </c>
      <c r="L22" s="7">
        <f t="shared" si="11"/>
        <v>3.329607104830079E-2</v>
      </c>
      <c r="M22" s="5">
        <f t="shared" si="12"/>
        <v>-2.0881646490177097E-2</v>
      </c>
      <c r="N22" s="5">
        <f t="shared" si="13"/>
        <v>-2.2499520990161059E-2</v>
      </c>
      <c r="O22" s="5">
        <f t="shared" si="14"/>
        <v>0</v>
      </c>
      <c r="P22" s="5">
        <f t="shared" si="15"/>
        <v>-2.3488222411093149E-2</v>
      </c>
      <c r="Q22" s="5">
        <f t="shared" si="16"/>
        <v>9.6231025468285197E-3</v>
      </c>
      <c r="R22" s="5">
        <f t="shared" si="17"/>
        <v>0</v>
      </c>
      <c r="S22" s="5">
        <f t="shared" si="18"/>
        <v>0</v>
      </c>
      <c r="T22" s="5">
        <f t="shared" si="19"/>
        <v>0</v>
      </c>
      <c r="U22" s="5">
        <f t="shared" si="20"/>
        <v>0</v>
      </c>
      <c r="V22" s="5">
        <f t="shared" si="21"/>
        <v>-0.26220202336798448</v>
      </c>
      <c r="W22" s="5">
        <f t="shared" si="22"/>
        <v>0</v>
      </c>
      <c r="X22" s="5">
        <f t="shared" si="23"/>
        <v>-0.27572434552834468</v>
      </c>
    </row>
    <row r="23" spans="1:24" x14ac:dyDescent="0.25">
      <c r="A23" s="1">
        <v>40086</v>
      </c>
      <c r="B23" s="3">
        <v>895.04</v>
      </c>
      <c r="C23" s="3">
        <v>3736.75</v>
      </c>
      <c r="D23" s="3">
        <v>1103.1776</v>
      </c>
      <c r="E23" s="6">
        <v>3.3052999999999999</v>
      </c>
      <c r="F23" s="5">
        <f t="shared" si="5"/>
        <v>2.7135496703696305E-3</v>
      </c>
      <c r="G23" s="5">
        <f t="shared" si="6"/>
        <v>5.6194095017818801E-2</v>
      </c>
      <c r="H23" s="5">
        <f t="shared" si="7"/>
        <v>1.4423311850842335E-2</v>
      </c>
      <c r="I23" s="5">
        <f t="shared" si="8"/>
        <v>3.7311045612335336E-2</v>
      </c>
      <c r="J23" s="7">
        <f t="shared" si="9"/>
        <v>5.3480545347449171E-2</v>
      </c>
      <c r="K23" s="7">
        <f t="shared" si="10"/>
        <v>1.1709762180472705E-2</v>
      </c>
      <c r="L23" s="7">
        <f t="shared" si="11"/>
        <v>3.4597495941965706E-2</v>
      </c>
      <c r="M23" s="5">
        <f t="shared" si="12"/>
        <v>1.8883049405483465E-2</v>
      </c>
      <c r="N23" s="5">
        <f t="shared" si="13"/>
        <v>-2.2887733761493001E-2</v>
      </c>
      <c r="O23" s="5">
        <f t="shared" si="14"/>
        <v>0</v>
      </c>
      <c r="P23" s="5">
        <f t="shared" si="15"/>
        <v>1.6174591710414937E-2</v>
      </c>
      <c r="Q23" s="5">
        <f t="shared" si="16"/>
        <v>1.0490448783050962E-2</v>
      </c>
      <c r="R23" s="5">
        <f t="shared" si="17"/>
        <v>0</v>
      </c>
      <c r="S23" s="5">
        <f t="shared" si="18"/>
        <v>0</v>
      </c>
      <c r="T23" s="5">
        <f t="shared" si="19"/>
        <v>0</v>
      </c>
      <c r="U23" s="5">
        <f t="shared" si="20"/>
        <v>0</v>
      </c>
      <c r="V23" s="5">
        <f t="shared" si="21"/>
        <v>-0.2207421337651706</v>
      </c>
      <c r="W23" s="5">
        <f t="shared" si="22"/>
        <v>0</v>
      </c>
      <c r="X23" s="5">
        <f t="shared" si="23"/>
        <v>-0.24870086354844867</v>
      </c>
    </row>
    <row r="24" spans="1:24" x14ac:dyDescent="0.25">
      <c r="A24" s="1">
        <v>40117</v>
      </c>
      <c r="B24" s="3">
        <v>864.61</v>
      </c>
      <c r="C24" s="3">
        <v>3760.57</v>
      </c>
      <c r="D24" s="3">
        <v>1082.673</v>
      </c>
      <c r="E24" s="6">
        <v>3.3828</v>
      </c>
      <c r="F24" s="5">
        <f t="shared" si="5"/>
        <v>2.7762147294507766E-3</v>
      </c>
      <c r="G24" s="5">
        <f t="shared" si="6"/>
        <v>-3.3998480514837226E-2</v>
      </c>
      <c r="H24" s="5">
        <f t="shared" si="7"/>
        <v>6.3745233157155301E-3</v>
      </c>
      <c r="I24" s="5">
        <f t="shared" si="8"/>
        <v>-1.8586853105066692E-2</v>
      </c>
      <c r="J24" s="7">
        <f t="shared" si="9"/>
        <v>-3.6774695244288003E-2</v>
      </c>
      <c r="K24" s="7">
        <f t="shared" si="10"/>
        <v>3.5983085862647535E-3</v>
      </c>
      <c r="L24" s="7">
        <f t="shared" si="11"/>
        <v>-2.1363067834517468E-2</v>
      </c>
      <c r="M24" s="5">
        <f t="shared" si="12"/>
        <v>-1.5411627409770534E-2</v>
      </c>
      <c r="N24" s="5">
        <f t="shared" si="13"/>
        <v>2.4961376420782222E-2</v>
      </c>
      <c r="O24" s="5">
        <f t="shared" si="14"/>
        <v>0</v>
      </c>
      <c r="P24" s="5">
        <f t="shared" si="15"/>
        <v>-1.3739224136316106E-2</v>
      </c>
      <c r="Q24" s="5">
        <f t="shared" si="16"/>
        <v>4.3512033872165441E-3</v>
      </c>
      <c r="R24" s="5">
        <f t="shared" si="17"/>
        <v>0</v>
      </c>
      <c r="S24" s="5">
        <f t="shared" si="18"/>
        <v>-3.3998480514837226E-2</v>
      </c>
      <c r="T24" s="5">
        <f t="shared" si="19"/>
        <v>0</v>
      </c>
      <c r="U24" s="5">
        <f t="shared" si="20"/>
        <v>-1.8586853105066692E-2</v>
      </c>
      <c r="V24" s="5">
        <f t="shared" si="21"/>
        <v>-0.24723571714638903</v>
      </c>
      <c r="W24" s="5">
        <f t="shared" si="22"/>
        <v>0</v>
      </c>
      <c r="X24" s="5">
        <f t="shared" si="23"/>
        <v>-0.26266515023563708</v>
      </c>
    </row>
    <row r="25" spans="1:24" x14ac:dyDescent="0.25">
      <c r="A25" s="1">
        <v>40147</v>
      </c>
      <c r="B25" s="3">
        <v>908.36</v>
      </c>
      <c r="C25" s="3">
        <v>3802.81</v>
      </c>
      <c r="D25" s="3">
        <v>1147.5696</v>
      </c>
      <c r="E25" s="6">
        <v>3.1978</v>
      </c>
      <c r="F25" s="5">
        <f t="shared" si="5"/>
        <v>2.626555786389817E-3</v>
      </c>
      <c r="G25" s="5">
        <f t="shared" si="6"/>
        <v>5.060084893767125E-2</v>
      </c>
      <c r="H25" s="5">
        <f t="shared" si="7"/>
        <v>1.1232339778278311E-2</v>
      </c>
      <c r="I25" s="5">
        <f t="shared" si="8"/>
        <v>5.9941090246085516E-2</v>
      </c>
      <c r="J25" s="7">
        <f t="shared" si="9"/>
        <v>4.7974293151281433E-2</v>
      </c>
      <c r="K25" s="7">
        <f t="shared" si="10"/>
        <v>8.6057839918884937E-3</v>
      </c>
      <c r="L25" s="7">
        <f t="shared" si="11"/>
        <v>5.7314534459695698E-2</v>
      </c>
      <c r="M25" s="5">
        <f t="shared" si="12"/>
        <v>-9.3402413084142655E-3</v>
      </c>
      <c r="N25" s="5">
        <f t="shared" si="13"/>
        <v>-4.8708750467807205E-2</v>
      </c>
      <c r="O25" s="5">
        <f t="shared" si="14"/>
        <v>0</v>
      </c>
      <c r="P25" s="5">
        <f t="shared" si="15"/>
        <v>-1.3827097587175728E-2</v>
      </c>
      <c r="Q25" s="5">
        <f t="shared" si="16"/>
        <v>6.5858580454869944E-3</v>
      </c>
      <c r="R25" s="5">
        <f t="shared" si="17"/>
        <v>0</v>
      </c>
      <c r="S25" s="5">
        <f t="shared" si="18"/>
        <v>0</v>
      </c>
      <c r="T25" s="5">
        <f t="shared" si="19"/>
        <v>0</v>
      </c>
      <c r="U25" s="5">
        <f t="shared" si="20"/>
        <v>0</v>
      </c>
      <c r="V25" s="5">
        <f t="shared" si="21"/>
        <v>-0.20914520538403902</v>
      </c>
      <c r="W25" s="5">
        <f t="shared" si="22"/>
        <v>0</v>
      </c>
      <c r="X25" s="5">
        <f t="shared" si="23"/>
        <v>-0.21846849546432745</v>
      </c>
    </row>
    <row r="26" spans="1:24" x14ac:dyDescent="0.25">
      <c r="A26" s="1">
        <v>40178</v>
      </c>
      <c r="B26" s="3">
        <v>948.42</v>
      </c>
      <c r="C26" s="3">
        <v>3759.97</v>
      </c>
      <c r="D26" s="3">
        <v>1169.7321999999999</v>
      </c>
      <c r="E26" s="6">
        <v>3.8368000000000002</v>
      </c>
      <c r="F26" s="5">
        <f t="shared" si="5"/>
        <v>3.1424479911248415E-3</v>
      </c>
      <c r="G26" s="5">
        <f t="shared" si="6"/>
        <v>4.4101457571887659E-2</v>
      </c>
      <c r="H26" s="5">
        <f t="shared" si="7"/>
        <v>-1.1265353777864306E-2</v>
      </c>
      <c r="I26" s="5">
        <f t="shared" si="8"/>
        <v>1.9312641255048835E-2</v>
      </c>
      <c r="J26" s="7">
        <f t="shared" si="9"/>
        <v>4.0959009580762817E-2</v>
      </c>
      <c r="K26" s="7">
        <f t="shared" si="10"/>
        <v>-1.4407801768989148E-2</v>
      </c>
      <c r="L26" s="7">
        <f t="shared" si="11"/>
        <v>1.6170193263923993E-2</v>
      </c>
      <c r="M26" s="5">
        <f t="shared" si="12"/>
        <v>2.4788816316838824E-2</v>
      </c>
      <c r="N26" s="5">
        <f t="shared" si="13"/>
        <v>-3.0577995032913141E-2</v>
      </c>
      <c r="O26" s="5">
        <f t="shared" si="14"/>
        <v>0</v>
      </c>
      <c r="P26" s="5">
        <f t="shared" si="15"/>
        <v>2.3522936137247659E-2</v>
      </c>
      <c r="Q26" s="5">
        <f t="shared" si="16"/>
        <v>-1.4977685014836596E-2</v>
      </c>
      <c r="R26" s="5">
        <f t="shared" si="17"/>
        <v>0</v>
      </c>
      <c r="S26" s="5">
        <f t="shared" si="18"/>
        <v>0</v>
      </c>
      <c r="T26" s="5">
        <f t="shared" si="19"/>
        <v>-1.1265353777864306E-2</v>
      </c>
      <c r="U26" s="5">
        <f t="shared" si="20"/>
        <v>0</v>
      </c>
      <c r="V26" s="5">
        <f t="shared" si="21"/>
        <v>-0.17426735621375933</v>
      </c>
      <c r="W26" s="5">
        <f t="shared" si="22"/>
        <v>-1.1265353777864306E-2</v>
      </c>
      <c r="X26" s="5">
        <f t="shared" si="23"/>
        <v>-0.20337505788771149</v>
      </c>
    </row>
    <row r="27" spans="1:24" x14ac:dyDescent="0.25">
      <c r="A27" s="1">
        <v>40209</v>
      </c>
      <c r="B27" s="3">
        <v>882.13</v>
      </c>
      <c r="C27" s="3">
        <v>3820.58</v>
      </c>
      <c r="D27" s="3">
        <v>1127.6559999999999</v>
      </c>
      <c r="E27" s="6">
        <v>3.5844</v>
      </c>
      <c r="F27" s="5">
        <f t="shared" si="5"/>
        <v>2.9390232642394487E-3</v>
      </c>
      <c r="G27" s="5">
        <f t="shared" si="6"/>
        <v>-6.9895194112313042E-2</v>
      </c>
      <c r="H27" s="5">
        <f t="shared" si="7"/>
        <v>1.6119809466564883E-2</v>
      </c>
      <c r="I27" s="5">
        <f t="shared" si="8"/>
        <v>-3.5970797418417577E-2</v>
      </c>
      <c r="J27" s="7">
        <f t="shared" si="9"/>
        <v>-7.283421737655249E-2</v>
      </c>
      <c r="K27" s="7">
        <f t="shared" si="10"/>
        <v>1.3180786202325434E-2</v>
      </c>
      <c r="L27" s="7">
        <f t="shared" si="11"/>
        <v>-3.8909820682657026E-2</v>
      </c>
      <c r="M27" s="5">
        <f t="shared" si="12"/>
        <v>-3.3924396693895464E-2</v>
      </c>
      <c r="N27" s="5">
        <f t="shared" si="13"/>
        <v>5.209060688498246E-2</v>
      </c>
      <c r="O27" s="5">
        <f t="shared" si="14"/>
        <v>0</v>
      </c>
      <c r="P27" s="5">
        <f t="shared" si="15"/>
        <v>-3.087834956324606E-2</v>
      </c>
      <c r="Q27" s="5">
        <f t="shared" si="16"/>
        <v>1.4552078093773974E-2</v>
      </c>
      <c r="R27" s="5">
        <f t="shared" si="17"/>
        <v>0</v>
      </c>
      <c r="S27" s="5">
        <f t="shared" si="18"/>
        <v>-6.9895194112313042E-2</v>
      </c>
      <c r="T27" s="5">
        <f t="shared" si="19"/>
        <v>0</v>
      </c>
      <c r="U27" s="5">
        <f t="shared" si="20"/>
        <v>-3.5970797418417577E-2</v>
      </c>
      <c r="V27" s="5">
        <f t="shared" si="21"/>
        <v>-0.23198209963607208</v>
      </c>
      <c r="W27" s="5">
        <f t="shared" si="22"/>
        <v>0</v>
      </c>
      <c r="X27" s="5">
        <f t="shared" si="23"/>
        <v>-0.23203029229889127</v>
      </c>
    </row>
    <row r="28" spans="1:24" x14ac:dyDescent="0.25">
      <c r="A28" s="1">
        <v>40237</v>
      </c>
      <c r="B28" s="3">
        <v>929.67</v>
      </c>
      <c r="C28" s="3">
        <v>3838.48</v>
      </c>
      <c r="D28" s="3">
        <v>1162.5633</v>
      </c>
      <c r="E28" s="6">
        <v>3.6116999999999999</v>
      </c>
      <c r="F28" s="5">
        <f t="shared" si="5"/>
        <v>2.961047919569193E-3</v>
      </c>
      <c r="G28" s="5">
        <f t="shared" si="6"/>
        <v>5.3892283450285072E-2</v>
      </c>
      <c r="H28" s="5">
        <f t="shared" si="7"/>
        <v>4.6851525161102359E-3</v>
      </c>
      <c r="I28" s="5">
        <f t="shared" si="8"/>
        <v>3.095562831218035E-2</v>
      </c>
      <c r="J28" s="7">
        <f t="shared" si="9"/>
        <v>5.0931235530715879E-2</v>
      </c>
      <c r="K28" s="7">
        <f t="shared" si="10"/>
        <v>1.7241045965410429E-3</v>
      </c>
      <c r="L28" s="7">
        <f t="shared" si="11"/>
        <v>2.7994580392611157E-2</v>
      </c>
      <c r="M28" s="5">
        <f t="shared" si="12"/>
        <v>2.2936655138104722E-2</v>
      </c>
      <c r="N28" s="5">
        <f t="shared" si="13"/>
        <v>-2.6270475796070114E-2</v>
      </c>
      <c r="O28" s="5">
        <f t="shared" si="14"/>
        <v>0</v>
      </c>
      <c r="P28" s="5">
        <f t="shared" si="15"/>
        <v>2.074510529843519E-2</v>
      </c>
      <c r="Q28" s="5">
        <f t="shared" si="16"/>
        <v>7.3749657770731214E-4</v>
      </c>
      <c r="R28" s="5">
        <f t="shared" si="17"/>
        <v>0</v>
      </c>
      <c r="S28" s="5">
        <f t="shared" si="18"/>
        <v>0</v>
      </c>
      <c r="T28" s="5">
        <f t="shared" si="19"/>
        <v>0</v>
      </c>
      <c r="U28" s="5">
        <f t="shared" si="20"/>
        <v>0</v>
      </c>
      <c r="V28" s="5">
        <f t="shared" si="21"/>
        <v>-0.19059186125476646</v>
      </c>
      <c r="W28" s="5">
        <f t="shared" si="22"/>
        <v>0</v>
      </c>
      <c r="X28" s="5">
        <f t="shared" si="23"/>
        <v>-0.20825730747228199</v>
      </c>
    </row>
    <row r="29" spans="1:24" x14ac:dyDescent="0.25">
      <c r="A29" s="1">
        <v>40268</v>
      </c>
      <c r="B29" s="3">
        <v>996.05</v>
      </c>
      <c r="C29" s="3">
        <v>3844.19</v>
      </c>
      <c r="D29" s="3">
        <v>1232.7206000000001</v>
      </c>
      <c r="E29" s="6">
        <v>3.8256999999999999</v>
      </c>
      <c r="F29" s="5">
        <f t="shared" si="5"/>
        <v>3.1335113498720535E-3</v>
      </c>
      <c r="G29" s="5">
        <f t="shared" si="6"/>
        <v>7.1401680166080395E-2</v>
      </c>
      <c r="H29" s="5">
        <f t="shared" si="7"/>
        <v>1.4875679956649623E-3</v>
      </c>
      <c r="I29" s="5">
        <f t="shared" si="8"/>
        <v>6.0347079595579833E-2</v>
      </c>
      <c r="J29" s="7">
        <f t="shared" si="9"/>
        <v>6.8268168816208341E-2</v>
      </c>
      <c r="K29" s="7">
        <f t="shared" si="10"/>
        <v>-1.6459433542070911E-3</v>
      </c>
      <c r="L29" s="7">
        <f t="shared" si="11"/>
        <v>5.721356824570778E-2</v>
      </c>
      <c r="M29" s="5">
        <f t="shared" si="12"/>
        <v>1.1054600570500561E-2</v>
      </c>
      <c r="N29" s="5">
        <f t="shared" si="13"/>
        <v>-5.8859511599914871E-2</v>
      </c>
      <c r="O29" s="5">
        <f t="shared" si="14"/>
        <v>0</v>
      </c>
      <c r="P29" s="5">
        <f t="shared" si="15"/>
        <v>6.5756484105711707E-3</v>
      </c>
      <c r="Q29" s="5">
        <f t="shared" si="16"/>
        <v>-3.6623109662826349E-3</v>
      </c>
      <c r="R29" s="5">
        <f t="shared" si="17"/>
        <v>0</v>
      </c>
      <c r="S29" s="5">
        <f t="shared" si="18"/>
        <v>0</v>
      </c>
      <c r="T29" s="5">
        <f t="shared" si="19"/>
        <v>0</v>
      </c>
      <c r="U29" s="5">
        <f t="shared" si="20"/>
        <v>0</v>
      </c>
      <c r="V29" s="5">
        <f t="shared" si="21"/>
        <v>-0.13279876020825687</v>
      </c>
      <c r="W29" s="5">
        <f t="shared" si="22"/>
        <v>0</v>
      </c>
      <c r="X29" s="5">
        <f t="shared" si="23"/>
        <v>-0.16047794818709316</v>
      </c>
    </row>
    <row r="30" spans="1:24" x14ac:dyDescent="0.25">
      <c r="A30" s="1">
        <v>40298</v>
      </c>
      <c r="B30" s="3">
        <v>1010</v>
      </c>
      <c r="C30" s="3">
        <v>3893.01</v>
      </c>
      <c r="D30" s="3">
        <v>1252.1733999999999</v>
      </c>
      <c r="E30" s="6">
        <v>3.6532</v>
      </c>
      <c r="F30" s="5">
        <f t="shared" si="5"/>
        <v>2.9945184352830889E-3</v>
      </c>
      <c r="G30" s="5">
        <f t="shared" si="6"/>
        <v>1.4005321018021322E-2</v>
      </c>
      <c r="H30" s="5">
        <f t="shared" si="7"/>
        <v>1.2699684458884697E-2</v>
      </c>
      <c r="I30" s="5">
        <f t="shared" si="8"/>
        <v>1.5780380404123884E-2</v>
      </c>
      <c r="J30" s="7">
        <f t="shared" si="9"/>
        <v>1.1010802582738233E-2</v>
      </c>
      <c r="K30" s="7">
        <f t="shared" si="10"/>
        <v>9.705166023601608E-3</v>
      </c>
      <c r="L30" s="7">
        <f t="shared" si="11"/>
        <v>1.2785861968840795E-2</v>
      </c>
      <c r="M30" s="5">
        <f t="shared" si="12"/>
        <v>-1.7750593861025621E-3</v>
      </c>
      <c r="N30" s="5">
        <f t="shared" si="13"/>
        <v>-3.0806959452391869E-3</v>
      </c>
      <c r="O30" s="5">
        <f t="shared" si="14"/>
        <v>0</v>
      </c>
      <c r="P30" s="5">
        <f t="shared" si="15"/>
        <v>-2.7759979018749069E-3</v>
      </c>
      <c r="Q30" s="5">
        <f t="shared" si="16"/>
        <v>9.2545561637914203E-3</v>
      </c>
      <c r="R30" s="5">
        <f t="shared" si="17"/>
        <v>0</v>
      </c>
      <c r="S30" s="5">
        <f t="shared" si="18"/>
        <v>0</v>
      </c>
      <c r="T30" s="5">
        <f t="shared" si="19"/>
        <v>0</v>
      </c>
      <c r="U30" s="5">
        <f t="shared" si="20"/>
        <v>0</v>
      </c>
      <c r="V30" s="5">
        <f t="shared" si="21"/>
        <v>-0.12065332845774746</v>
      </c>
      <c r="W30" s="5">
        <f t="shared" si="22"/>
        <v>0</v>
      </c>
      <c r="X30" s="5">
        <f t="shared" si="23"/>
        <v>-0.14722997085183487</v>
      </c>
    </row>
    <row r="31" spans="1:24" x14ac:dyDescent="0.25">
      <c r="A31" s="1">
        <v>40329</v>
      </c>
      <c r="B31" s="3">
        <v>938.89</v>
      </c>
      <c r="C31" s="3">
        <v>3909.7</v>
      </c>
      <c r="D31" s="3">
        <v>1152.1902</v>
      </c>
      <c r="E31" s="6">
        <v>3.2848000000000002</v>
      </c>
      <c r="F31" s="5">
        <f t="shared" si="5"/>
        <v>2.6969665444451785E-3</v>
      </c>
      <c r="G31" s="5">
        <f t="shared" si="6"/>
        <v>-7.0405940594059468E-2</v>
      </c>
      <c r="H31" s="5">
        <f t="shared" si="7"/>
        <v>4.2871711092444809E-3</v>
      </c>
      <c r="I31" s="5">
        <f t="shared" si="8"/>
        <v>-7.9847727159832571E-2</v>
      </c>
      <c r="J31" s="7">
        <f t="shared" si="9"/>
        <v>-7.3102907138504647E-2</v>
      </c>
      <c r="K31" s="7">
        <f t="shared" si="10"/>
        <v>1.5902045647993024E-3</v>
      </c>
      <c r="L31" s="7">
        <f t="shared" si="11"/>
        <v>-8.254469370427775E-2</v>
      </c>
      <c r="M31" s="5">
        <f t="shared" si="12"/>
        <v>9.4417865657731026E-3</v>
      </c>
      <c r="N31" s="5">
        <f t="shared" si="13"/>
        <v>8.4134898269077052E-2</v>
      </c>
      <c r="O31" s="5">
        <f t="shared" si="14"/>
        <v>0</v>
      </c>
      <c r="P31" s="5">
        <f t="shared" si="15"/>
        <v>1.590378055590011E-2</v>
      </c>
      <c r="Q31" s="5">
        <f t="shared" si="16"/>
        <v>4.499312527078656E-3</v>
      </c>
      <c r="R31" s="5">
        <f t="shared" si="17"/>
        <v>0</v>
      </c>
      <c r="S31" s="5">
        <f t="shared" si="18"/>
        <v>-7.0405940594059468E-2</v>
      </c>
      <c r="T31" s="5">
        <f t="shared" si="19"/>
        <v>0</v>
      </c>
      <c r="U31" s="5">
        <f t="shared" si="20"/>
        <v>-7.9847727159832571E-2</v>
      </c>
      <c r="V31" s="5">
        <f t="shared" si="21"/>
        <v>-0.18256455797593518</v>
      </c>
      <c r="W31" s="5">
        <f t="shared" si="22"/>
        <v>0</v>
      </c>
      <c r="X31" s="5">
        <f t="shared" si="23"/>
        <v>-0.21532171946933998</v>
      </c>
    </row>
    <row r="32" spans="1:24" x14ac:dyDescent="0.25">
      <c r="A32" s="1">
        <v>40359</v>
      </c>
      <c r="B32" s="3">
        <v>907.53</v>
      </c>
      <c r="C32" s="3">
        <v>3973.46</v>
      </c>
      <c r="D32" s="3">
        <v>1091.867</v>
      </c>
      <c r="E32" s="6">
        <v>2.9310999999999998</v>
      </c>
      <c r="F32" s="5">
        <f t="shared" si="5"/>
        <v>2.4103708148144332E-3</v>
      </c>
      <c r="G32" s="5">
        <f t="shared" si="6"/>
        <v>-3.3401143903971753E-2</v>
      </c>
      <c r="H32" s="5">
        <f t="shared" si="7"/>
        <v>1.6308156636059001E-2</v>
      </c>
      <c r="I32" s="5">
        <f t="shared" si="8"/>
        <v>-5.2355244819822344E-2</v>
      </c>
      <c r="J32" s="7">
        <f t="shared" si="9"/>
        <v>-3.5811514718786186E-2</v>
      </c>
      <c r="K32" s="7">
        <f t="shared" si="10"/>
        <v>1.3897785821244568E-2</v>
      </c>
      <c r="L32" s="7">
        <f t="shared" si="11"/>
        <v>-5.4765615634636777E-2</v>
      </c>
      <c r="M32" s="5">
        <f t="shared" si="12"/>
        <v>1.8954100915850591E-2</v>
      </c>
      <c r="N32" s="5">
        <f t="shared" si="13"/>
        <v>6.8663401455881345E-2</v>
      </c>
      <c r="O32" s="5">
        <f t="shared" si="14"/>
        <v>0</v>
      </c>
      <c r="P32" s="5">
        <f t="shared" si="15"/>
        <v>2.3241415620348531E-2</v>
      </c>
      <c r="Q32" s="5">
        <f t="shared" si="16"/>
        <v>1.5827880674738417E-2</v>
      </c>
      <c r="R32" s="5">
        <f t="shared" si="17"/>
        <v>0</v>
      </c>
      <c r="S32" s="5">
        <f t="shared" si="18"/>
        <v>-3.3401143903971753E-2</v>
      </c>
      <c r="T32" s="5">
        <f t="shared" si="19"/>
        <v>0</v>
      </c>
      <c r="U32" s="5">
        <f t="shared" si="20"/>
        <v>-5.2355244819822344E-2</v>
      </c>
      <c r="V32" s="5">
        <f t="shared" si="21"/>
        <v>-0.20986783680718768</v>
      </c>
      <c r="W32" s="5">
        <f t="shared" si="22"/>
        <v>0</v>
      </c>
      <c r="X32" s="5">
        <f t="shared" si="23"/>
        <v>-0.25640374295131996</v>
      </c>
    </row>
    <row r="33" spans="1:24" x14ac:dyDescent="0.25">
      <c r="A33" s="1">
        <v>40390</v>
      </c>
      <c r="B33" s="3">
        <v>982.68</v>
      </c>
      <c r="C33" s="3">
        <v>4024.2</v>
      </c>
      <c r="D33" s="3">
        <v>1168.3621000000001</v>
      </c>
      <c r="E33" s="6">
        <v>2.9051999999999998</v>
      </c>
      <c r="F33" s="5">
        <f t="shared" si="5"/>
        <v>2.3893491287227953E-3</v>
      </c>
      <c r="G33" s="5">
        <f t="shared" si="6"/>
        <v>8.2807179927936181E-2</v>
      </c>
      <c r="H33" s="5">
        <f t="shared" si="7"/>
        <v>1.276972713957103E-2</v>
      </c>
      <c r="I33" s="5">
        <f t="shared" si="8"/>
        <v>7.0058990701248547E-2</v>
      </c>
      <c r="J33" s="7">
        <f t="shared" si="9"/>
        <v>8.0417830799213386E-2</v>
      </c>
      <c r="K33" s="7">
        <f t="shared" si="10"/>
        <v>1.0380378010848235E-2</v>
      </c>
      <c r="L33" s="7">
        <f t="shared" si="11"/>
        <v>6.7669641572525752E-2</v>
      </c>
      <c r="M33" s="5">
        <f t="shared" si="12"/>
        <v>1.2748189226687634E-2</v>
      </c>
      <c r="N33" s="5">
        <f t="shared" si="13"/>
        <v>-5.7289263561677517E-2</v>
      </c>
      <c r="O33" s="5">
        <f t="shared" si="14"/>
        <v>0</v>
      </c>
      <c r="P33" s="5">
        <f t="shared" si="15"/>
        <v>7.4506855649465187E-3</v>
      </c>
      <c r="Q33" s="5">
        <f t="shared" si="16"/>
        <v>7.995508865794726E-3</v>
      </c>
      <c r="R33" s="5">
        <f t="shared" si="17"/>
        <v>0</v>
      </c>
      <c r="S33" s="5">
        <f t="shared" si="18"/>
        <v>0</v>
      </c>
      <c r="T33" s="5">
        <f t="shared" si="19"/>
        <v>0</v>
      </c>
      <c r="U33" s="5">
        <f t="shared" si="20"/>
        <v>0</v>
      </c>
      <c r="V33" s="5">
        <f t="shared" si="21"/>
        <v>-0.14443922060283099</v>
      </c>
      <c r="W33" s="5">
        <f t="shared" si="22"/>
        <v>0</v>
      </c>
      <c r="X33" s="5">
        <f t="shared" si="23"/>
        <v>-0.20430813969326322</v>
      </c>
    </row>
    <row r="34" spans="1:24" x14ac:dyDescent="0.25">
      <c r="A34" s="1">
        <v>40421</v>
      </c>
      <c r="B34" s="3">
        <v>951.03</v>
      </c>
      <c r="C34" s="3">
        <v>4081.43</v>
      </c>
      <c r="D34" s="3">
        <v>1115.6143</v>
      </c>
      <c r="E34" s="6">
        <v>2.4683000000000002</v>
      </c>
      <c r="F34" s="5">
        <f t="shared" si="5"/>
        <v>2.0340071638542678E-3</v>
      </c>
      <c r="G34" s="5">
        <f t="shared" si="6"/>
        <v>-3.2207839785077574E-2</v>
      </c>
      <c r="H34" s="5">
        <f t="shared" si="7"/>
        <v>1.4221460165995792E-2</v>
      </c>
      <c r="I34" s="5">
        <f t="shared" si="8"/>
        <v>-4.5146791392839725E-2</v>
      </c>
      <c r="J34" s="7">
        <f t="shared" si="9"/>
        <v>-3.4241846948931842E-2</v>
      </c>
      <c r="K34" s="7">
        <f t="shared" si="10"/>
        <v>1.2187453002141524E-2</v>
      </c>
      <c r="L34" s="7">
        <f t="shared" si="11"/>
        <v>-4.7180798556693992E-2</v>
      </c>
      <c r="M34" s="5">
        <f t="shared" si="12"/>
        <v>1.293895160776215E-2</v>
      </c>
      <c r="N34" s="5">
        <f t="shared" si="13"/>
        <v>5.9368251558835516E-2</v>
      </c>
      <c r="O34" s="5">
        <f t="shared" si="14"/>
        <v>0</v>
      </c>
      <c r="P34" s="5">
        <f t="shared" si="15"/>
        <v>1.6632490502158086E-2</v>
      </c>
      <c r="Q34" s="5">
        <f t="shared" si="16"/>
        <v>1.3850237496075187E-2</v>
      </c>
      <c r="R34" s="5">
        <f t="shared" si="17"/>
        <v>0</v>
      </c>
      <c r="S34" s="5">
        <f t="shared" si="18"/>
        <v>-3.2207839785077574E-2</v>
      </c>
      <c r="T34" s="5">
        <f t="shared" si="19"/>
        <v>0</v>
      </c>
      <c r="U34" s="5">
        <f t="shared" si="20"/>
        <v>-4.5146791392839725E-2</v>
      </c>
      <c r="V34" s="5">
        <f t="shared" si="21"/>
        <v>-0.17199498511205114</v>
      </c>
      <c r="W34" s="5">
        <f t="shared" si="22"/>
        <v>0</v>
      </c>
      <c r="X34" s="5">
        <f t="shared" si="23"/>
        <v>-0.24023107412351208</v>
      </c>
    </row>
    <row r="35" spans="1:24" x14ac:dyDescent="0.25">
      <c r="A35" s="1">
        <v>40451</v>
      </c>
      <c r="B35" s="3">
        <v>1083.04</v>
      </c>
      <c r="C35" s="3">
        <v>4085.24</v>
      </c>
      <c r="D35" s="3">
        <v>1215.1717000000001</v>
      </c>
      <c r="E35" s="6">
        <v>2.5098000000000003</v>
      </c>
      <c r="F35" s="5">
        <f t="shared" si="5"/>
        <v>2.0678198113794899E-3</v>
      </c>
      <c r="G35" s="5">
        <f t="shared" si="6"/>
        <v>0.13880739829448063</v>
      </c>
      <c r="H35" s="5">
        <f t="shared" si="7"/>
        <v>9.3349634809358761E-4</v>
      </c>
      <c r="I35" s="5">
        <f t="shared" si="8"/>
        <v>8.92399819543368E-2</v>
      </c>
      <c r="J35" s="7">
        <f t="shared" si="9"/>
        <v>0.13673957848310114</v>
      </c>
      <c r="K35" s="7">
        <f t="shared" si="10"/>
        <v>-1.1343234632859023E-3</v>
      </c>
      <c r="L35" s="7">
        <f t="shared" si="11"/>
        <v>8.717216214295731E-2</v>
      </c>
      <c r="M35" s="5">
        <f t="shared" si="12"/>
        <v>4.9567416340143833E-2</v>
      </c>
      <c r="N35" s="5">
        <f t="shared" si="13"/>
        <v>-8.8306485606243212E-2</v>
      </c>
      <c r="O35" s="5">
        <f t="shared" si="14"/>
        <v>0</v>
      </c>
      <c r="P35" s="5">
        <f t="shared" si="15"/>
        <v>4.2743161956303594E-2</v>
      </c>
      <c r="Q35" s="5">
        <f t="shared" si="16"/>
        <v>-4.2065164729019992E-3</v>
      </c>
      <c r="R35" s="5">
        <f t="shared" si="17"/>
        <v>0</v>
      </c>
      <c r="S35" s="5">
        <f t="shared" si="18"/>
        <v>0</v>
      </c>
      <c r="T35" s="5">
        <f t="shared" si="19"/>
        <v>0</v>
      </c>
      <c r="U35" s="5">
        <f t="shared" si="20"/>
        <v>0</v>
      </c>
      <c r="V35" s="5">
        <f t="shared" si="21"/>
        <v>-5.7061763220672246E-2</v>
      </c>
      <c r="W35" s="5">
        <f t="shared" si="22"/>
        <v>0</v>
      </c>
      <c r="X35" s="5">
        <f t="shared" si="23"/>
        <v>-0.17242930888882846</v>
      </c>
    </row>
    <row r="36" spans="1:24" x14ac:dyDescent="0.25">
      <c r="A36" s="1">
        <v>40482</v>
      </c>
      <c r="B36" s="3">
        <v>1132.53</v>
      </c>
      <c r="C36" s="3">
        <v>4096.3900000000003</v>
      </c>
      <c r="D36" s="3">
        <v>1261.4067</v>
      </c>
      <c r="E36" s="6">
        <v>2.5992999999999999</v>
      </c>
      <c r="F36" s="5">
        <f t="shared" si="5"/>
        <v>2.1406983727902951E-3</v>
      </c>
      <c r="G36" s="5">
        <f t="shared" si="6"/>
        <v>4.5695449844881164E-2</v>
      </c>
      <c r="H36" s="5">
        <f t="shared" si="7"/>
        <v>2.729337811242516E-3</v>
      </c>
      <c r="I36" s="5">
        <f t="shared" si="8"/>
        <v>3.8048121100910937E-2</v>
      </c>
      <c r="J36" s="7">
        <f t="shared" si="9"/>
        <v>4.3554751472090869E-2</v>
      </c>
      <c r="K36" s="7">
        <f t="shared" si="10"/>
        <v>5.8863943845222089E-4</v>
      </c>
      <c r="L36" s="7">
        <f t="shared" si="11"/>
        <v>3.5907422728120642E-2</v>
      </c>
      <c r="M36" s="5">
        <f t="shared" si="12"/>
        <v>7.6473287439702275E-3</v>
      </c>
      <c r="N36" s="5">
        <f t="shared" si="13"/>
        <v>-3.5318783289668421E-2</v>
      </c>
      <c r="O36" s="5">
        <f t="shared" si="14"/>
        <v>0</v>
      </c>
      <c r="P36" s="5">
        <f t="shared" si="15"/>
        <v>4.8363237058833206E-3</v>
      </c>
      <c r="Q36" s="5">
        <f t="shared" si="16"/>
        <v>-6.7683947576528962E-4</v>
      </c>
      <c r="R36" s="5">
        <f t="shared" si="17"/>
        <v>0</v>
      </c>
      <c r="S36" s="5">
        <f t="shared" si="18"/>
        <v>0</v>
      </c>
      <c r="T36" s="5">
        <f t="shared" si="19"/>
        <v>0</v>
      </c>
      <c r="U36" s="5">
        <f t="shared" si="20"/>
        <v>0</v>
      </c>
      <c r="V36" s="5">
        <f t="shared" si="21"/>
        <v>-1.3973776315101771E-2</v>
      </c>
      <c r="W36" s="5">
        <f t="shared" si="22"/>
        <v>0</v>
      </c>
      <c r="X36" s="5">
        <f t="shared" si="23"/>
        <v>-0.14094179901386605</v>
      </c>
    </row>
    <row r="37" spans="1:24" x14ac:dyDescent="0.25">
      <c r="A37" s="1">
        <v>40512</v>
      </c>
      <c r="B37" s="3">
        <v>1151.9000000000001</v>
      </c>
      <c r="C37" s="3">
        <v>4071.76</v>
      </c>
      <c r="D37" s="3">
        <v>1261.5587</v>
      </c>
      <c r="E37" s="6">
        <v>2.7968000000000002</v>
      </c>
      <c r="F37" s="5">
        <f t="shared" si="5"/>
        <v>2.3013138123268995E-3</v>
      </c>
      <c r="G37" s="5">
        <f t="shared" si="6"/>
        <v>1.7103299691840546E-2</v>
      </c>
      <c r="H37" s="5">
        <f t="shared" si="7"/>
        <v>-6.0126111039232599E-3</v>
      </c>
      <c r="I37" s="5">
        <f t="shared" si="8"/>
        <v>1.2050039055599981E-4</v>
      </c>
      <c r="J37" s="7">
        <f t="shared" si="9"/>
        <v>1.4801985879513646E-2</v>
      </c>
      <c r="K37" s="7">
        <f t="shared" si="10"/>
        <v>-8.3139249162501594E-3</v>
      </c>
      <c r="L37" s="7">
        <f t="shared" si="11"/>
        <v>-2.1808134217708997E-3</v>
      </c>
      <c r="M37" s="5">
        <f t="shared" si="12"/>
        <v>1.6982799301284546E-2</v>
      </c>
      <c r="N37" s="5">
        <f t="shared" si="13"/>
        <v>-6.1331114944792597E-3</v>
      </c>
      <c r="O37" s="5">
        <f t="shared" si="14"/>
        <v>0</v>
      </c>
      <c r="P37" s="5">
        <f t="shared" si="15"/>
        <v>1.7153523821452479E-2</v>
      </c>
      <c r="Q37" s="5">
        <f t="shared" si="16"/>
        <v>-8.2370668966147836E-3</v>
      </c>
      <c r="R37" s="5">
        <f t="shared" si="17"/>
        <v>0</v>
      </c>
      <c r="S37" s="5">
        <f t="shared" si="18"/>
        <v>0</v>
      </c>
      <c r="T37" s="5">
        <f t="shared" si="19"/>
        <v>-6.0126111039232599E-3</v>
      </c>
      <c r="U37" s="5">
        <f t="shared" si="20"/>
        <v>0</v>
      </c>
      <c r="V37" s="5">
        <f t="shared" si="21"/>
        <v>0</v>
      </c>
      <c r="W37" s="5">
        <f t="shared" si="22"/>
        <v>-6.0126111039232599E-3</v>
      </c>
      <c r="X37" s="5">
        <f t="shared" si="23"/>
        <v>-0.14083828216513694</v>
      </c>
    </row>
    <row r="38" spans="1:24" x14ac:dyDescent="0.25">
      <c r="A38" s="1">
        <v>40543</v>
      </c>
      <c r="B38" s="3">
        <v>1223.2</v>
      </c>
      <c r="C38" s="3">
        <v>4033.95</v>
      </c>
      <c r="D38" s="3">
        <v>1345.8780999999999</v>
      </c>
      <c r="E38" s="6">
        <v>3.2934999999999999</v>
      </c>
      <c r="F38" s="5">
        <f t="shared" si="5"/>
        <v>2.7040046297861497E-3</v>
      </c>
      <c r="G38" s="5">
        <f t="shared" si="6"/>
        <v>6.1897734178314012E-2</v>
      </c>
      <c r="H38" s="5">
        <f t="shared" si="7"/>
        <v>-9.2859107609486458E-3</v>
      </c>
      <c r="I38" s="5">
        <f t="shared" si="8"/>
        <v>6.6837476528044171E-2</v>
      </c>
      <c r="J38" s="7">
        <f t="shared" si="9"/>
        <v>5.9193729548527863E-2</v>
      </c>
      <c r="K38" s="7">
        <f t="shared" si="10"/>
        <v>-1.1989915390734796E-2</v>
      </c>
      <c r="L38" s="7">
        <f t="shared" si="11"/>
        <v>6.4133471898258021E-2</v>
      </c>
      <c r="M38" s="5">
        <f t="shared" si="12"/>
        <v>-4.9397423497301585E-3</v>
      </c>
      <c r="N38" s="5">
        <f t="shared" si="13"/>
        <v>-7.6123387288992816E-2</v>
      </c>
      <c r="O38" s="5">
        <f t="shared" si="14"/>
        <v>0</v>
      </c>
      <c r="P38" s="5">
        <f t="shared" si="15"/>
        <v>-9.9604177120647536E-3</v>
      </c>
      <c r="Q38" s="5">
        <f t="shared" si="16"/>
        <v>-1.4250159936753055E-2</v>
      </c>
      <c r="R38" s="5">
        <f t="shared" si="17"/>
        <v>0</v>
      </c>
      <c r="S38" s="5">
        <f t="shared" si="18"/>
        <v>0</v>
      </c>
      <c r="T38" s="5">
        <f t="shared" si="19"/>
        <v>-9.2859107609486458E-3</v>
      </c>
      <c r="U38" s="5">
        <f t="shared" si="20"/>
        <v>0</v>
      </c>
      <c r="V38" s="5">
        <f t="shared" si="21"/>
        <v>0</v>
      </c>
      <c r="W38" s="5">
        <f t="shared" si="22"/>
        <v>-1.5242689294720613E-2</v>
      </c>
      <c r="X38" s="5">
        <f t="shared" si="23"/>
        <v>-8.3414081015555142E-2</v>
      </c>
    </row>
    <row r="39" spans="1:24" x14ac:dyDescent="0.25">
      <c r="A39" s="1">
        <v>40574</v>
      </c>
      <c r="B39" s="3">
        <v>1252.56</v>
      </c>
      <c r="C39" s="3">
        <v>4048.33</v>
      </c>
      <c r="D39" s="3">
        <v>1377.7717</v>
      </c>
      <c r="E39" s="6">
        <v>3.3704000000000001</v>
      </c>
      <c r="F39" s="5">
        <f t="shared" si="5"/>
        <v>2.766191214351954E-3</v>
      </c>
      <c r="G39" s="5">
        <f t="shared" si="6"/>
        <v>2.4002616088947049E-2</v>
      </c>
      <c r="H39" s="5">
        <f t="shared" si="7"/>
        <v>3.564744233319761E-3</v>
      </c>
      <c r="I39" s="5">
        <f t="shared" si="8"/>
        <v>2.3697242714626254E-2</v>
      </c>
      <c r="J39" s="7">
        <f t="shared" si="9"/>
        <v>2.1236424874595095E-2</v>
      </c>
      <c r="K39" s="7">
        <f t="shared" si="10"/>
        <v>7.9855301896780695E-4</v>
      </c>
      <c r="L39" s="7">
        <f t="shared" si="11"/>
        <v>2.09310515002743E-2</v>
      </c>
      <c r="M39" s="5">
        <f t="shared" si="12"/>
        <v>3.0537337432079426E-4</v>
      </c>
      <c r="N39" s="5">
        <f t="shared" si="13"/>
        <v>-2.0132498481306493E-2</v>
      </c>
      <c r="O39" s="5">
        <f t="shared" si="14"/>
        <v>0</v>
      </c>
      <c r="P39" s="5">
        <f t="shared" si="15"/>
        <v>-1.3332095912466438E-3</v>
      </c>
      <c r="Q39" s="5">
        <f t="shared" si="16"/>
        <v>6.0883692863425128E-5</v>
      </c>
      <c r="R39" s="5">
        <f t="shared" si="17"/>
        <v>0</v>
      </c>
      <c r="S39" s="5">
        <f t="shared" si="18"/>
        <v>0</v>
      </c>
      <c r="T39" s="5">
        <f t="shared" si="19"/>
        <v>0</v>
      </c>
      <c r="U39" s="5">
        <f t="shared" si="20"/>
        <v>0</v>
      </c>
      <c r="V39" s="5">
        <f t="shared" si="21"/>
        <v>0</v>
      </c>
      <c r="W39" s="5">
        <f t="shared" si="22"/>
        <v>-1.1732281350164464E-2</v>
      </c>
      <c r="X39" s="5">
        <f t="shared" si="23"/>
        <v>-6.1693522024572012E-2</v>
      </c>
    </row>
    <row r="40" spans="1:24" x14ac:dyDescent="0.25">
      <c r="A40" s="1">
        <v>40602</v>
      </c>
      <c r="B40" s="3">
        <v>1297.6500000000001</v>
      </c>
      <c r="C40" s="3">
        <v>4060.35</v>
      </c>
      <c r="D40" s="3">
        <v>1424.9613999999999</v>
      </c>
      <c r="E40" s="6">
        <v>3.4272</v>
      </c>
      <c r="F40" s="5">
        <f t="shared" si="5"/>
        <v>2.8120963447701985E-3</v>
      </c>
      <c r="G40" s="5">
        <f t="shared" si="6"/>
        <v>3.5998275531711199E-2</v>
      </c>
      <c r="H40" s="5">
        <f t="shared" si="7"/>
        <v>2.9691255406549821E-3</v>
      </c>
      <c r="I40" s="5">
        <f t="shared" si="8"/>
        <v>3.4250739799634333E-2</v>
      </c>
      <c r="J40" s="7">
        <f t="shared" si="9"/>
        <v>3.3186179186941001E-2</v>
      </c>
      <c r="K40" s="7">
        <f t="shared" si="10"/>
        <v>1.5702919588478359E-4</v>
      </c>
      <c r="L40" s="7">
        <f t="shared" si="11"/>
        <v>3.1438643454864135E-2</v>
      </c>
      <c r="M40" s="5">
        <f t="shared" si="12"/>
        <v>1.7475357320768659E-3</v>
      </c>
      <c r="N40" s="5">
        <f t="shared" si="13"/>
        <v>-3.1281614258979351E-2</v>
      </c>
      <c r="O40" s="5">
        <f t="shared" si="14"/>
        <v>0</v>
      </c>
      <c r="P40" s="5">
        <f t="shared" si="15"/>
        <v>-7.1363186024469422E-4</v>
      </c>
      <c r="Q40" s="5">
        <f t="shared" si="16"/>
        <v>-9.5095732503518247E-4</v>
      </c>
      <c r="R40" s="5">
        <f t="shared" si="17"/>
        <v>0</v>
      </c>
      <c r="S40" s="5">
        <f t="shared" si="18"/>
        <v>0</v>
      </c>
      <c r="T40" s="5">
        <f t="shared" si="19"/>
        <v>0</v>
      </c>
      <c r="U40" s="5">
        <f t="shared" si="20"/>
        <v>0</v>
      </c>
      <c r="V40" s="5">
        <f t="shared" si="21"/>
        <v>0</v>
      </c>
      <c r="W40" s="5">
        <f t="shared" si="22"/>
        <v>-8.7979904257163843E-3</v>
      </c>
      <c r="X40" s="5">
        <f t="shared" si="23"/>
        <v>-2.9555830995124266E-2</v>
      </c>
    </row>
    <row r="41" spans="1:24" x14ac:dyDescent="0.25">
      <c r="A41" s="1">
        <v>40633</v>
      </c>
      <c r="B41" s="3">
        <v>1306.8699999999999</v>
      </c>
      <c r="C41" s="3">
        <v>4065.09</v>
      </c>
      <c r="D41" s="3">
        <v>1425.5363</v>
      </c>
      <c r="E41" s="6">
        <v>3.4702999999999999</v>
      </c>
      <c r="F41" s="5">
        <f t="shared" si="5"/>
        <v>2.846913868979728E-3</v>
      </c>
      <c r="G41" s="5">
        <f t="shared" si="6"/>
        <v>7.105151620236505E-3</v>
      </c>
      <c r="H41" s="5">
        <f t="shared" si="7"/>
        <v>1.1673870479147475E-3</v>
      </c>
      <c r="I41" s="5">
        <f t="shared" si="8"/>
        <v>4.0344952501869535E-4</v>
      </c>
      <c r="J41" s="7">
        <f t="shared" si="9"/>
        <v>4.2582377512567771E-3</v>
      </c>
      <c r="K41" s="7">
        <f t="shared" si="10"/>
        <v>-1.6795268210649805E-3</v>
      </c>
      <c r="L41" s="7">
        <f t="shared" si="11"/>
        <v>-2.4434643439610326E-3</v>
      </c>
      <c r="M41" s="5">
        <f t="shared" si="12"/>
        <v>6.7017020952178097E-3</v>
      </c>
      <c r="N41" s="5">
        <f t="shared" si="13"/>
        <v>7.639375228960521E-4</v>
      </c>
      <c r="O41" s="5">
        <f t="shared" si="14"/>
        <v>0</v>
      </c>
      <c r="P41" s="5">
        <f t="shared" si="15"/>
        <v>6.8929881876022983E-3</v>
      </c>
      <c r="Q41" s="5">
        <f t="shared" si="16"/>
        <v>-1.5934122416829462E-3</v>
      </c>
      <c r="R41" s="5">
        <f t="shared" si="17"/>
        <v>0</v>
      </c>
      <c r="S41" s="5">
        <f t="shared" si="18"/>
        <v>0</v>
      </c>
      <c r="T41" s="5">
        <f t="shared" si="19"/>
        <v>0</v>
      </c>
      <c r="U41" s="5">
        <f t="shared" si="20"/>
        <v>0</v>
      </c>
      <c r="V41" s="5">
        <f t="shared" si="21"/>
        <v>0</v>
      </c>
      <c r="W41" s="5">
        <f t="shared" si="22"/>
        <v>-7.6408740378722806E-3</v>
      </c>
      <c r="X41" s="5">
        <f t="shared" si="23"/>
        <v>-2.9164305756082087E-2</v>
      </c>
    </row>
    <row r="42" spans="1:24" x14ac:dyDescent="0.25">
      <c r="A42" s="1">
        <v>40663</v>
      </c>
      <c r="B42" s="3">
        <v>1356.92</v>
      </c>
      <c r="C42" s="3">
        <v>4123.4799999999996</v>
      </c>
      <c r="D42" s="3">
        <v>1467.7418</v>
      </c>
      <c r="E42" s="6">
        <v>3.2862999999999998</v>
      </c>
      <c r="F42" s="5">
        <f t="shared" si="5"/>
        <v>2.6981800462049232E-3</v>
      </c>
      <c r="G42" s="5">
        <f t="shared" si="6"/>
        <v>3.8297611851217273E-2</v>
      </c>
      <c r="H42" s="5">
        <f t="shared" si="7"/>
        <v>1.4363765623885083E-2</v>
      </c>
      <c r="I42" s="5">
        <f t="shared" si="8"/>
        <v>2.9606752209677234E-2</v>
      </c>
      <c r="J42" s="7">
        <f t="shared" si="9"/>
        <v>3.5599431805012349E-2</v>
      </c>
      <c r="K42" s="7">
        <f t="shared" si="10"/>
        <v>1.166558557768016E-2</v>
      </c>
      <c r="L42" s="7">
        <f t="shared" si="11"/>
        <v>2.6908572163472311E-2</v>
      </c>
      <c r="M42" s="5">
        <f t="shared" si="12"/>
        <v>8.6908596415400385E-3</v>
      </c>
      <c r="N42" s="5">
        <f t="shared" si="13"/>
        <v>-1.5242986585792151E-2</v>
      </c>
      <c r="O42" s="5">
        <f t="shared" si="14"/>
        <v>0</v>
      </c>
      <c r="P42" s="5">
        <f t="shared" si="15"/>
        <v>6.5843277277357996E-3</v>
      </c>
      <c r="Q42" s="5">
        <f t="shared" si="16"/>
        <v>1.071725155375405E-2</v>
      </c>
      <c r="R42" s="5">
        <f t="shared" si="17"/>
        <v>0</v>
      </c>
      <c r="S42" s="5">
        <f t="shared" si="18"/>
        <v>0</v>
      </c>
      <c r="T42" s="5">
        <f t="shared" si="19"/>
        <v>0</v>
      </c>
      <c r="U42" s="5">
        <f t="shared" si="20"/>
        <v>0</v>
      </c>
      <c r="V42" s="5">
        <f t="shared" si="21"/>
        <v>0</v>
      </c>
      <c r="W42" s="5">
        <f t="shared" si="22"/>
        <v>0</v>
      </c>
      <c r="X42" s="5">
        <f t="shared" si="23"/>
        <v>-4.2101392029247897E-4</v>
      </c>
    </row>
    <row r="43" spans="1:24" x14ac:dyDescent="0.25">
      <c r="A43" s="1">
        <v>40694</v>
      </c>
      <c r="B43" s="3">
        <v>1350.27</v>
      </c>
      <c r="C43" s="3">
        <v>4176.45</v>
      </c>
      <c r="D43" s="3">
        <v>1451.1232</v>
      </c>
      <c r="E43" s="6">
        <v>3.0607000000000002</v>
      </c>
      <c r="F43" s="5">
        <f t="shared" si="5"/>
        <v>2.5154876306701102E-3</v>
      </c>
      <c r="G43" s="5">
        <f t="shared" si="6"/>
        <v>-4.9008047637296714E-3</v>
      </c>
      <c r="H43" s="5">
        <f t="shared" si="7"/>
        <v>1.2845945657551372E-2</v>
      </c>
      <c r="I43" s="5">
        <f t="shared" si="8"/>
        <v>-1.132256368252238E-2</v>
      </c>
      <c r="J43" s="7">
        <f t="shared" si="9"/>
        <v>-7.4162923943997816E-3</v>
      </c>
      <c r="K43" s="7">
        <f t="shared" si="10"/>
        <v>1.0330458026881262E-2</v>
      </c>
      <c r="L43" s="7">
        <f t="shared" si="11"/>
        <v>-1.383805131319249E-2</v>
      </c>
      <c r="M43" s="5">
        <f t="shared" si="12"/>
        <v>6.4217589187927082E-3</v>
      </c>
      <c r="N43" s="5">
        <f t="shared" si="13"/>
        <v>2.4168509340073752E-2</v>
      </c>
      <c r="O43" s="5">
        <f t="shared" si="14"/>
        <v>0</v>
      </c>
      <c r="P43" s="5">
        <f t="shared" si="15"/>
        <v>7.5050678561458164E-3</v>
      </c>
      <c r="Q43" s="5">
        <f t="shared" si="16"/>
        <v>1.0818150008656128E-2</v>
      </c>
      <c r="R43" s="5">
        <f t="shared" si="17"/>
        <v>0</v>
      </c>
      <c r="S43" s="5">
        <f t="shared" si="18"/>
        <v>-4.9008047637296714E-3</v>
      </c>
      <c r="T43" s="5">
        <f t="shared" si="19"/>
        <v>0</v>
      </c>
      <c r="U43" s="5">
        <f t="shared" si="20"/>
        <v>-1.132256368252238E-2</v>
      </c>
      <c r="V43" s="5">
        <f t="shared" si="21"/>
        <v>-4.9008047637296714E-3</v>
      </c>
      <c r="W43" s="5">
        <f t="shared" si="22"/>
        <v>0</v>
      </c>
      <c r="X43" s="5">
        <f t="shared" si="23"/>
        <v>-1.1738810645891107E-2</v>
      </c>
    </row>
    <row r="44" spans="1:24" x14ac:dyDescent="0.25">
      <c r="A44" s="1">
        <v>40724</v>
      </c>
      <c r="B44" s="3">
        <v>1330.29</v>
      </c>
      <c r="C44" s="3">
        <v>4157.8999999999996</v>
      </c>
      <c r="D44" s="3">
        <v>1426.9324999999999</v>
      </c>
      <c r="E44" s="6">
        <v>3.16</v>
      </c>
      <c r="F44" s="5">
        <f t="shared" si="5"/>
        <v>2.5959465680680527E-3</v>
      </c>
      <c r="G44" s="5">
        <f t="shared" si="6"/>
        <v>-1.4797040591881583E-2</v>
      </c>
      <c r="H44" s="5">
        <f t="shared" si="7"/>
        <v>-4.4415711908439848E-3</v>
      </c>
      <c r="I44" s="5">
        <f t="shared" si="8"/>
        <v>-1.6670328198184814E-2</v>
      </c>
      <c r="J44" s="7">
        <f t="shared" si="9"/>
        <v>-1.7392987159949636E-2</v>
      </c>
      <c r="K44" s="7">
        <f t="shared" si="10"/>
        <v>-7.0375177589120375E-3</v>
      </c>
      <c r="L44" s="7">
        <f t="shared" si="11"/>
        <v>-1.9266274766252867E-2</v>
      </c>
      <c r="M44" s="5">
        <f t="shared" si="12"/>
        <v>1.8732876063032311E-3</v>
      </c>
      <c r="N44" s="5">
        <f t="shared" si="13"/>
        <v>1.2228757007340829E-2</v>
      </c>
      <c r="O44" s="5">
        <f t="shared" si="14"/>
        <v>0</v>
      </c>
      <c r="P44" s="5">
        <f t="shared" si="15"/>
        <v>3.3815438752971723E-3</v>
      </c>
      <c r="Q44" s="5">
        <f t="shared" si="16"/>
        <v>-6.3585198632173396E-3</v>
      </c>
      <c r="R44" s="5">
        <f t="shared" si="17"/>
        <v>0</v>
      </c>
      <c r="S44" s="5">
        <f t="shared" si="18"/>
        <v>-1.4797040591881583E-2</v>
      </c>
      <c r="T44" s="5">
        <f t="shared" si="19"/>
        <v>-4.4415711908439848E-3</v>
      </c>
      <c r="U44" s="5">
        <f t="shared" si="20"/>
        <v>-1.6670328198184814E-2</v>
      </c>
      <c r="V44" s="5">
        <f t="shared" si="21"/>
        <v>-1.962532794858951E-2</v>
      </c>
      <c r="W44" s="5">
        <f t="shared" si="22"/>
        <v>-4.4415711908439848E-3</v>
      </c>
      <c r="X44" s="5">
        <f t="shared" si="23"/>
        <v>-2.821344901795253E-2</v>
      </c>
    </row>
    <row r="45" spans="1:24" x14ac:dyDescent="0.25">
      <c r="A45" s="1">
        <v>40755</v>
      </c>
      <c r="B45" s="3">
        <v>1296.0999999999999</v>
      </c>
      <c r="C45" s="3">
        <v>4227.71</v>
      </c>
      <c r="D45" s="3">
        <v>1397.9076</v>
      </c>
      <c r="E45" s="6">
        <v>2.7961</v>
      </c>
      <c r="F45" s="5">
        <f t="shared" si="5"/>
        <v>2.3007450421013154E-3</v>
      </c>
      <c r="G45" s="5">
        <f t="shared" si="6"/>
        <v>-2.5701162904329222E-2</v>
      </c>
      <c r="H45" s="5">
        <f t="shared" si="7"/>
        <v>1.6789725582625925E-2</v>
      </c>
      <c r="I45" s="5">
        <f t="shared" si="8"/>
        <v>-2.0340765943728911E-2</v>
      </c>
      <c r="J45" s="7">
        <f t="shared" si="9"/>
        <v>-2.8001907946430538E-2</v>
      </c>
      <c r="K45" s="7">
        <f t="shared" si="10"/>
        <v>1.448898054052461E-2</v>
      </c>
      <c r="L45" s="7">
        <f t="shared" si="11"/>
        <v>-2.2641510985830227E-2</v>
      </c>
      <c r="M45" s="5">
        <f t="shared" si="12"/>
        <v>-5.360396960600311E-3</v>
      </c>
      <c r="N45" s="5">
        <f t="shared" si="13"/>
        <v>3.7130491526354836E-2</v>
      </c>
      <c r="O45" s="5">
        <f t="shared" si="14"/>
        <v>0</v>
      </c>
      <c r="P45" s="5">
        <f t="shared" si="15"/>
        <v>-3.5879110338611214E-3</v>
      </c>
      <c r="Q45" s="5">
        <f t="shared" si="16"/>
        <v>1.5286931286127785E-2</v>
      </c>
      <c r="R45" s="5">
        <f t="shared" si="17"/>
        <v>0</v>
      </c>
      <c r="S45" s="5">
        <f t="shared" si="18"/>
        <v>-2.5701162904329222E-2</v>
      </c>
      <c r="T45" s="5">
        <f t="shared" si="19"/>
        <v>0</v>
      </c>
      <c r="U45" s="5">
        <f t="shared" si="20"/>
        <v>-2.0340765943728911E-2</v>
      </c>
      <c r="V45" s="5">
        <f t="shared" si="21"/>
        <v>-4.4822097102261149E-2</v>
      </c>
      <c r="W45" s="5">
        <f t="shared" si="22"/>
        <v>0</v>
      </c>
      <c r="X45" s="5">
        <f t="shared" si="23"/>
        <v>-4.7980331798741949E-2</v>
      </c>
    </row>
    <row r="46" spans="1:24" x14ac:dyDescent="0.25">
      <c r="A46" s="1">
        <v>40786</v>
      </c>
      <c r="B46" s="3">
        <v>1213.4000000000001</v>
      </c>
      <c r="C46" s="3">
        <v>4260.03</v>
      </c>
      <c r="D46" s="3">
        <v>1321.9590000000001</v>
      </c>
      <c r="E46" s="6">
        <v>2.2233999999999998</v>
      </c>
      <c r="F46" s="5">
        <f t="shared" si="5"/>
        <v>1.8342158189752489E-3</v>
      </c>
      <c r="G46" s="5">
        <f t="shared" si="6"/>
        <v>-6.3806805030475866E-2</v>
      </c>
      <c r="H46" s="5">
        <f t="shared" si="7"/>
        <v>7.6448006130978019E-3</v>
      </c>
      <c r="I46" s="5">
        <f t="shared" si="8"/>
        <v>-5.433020036517433E-2</v>
      </c>
      <c r="J46" s="7">
        <f t="shared" si="9"/>
        <v>-6.5641020849451115E-2</v>
      </c>
      <c r="K46" s="7">
        <f t="shared" si="10"/>
        <v>5.810584794122553E-3</v>
      </c>
      <c r="L46" s="7">
        <f t="shared" si="11"/>
        <v>-5.6164416184149579E-2</v>
      </c>
      <c r="M46" s="5">
        <f t="shared" si="12"/>
        <v>-9.4766046653015357E-3</v>
      </c>
      <c r="N46" s="5">
        <f t="shared" si="13"/>
        <v>6.1975000978272132E-2</v>
      </c>
      <c r="O46" s="5">
        <f t="shared" si="14"/>
        <v>0</v>
      </c>
      <c r="P46" s="5">
        <f t="shared" si="15"/>
        <v>-5.0797851539080632E-3</v>
      </c>
      <c r="Q46" s="5">
        <f t="shared" si="16"/>
        <v>7.7899773266508262E-3</v>
      </c>
      <c r="R46" s="5">
        <f t="shared" si="17"/>
        <v>0</v>
      </c>
      <c r="S46" s="5">
        <f t="shared" si="18"/>
        <v>-6.3806805030475866E-2</v>
      </c>
      <c r="T46" s="5">
        <f t="shared" si="19"/>
        <v>0</v>
      </c>
      <c r="U46" s="5">
        <f t="shared" si="20"/>
        <v>-5.433020036517433E-2</v>
      </c>
      <c r="V46" s="5">
        <f t="shared" si="21"/>
        <v>-0.10576894732187603</v>
      </c>
      <c r="W46" s="5">
        <f t="shared" si="22"/>
        <v>0</v>
      </c>
      <c r="X46" s="5">
        <f t="shared" si="23"/>
        <v>-9.970375112370311E-2</v>
      </c>
    </row>
    <row r="47" spans="1:24" x14ac:dyDescent="0.25">
      <c r="A47" s="1">
        <v>40816</v>
      </c>
      <c r="B47" s="3">
        <v>1092.79</v>
      </c>
      <c r="C47" s="3">
        <v>4283.66</v>
      </c>
      <c r="D47" s="3">
        <v>1229.0300999999999</v>
      </c>
      <c r="E47" s="6">
        <v>1.9154</v>
      </c>
      <c r="F47" s="5">
        <f t="shared" si="5"/>
        <v>1.5823231692280171E-3</v>
      </c>
      <c r="G47" s="5">
        <f t="shared" si="6"/>
        <v>-9.9398384704137199E-2</v>
      </c>
      <c r="H47" s="5">
        <f t="shared" si="7"/>
        <v>5.5469092940660936E-3</v>
      </c>
      <c r="I47" s="5">
        <f t="shared" si="8"/>
        <v>-7.0296355635840579E-2</v>
      </c>
      <c r="J47" s="7">
        <f t="shared" si="9"/>
        <v>-0.10098070787336522</v>
      </c>
      <c r="K47" s="7">
        <f t="shared" si="10"/>
        <v>3.9645861248380765E-3</v>
      </c>
      <c r="L47" s="7">
        <f t="shared" si="11"/>
        <v>-7.1878678805068597E-2</v>
      </c>
      <c r="M47" s="5">
        <f t="shared" si="12"/>
        <v>-2.910202906829662E-2</v>
      </c>
      <c r="N47" s="5">
        <f t="shared" si="13"/>
        <v>7.5843264929906673E-2</v>
      </c>
      <c r="O47" s="5">
        <f t="shared" si="14"/>
        <v>0</v>
      </c>
      <c r="P47" s="5">
        <f t="shared" si="15"/>
        <v>-2.3475021811831975E-2</v>
      </c>
      <c r="Q47" s="5">
        <f t="shared" si="16"/>
        <v>6.4977936206350936E-3</v>
      </c>
      <c r="R47" s="5">
        <f t="shared" si="17"/>
        <v>0</v>
      </c>
      <c r="S47" s="5">
        <f t="shared" si="18"/>
        <v>-9.9398384704137199E-2</v>
      </c>
      <c r="T47" s="5">
        <f t="shared" si="19"/>
        <v>0</v>
      </c>
      <c r="U47" s="5">
        <f t="shared" si="20"/>
        <v>-7.0296355635840579E-2</v>
      </c>
      <c r="V47" s="5">
        <f t="shared" si="21"/>
        <v>-0.19465406951036179</v>
      </c>
      <c r="W47" s="5">
        <f t="shared" si="22"/>
        <v>0</v>
      </c>
      <c r="X47" s="5">
        <f t="shared" si="23"/>
        <v>-0.16299129641232457</v>
      </c>
    </row>
    <row r="48" spans="1:24" x14ac:dyDescent="0.25">
      <c r="A48" s="1">
        <v>40847</v>
      </c>
      <c r="B48" s="3">
        <v>1213.77</v>
      </c>
      <c r="C48" s="3">
        <v>4298.13</v>
      </c>
      <c r="D48" s="3">
        <v>1363.3531</v>
      </c>
      <c r="E48" s="6">
        <v>2.1133000000000002</v>
      </c>
      <c r="F48" s="5">
        <f t="shared" si="5"/>
        <v>1.7442523703521395E-3</v>
      </c>
      <c r="G48" s="5">
        <f t="shared" si="6"/>
        <v>0.1107074552292755</v>
      </c>
      <c r="H48" s="5">
        <f t="shared" si="7"/>
        <v>3.3779524985644294E-3</v>
      </c>
      <c r="I48" s="5">
        <f t="shared" si="8"/>
        <v>0.10929187169622634</v>
      </c>
      <c r="J48" s="7">
        <f t="shared" si="9"/>
        <v>0.10896320285892336</v>
      </c>
      <c r="K48" s="7">
        <f t="shared" si="10"/>
        <v>1.6337001282122898E-3</v>
      </c>
      <c r="L48" s="7">
        <f t="shared" si="11"/>
        <v>0.1075476193258742</v>
      </c>
      <c r="M48" s="5">
        <f t="shared" si="12"/>
        <v>1.4155835330491584E-3</v>
      </c>
      <c r="N48" s="5">
        <f t="shared" si="13"/>
        <v>-0.10591391919766191</v>
      </c>
      <c r="O48" s="5">
        <f t="shared" si="14"/>
        <v>0</v>
      </c>
      <c r="P48" s="5">
        <f t="shared" si="15"/>
        <v>-7.0037592320479208E-3</v>
      </c>
      <c r="Q48" s="5">
        <f t="shared" si="16"/>
        <v>-2.1565814957762871E-3</v>
      </c>
      <c r="R48" s="5">
        <f t="shared" si="17"/>
        <v>0</v>
      </c>
      <c r="S48" s="5">
        <f t="shared" si="18"/>
        <v>0</v>
      </c>
      <c r="T48" s="5">
        <f t="shared" si="19"/>
        <v>0</v>
      </c>
      <c r="U48" s="5">
        <f t="shared" si="20"/>
        <v>0</v>
      </c>
      <c r="V48" s="5">
        <f t="shared" si="21"/>
        <v>-0.10549627096660097</v>
      </c>
      <c r="W48" s="5">
        <f t="shared" si="22"/>
        <v>0</v>
      </c>
      <c r="X48" s="5">
        <f t="shared" si="23"/>
        <v>-7.1513048571195559E-2</v>
      </c>
    </row>
    <row r="49" spans="1:24" x14ac:dyDescent="0.25">
      <c r="A49" s="1">
        <v>40877</v>
      </c>
      <c r="B49" s="3">
        <v>1169.7</v>
      </c>
      <c r="C49" s="3">
        <v>4288.59</v>
      </c>
      <c r="D49" s="3">
        <v>1360.3263999999999</v>
      </c>
      <c r="E49" s="6">
        <v>2.0680000000000001</v>
      </c>
      <c r="F49" s="5">
        <f t="shared" si="5"/>
        <v>1.7072116158864947E-3</v>
      </c>
      <c r="G49" s="5">
        <f t="shared" si="6"/>
        <v>-3.6308361551199875E-2</v>
      </c>
      <c r="H49" s="5">
        <f t="shared" si="7"/>
        <v>-2.219569905982377E-3</v>
      </c>
      <c r="I49" s="5">
        <f t="shared" si="8"/>
        <v>-2.2200411617504523E-3</v>
      </c>
      <c r="J49" s="7">
        <f t="shared" si="9"/>
        <v>-3.8015573167086369E-2</v>
      </c>
      <c r="K49" s="7">
        <f t="shared" si="10"/>
        <v>-3.9267815218688717E-3</v>
      </c>
      <c r="L49" s="7">
        <f t="shared" si="11"/>
        <v>-3.927252777636947E-3</v>
      </c>
      <c r="M49" s="5">
        <f t="shared" si="12"/>
        <v>-3.4088320389449422E-2</v>
      </c>
      <c r="N49" s="5">
        <f t="shared" si="13"/>
        <v>4.7125576807527381E-7</v>
      </c>
      <c r="O49" s="5">
        <f t="shared" si="14"/>
        <v>0</v>
      </c>
      <c r="P49" s="5">
        <f t="shared" si="15"/>
        <v>-3.3780876231527923E-2</v>
      </c>
      <c r="Q49" s="5">
        <f t="shared" si="16"/>
        <v>-3.7883740505632356E-3</v>
      </c>
      <c r="R49" s="5">
        <f t="shared" si="17"/>
        <v>0</v>
      </c>
      <c r="S49" s="5">
        <f t="shared" si="18"/>
        <v>-3.6308361551199875E-2</v>
      </c>
      <c r="T49" s="5">
        <f t="shared" si="19"/>
        <v>-2.219569905982377E-3</v>
      </c>
      <c r="U49" s="5">
        <f t="shared" si="20"/>
        <v>-2.2200411617504523E-3</v>
      </c>
      <c r="V49" s="5">
        <f t="shared" si="21"/>
        <v>-0.13797423576924217</v>
      </c>
      <c r="W49" s="5">
        <f t="shared" si="22"/>
        <v>-2.219569905982377E-3</v>
      </c>
      <c r="X49" s="5">
        <f t="shared" si="23"/>
        <v>-7.3574327821515739E-2</v>
      </c>
    </row>
    <row r="50" spans="1:24" x14ac:dyDescent="0.25">
      <c r="A50" s="1">
        <v>40908</v>
      </c>
      <c r="B50" s="3">
        <v>1148.42</v>
      </c>
      <c r="C50" s="3">
        <v>4340.4399999999996</v>
      </c>
      <c r="D50" s="3">
        <v>1374.2159999999999</v>
      </c>
      <c r="E50" s="6">
        <v>1.8761999999999999</v>
      </c>
      <c r="F50" s="5">
        <f t="shared" si="5"/>
        <v>1.5502140618435245E-3</v>
      </c>
      <c r="G50" s="5">
        <f t="shared" si="6"/>
        <v>-1.8192698982645084E-2</v>
      </c>
      <c r="H50" s="5">
        <f t="shared" si="7"/>
        <v>1.2090220795179629E-2</v>
      </c>
      <c r="I50" s="5">
        <f t="shared" si="8"/>
        <v>1.0210490658712379E-2</v>
      </c>
      <c r="J50" s="7">
        <f t="shared" si="9"/>
        <v>-1.9742913044488608E-2</v>
      </c>
      <c r="K50" s="7">
        <f t="shared" si="10"/>
        <v>1.0540006733336105E-2</v>
      </c>
      <c r="L50" s="7">
        <f t="shared" si="11"/>
        <v>8.6602765968688544E-3</v>
      </c>
      <c r="M50" s="5">
        <f t="shared" si="12"/>
        <v>-2.8403189641357462E-2</v>
      </c>
      <c r="N50" s="5">
        <f t="shared" si="13"/>
        <v>1.8797301364672503E-3</v>
      </c>
      <c r="O50" s="5">
        <f t="shared" si="14"/>
        <v>0</v>
      </c>
      <c r="P50" s="5">
        <f t="shared" si="15"/>
        <v>-2.9081157573763804E-2</v>
      </c>
      <c r="Q50" s="5">
        <f t="shared" si="16"/>
        <v>1.0234794145186576E-2</v>
      </c>
      <c r="R50" s="5">
        <f t="shared" si="17"/>
        <v>0</v>
      </c>
      <c r="S50" s="5">
        <f t="shared" si="18"/>
        <v>-1.8192698982645084E-2</v>
      </c>
      <c r="T50" s="5">
        <f t="shared" si="19"/>
        <v>0</v>
      </c>
      <c r="U50" s="5">
        <f t="shared" si="20"/>
        <v>0</v>
      </c>
      <c r="V50" s="5">
        <f t="shared" si="21"/>
        <v>-0.15365681101317696</v>
      </c>
      <c r="W50" s="5">
        <f t="shared" si="22"/>
        <v>0</v>
      </c>
      <c r="X50" s="5">
        <f t="shared" si="23"/>
        <v>-6.4115067149746019E-2</v>
      </c>
    </row>
    <row r="51" spans="1:24" x14ac:dyDescent="0.25">
      <c r="A51" s="1">
        <v>40939</v>
      </c>
      <c r="B51" s="3">
        <v>1263.03</v>
      </c>
      <c r="C51" s="3">
        <v>4387.32</v>
      </c>
      <c r="D51" s="3">
        <v>1435.7977000000001</v>
      </c>
      <c r="E51" s="6">
        <v>1.7970999999999999</v>
      </c>
      <c r="F51" s="5">
        <f t="shared" si="5"/>
        <v>1.4853879718785823E-3</v>
      </c>
      <c r="G51" s="5">
        <f t="shared" si="6"/>
        <v>9.9797983316208372E-2</v>
      </c>
      <c r="H51" s="5">
        <f t="shared" si="7"/>
        <v>1.0800748311231123E-2</v>
      </c>
      <c r="I51" s="5">
        <f t="shared" si="8"/>
        <v>4.481224203473122E-2</v>
      </c>
      <c r="J51" s="7">
        <f t="shared" si="9"/>
        <v>9.831259534432979E-2</v>
      </c>
      <c r="K51" s="7">
        <f t="shared" si="10"/>
        <v>9.3153603393525408E-3</v>
      </c>
      <c r="L51" s="7">
        <f t="shared" si="11"/>
        <v>4.3326854062852638E-2</v>
      </c>
      <c r="M51" s="5">
        <f t="shared" si="12"/>
        <v>5.4985741281477152E-2</v>
      </c>
      <c r="N51" s="5">
        <f t="shared" si="13"/>
        <v>-3.4011493723500097E-2</v>
      </c>
      <c r="O51" s="5">
        <f t="shared" si="14"/>
        <v>0</v>
      </c>
      <c r="P51" s="5">
        <f t="shared" si="15"/>
        <v>5.1593907621420167E-2</v>
      </c>
      <c r="Q51" s="5">
        <f t="shared" si="16"/>
        <v>7.7883997259142451E-3</v>
      </c>
      <c r="R51" s="5">
        <f t="shared" si="17"/>
        <v>0</v>
      </c>
      <c r="S51" s="5">
        <f t="shared" si="18"/>
        <v>0</v>
      </c>
      <c r="T51" s="5">
        <f t="shared" si="19"/>
        <v>0</v>
      </c>
      <c r="U51" s="5">
        <f t="shared" si="20"/>
        <v>0</v>
      </c>
      <c r="V51" s="5">
        <f t="shared" si="21"/>
        <v>-6.9193467558883448E-2</v>
      </c>
      <c r="W51" s="5">
        <f t="shared" si="22"/>
        <v>0</v>
      </c>
      <c r="X51" s="5">
        <f t="shared" si="23"/>
        <v>-2.2175965022202315E-2</v>
      </c>
    </row>
    <row r="52" spans="1:24" x14ac:dyDescent="0.25">
      <c r="A52" s="1">
        <v>40968</v>
      </c>
      <c r="B52" s="3">
        <v>1351.44</v>
      </c>
      <c r="C52" s="3">
        <v>4398.8</v>
      </c>
      <c r="D52" s="3">
        <v>1497.8851</v>
      </c>
      <c r="E52" s="6">
        <v>1.9704999999999999</v>
      </c>
      <c r="F52" s="5">
        <f t="shared" si="5"/>
        <v>1.627436988792974E-3</v>
      </c>
      <c r="G52" s="5">
        <f t="shared" si="6"/>
        <v>6.9998337331654836E-2</v>
      </c>
      <c r="H52" s="5">
        <f t="shared" si="7"/>
        <v>2.6166315655116179E-3</v>
      </c>
      <c r="I52" s="5">
        <f t="shared" si="8"/>
        <v>4.3242442859463992E-2</v>
      </c>
      <c r="J52" s="7">
        <f t="shared" si="9"/>
        <v>6.8370900342861862E-2</v>
      </c>
      <c r="K52" s="7">
        <f t="shared" si="10"/>
        <v>9.8919457671864386E-4</v>
      </c>
      <c r="L52" s="7">
        <f t="shared" si="11"/>
        <v>4.1615005870671018E-2</v>
      </c>
      <c r="M52" s="5">
        <f t="shared" si="12"/>
        <v>2.6755894472190844E-2</v>
      </c>
      <c r="N52" s="5">
        <f t="shared" si="13"/>
        <v>-4.0625811293952374E-2</v>
      </c>
      <c r="O52" s="5">
        <f t="shared" si="14"/>
        <v>0</v>
      </c>
      <c r="P52" s="5">
        <f t="shared" si="15"/>
        <v>2.3498072487911803E-2</v>
      </c>
      <c r="Q52" s="5">
        <f t="shared" si="16"/>
        <v>-4.7743567528018595E-4</v>
      </c>
      <c r="R52" s="5">
        <f t="shared" si="17"/>
        <v>0</v>
      </c>
      <c r="S52" s="5">
        <f t="shared" si="18"/>
        <v>0</v>
      </c>
      <c r="T52" s="5">
        <f t="shared" si="19"/>
        <v>0</v>
      </c>
      <c r="U52" s="5">
        <f t="shared" si="20"/>
        <v>0</v>
      </c>
      <c r="V52" s="5">
        <f t="shared" si="21"/>
        <v>-4.0385579105622904E-3</v>
      </c>
      <c r="W52" s="5">
        <f t="shared" si="22"/>
        <v>0</v>
      </c>
      <c r="X52" s="5">
        <f t="shared" si="23"/>
        <v>0</v>
      </c>
    </row>
    <row r="53" spans="1:24" x14ac:dyDescent="0.25">
      <c r="A53" s="1">
        <v>40999</v>
      </c>
      <c r="B53" s="3">
        <v>1389.69</v>
      </c>
      <c r="C53" s="3">
        <v>4382.43</v>
      </c>
      <c r="D53" s="3">
        <v>1547.0956000000001</v>
      </c>
      <c r="E53" s="6">
        <v>2.2088000000000001</v>
      </c>
      <c r="F53" s="5">
        <f t="shared" si="5"/>
        <v>1.8222911706682332E-3</v>
      </c>
      <c r="G53" s="5">
        <f t="shared" si="6"/>
        <v>2.8303143313798573E-2</v>
      </c>
      <c r="H53" s="5">
        <f t="shared" si="7"/>
        <v>-3.7214694916795077E-3</v>
      </c>
      <c r="I53" s="5">
        <f t="shared" si="8"/>
        <v>3.2853320992378032E-2</v>
      </c>
      <c r="J53" s="7">
        <f t="shared" si="9"/>
        <v>2.648085214313034E-2</v>
      </c>
      <c r="K53" s="7">
        <f t="shared" si="10"/>
        <v>-5.5437606623477409E-3</v>
      </c>
      <c r="L53" s="7">
        <f t="shared" si="11"/>
        <v>3.1031029821709799E-2</v>
      </c>
      <c r="M53" s="5">
        <f t="shared" si="12"/>
        <v>-4.550177678579459E-3</v>
      </c>
      <c r="N53" s="5">
        <f t="shared" si="13"/>
        <v>-3.657479048405754E-2</v>
      </c>
      <c r="O53" s="5">
        <f t="shared" si="14"/>
        <v>0</v>
      </c>
      <c r="P53" s="5">
        <f t="shared" si="15"/>
        <v>-6.9794353233376544E-3</v>
      </c>
      <c r="Q53" s="5">
        <f t="shared" si="16"/>
        <v>-6.6373817284755303E-3</v>
      </c>
      <c r="R53" s="5">
        <f t="shared" si="17"/>
        <v>0</v>
      </c>
      <c r="S53" s="5">
        <f t="shared" si="18"/>
        <v>0</v>
      </c>
      <c r="T53" s="5">
        <f t="shared" si="19"/>
        <v>-3.7214694916795077E-3</v>
      </c>
      <c r="U53" s="5">
        <f t="shared" si="20"/>
        <v>0</v>
      </c>
      <c r="V53" s="5">
        <f t="shared" si="21"/>
        <v>0</v>
      </c>
      <c r="W53" s="5">
        <f t="shared" si="22"/>
        <v>-3.7214694916795077E-3</v>
      </c>
      <c r="X53" s="5">
        <f t="shared" si="23"/>
        <v>0</v>
      </c>
    </row>
    <row r="54" spans="1:24" x14ac:dyDescent="0.25">
      <c r="A54" s="1">
        <v>41029</v>
      </c>
      <c r="B54" s="3">
        <v>1393.58</v>
      </c>
      <c r="C54" s="3">
        <v>4432.8</v>
      </c>
      <c r="D54" s="3">
        <v>1537.3755000000001</v>
      </c>
      <c r="E54" s="6">
        <v>1.9137</v>
      </c>
      <c r="F54" s="5">
        <f t="shared" si="5"/>
        <v>1.5809309172825081E-3</v>
      </c>
      <c r="G54" s="5">
        <f t="shared" si="6"/>
        <v>2.79918542984392E-3</v>
      </c>
      <c r="H54" s="5">
        <f t="shared" si="7"/>
        <v>1.1493623400715913E-2</v>
      </c>
      <c r="I54" s="5">
        <f t="shared" si="8"/>
        <v>-6.2828050186426454E-3</v>
      </c>
      <c r="J54" s="7">
        <f t="shared" si="9"/>
        <v>1.2182545125614119E-3</v>
      </c>
      <c r="K54" s="7">
        <f t="shared" si="10"/>
        <v>9.9126924834334051E-3</v>
      </c>
      <c r="L54" s="7">
        <f t="shared" si="11"/>
        <v>-7.8637359359251535E-3</v>
      </c>
      <c r="M54" s="5">
        <f t="shared" si="12"/>
        <v>9.0819904484865654E-3</v>
      </c>
      <c r="N54" s="5">
        <f t="shared" si="13"/>
        <v>1.7776428419358559E-2</v>
      </c>
      <c r="O54" s="5">
        <f t="shared" si="14"/>
        <v>0</v>
      </c>
      <c r="P54" s="5">
        <f t="shared" si="15"/>
        <v>9.6976013627379874E-3</v>
      </c>
      <c r="Q54" s="5">
        <f t="shared" si="16"/>
        <v>1.0189832730708641E-2</v>
      </c>
      <c r="R54" s="5">
        <f t="shared" si="17"/>
        <v>0</v>
      </c>
      <c r="S54" s="5">
        <f t="shared" si="18"/>
        <v>0</v>
      </c>
      <c r="T54" s="5">
        <f t="shared" si="19"/>
        <v>0</v>
      </c>
      <c r="U54" s="5">
        <f t="shared" si="20"/>
        <v>-6.2828050186426454E-3</v>
      </c>
      <c r="V54" s="5">
        <f t="shared" si="21"/>
        <v>0</v>
      </c>
      <c r="W54" s="5">
        <f t="shared" si="22"/>
        <v>0</v>
      </c>
      <c r="X54" s="5">
        <f t="shared" si="23"/>
        <v>-6.2828050186426454E-3</v>
      </c>
    </row>
    <row r="55" spans="1:24" x14ac:dyDescent="0.25">
      <c r="A55" s="1">
        <v>41060</v>
      </c>
      <c r="B55" s="3">
        <v>1300.9000000000001</v>
      </c>
      <c r="C55" s="3">
        <v>4471.09</v>
      </c>
      <c r="D55" s="3">
        <v>1444.9801</v>
      </c>
      <c r="E55" s="6">
        <v>1.5577999999999999</v>
      </c>
      <c r="F55" s="5">
        <f t="shared" si="5"/>
        <v>1.2889890784026914E-3</v>
      </c>
      <c r="G55" s="5">
        <f t="shared" si="6"/>
        <v>-6.6504972803857587E-2</v>
      </c>
      <c r="H55" s="5">
        <f t="shared" si="7"/>
        <v>8.6378812488721035E-3</v>
      </c>
      <c r="I55" s="5">
        <f t="shared" si="8"/>
        <v>-6.0099435694142445E-2</v>
      </c>
      <c r="J55" s="7">
        <f t="shared" si="9"/>
        <v>-6.7793961882260279E-2</v>
      </c>
      <c r="K55" s="7">
        <f t="shared" si="10"/>
        <v>7.3488921704694121E-3</v>
      </c>
      <c r="L55" s="7">
        <f t="shared" si="11"/>
        <v>-6.1388424772545136E-2</v>
      </c>
      <c r="M55" s="5">
        <f t="shared" si="12"/>
        <v>-6.4055371097151426E-3</v>
      </c>
      <c r="N55" s="5">
        <f t="shared" si="13"/>
        <v>6.8737316943014548E-2</v>
      </c>
      <c r="O55" s="5">
        <f t="shared" si="14"/>
        <v>0</v>
      </c>
      <c r="P55" s="5">
        <f t="shared" si="15"/>
        <v>-1.5997571844212632E-3</v>
      </c>
      <c r="Q55" s="5">
        <f t="shared" si="16"/>
        <v>9.5123935087552333E-3</v>
      </c>
      <c r="R55" s="5">
        <f t="shared" si="17"/>
        <v>0</v>
      </c>
      <c r="S55" s="5">
        <f t="shared" si="18"/>
        <v>-6.6504972803857587E-2</v>
      </c>
      <c r="T55" s="5">
        <f t="shared" si="19"/>
        <v>0</v>
      </c>
      <c r="U55" s="5">
        <f t="shared" si="20"/>
        <v>-6.0099435694142445E-2</v>
      </c>
      <c r="V55" s="5">
        <f t="shared" si="21"/>
        <v>-6.6504972803857587E-2</v>
      </c>
      <c r="W55" s="5">
        <f t="shared" si="22"/>
        <v>0</v>
      </c>
      <c r="X55" s="5">
        <f t="shared" si="23"/>
        <v>-6.6004647676588313E-2</v>
      </c>
    </row>
    <row r="56" spans="1:24" x14ac:dyDescent="0.25">
      <c r="A56" s="1">
        <v>41090</v>
      </c>
      <c r="B56" s="3">
        <v>1321.72</v>
      </c>
      <c r="C56" s="3">
        <v>4476.51</v>
      </c>
      <c r="D56" s="3">
        <v>1504.5196000000001</v>
      </c>
      <c r="E56" s="6">
        <v>1.6449</v>
      </c>
      <c r="F56" s="5">
        <f t="shared" si="5"/>
        <v>1.3605230619224695E-3</v>
      </c>
      <c r="G56" s="5">
        <f t="shared" si="6"/>
        <v>1.600430471212233E-2</v>
      </c>
      <c r="H56" s="5">
        <f t="shared" si="7"/>
        <v>1.2122323639203181E-3</v>
      </c>
      <c r="I56" s="5">
        <f t="shared" si="8"/>
        <v>4.120437367960994E-2</v>
      </c>
      <c r="J56" s="7">
        <f t="shared" si="9"/>
        <v>1.4643781650199861E-2</v>
      </c>
      <c r="K56" s="7">
        <f t="shared" si="10"/>
        <v>-1.4829069800215144E-4</v>
      </c>
      <c r="L56" s="7">
        <f t="shared" si="11"/>
        <v>3.9843850617687471E-2</v>
      </c>
      <c r="M56" s="5">
        <f t="shared" si="12"/>
        <v>-2.520006896748761E-2</v>
      </c>
      <c r="N56" s="5">
        <f t="shared" si="13"/>
        <v>-3.9992141315689622E-2</v>
      </c>
      <c r="O56" s="5">
        <f t="shared" si="14"/>
        <v>0</v>
      </c>
      <c r="P56" s="5">
        <f t="shared" si="15"/>
        <v>-2.8319236435204211E-2</v>
      </c>
      <c r="Q56" s="5">
        <f t="shared" si="16"/>
        <v>-1.5525004403635421E-3</v>
      </c>
      <c r="R56" s="5">
        <f t="shared" si="17"/>
        <v>0</v>
      </c>
      <c r="S56" s="5">
        <f t="shared" si="18"/>
        <v>0</v>
      </c>
      <c r="T56" s="5">
        <f t="shared" si="19"/>
        <v>0</v>
      </c>
      <c r="U56" s="5">
        <f t="shared" si="20"/>
        <v>0</v>
      </c>
      <c r="V56" s="5">
        <f t="shared" si="21"/>
        <v>-5.1565033941359584E-2</v>
      </c>
      <c r="W56" s="5">
        <f t="shared" si="22"/>
        <v>0</v>
      </c>
      <c r="X56" s="5">
        <f t="shared" si="23"/>
        <v>-2.7519954164435534E-2</v>
      </c>
    </row>
    <row r="57" spans="1:24" x14ac:dyDescent="0.25">
      <c r="A57" s="1">
        <v>41121</v>
      </c>
      <c r="B57" s="3">
        <v>1355.03</v>
      </c>
      <c r="C57" s="3">
        <v>4544.97</v>
      </c>
      <c r="D57" s="3">
        <v>1525.4111</v>
      </c>
      <c r="E57" s="6">
        <v>1.4679</v>
      </c>
      <c r="F57" s="5">
        <f t="shared" si="5"/>
        <v>1.2150964919892537E-3</v>
      </c>
      <c r="G57" s="5">
        <f t="shared" si="6"/>
        <v>2.5202009502769185E-2</v>
      </c>
      <c r="H57" s="5">
        <f t="shared" si="7"/>
        <v>1.5293163647573715E-2</v>
      </c>
      <c r="I57" s="5">
        <f t="shared" si="8"/>
        <v>1.3885827741958234E-2</v>
      </c>
      <c r="J57" s="7">
        <f t="shared" si="9"/>
        <v>2.3986913010779931E-2</v>
      </c>
      <c r="K57" s="7">
        <f t="shared" si="10"/>
        <v>1.4078067155584462E-2</v>
      </c>
      <c r="L57" s="7">
        <f t="shared" si="11"/>
        <v>1.2670731249968981E-2</v>
      </c>
      <c r="M57" s="5">
        <f t="shared" si="12"/>
        <v>1.1316181760810951E-2</v>
      </c>
      <c r="N57" s="5">
        <f t="shared" si="13"/>
        <v>1.4073359056154811E-3</v>
      </c>
      <c r="O57" s="5">
        <f t="shared" si="14"/>
        <v>0</v>
      </c>
      <c r="P57" s="5">
        <f t="shared" si="15"/>
        <v>1.0324256229157173E-2</v>
      </c>
      <c r="Q57" s="5">
        <f t="shared" si="16"/>
        <v>1.3631514827227147E-2</v>
      </c>
      <c r="R57" s="5">
        <f t="shared" si="17"/>
        <v>0</v>
      </c>
      <c r="S57" s="5">
        <f t="shared" si="18"/>
        <v>0</v>
      </c>
      <c r="T57" s="5">
        <f t="shared" si="19"/>
        <v>0</v>
      </c>
      <c r="U57" s="5">
        <f t="shared" si="20"/>
        <v>0</v>
      </c>
      <c r="V57" s="5">
        <f t="shared" si="21"/>
        <v>-2.766256691399116E-2</v>
      </c>
      <c r="W57" s="5">
        <f t="shared" si="22"/>
        <v>0</v>
      </c>
      <c r="X57" s="5">
        <f t="shared" si="23"/>
        <v>-1.4016263765471271E-2</v>
      </c>
    </row>
    <row r="58" spans="1:24" x14ac:dyDescent="0.25">
      <c r="A58" s="1">
        <v>41152</v>
      </c>
      <c r="B58" s="3">
        <v>1405.97</v>
      </c>
      <c r="C58" s="3">
        <v>4553.7700000000004</v>
      </c>
      <c r="D58" s="3">
        <v>1559.7973999999999</v>
      </c>
      <c r="E58" s="6">
        <v>1.5484</v>
      </c>
      <c r="F58" s="5">
        <f t="shared" si="5"/>
        <v>1.2812656310929871E-3</v>
      </c>
      <c r="G58" s="5">
        <f t="shared" si="6"/>
        <v>3.7593263617779815E-2</v>
      </c>
      <c r="H58" s="5">
        <f t="shared" si="7"/>
        <v>1.9362063996022361E-3</v>
      </c>
      <c r="I58" s="5">
        <f t="shared" si="8"/>
        <v>2.2542316625334458E-2</v>
      </c>
      <c r="J58" s="7">
        <f t="shared" si="9"/>
        <v>3.6311997986686828E-2</v>
      </c>
      <c r="K58" s="7">
        <f t="shared" si="10"/>
        <v>6.5494076850924898E-4</v>
      </c>
      <c r="L58" s="7">
        <f t="shared" si="11"/>
        <v>2.126105099424147E-2</v>
      </c>
      <c r="M58" s="5">
        <f t="shared" si="12"/>
        <v>1.5050946992445358E-2</v>
      </c>
      <c r="N58" s="5">
        <f t="shared" si="13"/>
        <v>-2.0606110225732222E-2</v>
      </c>
      <c r="O58" s="5">
        <f t="shared" si="14"/>
        <v>0</v>
      </c>
      <c r="P58" s="5">
        <f t="shared" si="15"/>
        <v>1.3386530085881053E-2</v>
      </c>
      <c r="Q58" s="5">
        <f t="shared" si="16"/>
        <v>-9.4358671081135113E-5</v>
      </c>
      <c r="R58" s="5">
        <f t="shared" si="17"/>
        <v>0</v>
      </c>
      <c r="S58" s="5">
        <f t="shared" si="18"/>
        <v>0</v>
      </c>
      <c r="T58" s="5">
        <f t="shared" si="19"/>
        <v>0</v>
      </c>
      <c r="U58" s="5">
        <f t="shared" si="20"/>
        <v>0</v>
      </c>
      <c r="V58" s="5">
        <f t="shared" si="21"/>
        <v>0</v>
      </c>
      <c r="W58" s="5">
        <f t="shared" si="22"/>
        <v>0</v>
      </c>
      <c r="X58" s="5">
        <f t="shared" si="23"/>
        <v>0</v>
      </c>
    </row>
    <row r="59" spans="1:24" x14ac:dyDescent="0.25">
      <c r="A59" s="1">
        <v>41182</v>
      </c>
      <c r="B59" s="3">
        <v>1447.03</v>
      </c>
      <c r="C59" s="3">
        <v>4571.79</v>
      </c>
      <c r="D59" s="3">
        <v>1600.1002000000001</v>
      </c>
      <c r="E59" s="6">
        <v>1.6335</v>
      </c>
      <c r="F59" s="5">
        <f t="shared" si="5"/>
        <v>1.3511636016734219E-3</v>
      </c>
      <c r="G59" s="5">
        <f t="shared" si="6"/>
        <v>2.9204037070492239E-2</v>
      </c>
      <c r="H59" s="5">
        <f t="shared" si="7"/>
        <v>3.9571607700870093E-3</v>
      </c>
      <c r="I59" s="5">
        <f t="shared" si="8"/>
        <v>2.5838483895408659E-2</v>
      </c>
      <c r="J59" s="7">
        <f t="shared" si="9"/>
        <v>2.7852873468818817E-2</v>
      </c>
      <c r="K59" s="7">
        <f t="shared" si="10"/>
        <v>2.6059971684135874E-3</v>
      </c>
      <c r="L59" s="7">
        <f t="shared" si="11"/>
        <v>2.4487320293735237E-2</v>
      </c>
      <c r="M59" s="5">
        <f t="shared" si="12"/>
        <v>3.3655531750835799E-3</v>
      </c>
      <c r="N59" s="5">
        <f t="shared" si="13"/>
        <v>-2.188132312532165E-2</v>
      </c>
      <c r="O59" s="5">
        <f t="shared" si="14"/>
        <v>0</v>
      </c>
      <c r="P59" s="5">
        <f t="shared" si="15"/>
        <v>1.448568454789783E-3</v>
      </c>
      <c r="Q59" s="5">
        <f t="shared" si="16"/>
        <v>1.7429948935902178E-3</v>
      </c>
      <c r="R59" s="5">
        <f t="shared" si="17"/>
        <v>0</v>
      </c>
      <c r="S59" s="5">
        <f t="shared" si="18"/>
        <v>0</v>
      </c>
      <c r="T59" s="5">
        <f t="shared" si="19"/>
        <v>0</v>
      </c>
      <c r="U59" s="5">
        <f t="shared" si="20"/>
        <v>0</v>
      </c>
      <c r="V59" s="5">
        <f t="shared" si="21"/>
        <v>0</v>
      </c>
      <c r="W59" s="5">
        <f t="shared" si="22"/>
        <v>0</v>
      </c>
      <c r="X59" s="5">
        <f t="shared" si="23"/>
        <v>0</v>
      </c>
    </row>
    <row r="60" spans="1:24" x14ac:dyDescent="0.25">
      <c r="A60" s="1">
        <v>41213</v>
      </c>
      <c r="B60" s="3">
        <v>1408.83</v>
      </c>
      <c r="C60" s="3">
        <v>4589.82</v>
      </c>
      <c r="D60" s="3">
        <v>1570.5561</v>
      </c>
      <c r="E60" s="6">
        <v>1.6901000000000002</v>
      </c>
      <c r="F60" s="5">
        <f t="shared" si="5"/>
        <v>1.397623032285189E-3</v>
      </c>
      <c r="G60" s="5">
        <f t="shared" si="6"/>
        <v>-2.6398899815484156E-2</v>
      </c>
      <c r="H60" s="5">
        <f t="shared" si="7"/>
        <v>3.9437506972104241E-3</v>
      </c>
      <c r="I60" s="5">
        <f t="shared" si="8"/>
        <v>-1.8463906197874413E-2</v>
      </c>
      <c r="J60" s="7">
        <f t="shared" si="9"/>
        <v>-2.7796522847769345E-2</v>
      </c>
      <c r="K60" s="7">
        <f t="shared" si="10"/>
        <v>2.5461276649252351E-3</v>
      </c>
      <c r="L60" s="7">
        <f t="shared" si="11"/>
        <v>-1.9861529230159602E-2</v>
      </c>
      <c r="M60" s="5">
        <f t="shared" si="12"/>
        <v>-7.9349936176097424E-3</v>
      </c>
      <c r="N60" s="5">
        <f t="shared" si="13"/>
        <v>2.2407656895084838E-2</v>
      </c>
      <c r="O60" s="5">
        <f t="shared" si="14"/>
        <v>0</v>
      </c>
      <c r="P60" s="5">
        <f t="shared" si="15"/>
        <v>-6.3801379780718641E-3</v>
      </c>
      <c r="Q60" s="5">
        <f t="shared" si="16"/>
        <v>3.2461040078443815E-3</v>
      </c>
      <c r="R60" s="5">
        <f t="shared" si="17"/>
        <v>0</v>
      </c>
      <c r="S60" s="5">
        <f t="shared" si="18"/>
        <v>-2.6398899815484156E-2</v>
      </c>
      <c r="T60" s="5">
        <f t="shared" si="19"/>
        <v>0</v>
      </c>
      <c r="U60" s="5">
        <f t="shared" si="20"/>
        <v>-1.8463906197874413E-2</v>
      </c>
      <c r="V60" s="5">
        <f t="shared" si="21"/>
        <v>-2.6398899815484156E-2</v>
      </c>
      <c r="W60" s="5">
        <f t="shared" si="22"/>
        <v>0</v>
      </c>
      <c r="X60" s="5">
        <f t="shared" si="23"/>
        <v>-1.8463906197874413E-2</v>
      </c>
    </row>
    <row r="61" spans="1:24" x14ac:dyDescent="0.25">
      <c r="A61" s="1">
        <v>41243</v>
      </c>
      <c r="B61" s="3">
        <v>1475.75</v>
      </c>
      <c r="C61" s="3">
        <v>4599.99</v>
      </c>
      <c r="D61" s="3">
        <v>1579.663</v>
      </c>
      <c r="E61" s="6">
        <v>1.6156000000000001</v>
      </c>
      <c r="F61" s="5">
        <f t="shared" si="5"/>
        <v>1.336465665062736E-3</v>
      </c>
      <c r="G61" s="5">
        <f t="shared" si="6"/>
        <v>4.7500408140087824E-2</v>
      </c>
      <c r="H61" s="5">
        <f t="shared" si="7"/>
        <v>2.2157731675751524E-3</v>
      </c>
      <c r="I61" s="5">
        <f t="shared" si="8"/>
        <v>5.7985193906795462E-3</v>
      </c>
      <c r="J61" s="7">
        <f t="shared" si="9"/>
        <v>4.6163942475025088E-2</v>
      </c>
      <c r="K61" s="7">
        <f t="shared" si="10"/>
        <v>8.7930750251241641E-4</v>
      </c>
      <c r="L61" s="7">
        <f t="shared" si="11"/>
        <v>4.4620537256168102E-3</v>
      </c>
      <c r="M61" s="5">
        <f t="shared" si="12"/>
        <v>4.1701888749408278E-2</v>
      </c>
      <c r="N61" s="5">
        <f t="shared" si="13"/>
        <v>-3.5827462231043938E-3</v>
      </c>
      <c r="O61" s="5">
        <f t="shared" si="14"/>
        <v>0</v>
      </c>
      <c r="P61" s="5">
        <f t="shared" si="15"/>
        <v>4.1352577811725737E-2</v>
      </c>
      <c r="Q61" s="5">
        <f t="shared" si="16"/>
        <v>7.220521364944138E-4</v>
      </c>
      <c r="R61" s="5">
        <f t="shared" si="17"/>
        <v>0</v>
      </c>
      <c r="S61" s="5">
        <f t="shared" si="18"/>
        <v>0</v>
      </c>
      <c r="T61" s="5">
        <f t="shared" si="19"/>
        <v>0</v>
      </c>
      <c r="U61" s="5">
        <f t="shared" si="20"/>
        <v>0</v>
      </c>
      <c r="V61" s="5">
        <f t="shared" si="21"/>
        <v>0</v>
      </c>
      <c r="W61" s="5">
        <f t="shared" si="22"/>
        <v>0</v>
      </c>
      <c r="X61" s="5">
        <f t="shared" si="23"/>
        <v>-1.2772450125310919E-2</v>
      </c>
    </row>
    <row r="62" spans="1:24" x14ac:dyDescent="0.25">
      <c r="A62" s="1">
        <v>41274</v>
      </c>
      <c r="B62" s="3">
        <v>1490.65</v>
      </c>
      <c r="C62" s="3">
        <v>4598.3900000000003</v>
      </c>
      <c r="D62" s="3">
        <v>1593.9978000000001</v>
      </c>
      <c r="E62" s="6">
        <v>1.7574000000000001</v>
      </c>
      <c r="F62" s="5">
        <f t="shared" si="5"/>
        <v>1.4528345900091111E-3</v>
      </c>
      <c r="G62" s="5">
        <f t="shared" si="6"/>
        <v>1.0096561070642052E-2</v>
      </c>
      <c r="H62" s="5">
        <f t="shared" si="7"/>
        <v>-3.478268431017506E-4</v>
      </c>
      <c r="I62" s="5">
        <f t="shared" si="8"/>
        <v>9.0745937582890068E-3</v>
      </c>
      <c r="J62" s="7">
        <f t="shared" si="9"/>
        <v>8.6437264806329406E-3</v>
      </c>
      <c r="K62" s="7">
        <f t="shared" si="10"/>
        <v>-1.8006614331108617E-3</v>
      </c>
      <c r="L62" s="7">
        <f t="shared" si="11"/>
        <v>7.6217591682798957E-3</v>
      </c>
      <c r="M62" s="5">
        <f t="shared" si="12"/>
        <v>1.0219673123530448E-3</v>
      </c>
      <c r="N62" s="5">
        <f t="shared" si="13"/>
        <v>-9.4224206013907574E-3</v>
      </c>
      <c r="O62" s="5">
        <f t="shared" si="14"/>
        <v>0</v>
      </c>
      <c r="P62" s="5">
        <f t="shared" si="15"/>
        <v>4.252994984767465E-4</v>
      </c>
      <c r="Q62" s="5">
        <f t="shared" si="16"/>
        <v>-2.0692737361918245E-3</v>
      </c>
      <c r="R62" s="5">
        <f t="shared" si="17"/>
        <v>0</v>
      </c>
      <c r="S62" s="5">
        <f t="shared" si="18"/>
        <v>0</v>
      </c>
      <c r="T62" s="5">
        <f t="shared" si="19"/>
        <v>-3.478268431017506E-4</v>
      </c>
      <c r="U62" s="5">
        <f t="shared" si="20"/>
        <v>0</v>
      </c>
      <c r="V62" s="5">
        <f t="shared" si="21"/>
        <v>0</v>
      </c>
      <c r="W62" s="5">
        <f t="shared" si="22"/>
        <v>-3.478268431017506E-4</v>
      </c>
      <c r="X62" s="5">
        <f t="shared" si="23"/>
        <v>-3.8137611632070856E-3</v>
      </c>
    </row>
    <row r="63" spans="1:24" x14ac:dyDescent="0.25">
      <c r="A63" s="1">
        <v>41305</v>
      </c>
      <c r="B63" s="3">
        <v>1549.68</v>
      </c>
      <c r="C63" s="3">
        <v>4573.41</v>
      </c>
      <c r="D63" s="3">
        <v>1676.5518999999999</v>
      </c>
      <c r="E63" s="6">
        <v>1.9849000000000001</v>
      </c>
      <c r="F63" s="5">
        <f t="shared" si="5"/>
        <v>1.6392234871966949E-3</v>
      </c>
      <c r="G63" s="5">
        <f t="shared" si="6"/>
        <v>3.9600174420554746E-2</v>
      </c>
      <c r="H63" s="5">
        <f t="shared" si="7"/>
        <v>-5.4323361002438508E-3</v>
      </c>
      <c r="I63" s="5">
        <f t="shared" si="8"/>
        <v>5.1790598456283865E-2</v>
      </c>
      <c r="J63" s="7">
        <f t="shared" si="9"/>
        <v>3.7960950933358051E-2</v>
      </c>
      <c r="K63" s="7">
        <f t="shared" si="10"/>
        <v>-7.0715595874405457E-3</v>
      </c>
      <c r="L63" s="7">
        <f t="shared" si="11"/>
        <v>5.015137496908717E-2</v>
      </c>
      <c r="M63" s="5">
        <f t="shared" si="12"/>
        <v>-1.2190424035729119E-2</v>
      </c>
      <c r="N63" s="5">
        <f t="shared" si="13"/>
        <v>-5.7222934556527716E-2</v>
      </c>
      <c r="O63" s="5">
        <f t="shared" si="14"/>
        <v>0</v>
      </c>
      <c r="P63" s="5">
        <f t="shared" si="15"/>
        <v>-1.6116513879951923E-2</v>
      </c>
      <c r="Q63" s="5">
        <f t="shared" si="16"/>
        <v>-8.8390355776539319E-3</v>
      </c>
      <c r="R63" s="5">
        <f t="shared" si="17"/>
        <v>0</v>
      </c>
      <c r="S63" s="5">
        <f t="shared" si="18"/>
        <v>0</v>
      </c>
      <c r="T63" s="5">
        <f t="shared" si="19"/>
        <v>-5.4323361002438508E-3</v>
      </c>
      <c r="U63" s="5">
        <f t="shared" si="20"/>
        <v>0</v>
      </c>
      <c r="V63" s="5">
        <f t="shared" si="21"/>
        <v>0</v>
      </c>
      <c r="W63" s="5">
        <f t="shared" si="22"/>
        <v>-5.7782734310292128E-3</v>
      </c>
      <c r="X63" s="5">
        <f t="shared" si="23"/>
        <v>0</v>
      </c>
    </row>
    <row r="64" spans="1:24" x14ac:dyDescent="0.25">
      <c r="A64" s="1">
        <v>41333</v>
      </c>
      <c r="B64" s="3">
        <v>1558.21</v>
      </c>
      <c r="C64" s="3">
        <v>4599.18</v>
      </c>
      <c r="D64" s="3">
        <v>1699.3001999999999</v>
      </c>
      <c r="E64" s="6">
        <v>1.8755999999999999</v>
      </c>
      <c r="F64" s="5">
        <f t="shared" si="5"/>
        <v>1.5497225079195154E-3</v>
      </c>
      <c r="G64" s="5">
        <f t="shared" si="6"/>
        <v>5.5043621909038887E-3</v>
      </c>
      <c r="H64" s="5">
        <f t="shared" si="7"/>
        <v>5.6347451901317402E-3</v>
      </c>
      <c r="I64" s="5">
        <f t="shared" si="8"/>
        <v>1.3568503307293867E-2</v>
      </c>
      <c r="J64" s="7">
        <f t="shared" si="9"/>
        <v>3.9546396829843733E-3</v>
      </c>
      <c r="K64" s="7">
        <f t="shared" si="10"/>
        <v>4.0850226822122249E-3</v>
      </c>
      <c r="L64" s="7">
        <f t="shared" si="11"/>
        <v>1.2018780799374351E-2</v>
      </c>
      <c r="M64" s="5">
        <f t="shared" si="12"/>
        <v>-8.0641411163899779E-3</v>
      </c>
      <c r="N64" s="5">
        <f t="shared" si="13"/>
        <v>-7.9337581171621263E-3</v>
      </c>
      <c r="O64" s="5">
        <f t="shared" si="14"/>
        <v>0</v>
      </c>
      <c r="P64" s="5">
        <f t="shared" si="15"/>
        <v>-9.0050288441033098E-3</v>
      </c>
      <c r="Q64" s="5">
        <f t="shared" si="16"/>
        <v>3.6614469276566274E-3</v>
      </c>
      <c r="R64" s="5">
        <f t="shared" si="17"/>
        <v>0</v>
      </c>
      <c r="S64" s="5">
        <f t="shared" si="18"/>
        <v>0</v>
      </c>
      <c r="T64" s="5">
        <f t="shared" si="19"/>
        <v>0</v>
      </c>
      <c r="U64" s="5">
        <f t="shared" si="20"/>
        <v>0</v>
      </c>
      <c r="V64" s="5">
        <f t="shared" si="21"/>
        <v>0</v>
      </c>
      <c r="W64" s="5">
        <f t="shared" si="22"/>
        <v>-1.7608733932028553E-4</v>
      </c>
      <c r="X64" s="5">
        <f t="shared" si="23"/>
        <v>0</v>
      </c>
    </row>
    <row r="65" spans="1:24" x14ac:dyDescent="0.25">
      <c r="A65" s="1">
        <v>41364</v>
      </c>
      <c r="B65" s="3">
        <v>1581.73</v>
      </c>
      <c r="C65" s="3">
        <v>4603.3999999999996</v>
      </c>
      <c r="D65" s="3">
        <v>1763.0322000000001</v>
      </c>
      <c r="E65" s="6">
        <v>1.8486</v>
      </c>
      <c r="F65" s="5">
        <f t="shared" si="5"/>
        <v>1.5275998342190178E-3</v>
      </c>
      <c r="G65" s="5">
        <f t="shared" si="6"/>
        <v>1.5094242752902387E-2</v>
      </c>
      <c r="H65" s="5">
        <f t="shared" si="7"/>
        <v>9.175548684763335E-4</v>
      </c>
      <c r="I65" s="5">
        <f t="shared" si="8"/>
        <v>3.7504850526116629E-2</v>
      </c>
      <c r="J65" s="7">
        <f t="shared" si="9"/>
        <v>1.3566642918683369E-2</v>
      </c>
      <c r="K65" s="7">
        <f t="shared" si="10"/>
        <v>-6.100449657426843E-4</v>
      </c>
      <c r="L65" s="7">
        <f t="shared" si="11"/>
        <v>3.5977250691897611E-2</v>
      </c>
      <c r="M65" s="5">
        <f t="shared" si="12"/>
        <v>-2.2410607773214242E-2</v>
      </c>
      <c r="N65" s="5">
        <f t="shared" si="13"/>
        <v>-3.6587295657640295E-2</v>
      </c>
      <c r="O65" s="5">
        <f t="shared" si="14"/>
        <v>0</v>
      </c>
      <c r="P65" s="5">
        <f t="shared" si="15"/>
        <v>-2.5227079278762839E-2</v>
      </c>
      <c r="Q65" s="5">
        <f t="shared" si="16"/>
        <v>-1.8779848144709107E-3</v>
      </c>
      <c r="R65" s="5">
        <f t="shared" si="17"/>
        <v>0</v>
      </c>
      <c r="S65" s="5">
        <f t="shared" si="18"/>
        <v>0</v>
      </c>
      <c r="T65" s="5">
        <f t="shared" si="19"/>
        <v>0</v>
      </c>
      <c r="U65" s="5">
        <f t="shared" si="20"/>
        <v>0</v>
      </c>
      <c r="V65" s="5">
        <f t="shared" si="21"/>
        <v>0</v>
      </c>
      <c r="W65" s="5">
        <f t="shared" si="22"/>
        <v>0</v>
      </c>
      <c r="X65" s="5">
        <f t="shared" si="23"/>
        <v>0</v>
      </c>
    </row>
    <row r="66" spans="1:24" x14ac:dyDescent="0.25">
      <c r="A66" s="1">
        <v>41394</v>
      </c>
      <c r="B66" s="3">
        <v>1635.67</v>
      </c>
      <c r="C66" s="3">
        <v>4652.95</v>
      </c>
      <c r="D66" s="3">
        <v>1796.9965</v>
      </c>
      <c r="E66" s="6">
        <v>1.6717</v>
      </c>
      <c r="F66" s="5">
        <f t="shared" si="5"/>
        <v>1.3825222141159443E-3</v>
      </c>
      <c r="G66" s="5">
        <f t="shared" si="6"/>
        <v>3.4101901082991493E-2</v>
      </c>
      <c r="H66" s="5">
        <f t="shared" si="7"/>
        <v>1.076378329061134E-2</v>
      </c>
      <c r="I66" s="5">
        <f t="shared" si="8"/>
        <v>1.9264707700744177E-2</v>
      </c>
      <c r="J66" s="7">
        <f t="shared" si="9"/>
        <v>3.2719378868875548E-2</v>
      </c>
      <c r="K66" s="7">
        <f t="shared" si="10"/>
        <v>9.3812610764953952E-3</v>
      </c>
      <c r="L66" s="7">
        <f t="shared" si="11"/>
        <v>1.7882185486628233E-2</v>
      </c>
      <c r="M66" s="5">
        <f t="shared" si="12"/>
        <v>1.4837193382247316E-2</v>
      </c>
      <c r="N66" s="5">
        <f t="shared" si="13"/>
        <v>-8.5009244101328374E-3</v>
      </c>
      <c r="O66" s="5">
        <f t="shared" si="14"/>
        <v>0</v>
      </c>
      <c r="P66" s="5">
        <f t="shared" si="15"/>
        <v>1.3437290251479026E-2</v>
      </c>
      <c r="Q66" s="5">
        <f t="shared" si="16"/>
        <v>8.7510423931663837E-3</v>
      </c>
      <c r="R66" s="5">
        <f t="shared" si="17"/>
        <v>0</v>
      </c>
      <c r="S66" s="5">
        <f t="shared" si="18"/>
        <v>0</v>
      </c>
      <c r="T66" s="5">
        <f t="shared" si="19"/>
        <v>0</v>
      </c>
      <c r="U66" s="5">
        <f t="shared" si="20"/>
        <v>0</v>
      </c>
      <c r="V66" s="5">
        <f t="shared" si="21"/>
        <v>0</v>
      </c>
      <c r="W66" s="5">
        <f t="shared" si="22"/>
        <v>0</v>
      </c>
      <c r="X66" s="5">
        <f t="shared" si="23"/>
        <v>0</v>
      </c>
    </row>
    <row r="67" spans="1:24" x14ac:dyDescent="0.25">
      <c r="A67" s="1">
        <v>41425</v>
      </c>
      <c r="B67" s="3">
        <v>1667.57</v>
      </c>
      <c r="C67" s="3">
        <v>4568.3999999999996</v>
      </c>
      <c r="D67" s="3">
        <v>1839.0106000000001</v>
      </c>
      <c r="E67" s="6">
        <v>2.1282000000000001</v>
      </c>
      <c r="F67" s="5">
        <f t="shared" si="5"/>
        <v>1.7564324611827331E-3</v>
      </c>
      <c r="G67" s="5">
        <f t="shared" si="6"/>
        <v>1.9502711427121566E-2</v>
      </c>
      <c r="H67" s="5">
        <f t="shared" si="7"/>
        <v>-1.8171267690390014E-2</v>
      </c>
      <c r="I67" s="5">
        <f t="shared" si="8"/>
        <v>2.3380179093281495E-2</v>
      </c>
      <c r="J67" s="7">
        <f t="shared" si="9"/>
        <v>1.7746278965938833E-2</v>
      </c>
      <c r="K67" s="7">
        <f t="shared" si="10"/>
        <v>-1.9927700151572747E-2</v>
      </c>
      <c r="L67" s="7">
        <f t="shared" si="11"/>
        <v>2.1623746632098761E-2</v>
      </c>
      <c r="M67" s="5">
        <f t="shared" si="12"/>
        <v>-3.8774676661599283E-3</v>
      </c>
      <c r="N67" s="5">
        <f t="shared" si="13"/>
        <v>-4.1551446783671508E-2</v>
      </c>
      <c r="O67" s="5">
        <f t="shared" si="14"/>
        <v>0</v>
      </c>
      <c r="P67" s="5">
        <f t="shared" si="15"/>
        <v>-5.5702781244705846E-3</v>
      </c>
      <c r="Q67" s="5">
        <f t="shared" si="16"/>
        <v>-2.0689782009034288E-2</v>
      </c>
      <c r="R67" s="5">
        <f t="shared" si="17"/>
        <v>0</v>
      </c>
      <c r="S67" s="5">
        <f t="shared" si="18"/>
        <v>0</v>
      </c>
      <c r="T67" s="5">
        <f t="shared" si="19"/>
        <v>-1.8171267690390014E-2</v>
      </c>
      <c r="U67" s="5">
        <f t="shared" si="20"/>
        <v>0</v>
      </c>
      <c r="V67" s="5">
        <f t="shared" si="21"/>
        <v>0</v>
      </c>
      <c r="W67" s="5">
        <f t="shared" si="22"/>
        <v>-1.8171267690390014E-2</v>
      </c>
      <c r="X67" s="5">
        <f t="shared" si="23"/>
        <v>0</v>
      </c>
    </row>
    <row r="68" spans="1:24" x14ac:dyDescent="0.25">
      <c r="A68" s="1">
        <v>41455</v>
      </c>
      <c r="B68" s="3">
        <v>1594.36</v>
      </c>
      <c r="C68" s="3">
        <v>4487.38</v>
      </c>
      <c r="D68" s="3">
        <v>1814.3197</v>
      </c>
      <c r="E68" s="6">
        <v>2.4857</v>
      </c>
      <c r="F68" s="5">
        <f t="shared" ref="F68:F131" si="24">(1+E68/100)^(1/12)-1</f>
        <v>2.0481855608915911E-3</v>
      </c>
      <c r="G68" s="5">
        <f t="shared" ref="G68:G131" si="25">B68/B67-1</f>
        <v>-4.3902205004887396E-2</v>
      </c>
      <c r="H68" s="5">
        <f t="shared" ref="H68:H131" si="26">C68/C67-1</f>
        <v>-1.7734874354259578E-2</v>
      </c>
      <c r="I68" s="5">
        <f t="shared" ref="I68:I131" si="27">D68/D67-1</f>
        <v>-1.3426186885491576E-2</v>
      </c>
      <c r="J68" s="7">
        <f t="shared" ref="J68:J131" si="28">G68-$F68</f>
        <v>-4.5950390565778987E-2</v>
      </c>
      <c r="K68" s="7">
        <f t="shared" ref="K68:K131" si="29">H68-$F68</f>
        <v>-1.9783059915151169E-2</v>
      </c>
      <c r="L68" s="7">
        <f t="shared" ref="L68:L131" si="30">I68-$F68</f>
        <v>-1.5474372446383167E-2</v>
      </c>
      <c r="M68" s="5">
        <f t="shared" ref="M68:M131" si="31">G68-$I68</f>
        <v>-3.047601811939582E-2</v>
      </c>
      <c r="N68" s="5">
        <f t="shared" ref="N68:N131" si="32">H68-$I68</f>
        <v>-4.3086874687680021E-3</v>
      </c>
      <c r="O68" s="5">
        <f t="shared" ref="O68:O131" si="33">I68-$I68</f>
        <v>0</v>
      </c>
      <c r="P68" s="5">
        <f t="shared" ref="P68:P131" si="34">J68-G$153*$L68</f>
        <v>-2.9264610126196945E-2</v>
      </c>
      <c r="Q68" s="5">
        <f t="shared" ref="Q68:Q131" si="35">K68-H$153*$L68</f>
        <v>-1.9237699358646776E-2</v>
      </c>
      <c r="R68" s="5">
        <f t="shared" ref="R68:R131" si="36">L68-I$153*$L68</f>
        <v>0</v>
      </c>
      <c r="S68" s="5">
        <f t="shared" ref="S68:S131" si="37">MIN(G68,0)</f>
        <v>-4.3902205004887396E-2</v>
      </c>
      <c r="T68" s="5">
        <f t="shared" ref="T68:T131" si="38">MIN(H68,0)</f>
        <v>-1.7734874354259578E-2</v>
      </c>
      <c r="U68" s="5">
        <f t="shared" ref="U68:U131" si="39">MIN(I68,0)</f>
        <v>-1.3426186885491576E-2</v>
      </c>
      <c r="V68" s="5">
        <f t="shared" ref="V68:V131" si="40">MIN((1+V67)*(1+G68) - 1, 0)</f>
        <v>-4.3902205004887396E-2</v>
      </c>
      <c r="W68" s="5">
        <f t="shared" ref="W68:W131" si="41">MIN((1+W67)*(1+H68) - 1, 0)</f>
        <v>-3.5583876895302957E-2</v>
      </c>
      <c r="X68" s="5">
        <f t="shared" ref="X68:X131" si="42">MIN((1+X67)*(1+I68) - 1, 0)</f>
        <v>-1.3426186885491576E-2</v>
      </c>
    </row>
    <row r="69" spans="1:24" x14ac:dyDescent="0.25">
      <c r="A69" s="1">
        <v>41486</v>
      </c>
      <c r="B69" s="3">
        <v>1679.82</v>
      </c>
      <c r="C69" s="3">
        <v>4497.42</v>
      </c>
      <c r="D69" s="3">
        <v>1906.6392000000001</v>
      </c>
      <c r="E69" s="6">
        <v>2.5762</v>
      </c>
      <c r="F69" s="5">
        <f t="shared" si="24"/>
        <v>2.1218939565397221E-3</v>
      </c>
      <c r="G69" s="5">
        <f t="shared" si="25"/>
        <v>5.3601445093956146E-2</v>
      </c>
      <c r="H69" s="5">
        <f t="shared" si="26"/>
        <v>2.2373857351059012E-3</v>
      </c>
      <c r="I69" s="5">
        <f t="shared" si="27"/>
        <v>5.0883810609563485E-2</v>
      </c>
      <c r="J69" s="7">
        <f t="shared" si="28"/>
        <v>5.1479551137416424E-2</v>
      </c>
      <c r="K69" s="7">
        <f t="shared" si="29"/>
        <v>1.1549177856617909E-4</v>
      </c>
      <c r="L69" s="7">
        <f t="shared" si="30"/>
        <v>4.8761916653023762E-2</v>
      </c>
      <c r="M69" s="5">
        <f t="shared" si="31"/>
        <v>2.7176344843926614E-3</v>
      </c>
      <c r="N69" s="5">
        <f t="shared" si="32"/>
        <v>-4.8646424874457583E-2</v>
      </c>
      <c r="O69" s="5">
        <f t="shared" si="33"/>
        <v>0</v>
      </c>
      <c r="P69" s="5">
        <f t="shared" si="34"/>
        <v>-1.0996819077158243E-3</v>
      </c>
      <c r="Q69" s="5">
        <f t="shared" si="35"/>
        <v>-1.6030157792850204E-3</v>
      </c>
      <c r="R69" s="5">
        <f t="shared" si="36"/>
        <v>0</v>
      </c>
      <c r="S69" s="5">
        <f t="shared" si="37"/>
        <v>0</v>
      </c>
      <c r="T69" s="5">
        <f t="shared" si="38"/>
        <v>0</v>
      </c>
      <c r="U69" s="5">
        <f t="shared" si="39"/>
        <v>0</v>
      </c>
      <c r="V69" s="5">
        <f t="shared" si="40"/>
        <v>0</v>
      </c>
      <c r="W69" s="5">
        <f t="shared" si="41"/>
        <v>-3.3426106018762392E-2</v>
      </c>
      <c r="X69" s="5">
        <f t="shared" si="42"/>
        <v>0</v>
      </c>
    </row>
    <row r="70" spans="1:24" x14ac:dyDescent="0.25">
      <c r="A70" s="1">
        <v>41517</v>
      </c>
      <c r="B70" s="3">
        <v>1624.55</v>
      </c>
      <c r="C70" s="3">
        <v>4479.3900000000003</v>
      </c>
      <c r="D70" s="3">
        <v>1851.3994</v>
      </c>
      <c r="E70" s="6">
        <v>2.7839</v>
      </c>
      <c r="F70" s="5">
        <f t="shared" si="24"/>
        <v>2.2908316194014677E-3</v>
      </c>
      <c r="G70" s="5">
        <f t="shared" si="25"/>
        <v>-3.2902334773963871E-2</v>
      </c>
      <c r="H70" s="5">
        <f t="shared" si="26"/>
        <v>-4.0089651400135873E-3</v>
      </c>
      <c r="I70" s="5">
        <f t="shared" si="27"/>
        <v>-2.8972340440708511E-2</v>
      </c>
      <c r="J70" s="7">
        <f t="shared" si="28"/>
        <v>-3.5193166393365338E-2</v>
      </c>
      <c r="K70" s="7">
        <f t="shared" si="29"/>
        <v>-6.299796759415055E-3</v>
      </c>
      <c r="L70" s="7">
        <f t="shared" si="30"/>
        <v>-3.1263172060109978E-2</v>
      </c>
      <c r="M70" s="5">
        <f t="shared" si="31"/>
        <v>-3.92999433325536E-3</v>
      </c>
      <c r="N70" s="5">
        <f t="shared" si="32"/>
        <v>2.4963375300694923E-2</v>
      </c>
      <c r="O70" s="5">
        <f t="shared" si="33"/>
        <v>0</v>
      </c>
      <c r="P70" s="5">
        <f t="shared" si="34"/>
        <v>-1.4825634821761038E-3</v>
      </c>
      <c r="Q70" s="5">
        <f t="shared" si="35"/>
        <v>-5.1979943456584195E-3</v>
      </c>
      <c r="R70" s="5">
        <f t="shared" si="36"/>
        <v>0</v>
      </c>
      <c r="S70" s="5">
        <f t="shared" si="37"/>
        <v>-3.2902334773963871E-2</v>
      </c>
      <c r="T70" s="5">
        <f t="shared" si="38"/>
        <v>-4.0089651400135873E-3</v>
      </c>
      <c r="U70" s="5">
        <f t="shared" si="39"/>
        <v>-2.8972340440708511E-2</v>
      </c>
      <c r="V70" s="5">
        <f t="shared" si="40"/>
        <v>-3.2902334773963871E-2</v>
      </c>
      <c r="W70" s="5">
        <f t="shared" si="41"/>
        <v>-3.7301067064980375E-2</v>
      </c>
      <c r="X70" s="5">
        <f t="shared" si="42"/>
        <v>-2.8972340440708511E-2</v>
      </c>
    </row>
    <row r="71" spans="1:24" x14ac:dyDescent="0.25">
      <c r="A71" s="1">
        <v>41547</v>
      </c>
      <c r="B71" s="3">
        <v>1759.39</v>
      </c>
      <c r="C71" s="3">
        <v>4523.7700000000004</v>
      </c>
      <c r="D71" s="3">
        <v>1909.4634000000001</v>
      </c>
      <c r="E71" s="6">
        <v>2.61</v>
      </c>
      <c r="F71" s="5">
        <f t="shared" si="24"/>
        <v>2.1494073283745418E-3</v>
      </c>
      <c r="G71" s="5">
        <f t="shared" si="25"/>
        <v>8.3001446554430647E-2</v>
      </c>
      <c r="H71" s="5">
        <f t="shared" si="26"/>
        <v>9.9075990257602164E-3</v>
      </c>
      <c r="I71" s="5">
        <f t="shared" si="27"/>
        <v>3.1362222543660723E-2</v>
      </c>
      <c r="J71" s="7">
        <f t="shared" si="28"/>
        <v>8.0852039226056105E-2</v>
      </c>
      <c r="K71" s="7">
        <f t="shared" si="29"/>
        <v>7.7581916973856746E-3</v>
      </c>
      <c r="L71" s="7">
        <f t="shared" si="30"/>
        <v>2.9212815215286181E-2</v>
      </c>
      <c r="M71" s="5">
        <f t="shared" si="31"/>
        <v>5.1639224010769924E-2</v>
      </c>
      <c r="N71" s="5">
        <f t="shared" si="32"/>
        <v>-2.1454623517900506E-2</v>
      </c>
      <c r="O71" s="5">
        <f t="shared" si="33"/>
        <v>0</v>
      </c>
      <c r="P71" s="5">
        <f t="shared" si="34"/>
        <v>4.9352304914163148E-2</v>
      </c>
      <c r="Q71" s="5">
        <f t="shared" si="35"/>
        <v>6.7286496453206083E-3</v>
      </c>
      <c r="R71" s="5">
        <f t="shared" si="36"/>
        <v>0</v>
      </c>
      <c r="S71" s="5">
        <f t="shared" si="37"/>
        <v>0</v>
      </c>
      <c r="T71" s="5">
        <f t="shared" si="38"/>
        <v>0</v>
      </c>
      <c r="U71" s="5">
        <f t="shared" si="39"/>
        <v>0</v>
      </c>
      <c r="V71" s="5">
        <f t="shared" si="40"/>
        <v>0</v>
      </c>
      <c r="W71" s="5">
        <f t="shared" si="41"/>
        <v>-2.7763032054933023E-2</v>
      </c>
      <c r="X71" s="5">
        <f t="shared" si="42"/>
        <v>0</v>
      </c>
    </row>
    <row r="72" spans="1:24" x14ac:dyDescent="0.25">
      <c r="A72" s="1">
        <v>41578</v>
      </c>
      <c r="B72" s="3">
        <v>1781.56</v>
      </c>
      <c r="C72" s="3">
        <v>4567.66</v>
      </c>
      <c r="D72" s="3">
        <v>1997.2279000000001</v>
      </c>
      <c r="E72" s="6">
        <v>2.5541999999999998</v>
      </c>
      <c r="F72" s="5">
        <f t="shared" si="24"/>
        <v>2.1039813793750639E-3</v>
      </c>
      <c r="G72" s="5">
        <f t="shared" si="25"/>
        <v>1.2600958286678843E-2</v>
      </c>
      <c r="H72" s="5">
        <f t="shared" si="26"/>
        <v>9.7020847655826525E-3</v>
      </c>
      <c r="I72" s="5">
        <f t="shared" si="27"/>
        <v>4.5962912931454936E-2</v>
      </c>
      <c r="J72" s="7">
        <f t="shared" si="28"/>
        <v>1.0496976907303779E-2</v>
      </c>
      <c r="K72" s="7">
        <f t="shared" si="29"/>
        <v>7.5981033862075886E-3</v>
      </c>
      <c r="L72" s="7">
        <f t="shared" si="30"/>
        <v>4.3858931552079872E-2</v>
      </c>
      <c r="M72" s="5">
        <f t="shared" si="31"/>
        <v>-3.3361954644776093E-2</v>
      </c>
      <c r="N72" s="5">
        <f t="shared" si="32"/>
        <v>-3.6260828165872283E-2</v>
      </c>
      <c r="O72" s="5">
        <f t="shared" si="33"/>
        <v>0</v>
      </c>
      <c r="P72" s="5">
        <f t="shared" si="34"/>
        <v>-3.6795441879198337E-2</v>
      </c>
      <c r="Q72" s="5">
        <f t="shared" si="35"/>
        <v>6.052390860429465E-3</v>
      </c>
      <c r="R72" s="5">
        <f t="shared" si="36"/>
        <v>0</v>
      </c>
      <c r="S72" s="5">
        <f t="shared" si="37"/>
        <v>0</v>
      </c>
      <c r="T72" s="5">
        <f t="shared" si="38"/>
        <v>0</v>
      </c>
      <c r="U72" s="5">
        <f t="shared" si="39"/>
        <v>0</v>
      </c>
      <c r="V72" s="5">
        <f t="shared" si="40"/>
        <v>0</v>
      </c>
      <c r="W72" s="5">
        <f t="shared" si="41"/>
        <v>-1.833030657969692E-2</v>
      </c>
      <c r="X72" s="5">
        <f t="shared" si="42"/>
        <v>0</v>
      </c>
    </row>
    <row r="73" spans="1:24" x14ac:dyDescent="0.25">
      <c r="A73" s="1">
        <v>41608</v>
      </c>
      <c r="B73" s="3">
        <v>1825.39</v>
      </c>
      <c r="C73" s="3">
        <v>4544.8</v>
      </c>
      <c r="D73" s="3">
        <v>2058.0790999999999</v>
      </c>
      <c r="E73" s="6">
        <v>2.7444999999999999</v>
      </c>
      <c r="F73" s="5">
        <f t="shared" si="24"/>
        <v>2.2588087713051319E-3</v>
      </c>
      <c r="G73" s="5">
        <f t="shared" si="25"/>
        <v>2.4602034172298559E-2</v>
      </c>
      <c r="H73" s="5">
        <f t="shared" si="26"/>
        <v>-5.0047507914335876E-3</v>
      </c>
      <c r="I73" s="5">
        <f t="shared" si="27"/>
        <v>3.04678299356822E-2</v>
      </c>
      <c r="J73" s="7">
        <f t="shared" si="28"/>
        <v>2.2343225400993427E-2</v>
      </c>
      <c r="K73" s="7">
        <f t="shared" si="29"/>
        <v>-7.2635595627387195E-3</v>
      </c>
      <c r="L73" s="7">
        <f t="shared" si="30"/>
        <v>2.8209021164377068E-2</v>
      </c>
      <c r="M73" s="5">
        <f t="shared" si="31"/>
        <v>-5.8657957633836411E-3</v>
      </c>
      <c r="N73" s="5">
        <f t="shared" si="32"/>
        <v>-3.5472580727115788E-2</v>
      </c>
      <c r="O73" s="5">
        <f t="shared" si="33"/>
        <v>0</v>
      </c>
      <c r="P73" s="5">
        <f t="shared" si="34"/>
        <v>-8.0741330537808242E-3</v>
      </c>
      <c r="Q73" s="5">
        <f t="shared" si="35"/>
        <v>-8.2577250795603449E-3</v>
      </c>
      <c r="R73" s="5">
        <f t="shared" si="36"/>
        <v>0</v>
      </c>
      <c r="S73" s="5">
        <f t="shared" si="37"/>
        <v>0</v>
      </c>
      <c r="T73" s="5">
        <f t="shared" si="38"/>
        <v>-5.0047507914335876E-3</v>
      </c>
      <c r="U73" s="5">
        <f t="shared" si="39"/>
        <v>0</v>
      </c>
      <c r="V73" s="5">
        <f t="shared" si="40"/>
        <v>0</v>
      </c>
      <c r="W73" s="5">
        <f t="shared" si="41"/>
        <v>-2.3243318754768594E-2</v>
      </c>
      <c r="X73" s="5">
        <f t="shared" si="42"/>
        <v>0</v>
      </c>
    </row>
    <row r="74" spans="1:24" x14ac:dyDescent="0.25">
      <c r="A74" s="1">
        <v>41639</v>
      </c>
      <c r="B74" s="3">
        <v>1864.08</v>
      </c>
      <c r="C74" s="3">
        <v>4523.0200000000004</v>
      </c>
      <c r="D74" s="3">
        <v>2110.0414000000001</v>
      </c>
      <c r="E74" s="6">
        <v>3.0282</v>
      </c>
      <c r="F74" s="5">
        <f t="shared" si="24"/>
        <v>2.4891387059697845E-3</v>
      </c>
      <c r="G74" s="5">
        <f t="shared" si="25"/>
        <v>2.1195470556976792E-2</v>
      </c>
      <c r="H74" s="5">
        <f t="shared" si="26"/>
        <v>-4.7922900897728882E-3</v>
      </c>
      <c r="I74" s="5">
        <f t="shared" si="27"/>
        <v>2.524796058616019E-2</v>
      </c>
      <c r="J74" s="7">
        <f t="shared" si="28"/>
        <v>1.8706331851007008E-2</v>
      </c>
      <c r="K74" s="7">
        <f t="shared" si="29"/>
        <v>-7.2814287957426727E-3</v>
      </c>
      <c r="L74" s="7">
        <f t="shared" si="30"/>
        <v>2.2758821880190405E-2</v>
      </c>
      <c r="M74" s="5">
        <f t="shared" si="31"/>
        <v>-4.0524900291833976E-3</v>
      </c>
      <c r="N74" s="5">
        <f t="shared" si="32"/>
        <v>-3.0040250675933078E-2</v>
      </c>
      <c r="O74" s="5">
        <f t="shared" si="33"/>
        <v>0</v>
      </c>
      <c r="P74" s="5">
        <f t="shared" si="34"/>
        <v>-5.8341596146208423E-3</v>
      </c>
      <c r="Q74" s="5">
        <f t="shared" si="35"/>
        <v>-8.0835139083357838E-3</v>
      </c>
      <c r="R74" s="5">
        <f t="shared" si="36"/>
        <v>0</v>
      </c>
      <c r="S74" s="5">
        <f t="shared" si="37"/>
        <v>0</v>
      </c>
      <c r="T74" s="5">
        <f t="shared" si="38"/>
        <v>-4.7922900897728882E-3</v>
      </c>
      <c r="U74" s="5">
        <f t="shared" si="39"/>
        <v>0</v>
      </c>
      <c r="V74" s="5">
        <f t="shared" si="40"/>
        <v>0</v>
      </c>
      <c r="W74" s="5">
        <f t="shared" si="41"/>
        <v>-2.7924220118419552E-2</v>
      </c>
      <c r="X74" s="5">
        <f t="shared" si="42"/>
        <v>0</v>
      </c>
    </row>
    <row r="75" spans="1:24" x14ac:dyDescent="0.25">
      <c r="A75" s="1">
        <v>41670</v>
      </c>
      <c r="B75" s="3">
        <v>1810.96</v>
      </c>
      <c r="C75" s="3">
        <v>4595.46</v>
      </c>
      <c r="D75" s="3">
        <v>2037.0882999999999</v>
      </c>
      <c r="E75" s="6">
        <v>2.6440000000000001</v>
      </c>
      <c r="F75" s="5">
        <f t="shared" si="24"/>
        <v>2.1770751208911587E-3</v>
      </c>
      <c r="G75" s="5">
        <f t="shared" si="25"/>
        <v>-2.8496631045877852E-2</v>
      </c>
      <c r="H75" s="5">
        <f t="shared" si="26"/>
        <v>1.6015847818492857E-2</v>
      </c>
      <c r="I75" s="5">
        <f t="shared" si="27"/>
        <v>-3.4574250533662587E-2</v>
      </c>
      <c r="J75" s="7">
        <f t="shared" si="28"/>
        <v>-3.067370616676901E-2</v>
      </c>
      <c r="K75" s="7">
        <f t="shared" si="29"/>
        <v>1.3838772697601698E-2</v>
      </c>
      <c r="L75" s="7">
        <f t="shared" si="30"/>
        <v>-3.6751325654553746E-2</v>
      </c>
      <c r="M75" s="5">
        <f t="shared" si="31"/>
        <v>6.0776194877847356E-3</v>
      </c>
      <c r="N75" s="5">
        <f t="shared" si="32"/>
        <v>5.0590098352155444E-2</v>
      </c>
      <c r="O75" s="5">
        <f t="shared" si="33"/>
        <v>0</v>
      </c>
      <c r="P75" s="5">
        <f t="shared" si="34"/>
        <v>8.9546892890216279E-3</v>
      </c>
      <c r="Q75" s="5">
        <f t="shared" si="35"/>
        <v>1.5133993132594276E-2</v>
      </c>
      <c r="R75" s="5">
        <f t="shared" si="36"/>
        <v>0</v>
      </c>
      <c r="S75" s="5">
        <f t="shared" si="37"/>
        <v>-2.8496631045877852E-2</v>
      </c>
      <c r="T75" s="5">
        <f t="shared" si="38"/>
        <v>0</v>
      </c>
      <c r="U75" s="5">
        <f t="shared" si="39"/>
        <v>-3.4574250533662587E-2</v>
      </c>
      <c r="V75" s="5">
        <f t="shared" si="40"/>
        <v>-2.8496631045877852E-2</v>
      </c>
      <c r="W75" s="5">
        <f t="shared" si="41"/>
        <v>-1.2355602359793383E-2</v>
      </c>
      <c r="X75" s="5">
        <f t="shared" si="42"/>
        <v>-3.4574250533662587E-2</v>
      </c>
    </row>
    <row r="76" spans="1:24" x14ac:dyDescent="0.25">
      <c r="A76" s="1">
        <v>41698</v>
      </c>
      <c r="B76" s="3">
        <v>1929.76</v>
      </c>
      <c r="C76" s="3">
        <v>4625.3599999999997</v>
      </c>
      <c r="D76" s="3">
        <v>2130.2543999999998</v>
      </c>
      <c r="E76" s="6">
        <v>2.6475999999999997</v>
      </c>
      <c r="F76" s="5">
        <f t="shared" si="24"/>
        <v>2.1800041599937536E-3</v>
      </c>
      <c r="G76" s="5">
        <f t="shared" si="25"/>
        <v>6.5600565445951275E-2</v>
      </c>
      <c r="H76" s="5">
        <f t="shared" si="26"/>
        <v>6.506421555187103E-3</v>
      </c>
      <c r="I76" s="5">
        <f t="shared" si="27"/>
        <v>4.5734934514129799E-2</v>
      </c>
      <c r="J76" s="7">
        <f t="shared" si="28"/>
        <v>6.3420561285957522E-2</v>
      </c>
      <c r="K76" s="7">
        <f t="shared" si="29"/>
        <v>4.3264173951933493E-3</v>
      </c>
      <c r="L76" s="7">
        <f t="shared" si="30"/>
        <v>4.3554930354136046E-2</v>
      </c>
      <c r="M76" s="5">
        <f t="shared" si="31"/>
        <v>1.9865630931821476E-2</v>
      </c>
      <c r="N76" s="5">
        <f t="shared" si="32"/>
        <v>-3.9228512958942696E-2</v>
      </c>
      <c r="O76" s="5">
        <f t="shared" si="33"/>
        <v>0</v>
      </c>
      <c r="P76" s="5">
        <f t="shared" si="34"/>
        <v>1.6455942367258523E-2</v>
      </c>
      <c r="Q76" s="5">
        <f t="shared" si="35"/>
        <v>2.7914187295774448E-3</v>
      </c>
      <c r="R76" s="5">
        <f t="shared" si="36"/>
        <v>0</v>
      </c>
      <c r="S76" s="5">
        <f t="shared" si="37"/>
        <v>0</v>
      </c>
      <c r="T76" s="5">
        <f t="shared" si="38"/>
        <v>0</v>
      </c>
      <c r="U76" s="5">
        <f t="shared" si="39"/>
        <v>0</v>
      </c>
      <c r="V76" s="5">
        <f t="shared" si="40"/>
        <v>0</v>
      </c>
      <c r="W76" s="5">
        <f t="shared" si="41"/>
        <v>-5.929571562127367E-3</v>
      </c>
      <c r="X76" s="5">
        <f t="shared" si="42"/>
        <v>0</v>
      </c>
    </row>
    <row r="77" spans="1:24" x14ac:dyDescent="0.25">
      <c r="A77" s="1">
        <v>41729</v>
      </c>
      <c r="B77" s="3">
        <v>1864.72</v>
      </c>
      <c r="C77" s="3">
        <v>4619.95</v>
      </c>
      <c r="D77" s="3">
        <v>2148.1655000000001</v>
      </c>
      <c r="E77" s="6">
        <v>2.718</v>
      </c>
      <c r="F77" s="5">
        <f t="shared" si="24"/>
        <v>2.2372642290218181E-3</v>
      </c>
      <c r="G77" s="5">
        <f t="shared" si="25"/>
        <v>-3.3703672995605616E-2</v>
      </c>
      <c r="H77" s="5">
        <f t="shared" si="26"/>
        <v>-1.169638687583241E-3</v>
      </c>
      <c r="I77" s="5">
        <f t="shared" si="27"/>
        <v>8.4079629174806936E-3</v>
      </c>
      <c r="J77" s="7">
        <f t="shared" si="28"/>
        <v>-3.5940937224627434E-2</v>
      </c>
      <c r="K77" s="7">
        <f t="shared" si="29"/>
        <v>-3.4069029166050591E-3</v>
      </c>
      <c r="L77" s="7">
        <f t="shared" si="30"/>
        <v>6.1706986884588755E-3</v>
      </c>
      <c r="M77" s="5">
        <f t="shared" si="31"/>
        <v>-4.2111635913086309E-2</v>
      </c>
      <c r="N77" s="5">
        <f t="shared" si="32"/>
        <v>-9.5776016050639345E-3</v>
      </c>
      <c r="O77" s="5">
        <f t="shared" si="33"/>
        <v>0</v>
      </c>
      <c r="P77" s="5">
        <f t="shared" si="34"/>
        <v>-4.2594707762411491E-2</v>
      </c>
      <c r="Q77" s="5">
        <f t="shared" si="35"/>
        <v>-3.6243757532205055E-3</v>
      </c>
      <c r="R77" s="5">
        <f t="shared" si="36"/>
        <v>0</v>
      </c>
      <c r="S77" s="5">
        <f t="shared" si="37"/>
        <v>-3.3703672995605616E-2</v>
      </c>
      <c r="T77" s="5">
        <f t="shared" si="38"/>
        <v>-1.169638687583241E-3</v>
      </c>
      <c r="U77" s="5">
        <f t="shared" si="39"/>
        <v>0</v>
      </c>
      <c r="V77" s="5">
        <f t="shared" si="40"/>
        <v>-3.3703672995605616E-2</v>
      </c>
      <c r="W77" s="5">
        <f t="shared" si="41"/>
        <v>-7.092274793410791E-3</v>
      </c>
      <c r="X77" s="5">
        <f t="shared" si="42"/>
        <v>0</v>
      </c>
    </row>
    <row r="78" spans="1:24" x14ac:dyDescent="0.25">
      <c r="A78" s="1">
        <v>41759</v>
      </c>
      <c r="B78" s="3">
        <v>1821.84</v>
      </c>
      <c r="C78" s="3">
        <v>4663.03</v>
      </c>
      <c r="D78" s="3">
        <v>2164.0391</v>
      </c>
      <c r="E78" s="6">
        <v>2.6459000000000001</v>
      </c>
      <c r="F78" s="5">
        <f t="shared" si="24"/>
        <v>2.1786210143741602E-3</v>
      </c>
      <c r="G78" s="5">
        <f t="shared" si="25"/>
        <v>-2.2995409498477004E-2</v>
      </c>
      <c r="H78" s="5">
        <f t="shared" si="26"/>
        <v>9.3247762421670988E-3</v>
      </c>
      <c r="I78" s="5">
        <f t="shared" si="27"/>
        <v>7.3893747944466792E-3</v>
      </c>
      <c r="J78" s="7">
        <f t="shared" si="28"/>
        <v>-2.5174030512851164E-2</v>
      </c>
      <c r="K78" s="7">
        <f t="shared" si="29"/>
        <v>7.1461552277929385E-3</v>
      </c>
      <c r="L78" s="7">
        <f t="shared" si="30"/>
        <v>5.210753780072519E-3</v>
      </c>
      <c r="M78" s="5">
        <f t="shared" si="31"/>
        <v>-3.0384784292923683E-2</v>
      </c>
      <c r="N78" s="5">
        <f t="shared" si="32"/>
        <v>1.9354014477204196E-3</v>
      </c>
      <c r="O78" s="5">
        <f t="shared" si="33"/>
        <v>0</v>
      </c>
      <c r="P78" s="5">
        <f t="shared" si="34"/>
        <v>-3.0792707056941586E-2</v>
      </c>
      <c r="Q78" s="5">
        <f t="shared" si="35"/>
        <v>6.9625135588881736E-3</v>
      </c>
      <c r="R78" s="5">
        <f t="shared" si="36"/>
        <v>0</v>
      </c>
      <c r="S78" s="5">
        <f t="shared" si="37"/>
        <v>-2.2995409498477004E-2</v>
      </c>
      <c r="T78" s="5">
        <f t="shared" si="38"/>
        <v>0</v>
      </c>
      <c r="U78" s="5">
        <f t="shared" si="39"/>
        <v>0</v>
      </c>
      <c r="V78" s="5">
        <f t="shared" si="40"/>
        <v>-5.5924052731945895E-2</v>
      </c>
      <c r="W78" s="5">
        <f t="shared" si="41"/>
        <v>0</v>
      </c>
      <c r="X78" s="5">
        <f t="shared" si="42"/>
        <v>0</v>
      </c>
    </row>
    <row r="79" spans="1:24" x14ac:dyDescent="0.25">
      <c r="A79" s="1">
        <v>41790</v>
      </c>
      <c r="B79" s="3">
        <v>1887.6</v>
      </c>
      <c r="C79" s="3">
        <v>4720.96</v>
      </c>
      <c r="D79" s="3">
        <v>2214.8195999999998</v>
      </c>
      <c r="E79" s="6">
        <v>2.4759000000000002</v>
      </c>
      <c r="F79" s="5">
        <f t="shared" si="24"/>
        <v>2.0402002983692658E-3</v>
      </c>
      <c r="G79" s="5">
        <f t="shared" si="25"/>
        <v>3.6095376103280286E-2</v>
      </c>
      <c r="H79" s="5">
        <f t="shared" si="26"/>
        <v>1.242325269191924E-2</v>
      </c>
      <c r="I79" s="5">
        <f t="shared" si="27"/>
        <v>2.3465611134290354E-2</v>
      </c>
      <c r="J79" s="7">
        <f t="shared" si="28"/>
        <v>3.405517580491102E-2</v>
      </c>
      <c r="K79" s="7">
        <f t="shared" si="29"/>
        <v>1.0383052393549974E-2</v>
      </c>
      <c r="L79" s="7">
        <f t="shared" si="30"/>
        <v>2.1425410835921088E-2</v>
      </c>
      <c r="M79" s="5">
        <f t="shared" si="31"/>
        <v>1.2629764968989932E-2</v>
      </c>
      <c r="N79" s="5">
        <f t="shared" si="32"/>
        <v>-1.1042358442371114E-2</v>
      </c>
      <c r="O79" s="5">
        <f t="shared" si="33"/>
        <v>0</v>
      </c>
      <c r="P79" s="5">
        <f t="shared" si="34"/>
        <v>1.0952481186779363E-2</v>
      </c>
      <c r="Q79" s="5">
        <f t="shared" si="35"/>
        <v>9.6279604492854297E-3</v>
      </c>
      <c r="R79" s="5">
        <f t="shared" si="36"/>
        <v>0</v>
      </c>
      <c r="S79" s="5">
        <f t="shared" si="37"/>
        <v>0</v>
      </c>
      <c r="T79" s="5">
        <f t="shared" si="38"/>
        <v>0</v>
      </c>
      <c r="U79" s="5">
        <f t="shared" si="39"/>
        <v>0</v>
      </c>
      <c r="V79" s="5">
        <f t="shared" si="40"/>
        <v>-2.1847276345244859E-2</v>
      </c>
      <c r="W79" s="5">
        <f t="shared" si="41"/>
        <v>0</v>
      </c>
      <c r="X79" s="5">
        <f t="shared" si="42"/>
        <v>0</v>
      </c>
    </row>
    <row r="80" spans="1:24" x14ac:dyDescent="0.25">
      <c r="A80" s="1">
        <v>41820</v>
      </c>
      <c r="B80" s="3">
        <v>1946.5</v>
      </c>
      <c r="C80" s="3">
        <v>4729.29</v>
      </c>
      <c r="D80" s="3">
        <v>2260.5738999999999</v>
      </c>
      <c r="E80" s="6">
        <v>2.5304000000000002</v>
      </c>
      <c r="F80" s="5">
        <f t="shared" si="24"/>
        <v>2.0845992607958497E-3</v>
      </c>
      <c r="G80" s="5">
        <f t="shared" si="25"/>
        <v>3.1203644840008593E-2</v>
      </c>
      <c r="H80" s="5">
        <f t="shared" si="26"/>
        <v>1.764471632888176E-3</v>
      </c>
      <c r="I80" s="5">
        <f t="shared" si="27"/>
        <v>2.065825135374455E-2</v>
      </c>
      <c r="J80" s="7">
        <f t="shared" si="28"/>
        <v>2.9119045579212743E-2</v>
      </c>
      <c r="K80" s="7">
        <f t="shared" si="29"/>
        <v>-3.2012762790767368E-4</v>
      </c>
      <c r="L80" s="7">
        <f t="shared" si="30"/>
        <v>1.85736520929487E-2</v>
      </c>
      <c r="M80" s="5">
        <f t="shared" si="31"/>
        <v>1.0545393486264043E-2</v>
      </c>
      <c r="N80" s="5">
        <f t="shared" si="32"/>
        <v>-1.8893779720856374E-2</v>
      </c>
      <c r="O80" s="5">
        <f t="shared" si="33"/>
        <v>0</v>
      </c>
      <c r="P80" s="5">
        <f t="shared" si="34"/>
        <v>9.0913590376132947E-3</v>
      </c>
      <c r="Q80" s="5">
        <f t="shared" si="35"/>
        <v>-9.7471554588796029E-4</v>
      </c>
      <c r="R80" s="5">
        <f t="shared" si="36"/>
        <v>0</v>
      </c>
      <c r="S80" s="5">
        <f t="shared" si="37"/>
        <v>0</v>
      </c>
      <c r="T80" s="5">
        <f t="shared" si="38"/>
        <v>0</v>
      </c>
      <c r="U80" s="5">
        <f t="shared" si="39"/>
        <v>0</v>
      </c>
      <c r="V80" s="5">
        <f t="shared" si="40"/>
        <v>0</v>
      </c>
      <c r="W80" s="5">
        <f t="shared" si="41"/>
        <v>0</v>
      </c>
      <c r="X80" s="5">
        <f t="shared" si="42"/>
        <v>0</v>
      </c>
    </row>
    <row r="81" spans="1:24" x14ac:dyDescent="0.25">
      <c r="A81" s="1">
        <v>41851</v>
      </c>
      <c r="B81" s="3">
        <v>1936.38</v>
      </c>
      <c r="C81" s="3">
        <v>4714.99</v>
      </c>
      <c r="D81" s="3">
        <v>2229.3953999999999</v>
      </c>
      <c r="E81" s="6">
        <v>2.5577999999999999</v>
      </c>
      <c r="F81" s="5">
        <f t="shared" si="24"/>
        <v>2.1069127693880141E-3</v>
      </c>
      <c r="G81" s="5">
        <f t="shared" si="25"/>
        <v>-5.199075263292996E-3</v>
      </c>
      <c r="H81" s="5">
        <f t="shared" si="26"/>
        <v>-3.0237096900380678E-3</v>
      </c>
      <c r="I81" s="5">
        <f t="shared" si="27"/>
        <v>-1.3792294071872657E-2</v>
      </c>
      <c r="J81" s="7">
        <f t="shared" si="28"/>
        <v>-7.30598803268101E-3</v>
      </c>
      <c r="K81" s="7">
        <f t="shared" si="29"/>
        <v>-5.1306224594260819E-3</v>
      </c>
      <c r="L81" s="7">
        <f t="shared" si="30"/>
        <v>-1.5899206841260671E-2</v>
      </c>
      <c r="M81" s="5">
        <f t="shared" si="31"/>
        <v>8.5932188085796612E-3</v>
      </c>
      <c r="N81" s="5">
        <f t="shared" si="32"/>
        <v>1.0768584381834589E-2</v>
      </c>
      <c r="O81" s="5">
        <f t="shared" si="33"/>
        <v>0</v>
      </c>
      <c r="P81" s="5">
        <f t="shared" si="34"/>
        <v>9.8378848730524202E-3</v>
      </c>
      <c r="Q81" s="5">
        <f t="shared" si="35"/>
        <v>-4.5702895398862659E-3</v>
      </c>
      <c r="R81" s="5">
        <f t="shared" si="36"/>
        <v>0</v>
      </c>
      <c r="S81" s="5">
        <f t="shared" si="37"/>
        <v>-5.199075263292996E-3</v>
      </c>
      <c r="T81" s="5">
        <f t="shared" si="38"/>
        <v>-3.0237096900380678E-3</v>
      </c>
      <c r="U81" s="5">
        <f t="shared" si="39"/>
        <v>-1.3792294071872657E-2</v>
      </c>
      <c r="V81" s="5">
        <f t="shared" si="40"/>
        <v>-5.199075263292996E-3</v>
      </c>
      <c r="W81" s="5">
        <f t="shared" si="41"/>
        <v>-3.0237096900380678E-3</v>
      </c>
      <c r="X81" s="5">
        <f t="shared" si="42"/>
        <v>-1.3792294071872657E-2</v>
      </c>
    </row>
    <row r="82" spans="1:24" x14ac:dyDescent="0.25">
      <c r="A82" s="1">
        <v>41882</v>
      </c>
      <c r="B82" s="3">
        <v>2010.15</v>
      </c>
      <c r="C82" s="3">
        <v>4770.82</v>
      </c>
      <c r="D82" s="3">
        <v>2318.5742</v>
      </c>
      <c r="E82" s="6">
        <v>2.3431000000000002</v>
      </c>
      <c r="F82" s="5">
        <f t="shared" si="24"/>
        <v>1.931922772448802E-3</v>
      </c>
      <c r="G82" s="5">
        <f t="shared" si="25"/>
        <v>3.8096861153285921E-2</v>
      </c>
      <c r="H82" s="5">
        <f t="shared" si="26"/>
        <v>1.1840958305319838E-2</v>
      </c>
      <c r="I82" s="5">
        <f t="shared" si="27"/>
        <v>4.0001338479481952E-2</v>
      </c>
      <c r="J82" s="7">
        <f t="shared" si="28"/>
        <v>3.6164938380837119E-2</v>
      </c>
      <c r="K82" s="7">
        <f t="shared" si="29"/>
        <v>9.9090355328710356E-3</v>
      </c>
      <c r="L82" s="7">
        <f t="shared" si="30"/>
        <v>3.806941570703315E-2</v>
      </c>
      <c r="M82" s="5">
        <f t="shared" si="31"/>
        <v>-1.9044773261960302E-3</v>
      </c>
      <c r="N82" s="5">
        <f t="shared" si="32"/>
        <v>-2.8160380174162114E-2</v>
      </c>
      <c r="O82" s="5">
        <f t="shared" si="33"/>
        <v>0</v>
      </c>
      <c r="P82" s="5">
        <f t="shared" si="34"/>
        <v>-4.8847335300390357E-3</v>
      </c>
      <c r="Q82" s="5">
        <f t="shared" si="35"/>
        <v>8.5673618845391927E-3</v>
      </c>
      <c r="R82" s="5">
        <f t="shared" si="36"/>
        <v>0</v>
      </c>
      <c r="S82" s="5">
        <f t="shared" si="37"/>
        <v>0</v>
      </c>
      <c r="T82" s="5">
        <f t="shared" si="38"/>
        <v>0</v>
      </c>
      <c r="U82" s="5">
        <f t="shared" si="39"/>
        <v>0</v>
      </c>
      <c r="V82" s="5">
        <f t="shared" si="40"/>
        <v>0</v>
      </c>
      <c r="W82" s="5">
        <f t="shared" si="41"/>
        <v>0</v>
      </c>
      <c r="X82" s="5">
        <f t="shared" si="42"/>
        <v>0</v>
      </c>
    </row>
    <row r="83" spans="1:24" x14ac:dyDescent="0.25">
      <c r="A83" s="1">
        <v>41912</v>
      </c>
      <c r="B83" s="3">
        <v>1930.35</v>
      </c>
      <c r="C83" s="3">
        <v>4734.6099999999997</v>
      </c>
      <c r="D83" s="3">
        <v>2286.0655000000002</v>
      </c>
      <c r="E83" s="6">
        <v>2.4887999999999999</v>
      </c>
      <c r="F83" s="5">
        <f t="shared" si="24"/>
        <v>2.050711365557234E-3</v>
      </c>
      <c r="G83" s="5">
        <f t="shared" si="25"/>
        <v>-3.9698529960450757E-2</v>
      </c>
      <c r="H83" s="5">
        <f t="shared" si="26"/>
        <v>-7.5898902075534069E-3</v>
      </c>
      <c r="I83" s="5">
        <f t="shared" si="27"/>
        <v>-1.4020987553471365E-2</v>
      </c>
      <c r="J83" s="7">
        <f t="shared" si="28"/>
        <v>-4.1749241326007991E-2</v>
      </c>
      <c r="K83" s="7">
        <f t="shared" si="29"/>
        <v>-9.6406015731106409E-3</v>
      </c>
      <c r="L83" s="7">
        <f t="shared" si="30"/>
        <v>-1.6071698919028599E-2</v>
      </c>
      <c r="M83" s="5">
        <f t="shared" si="31"/>
        <v>-2.5677542406979392E-2</v>
      </c>
      <c r="N83" s="5">
        <f t="shared" si="32"/>
        <v>6.4310973459179577E-3</v>
      </c>
      <c r="O83" s="5">
        <f t="shared" si="33"/>
        <v>0</v>
      </c>
      <c r="P83" s="5">
        <f t="shared" si="34"/>
        <v>-2.4419372836468146E-2</v>
      </c>
      <c r="Q83" s="5">
        <f t="shared" si="35"/>
        <v>-9.0741895459462638E-3</v>
      </c>
      <c r="R83" s="5">
        <f t="shared" si="36"/>
        <v>0</v>
      </c>
      <c r="S83" s="5">
        <f t="shared" si="37"/>
        <v>-3.9698529960450757E-2</v>
      </c>
      <c r="T83" s="5">
        <f t="shared" si="38"/>
        <v>-7.5898902075534069E-3</v>
      </c>
      <c r="U83" s="5">
        <f t="shared" si="39"/>
        <v>-1.4020987553471365E-2</v>
      </c>
      <c r="V83" s="5">
        <f t="shared" si="40"/>
        <v>-3.9698529960450757E-2</v>
      </c>
      <c r="W83" s="5">
        <f t="shared" si="41"/>
        <v>-7.5898902075534069E-3</v>
      </c>
      <c r="X83" s="5">
        <f t="shared" si="42"/>
        <v>-1.4020987553471365E-2</v>
      </c>
    </row>
    <row r="84" spans="1:24" x14ac:dyDescent="0.25">
      <c r="A84" s="1">
        <v>41943</v>
      </c>
      <c r="B84" s="3">
        <v>1968.38</v>
      </c>
      <c r="C84" s="3">
        <v>4779.7299999999996</v>
      </c>
      <c r="D84" s="3">
        <v>2341.8919999999998</v>
      </c>
      <c r="E84" s="6">
        <v>2.3353000000000002</v>
      </c>
      <c r="F84" s="5">
        <f t="shared" si="24"/>
        <v>1.9255590947777623E-3</v>
      </c>
      <c r="G84" s="5">
        <f t="shared" si="25"/>
        <v>1.9701090475820582E-2</v>
      </c>
      <c r="H84" s="5">
        <f t="shared" si="26"/>
        <v>9.5298239981751465E-3</v>
      </c>
      <c r="I84" s="5">
        <f t="shared" si="27"/>
        <v>2.4420341411914848E-2</v>
      </c>
      <c r="J84" s="7">
        <f t="shared" si="28"/>
        <v>1.7775531381042819E-2</v>
      </c>
      <c r="K84" s="7">
        <f t="shared" si="29"/>
        <v>7.6042649033973841E-3</v>
      </c>
      <c r="L84" s="7">
        <f t="shared" si="30"/>
        <v>2.2494782317137085E-2</v>
      </c>
      <c r="M84" s="5">
        <f t="shared" si="31"/>
        <v>-4.7192509360942658E-3</v>
      </c>
      <c r="N84" s="5">
        <f t="shared" si="32"/>
        <v>-1.4890517413739701E-2</v>
      </c>
      <c r="O84" s="5">
        <f t="shared" si="33"/>
        <v>0</v>
      </c>
      <c r="P84" s="5">
        <f t="shared" si="34"/>
        <v>-6.4802502398571653E-3</v>
      </c>
      <c r="Q84" s="5">
        <f t="shared" si="35"/>
        <v>6.8114852901739482E-3</v>
      </c>
      <c r="R84" s="5">
        <f t="shared" si="36"/>
        <v>0</v>
      </c>
      <c r="S84" s="5">
        <f t="shared" si="37"/>
        <v>0</v>
      </c>
      <c r="T84" s="5">
        <f t="shared" si="38"/>
        <v>0</v>
      </c>
      <c r="U84" s="5">
        <f t="shared" si="39"/>
        <v>0</v>
      </c>
      <c r="V84" s="5">
        <f t="shared" si="40"/>
        <v>-2.0779543815138135E-2</v>
      </c>
      <c r="W84" s="5">
        <f t="shared" si="41"/>
        <v>0</v>
      </c>
      <c r="X84" s="5">
        <f t="shared" si="42"/>
        <v>0</v>
      </c>
    </row>
    <row r="85" spans="1:24" x14ac:dyDescent="0.25">
      <c r="A85" s="1">
        <v>41973</v>
      </c>
      <c r="B85" s="3">
        <v>1949.09</v>
      </c>
      <c r="C85" s="3">
        <v>4811.72</v>
      </c>
      <c r="D85" s="3">
        <v>2404.8474000000001</v>
      </c>
      <c r="E85" s="6">
        <v>2.1640000000000001</v>
      </c>
      <c r="F85" s="5">
        <f t="shared" si="24"/>
        <v>1.7856907199982341E-3</v>
      </c>
      <c r="G85" s="5">
        <f t="shared" si="25"/>
        <v>-9.7999370040339207E-3</v>
      </c>
      <c r="H85" s="5">
        <f t="shared" si="26"/>
        <v>6.6928466670712616E-3</v>
      </c>
      <c r="I85" s="5">
        <f t="shared" si="27"/>
        <v>2.6882281505722805E-2</v>
      </c>
      <c r="J85" s="7">
        <f t="shared" si="28"/>
        <v>-1.1585627724032155E-2</v>
      </c>
      <c r="K85" s="7">
        <f t="shared" si="29"/>
        <v>4.9071559470730275E-3</v>
      </c>
      <c r="L85" s="7">
        <f t="shared" si="30"/>
        <v>2.5096590785724571E-2</v>
      </c>
      <c r="M85" s="5">
        <f t="shared" si="31"/>
        <v>-3.6682218509756725E-2</v>
      </c>
      <c r="N85" s="5">
        <f t="shared" si="32"/>
        <v>-2.0189434838651543E-2</v>
      </c>
      <c r="O85" s="5">
        <f t="shared" si="33"/>
        <v>0</v>
      </c>
      <c r="P85" s="5">
        <f t="shared" si="34"/>
        <v>-3.8646899842405782E-2</v>
      </c>
      <c r="Q85" s="5">
        <f t="shared" si="35"/>
        <v>4.0226812606397981E-3</v>
      </c>
      <c r="R85" s="5">
        <f t="shared" si="36"/>
        <v>0</v>
      </c>
      <c r="S85" s="5">
        <f t="shared" si="37"/>
        <v>-9.7999370040339207E-3</v>
      </c>
      <c r="T85" s="5">
        <f t="shared" si="38"/>
        <v>0</v>
      </c>
      <c r="U85" s="5">
        <f t="shared" si="39"/>
        <v>0</v>
      </c>
      <c r="V85" s="5">
        <f t="shared" si="40"/>
        <v>-3.0375842598811098E-2</v>
      </c>
      <c r="W85" s="5">
        <f t="shared" si="41"/>
        <v>0</v>
      </c>
      <c r="X85" s="5">
        <f t="shared" si="42"/>
        <v>0</v>
      </c>
    </row>
    <row r="86" spans="1:24" x14ac:dyDescent="0.25">
      <c r="A86" s="1">
        <v>42004</v>
      </c>
      <c r="B86" s="3">
        <v>1916.92</v>
      </c>
      <c r="C86" s="3">
        <v>4810.57</v>
      </c>
      <c r="D86" s="3">
        <v>2398.6590999999999</v>
      </c>
      <c r="E86" s="6">
        <v>2.1711999999999998</v>
      </c>
      <c r="F86" s="5">
        <f t="shared" si="24"/>
        <v>1.7915739273910436E-3</v>
      </c>
      <c r="G86" s="5">
        <f t="shared" si="25"/>
        <v>-1.6505138295306976E-2</v>
      </c>
      <c r="H86" s="5">
        <f t="shared" si="26"/>
        <v>-2.3899977554819873E-4</v>
      </c>
      <c r="I86" s="5">
        <f t="shared" si="27"/>
        <v>-2.573260989449988E-3</v>
      </c>
      <c r="J86" s="7">
        <f t="shared" si="28"/>
        <v>-1.8296712222698019E-2</v>
      </c>
      <c r="K86" s="7">
        <f t="shared" si="29"/>
        <v>-2.0305737029392423E-3</v>
      </c>
      <c r="L86" s="7">
        <f t="shared" si="30"/>
        <v>-4.3648349168410316E-3</v>
      </c>
      <c r="M86" s="5">
        <f t="shared" si="31"/>
        <v>-1.3931877305856988E-2</v>
      </c>
      <c r="N86" s="5">
        <f t="shared" si="32"/>
        <v>2.3342612139017893E-3</v>
      </c>
      <c r="O86" s="5">
        <f t="shared" si="33"/>
        <v>0</v>
      </c>
      <c r="P86" s="5">
        <f t="shared" si="34"/>
        <v>-1.3590177122177445E-2</v>
      </c>
      <c r="Q86" s="5">
        <f t="shared" si="35"/>
        <v>-1.8767446021116607E-3</v>
      </c>
      <c r="R86" s="5">
        <f t="shared" si="36"/>
        <v>0</v>
      </c>
      <c r="S86" s="5">
        <f t="shared" si="37"/>
        <v>-1.6505138295306976E-2</v>
      </c>
      <c r="T86" s="5">
        <f t="shared" si="38"/>
        <v>-2.3899977554819873E-4</v>
      </c>
      <c r="U86" s="5">
        <f t="shared" si="39"/>
        <v>-2.573260989449988E-3</v>
      </c>
      <c r="V86" s="5">
        <f t="shared" si="40"/>
        <v>-4.6379623411188176E-2</v>
      </c>
      <c r="W86" s="5">
        <f t="shared" si="41"/>
        <v>-2.3899977554819873E-4</v>
      </c>
      <c r="X86" s="5">
        <f t="shared" si="42"/>
        <v>-2.573260989449988E-3</v>
      </c>
    </row>
    <row r="87" spans="1:24" x14ac:dyDescent="0.25">
      <c r="A87" s="1">
        <v>42035</v>
      </c>
      <c r="B87" s="3">
        <v>1916.54</v>
      </c>
      <c r="C87" s="3">
        <v>4907.3999999999996</v>
      </c>
      <c r="D87" s="3">
        <v>2326.6554000000001</v>
      </c>
      <c r="E87" s="6">
        <v>1.6407</v>
      </c>
      <c r="F87" s="5">
        <f t="shared" si="24"/>
        <v>1.3570749516806924E-3</v>
      </c>
      <c r="G87" s="5">
        <f t="shared" si="25"/>
        <v>-1.982346681135283E-4</v>
      </c>
      <c r="H87" s="5">
        <f t="shared" si="26"/>
        <v>2.0128591830074205E-2</v>
      </c>
      <c r="I87" s="5">
        <f t="shared" si="27"/>
        <v>-3.001831314837522E-2</v>
      </c>
      <c r="J87" s="7">
        <f t="shared" si="28"/>
        <v>-1.5553096197942207E-3</v>
      </c>
      <c r="K87" s="7">
        <f t="shared" si="29"/>
        <v>1.8771516878393513E-2</v>
      </c>
      <c r="L87" s="7">
        <f t="shared" si="30"/>
        <v>-3.1375388100055912E-2</v>
      </c>
      <c r="M87" s="5">
        <f t="shared" si="31"/>
        <v>2.9820078480261691E-2</v>
      </c>
      <c r="N87" s="5">
        <f t="shared" si="32"/>
        <v>5.0146904978449425E-2</v>
      </c>
      <c r="O87" s="5">
        <f t="shared" si="33"/>
        <v>0</v>
      </c>
      <c r="P87" s="5">
        <f t="shared" si="34"/>
        <v>3.2276294140432669E-2</v>
      </c>
      <c r="Q87" s="5">
        <f t="shared" si="35"/>
        <v>1.9877274102091919E-2</v>
      </c>
      <c r="R87" s="5">
        <f t="shared" si="36"/>
        <v>0</v>
      </c>
      <c r="S87" s="5">
        <f t="shared" si="37"/>
        <v>-1.982346681135283E-4</v>
      </c>
      <c r="T87" s="5">
        <f t="shared" si="38"/>
        <v>0</v>
      </c>
      <c r="U87" s="5">
        <f t="shared" si="39"/>
        <v>-3.001831314837522E-2</v>
      </c>
      <c r="V87" s="5">
        <f t="shared" si="40"/>
        <v>-4.6568664030047557E-2</v>
      </c>
      <c r="W87" s="5">
        <f t="shared" si="41"/>
        <v>0</v>
      </c>
      <c r="X87" s="5">
        <f t="shared" si="42"/>
        <v>-3.2514329183631396E-2</v>
      </c>
    </row>
    <row r="88" spans="1:24" x14ac:dyDescent="0.25">
      <c r="A88" s="1">
        <v>42063</v>
      </c>
      <c r="B88" s="3">
        <v>2018.31</v>
      </c>
      <c r="C88" s="3">
        <v>4871.3100000000004</v>
      </c>
      <c r="D88" s="3">
        <v>2460.3685</v>
      </c>
      <c r="E88" s="6">
        <v>1.9929999999999999</v>
      </c>
      <c r="F88" s="5">
        <f t="shared" si="24"/>
        <v>1.6458527221634434E-3</v>
      </c>
      <c r="G88" s="5">
        <f t="shared" si="25"/>
        <v>5.3100900581255717E-2</v>
      </c>
      <c r="H88" s="5">
        <f t="shared" si="26"/>
        <v>-7.35419977992402E-3</v>
      </c>
      <c r="I88" s="5">
        <f t="shared" si="27"/>
        <v>5.7470092047150478E-2</v>
      </c>
      <c r="J88" s="7">
        <f t="shared" si="28"/>
        <v>5.1455047859092273E-2</v>
      </c>
      <c r="K88" s="7">
        <f t="shared" si="29"/>
        <v>-9.0000525020874633E-3</v>
      </c>
      <c r="L88" s="7">
        <f t="shared" si="30"/>
        <v>5.5824239324987035E-2</v>
      </c>
      <c r="M88" s="5">
        <f t="shared" si="31"/>
        <v>-4.3691914658947617E-3</v>
      </c>
      <c r="N88" s="5">
        <f t="shared" si="32"/>
        <v>-6.4824291827074498E-2</v>
      </c>
      <c r="O88" s="5">
        <f t="shared" si="33"/>
        <v>0</v>
      </c>
      <c r="P88" s="5">
        <f t="shared" si="34"/>
        <v>-8.7393803033970208E-3</v>
      </c>
      <c r="Q88" s="5">
        <f t="shared" si="35"/>
        <v>-1.0967456242057874E-2</v>
      </c>
      <c r="R88" s="5">
        <f t="shared" si="36"/>
        <v>0</v>
      </c>
      <c r="S88" s="5">
        <f t="shared" si="37"/>
        <v>0</v>
      </c>
      <c r="T88" s="5">
        <f t="shared" si="38"/>
        <v>-7.35419977992402E-3</v>
      </c>
      <c r="U88" s="5">
        <f t="shared" si="39"/>
        <v>0</v>
      </c>
      <c r="V88" s="5">
        <f t="shared" si="40"/>
        <v>0</v>
      </c>
      <c r="W88" s="5">
        <f t="shared" si="41"/>
        <v>-7.35419977992402E-3</v>
      </c>
      <c r="X88" s="5">
        <f t="shared" si="42"/>
        <v>0</v>
      </c>
    </row>
    <row r="89" spans="1:24" x14ac:dyDescent="0.25">
      <c r="A89" s="1">
        <v>42094</v>
      </c>
      <c r="B89" s="3">
        <v>2012.66</v>
      </c>
      <c r="C89" s="3">
        <v>4892.8900000000003</v>
      </c>
      <c r="D89" s="3">
        <v>2421.4659999999999</v>
      </c>
      <c r="E89" s="6">
        <v>1.9231</v>
      </c>
      <c r="F89" s="5">
        <f t="shared" si="24"/>
        <v>1.5886289850000068E-3</v>
      </c>
      <c r="G89" s="5">
        <f t="shared" si="25"/>
        <v>-2.7993717516139327E-3</v>
      </c>
      <c r="H89" s="5">
        <f t="shared" si="26"/>
        <v>4.4300198509230615E-3</v>
      </c>
      <c r="I89" s="5">
        <f t="shared" si="27"/>
        <v>-1.5811655855616835E-2</v>
      </c>
      <c r="J89" s="7">
        <f t="shared" si="28"/>
        <v>-4.3880007366139395E-3</v>
      </c>
      <c r="K89" s="7">
        <f t="shared" si="29"/>
        <v>2.8413908659230547E-3</v>
      </c>
      <c r="L89" s="7">
        <f t="shared" si="30"/>
        <v>-1.7400284840616842E-2</v>
      </c>
      <c r="M89" s="5">
        <f t="shared" si="31"/>
        <v>1.3012284104002902E-2</v>
      </c>
      <c r="N89" s="5">
        <f t="shared" si="32"/>
        <v>2.0241675706539897E-2</v>
      </c>
      <c r="O89" s="5">
        <f t="shared" si="33"/>
        <v>0</v>
      </c>
      <c r="P89" s="5">
        <f t="shared" si="34"/>
        <v>1.4374461744026502E-2</v>
      </c>
      <c r="Q89" s="5">
        <f t="shared" si="35"/>
        <v>3.4546260104753438E-3</v>
      </c>
      <c r="R89" s="5">
        <f t="shared" si="36"/>
        <v>0</v>
      </c>
      <c r="S89" s="5">
        <f t="shared" si="37"/>
        <v>-2.7993717516139327E-3</v>
      </c>
      <c r="T89" s="5">
        <f t="shared" si="38"/>
        <v>0</v>
      </c>
      <c r="U89" s="5">
        <f t="shared" si="39"/>
        <v>-1.5811655855616835E-2</v>
      </c>
      <c r="V89" s="5">
        <f t="shared" si="40"/>
        <v>-2.7993717516139327E-3</v>
      </c>
      <c r="W89" s="5">
        <f t="shared" si="41"/>
        <v>-2.9567591800137016E-3</v>
      </c>
      <c r="X89" s="5">
        <f t="shared" si="42"/>
        <v>-1.5811655855616835E-2</v>
      </c>
    </row>
    <row r="90" spans="1:24" x14ac:dyDescent="0.25">
      <c r="A90" s="1">
        <v>42124</v>
      </c>
      <c r="B90" s="3">
        <v>2080.08</v>
      </c>
      <c r="C90" s="3">
        <v>4879.8100000000004</v>
      </c>
      <c r="D90" s="3">
        <v>2444.6880999999998</v>
      </c>
      <c r="E90" s="6">
        <v>2.0316999999999998</v>
      </c>
      <c r="F90" s="5">
        <f t="shared" si="24"/>
        <v>1.6775190740856427E-3</v>
      </c>
      <c r="G90" s="5">
        <f t="shared" si="25"/>
        <v>3.3497957926326372E-2</v>
      </c>
      <c r="H90" s="5">
        <f t="shared" si="26"/>
        <v>-2.673266719668721E-3</v>
      </c>
      <c r="I90" s="5">
        <f t="shared" si="27"/>
        <v>9.5900995512636644E-3</v>
      </c>
      <c r="J90" s="7">
        <f t="shared" si="28"/>
        <v>3.1820438852240729E-2</v>
      </c>
      <c r="K90" s="7">
        <f t="shared" si="29"/>
        <v>-4.3507857937543637E-3</v>
      </c>
      <c r="L90" s="7">
        <f t="shared" si="30"/>
        <v>7.9125804771780217E-3</v>
      </c>
      <c r="M90" s="5">
        <f t="shared" si="31"/>
        <v>2.3907858375062707E-2</v>
      </c>
      <c r="N90" s="5">
        <f t="shared" si="32"/>
        <v>-1.2263366270932385E-2</v>
      </c>
      <c r="O90" s="5">
        <f t="shared" si="33"/>
        <v>0</v>
      </c>
      <c r="P90" s="5">
        <f t="shared" si="34"/>
        <v>2.3288423676169751E-2</v>
      </c>
      <c r="Q90" s="5">
        <f t="shared" si="35"/>
        <v>-4.6296474605115306E-3</v>
      </c>
      <c r="R90" s="5">
        <f t="shared" si="36"/>
        <v>0</v>
      </c>
      <c r="S90" s="5">
        <f t="shared" si="37"/>
        <v>0</v>
      </c>
      <c r="T90" s="5">
        <f t="shared" si="38"/>
        <v>-2.673266719668721E-3</v>
      </c>
      <c r="U90" s="5">
        <f t="shared" si="39"/>
        <v>0</v>
      </c>
      <c r="V90" s="5">
        <f t="shared" si="40"/>
        <v>0</v>
      </c>
      <c r="W90" s="5">
        <f t="shared" si="41"/>
        <v>-5.6221216937684115E-3</v>
      </c>
      <c r="X90" s="5">
        <f t="shared" si="42"/>
        <v>-6.3731916580788139E-3</v>
      </c>
    </row>
    <row r="91" spans="1:24" x14ac:dyDescent="0.25">
      <c r="A91" s="1">
        <v>42155</v>
      </c>
      <c r="B91" s="3">
        <v>2121.89</v>
      </c>
      <c r="C91" s="3">
        <v>4872.79</v>
      </c>
      <c r="D91" s="3">
        <v>2476.1298000000002</v>
      </c>
      <c r="E91" s="6">
        <v>2.1214</v>
      </c>
      <c r="F91" s="5">
        <f t="shared" si="24"/>
        <v>1.7508739640919035E-3</v>
      </c>
      <c r="G91" s="5">
        <f t="shared" si="25"/>
        <v>2.010018845429018E-2</v>
      </c>
      <c r="H91" s="5">
        <f t="shared" si="26"/>
        <v>-1.438580600474304E-3</v>
      </c>
      <c r="I91" s="5">
        <f t="shared" si="27"/>
        <v>1.2861231663867656E-2</v>
      </c>
      <c r="J91" s="7">
        <f t="shared" si="28"/>
        <v>1.8349314490198276E-2</v>
      </c>
      <c r="K91" s="7">
        <f t="shared" si="29"/>
        <v>-3.1894545645662076E-3</v>
      </c>
      <c r="L91" s="7">
        <f t="shared" si="30"/>
        <v>1.1110357699775752E-2</v>
      </c>
      <c r="M91" s="5">
        <f t="shared" si="31"/>
        <v>7.2389567904225238E-3</v>
      </c>
      <c r="N91" s="5">
        <f t="shared" si="32"/>
        <v>-1.429981226434196E-2</v>
      </c>
      <c r="O91" s="5">
        <f t="shared" si="33"/>
        <v>0</v>
      </c>
      <c r="P91" s="5">
        <f t="shared" si="34"/>
        <v>6.3691847740489083E-3</v>
      </c>
      <c r="Q91" s="5">
        <f t="shared" si="35"/>
        <v>-3.5810149253567205E-3</v>
      </c>
      <c r="R91" s="5">
        <f t="shared" si="36"/>
        <v>0</v>
      </c>
      <c r="S91" s="5">
        <f t="shared" si="37"/>
        <v>0</v>
      </c>
      <c r="T91" s="5">
        <f t="shared" si="38"/>
        <v>-1.438580600474304E-3</v>
      </c>
      <c r="U91" s="5">
        <f t="shared" si="39"/>
        <v>0</v>
      </c>
      <c r="V91" s="5">
        <f t="shared" si="40"/>
        <v>0</v>
      </c>
      <c r="W91" s="5">
        <f t="shared" si="41"/>
        <v>-7.0526144190405926E-3</v>
      </c>
      <c r="X91" s="5">
        <f t="shared" si="42"/>
        <v>0</v>
      </c>
    </row>
    <row r="92" spans="1:24" x14ac:dyDescent="0.25">
      <c r="A92" s="1">
        <v>42185</v>
      </c>
      <c r="B92" s="3">
        <v>2105.5500000000002</v>
      </c>
      <c r="C92" s="3">
        <v>4816.38</v>
      </c>
      <c r="D92" s="3">
        <v>2428.1965</v>
      </c>
      <c r="E92" s="6">
        <v>2.3531</v>
      </c>
      <c r="F92" s="5">
        <f t="shared" si="24"/>
        <v>1.9400806832334805E-3</v>
      </c>
      <c r="G92" s="5">
        <f t="shared" si="25"/>
        <v>-7.700681939214471E-3</v>
      </c>
      <c r="H92" s="5">
        <f t="shared" si="26"/>
        <v>-1.157653007825088E-2</v>
      </c>
      <c r="I92" s="5">
        <f t="shared" si="27"/>
        <v>-1.9358153195361605E-2</v>
      </c>
      <c r="J92" s="7">
        <f t="shared" si="28"/>
        <v>-9.6407626224479515E-3</v>
      </c>
      <c r="K92" s="7">
        <f t="shared" si="29"/>
        <v>-1.351661076148436E-2</v>
      </c>
      <c r="L92" s="7">
        <f t="shared" si="30"/>
        <v>-2.1298233878595085E-2</v>
      </c>
      <c r="M92" s="5">
        <f t="shared" si="31"/>
        <v>1.1657471256147134E-2</v>
      </c>
      <c r="N92" s="5">
        <f t="shared" si="32"/>
        <v>7.7816231171107253E-3</v>
      </c>
      <c r="O92" s="5">
        <f t="shared" si="33"/>
        <v>0</v>
      </c>
      <c r="P92" s="5">
        <f t="shared" si="34"/>
        <v>1.3324799016994689E-2</v>
      </c>
      <c r="Q92" s="5">
        <f t="shared" si="35"/>
        <v>-1.2766000892112491E-2</v>
      </c>
      <c r="R92" s="5">
        <f t="shared" si="36"/>
        <v>0</v>
      </c>
      <c r="S92" s="5">
        <f t="shared" si="37"/>
        <v>-7.700681939214471E-3</v>
      </c>
      <c r="T92" s="5">
        <f t="shared" si="38"/>
        <v>-1.157653007825088E-2</v>
      </c>
      <c r="U92" s="5">
        <f t="shared" si="39"/>
        <v>-1.9358153195361605E-2</v>
      </c>
      <c r="V92" s="5">
        <f t="shared" si="40"/>
        <v>-7.700681939214471E-3</v>
      </c>
      <c r="W92" s="5">
        <f t="shared" si="41"/>
        <v>-1.8547499694339109E-2</v>
      </c>
      <c r="X92" s="5">
        <f t="shared" si="42"/>
        <v>-1.9358153195361605E-2</v>
      </c>
    </row>
    <row r="93" spans="1:24" x14ac:dyDescent="0.25">
      <c r="A93" s="1">
        <v>42216</v>
      </c>
      <c r="B93" s="3">
        <v>2119.66</v>
      </c>
      <c r="C93" s="3">
        <v>4840.0600000000004</v>
      </c>
      <c r="D93" s="3">
        <v>2479.0778</v>
      </c>
      <c r="E93" s="6">
        <v>2.1800999999999999</v>
      </c>
      <c r="F93" s="5">
        <f t="shared" si="24"/>
        <v>1.7988457002098279E-3</v>
      </c>
      <c r="G93" s="5">
        <f t="shared" si="25"/>
        <v>6.7013369428414737E-3</v>
      </c>
      <c r="H93" s="5">
        <f t="shared" si="26"/>
        <v>4.9165555873913469E-3</v>
      </c>
      <c r="I93" s="5">
        <f t="shared" si="27"/>
        <v>2.0954358512583315E-2</v>
      </c>
      <c r="J93" s="7">
        <f t="shared" si="28"/>
        <v>4.9024912426316458E-3</v>
      </c>
      <c r="K93" s="7">
        <f t="shared" si="29"/>
        <v>3.117709887181519E-3</v>
      </c>
      <c r="L93" s="7">
        <f t="shared" si="30"/>
        <v>1.9155512812373487E-2</v>
      </c>
      <c r="M93" s="5">
        <f t="shared" si="31"/>
        <v>-1.4253021569741842E-2</v>
      </c>
      <c r="N93" s="5">
        <f t="shared" si="32"/>
        <v>-1.6037802925191968E-2</v>
      </c>
      <c r="O93" s="5">
        <f t="shared" si="33"/>
        <v>0</v>
      </c>
      <c r="P93" s="5">
        <f t="shared" si="34"/>
        <v>-1.5752606862466035E-2</v>
      </c>
      <c r="Q93" s="5">
        <f t="shared" si="35"/>
        <v>2.4426155553319115E-3</v>
      </c>
      <c r="R93" s="5">
        <f t="shared" si="36"/>
        <v>0</v>
      </c>
      <c r="S93" s="5">
        <f t="shared" si="37"/>
        <v>0</v>
      </c>
      <c r="T93" s="5">
        <f t="shared" si="38"/>
        <v>0</v>
      </c>
      <c r="U93" s="5">
        <f t="shared" si="39"/>
        <v>0</v>
      </c>
      <c r="V93" s="5">
        <f t="shared" si="40"/>
        <v>-1.0509498607372825E-3</v>
      </c>
      <c r="W93" s="5">
        <f t="shared" si="41"/>
        <v>-1.3722133920202051E-2</v>
      </c>
      <c r="X93" s="5">
        <f t="shared" si="42"/>
        <v>0</v>
      </c>
    </row>
    <row r="94" spans="1:24" x14ac:dyDescent="0.25">
      <c r="A94" s="1">
        <v>42247</v>
      </c>
      <c r="B94" s="3">
        <v>1990.15</v>
      </c>
      <c r="C94" s="3">
        <v>4819.16</v>
      </c>
      <c r="D94" s="3">
        <v>2329.4949000000001</v>
      </c>
      <c r="E94" s="6">
        <v>2.2179000000000002</v>
      </c>
      <c r="F94" s="5">
        <f t="shared" si="24"/>
        <v>1.8297238402382732E-3</v>
      </c>
      <c r="G94" s="5">
        <f t="shared" si="25"/>
        <v>-6.1099421605351645E-2</v>
      </c>
      <c r="H94" s="5">
        <f t="shared" si="26"/>
        <v>-4.3181282876659788E-3</v>
      </c>
      <c r="I94" s="5">
        <f t="shared" si="27"/>
        <v>-6.0338122506683689E-2</v>
      </c>
      <c r="J94" s="7">
        <f t="shared" si="28"/>
        <v>-6.2929145445589918E-2</v>
      </c>
      <c r="K94" s="7">
        <f t="shared" si="29"/>
        <v>-6.147852127904252E-3</v>
      </c>
      <c r="L94" s="7">
        <f t="shared" si="30"/>
        <v>-6.2167846346921962E-2</v>
      </c>
      <c r="M94" s="5">
        <f t="shared" si="31"/>
        <v>-7.6129909866795575E-4</v>
      </c>
      <c r="N94" s="5">
        <f t="shared" si="32"/>
        <v>5.601999421901771E-2</v>
      </c>
      <c r="O94" s="5">
        <f t="shared" si="33"/>
        <v>0</v>
      </c>
      <c r="P94" s="5">
        <f t="shared" si="34"/>
        <v>4.1054976806885607E-3</v>
      </c>
      <c r="Q94" s="5">
        <f t="shared" si="35"/>
        <v>-3.9568817736679307E-3</v>
      </c>
      <c r="R94" s="5">
        <f t="shared" si="36"/>
        <v>0</v>
      </c>
      <c r="S94" s="5">
        <f t="shared" si="37"/>
        <v>-6.1099421605351645E-2</v>
      </c>
      <c r="T94" s="5">
        <f t="shared" si="38"/>
        <v>-4.3181282876659788E-3</v>
      </c>
      <c r="U94" s="5">
        <f t="shared" si="39"/>
        <v>-6.0338122506683689E-2</v>
      </c>
      <c r="V94" s="5">
        <f t="shared" si="40"/>
        <v>-6.2086159037461619E-2</v>
      </c>
      <c r="W94" s="5">
        <f t="shared" si="41"/>
        <v>-1.7981008273220023E-2</v>
      </c>
      <c r="X94" s="5">
        <f t="shared" si="42"/>
        <v>-6.0338122506683689E-2</v>
      </c>
    </row>
    <row r="95" spans="1:24" x14ac:dyDescent="0.25">
      <c r="A95" s="1">
        <v>42277</v>
      </c>
      <c r="B95" s="3">
        <v>1922.88</v>
      </c>
      <c r="C95" s="3">
        <v>4830.74</v>
      </c>
      <c r="D95" s="3">
        <v>2271.8645000000001</v>
      </c>
      <c r="E95" s="6">
        <v>2.0367999999999999</v>
      </c>
      <c r="F95" s="5">
        <f t="shared" si="24"/>
        <v>1.6816913381272336E-3</v>
      </c>
      <c r="G95" s="5">
        <f t="shared" si="25"/>
        <v>-3.3801472250835407E-2</v>
      </c>
      <c r="H95" s="5">
        <f t="shared" si="26"/>
        <v>2.402908390673808E-3</v>
      </c>
      <c r="I95" s="5">
        <f t="shared" si="27"/>
        <v>-2.4739440296692616E-2</v>
      </c>
      <c r="J95" s="7">
        <f t="shared" si="28"/>
        <v>-3.5483163588962641E-2</v>
      </c>
      <c r="K95" s="7">
        <f t="shared" si="29"/>
        <v>7.2121705254657442E-4</v>
      </c>
      <c r="L95" s="7">
        <f t="shared" si="30"/>
        <v>-2.642113163481985E-2</v>
      </c>
      <c r="M95" s="5">
        <f t="shared" si="31"/>
        <v>-9.0620319541427907E-3</v>
      </c>
      <c r="N95" s="5">
        <f t="shared" si="32"/>
        <v>2.7142348687366424E-2</v>
      </c>
      <c r="O95" s="5">
        <f t="shared" si="33"/>
        <v>0</v>
      </c>
      <c r="P95" s="5">
        <f t="shared" si="34"/>
        <v>-6.9936592196309377E-3</v>
      </c>
      <c r="Q95" s="5">
        <f t="shared" si="35"/>
        <v>1.6523722965971327E-3</v>
      </c>
      <c r="R95" s="5">
        <f t="shared" si="36"/>
        <v>0</v>
      </c>
      <c r="S95" s="5">
        <f t="shared" si="37"/>
        <v>-3.3801472250835407E-2</v>
      </c>
      <c r="T95" s="5">
        <f t="shared" si="38"/>
        <v>0</v>
      </c>
      <c r="U95" s="5">
        <f t="shared" si="39"/>
        <v>-2.4739440296692616E-2</v>
      </c>
      <c r="V95" s="5">
        <f t="shared" si="40"/>
        <v>-9.3789027706431272E-2</v>
      </c>
      <c r="W95" s="5">
        <f t="shared" si="41"/>
        <v>-1.5621306598198714E-2</v>
      </c>
      <c r="X95" s="5">
        <f t="shared" si="42"/>
        <v>-8.3584831424007633E-2</v>
      </c>
    </row>
    <row r="96" spans="1:24" x14ac:dyDescent="0.25">
      <c r="A96" s="1">
        <v>42308</v>
      </c>
      <c r="B96" s="3">
        <v>2069.41</v>
      </c>
      <c r="C96" s="3">
        <v>4845.97</v>
      </c>
      <c r="D96" s="3">
        <v>2463.5012999999999</v>
      </c>
      <c r="E96" s="6">
        <v>2.1421000000000001</v>
      </c>
      <c r="F96" s="5">
        <f t="shared" si="24"/>
        <v>1.7677936277289419E-3</v>
      </c>
      <c r="G96" s="5">
        <f t="shared" si="25"/>
        <v>7.6203403228490396E-2</v>
      </c>
      <c r="H96" s="5">
        <f t="shared" si="26"/>
        <v>3.1527260833745796E-3</v>
      </c>
      <c r="I96" s="5">
        <f t="shared" si="27"/>
        <v>8.4352213787397767E-2</v>
      </c>
      <c r="J96" s="7">
        <f t="shared" si="28"/>
        <v>7.4435609600761454E-2</v>
      </c>
      <c r="K96" s="7">
        <f t="shared" si="29"/>
        <v>1.3849324556456377E-3</v>
      </c>
      <c r="L96" s="7">
        <f t="shared" si="30"/>
        <v>8.2584420159668825E-2</v>
      </c>
      <c r="M96" s="5">
        <f t="shared" si="31"/>
        <v>-8.1488105589073712E-3</v>
      </c>
      <c r="N96" s="5">
        <f t="shared" si="32"/>
        <v>-8.1199487704023188E-2</v>
      </c>
      <c r="O96" s="5">
        <f t="shared" si="33"/>
        <v>0</v>
      </c>
      <c r="P96" s="5">
        <f t="shared" si="34"/>
        <v>-1.4613914526241459E-2</v>
      </c>
      <c r="Q96" s="5">
        <f t="shared" si="35"/>
        <v>-1.5255755790369806E-3</v>
      </c>
      <c r="R96" s="5">
        <f t="shared" si="36"/>
        <v>0</v>
      </c>
      <c r="S96" s="5">
        <f t="shared" si="37"/>
        <v>0</v>
      </c>
      <c r="T96" s="5">
        <f t="shared" si="38"/>
        <v>0</v>
      </c>
      <c r="U96" s="5">
        <f t="shared" si="39"/>
        <v>0</v>
      </c>
      <c r="V96" s="5">
        <f t="shared" si="40"/>
        <v>-2.4732667574662082E-2</v>
      </c>
      <c r="W96" s="5">
        <f t="shared" si="41"/>
        <v>-1.2517830215592718E-2</v>
      </c>
      <c r="X96" s="5">
        <f t="shared" si="42"/>
        <v>-6.2831832062714144E-3</v>
      </c>
    </row>
    <row r="97" spans="1:24" x14ac:dyDescent="0.25">
      <c r="A97" s="1">
        <v>42338</v>
      </c>
      <c r="B97" s="3">
        <v>2096.7199999999998</v>
      </c>
      <c r="C97" s="3">
        <v>4824.4799999999996</v>
      </c>
      <c r="D97" s="3">
        <v>2470.8310000000001</v>
      </c>
      <c r="E97" s="6">
        <v>2.206</v>
      </c>
      <c r="F97" s="5">
        <f t="shared" si="24"/>
        <v>1.8200040733760137E-3</v>
      </c>
      <c r="G97" s="5">
        <f t="shared" si="25"/>
        <v>1.3196998178224728E-2</v>
      </c>
      <c r="H97" s="5">
        <f t="shared" si="26"/>
        <v>-4.4346126781636963E-3</v>
      </c>
      <c r="I97" s="5">
        <f t="shared" si="27"/>
        <v>2.975318097051538E-3</v>
      </c>
      <c r="J97" s="7">
        <f t="shared" si="28"/>
        <v>1.1376994104848714E-2</v>
      </c>
      <c r="K97" s="7">
        <f t="shared" si="29"/>
        <v>-6.25461675153971E-3</v>
      </c>
      <c r="L97" s="7">
        <f t="shared" si="30"/>
        <v>1.1553140236755244E-3</v>
      </c>
      <c r="M97" s="5">
        <f t="shared" si="31"/>
        <v>1.022168008117319E-2</v>
      </c>
      <c r="N97" s="5">
        <f t="shared" si="32"/>
        <v>-7.4099307752152344E-3</v>
      </c>
      <c r="O97" s="5">
        <f t="shared" si="33"/>
        <v>0</v>
      </c>
      <c r="P97" s="5">
        <f t="shared" si="34"/>
        <v>1.0131236565755387E-2</v>
      </c>
      <c r="Q97" s="5">
        <f t="shared" si="35"/>
        <v>-6.2953332782403632E-3</v>
      </c>
      <c r="R97" s="5">
        <f t="shared" si="36"/>
        <v>0</v>
      </c>
      <c r="S97" s="5">
        <f t="shared" si="37"/>
        <v>0</v>
      </c>
      <c r="T97" s="5">
        <f t="shared" si="38"/>
        <v>-4.4346126781636963E-3</v>
      </c>
      <c r="U97" s="5">
        <f t="shared" si="39"/>
        <v>0</v>
      </c>
      <c r="V97" s="5">
        <f t="shared" si="40"/>
        <v>-1.18620663653628E-2</v>
      </c>
      <c r="W97" s="5">
        <f t="shared" si="41"/>
        <v>-1.6896931165179208E-2</v>
      </c>
      <c r="X97" s="5">
        <f t="shared" si="42"/>
        <v>-3.326559577920607E-3</v>
      </c>
    </row>
    <row r="98" spans="1:24" x14ac:dyDescent="0.25">
      <c r="A98" s="1">
        <v>42369</v>
      </c>
      <c r="B98" s="3">
        <v>2073.4499999999998</v>
      </c>
      <c r="C98" s="3">
        <v>4789.95</v>
      </c>
      <c r="D98" s="3">
        <v>2431.6377000000002</v>
      </c>
      <c r="E98" s="6">
        <v>2.2694000000000001</v>
      </c>
      <c r="F98" s="5">
        <f t="shared" si="24"/>
        <v>1.871776423059579E-3</v>
      </c>
      <c r="G98" s="5">
        <f t="shared" si="25"/>
        <v>-1.1098286848029271E-2</v>
      </c>
      <c r="H98" s="5">
        <f t="shared" si="26"/>
        <v>-7.1572480350213796E-3</v>
      </c>
      <c r="I98" s="5">
        <f t="shared" si="27"/>
        <v>-1.586239609265061E-2</v>
      </c>
      <c r="J98" s="7">
        <f t="shared" si="28"/>
        <v>-1.297006327108885E-2</v>
      </c>
      <c r="K98" s="7">
        <f t="shared" si="29"/>
        <v>-9.0290244580809587E-3</v>
      </c>
      <c r="L98" s="7">
        <f t="shared" si="30"/>
        <v>-1.7734172515710189E-2</v>
      </c>
      <c r="M98" s="5">
        <f t="shared" si="31"/>
        <v>4.7641092446213396E-3</v>
      </c>
      <c r="N98" s="5">
        <f t="shared" si="32"/>
        <v>8.7051480576292306E-3</v>
      </c>
      <c r="O98" s="5">
        <f t="shared" si="33"/>
        <v>0</v>
      </c>
      <c r="P98" s="5">
        <f t="shared" si="34"/>
        <v>6.1524252110837091E-3</v>
      </c>
      <c r="Q98" s="5">
        <f t="shared" si="35"/>
        <v>-8.4040221695666269E-3</v>
      </c>
      <c r="R98" s="5">
        <f t="shared" si="36"/>
        <v>0</v>
      </c>
      <c r="S98" s="5">
        <f t="shared" si="37"/>
        <v>-1.1098286848029271E-2</v>
      </c>
      <c r="T98" s="5">
        <f t="shared" si="38"/>
        <v>-7.1572480350213796E-3</v>
      </c>
      <c r="U98" s="5">
        <f t="shared" si="39"/>
        <v>-1.586239609265061E-2</v>
      </c>
      <c r="V98" s="5">
        <f t="shared" si="40"/>
        <v>-2.282870459825892E-2</v>
      </c>
      <c r="W98" s="5">
        <f t="shared" si="41"/>
        <v>-2.3933243672820681E-2</v>
      </c>
      <c r="X98" s="5">
        <f t="shared" si="42"/>
        <v>-1.9136188464920489E-2</v>
      </c>
    </row>
    <row r="99" spans="1:24" x14ac:dyDescent="0.25">
      <c r="A99" s="1">
        <v>42400</v>
      </c>
      <c r="B99" s="3">
        <v>1917.32</v>
      </c>
      <c r="C99" s="3">
        <v>4821.26</v>
      </c>
      <c r="D99" s="3">
        <v>2310.9663999999998</v>
      </c>
      <c r="E99" s="6">
        <v>1.9209000000000001</v>
      </c>
      <c r="F99" s="5">
        <f t="shared" si="24"/>
        <v>1.586827367912047E-3</v>
      </c>
      <c r="G99" s="5">
        <f t="shared" si="25"/>
        <v>-7.5299621403940198E-2</v>
      </c>
      <c r="H99" s="5">
        <f t="shared" si="26"/>
        <v>6.5366026785249609E-3</v>
      </c>
      <c r="I99" s="5">
        <f t="shared" si="27"/>
        <v>-4.9625526039508427E-2</v>
      </c>
      <c r="J99" s="7">
        <f t="shared" si="28"/>
        <v>-7.6886448771852245E-2</v>
      </c>
      <c r="K99" s="7">
        <f t="shared" si="29"/>
        <v>4.9497753106129139E-3</v>
      </c>
      <c r="L99" s="7">
        <f t="shared" si="30"/>
        <v>-5.1212353407420474E-2</v>
      </c>
      <c r="M99" s="5">
        <f t="shared" si="31"/>
        <v>-2.567409536443177E-2</v>
      </c>
      <c r="N99" s="5">
        <f t="shared" si="32"/>
        <v>5.6162128718033388E-2</v>
      </c>
      <c r="O99" s="5">
        <f t="shared" si="33"/>
        <v>0</v>
      </c>
      <c r="P99" s="5">
        <f t="shared" si="34"/>
        <v>-2.1664947046253914E-2</v>
      </c>
      <c r="Q99" s="5">
        <f t="shared" si="35"/>
        <v>6.7546431752673114E-3</v>
      </c>
      <c r="R99" s="5">
        <f t="shared" si="36"/>
        <v>0</v>
      </c>
      <c r="S99" s="5">
        <f t="shared" si="37"/>
        <v>-7.5299621403940198E-2</v>
      </c>
      <c r="T99" s="5">
        <f t="shared" si="38"/>
        <v>0</v>
      </c>
      <c r="U99" s="5">
        <f t="shared" si="39"/>
        <v>-4.9625526039508427E-2</v>
      </c>
      <c r="V99" s="5">
        <f t="shared" si="40"/>
        <v>-9.6409333188807844E-2</v>
      </c>
      <c r="W99" s="5">
        <f t="shared" si="41"/>
        <v>-1.7553083098993283E-2</v>
      </c>
      <c r="X99" s="5">
        <f t="shared" si="42"/>
        <v>-6.7812071085466052E-2</v>
      </c>
    </row>
    <row r="100" spans="1:24" x14ac:dyDescent="0.25">
      <c r="A100" s="1">
        <v>42429</v>
      </c>
      <c r="B100" s="3">
        <v>1905.43</v>
      </c>
      <c r="C100" s="3">
        <v>4837.49</v>
      </c>
      <c r="D100" s="3">
        <v>2307.8524000000002</v>
      </c>
      <c r="E100" s="6">
        <v>1.7347000000000001</v>
      </c>
      <c r="F100" s="5">
        <f t="shared" si="24"/>
        <v>1.4342157115083687E-3</v>
      </c>
      <c r="G100" s="5">
        <f t="shared" si="25"/>
        <v>-6.2013644044811578E-3</v>
      </c>
      <c r="H100" s="5">
        <f t="shared" si="26"/>
        <v>3.3663399194401311E-3</v>
      </c>
      <c r="I100" s="5">
        <f t="shared" si="27"/>
        <v>-1.3474882196468085E-3</v>
      </c>
      <c r="J100" s="7">
        <f t="shared" si="28"/>
        <v>-7.6355801159895265E-3</v>
      </c>
      <c r="K100" s="7">
        <f t="shared" si="29"/>
        <v>1.9321242079317624E-3</v>
      </c>
      <c r="L100" s="7">
        <f t="shared" si="30"/>
        <v>-2.7817039311551772E-3</v>
      </c>
      <c r="M100" s="5">
        <f t="shared" si="31"/>
        <v>-4.8538761848343492E-3</v>
      </c>
      <c r="N100" s="5">
        <f t="shared" si="32"/>
        <v>4.7138281390869397E-3</v>
      </c>
      <c r="O100" s="5">
        <f t="shared" si="33"/>
        <v>0</v>
      </c>
      <c r="P100" s="5">
        <f t="shared" si="34"/>
        <v>-4.6361110774873482E-3</v>
      </c>
      <c r="Q100" s="5">
        <f t="shared" si="35"/>
        <v>2.0301593049401596E-3</v>
      </c>
      <c r="R100" s="5">
        <f t="shared" si="36"/>
        <v>0</v>
      </c>
      <c r="S100" s="5">
        <f t="shared" si="37"/>
        <v>-6.2013644044811578E-3</v>
      </c>
      <c r="T100" s="5">
        <f t="shared" si="38"/>
        <v>0</v>
      </c>
      <c r="U100" s="5">
        <f t="shared" si="39"/>
        <v>-1.3474882196468085E-3</v>
      </c>
      <c r="V100" s="5">
        <f t="shared" si="40"/>
        <v>-0.10201282818619217</v>
      </c>
      <c r="W100" s="5">
        <f t="shared" si="41"/>
        <v>-1.4245832823898574E-2</v>
      </c>
      <c r="X100" s="5">
        <f t="shared" si="42"/>
        <v>-6.9068183338175326E-2</v>
      </c>
    </row>
    <row r="101" spans="1:24" x14ac:dyDescent="0.25">
      <c r="A101" s="1">
        <v>42460</v>
      </c>
      <c r="B101" s="3">
        <v>2060.7199999999998</v>
      </c>
      <c r="C101" s="3">
        <v>4893.3999999999996</v>
      </c>
      <c r="D101" s="3">
        <v>2464.4069</v>
      </c>
      <c r="E101" s="6">
        <v>1.7686999999999999</v>
      </c>
      <c r="F101" s="5">
        <f t="shared" si="24"/>
        <v>1.4621015991715947E-3</v>
      </c>
      <c r="G101" s="5">
        <f t="shared" si="25"/>
        <v>8.1498664343481408E-2</v>
      </c>
      <c r="H101" s="5">
        <f t="shared" si="26"/>
        <v>1.1557646630794061E-2</v>
      </c>
      <c r="I101" s="5">
        <f t="shared" si="27"/>
        <v>6.783557735321355E-2</v>
      </c>
      <c r="J101" s="7">
        <f t="shared" si="28"/>
        <v>8.0036562744309814E-2</v>
      </c>
      <c r="K101" s="7">
        <f t="shared" si="29"/>
        <v>1.0095545031622466E-2</v>
      </c>
      <c r="L101" s="7">
        <f t="shared" si="30"/>
        <v>6.6373475754041955E-2</v>
      </c>
      <c r="M101" s="5">
        <f t="shared" si="31"/>
        <v>1.3663086990267859E-2</v>
      </c>
      <c r="N101" s="5">
        <f t="shared" si="32"/>
        <v>-5.6277930722419489E-2</v>
      </c>
      <c r="O101" s="5">
        <f t="shared" si="33"/>
        <v>0</v>
      </c>
      <c r="P101" s="5">
        <f t="shared" si="34"/>
        <v>8.4670533970844786E-3</v>
      </c>
      <c r="Q101" s="5">
        <f t="shared" si="35"/>
        <v>7.7563564280280399E-3</v>
      </c>
      <c r="R101" s="5">
        <f t="shared" si="36"/>
        <v>0</v>
      </c>
      <c r="S101" s="5">
        <f t="shared" si="37"/>
        <v>0</v>
      </c>
      <c r="T101" s="5">
        <f t="shared" si="38"/>
        <v>0</v>
      </c>
      <c r="U101" s="5">
        <f t="shared" si="39"/>
        <v>0</v>
      </c>
      <c r="V101" s="5">
        <f t="shared" si="40"/>
        <v>-2.8828073085786499E-2</v>
      </c>
      <c r="W101" s="5">
        <f t="shared" si="41"/>
        <v>-2.852834494844525E-3</v>
      </c>
      <c r="X101" s="5">
        <f t="shared" si="42"/>
        <v>-5.9178860784444565E-3</v>
      </c>
    </row>
    <row r="102" spans="1:24" x14ac:dyDescent="0.25">
      <c r="A102" s="1">
        <v>42490</v>
      </c>
      <c r="B102" s="3">
        <v>2071.23</v>
      </c>
      <c r="C102" s="3">
        <v>4920.3100000000004</v>
      </c>
      <c r="D102" s="3">
        <v>2473.9666000000002</v>
      </c>
      <c r="E102" s="6">
        <v>1.8332999999999999</v>
      </c>
      <c r="F102" s="5">
        <f t="shared" si="24"/>
        <v>1.5150612660024265E-3</v>
      </c>
      <c r="G102" s="5">
        <f t="shared" si="25"/>
        <v>5.1001591676695934E-3</v>
      </c>
      <c r="H102" s="5">
        <f t="shared" si="26"/>
        <v>5.4992438795113951E-3</v>
      </c>
      <c r="I102" s="5">
        <f t="shared" si="27"/>
        <v>3.8791077885718117E-3</v>
      </c>
      <c r="J102" s="7">
        <f t="shared" si="28"/>
        <v>3.5850979016671669E-3</v>
      </c>
      <c r="K102" s="7">
        <f t="shared" si="29"/>
        <v>3.9841826135089686E-3</v>
      </c>
      <c r="L102" s="7">
        <f t="shared" si="30"/>
        <v>2.3640465225693852E-3</v>
      </c>
      <c r="M102" s="5">
        <f t="shared" si="31"/>
        <v>1.2210513790977817E-3</v>
      </c>
      <c r="N102" s="5">
        <f t="shared" si="32"/>
        <v>1.6201360909395834E-3</v>
      </c>
      <c r="O102" s="5">
        <f t="shared" si="33"/>
        <v>0</v>
      </c>
      <c r="P102" s="5">
        <f t="shared" si="34"/>
        <v>1.0359824941619071E-3</v>
      </c>
      <c r="Q102" s="5">
        <f t="shared" si="35"/>
        <v>3.9008669422843142E-3</v>
      </c>
      <c r="R102" s="5">
        <f t="shared" si="36"/>
        <v>0</v>
      </c>
      <c r="S102" s="5">
        <f t="shared" si="37"/>
        <v>0</v>
      </c>
      <c r="T102" s="5">
        <f t="shared" si="38"/>
        <v>0</v>
      </c>
      <c r="U102" s="5">
        <f t="shared" si="39"/>
        <v>0</v>
      </c>
      <c r="V102" s="5">
        <f t="shared" si="40"/>
        <v>-2.3874941679351669E-2</v>
      </c>
      <c r="W102" s="5">
        <f t="shared" si="41"/>
        <v>0</v>
      </c>
      <c r="X102" s="5">
        <f t="shared" si="42"/>
        <v>-2.0617344078514011E-3</v>
      </c>
    </row>
    <row r="103" spans="1:24" x14ac:dyDescent="0.25">
      <c r="A103" s="1">
        <v>42521</v>
      </c>
      <c r="B103" s="3">
        <v>2137.9299999999998</v>
      </c>
      <c r="C103" s="3">
        <v>4924.0200000000004</v>
      </c>
      <c r="D103" s="3">
        <v>2518.3849</v>
      </c>
      <c r="E103" s="6">
        <v>1.8458000000000001</v>
      </c>
      <c r="F103" s="5">
        <f t="shared" si="24"/>
        <v>1.5253053233674763E-3</v>
      </c>
      <c r="G103" s="5">
        <f t="shared" si="25"/>
        <v>3.2203087054551993E-2</v>
      </c>
      <c r="H103" s="5">
        <f t="shared" si="26"/>
        <v>7.5401753141579597E-4</v>
      </c>
      <c r="I103" s="5">
        <f t="shared" si="27"/>
        <v>1.7954284427283529E-2</v>
      </c>
      <c r="J103" s="7">
        <f t="shared" si="28"/>
        <v>3.0677781731184517E-2</v>
      </c>
      <c r="K103" s="7">
        <f t="shared" si="29"/>
        <v>-7.7128779195168029E-4</v>
      </c>
      <c r="L103" s="7">
        <f t="shared" si="30"/>
        <v>1.6428979103916053E-2</v>
      </c>
      <c r="M103" s="5">
        <f t="shared" si="31"/>
        <v>1.4248802627268464E-2</v>
      </c>
      <c r="N103" s="5">
        <f t="shared" si="32"/>
        <v>-1.7200266895867733E-2</v>
      </c>
      <c r="O103" s="5">
        <f t="shared" si="33"/>
        <v>0</v>
      </c>
      <c r="P103" s="5">
        <f t="shared" si="34"/>
        <v>1.2962663452607916E-2</v>
      </c>
      <c r="Q103" s="5">
        <f t="shared" si="35"/>
        <v>-1.3502913811411629E-3</v>
      </c>
      <c r="R103" s="5">
        <f t="shared" si="36"/>
        <v>0</v>
      </c>
      <c r="S103" s="5">
        <f t="shared" si="37"/>
        <v>0</v>
      </c>
      <c r="T103" s="5">
        <f t="shared" si="38"/>
        <v>0</v>
      </c>
      <c r="U103" s="5">
        <f t="shared" si="39"/>
        <v>0</v>
      </c>
      <c r="V103" s="5">
        <f t="shared" si="40"/>
        <v>0</v>
      </c>
      <c r="W103" s="5">
        <f t="shared" si="41"/>
        <v>0</v>
      </c>
      <c r="X103" s="5">
        <f t="shared" si="42"/>
        <v>0</v>
      </c>
    </row>
    <row r="104" spans="1:24" x14ac:dyDescent="0.25">
      <c r="A104" s="1">
        <v>42551</v>
      </c>
      <c r="B104" s="3">
        <v>2078.71</v>
      </c>
      <c r="C104" s="3">
        <v>5013.62</v>
      </c>
      <c r="D104" s="3">
        <v>2524.9209999999998</v>
      </c>
      <c r="E104" s="6">
        <v>1.4697</v>
      </c>
      <c r="F104" s="5">
        <f t="shared" si="24"/>
        <v>1.2165765762661707E-3</v>
      </c>
      <c r="G104" s="5">
        <f t="shared" si="25"/>
        <v>-2.7699690822430956E-2</v>
      </c>
      <c r="H104" s="5">
        <f t="shared" si="26"/>
        <v>1.8196514230242711E-2</v>
      </c>
      <c r="I104" s="5">
        <f t="shared" si="27"/>
        <v>2.5953538714433844E-3</v>
      </c>
      <c r="J104" s="7">
        <f t="shared" si="28"/>
        <v>-2.8916267398697126E-2</v>
      </c>
      <c r="K104" s="7">
        <f t="shared" si="29"/>
        <v>1.697993765397654E-2</v>
      </c>
      <c r="L104" s="7">
        <f t="shared" si="30"/>
        <v>1.3787772951772137E-3</v>
      </c>
      <c r="M104" s="5">
        <f t="shared" si="31"/>
        <v>-3.029504469387434E-2</v>
      </c>
      <c r="N104" s="5">
        <f t="shared" si="32"/>
        <v>1.5601160358799326E-2</v>
      </c>
      <c r="O104" s="5">
        <f t="shared" si="33"/>
        <v>0</v>
      </c>
      <c r="P104" s="5">
        <f t="shared" si="34"/>
        <v>-3.0402981984514466E-2</v>
      </c>
      <c r="Q104" s="5">
        <f t="shared" si="35"/>
        <v>1.6931345650934168E-2</v>
      </c>
      <c r="R104" s="5">
        <f t="shared" si="36"/>
        <v>0</v>
      </c>
      <c r="S104" s="5">
        <f t="shared" si="37"/>
        <v>-2.7699690822430956E-2</v>
      </c>
      <c r="T104" s="5">
        <f t="shared" si="38"/>
        <v>0</v>
      </c>
      <c r="U104" s="5">
        <f t="shared" si="39"/>
        <v>0</v>
      </c>
      <c r="V104" s="5">
        <f t="shared" si="40"/>
        <v>-2.7699690822430956E-2</v>
      </c>
      <c r="W104" s="5">
        <f t="shared" si="41"/>
        <v>0</v>
      </c>
      <c r="X104" s="5">
        <f t="shared" si="42"/>
        <v>0</v>
      </c>
    </row>
    <row r="105" spans="1:24" x14ac:dyDescent="0.25">
      <c r="A105" s="1">
        <v>42582</v>
      </c>
      <c r="B105" s="3">
        <v>2222.7600000000002</v>
      </c>
      <c r="C105" s="3">
        <v>5051.84</v>
      </c>
      <c r="D105" s="3">
        <v>2618.0011</v>
      </c>
      <c r="E105" s="6">
        <v>1.4531000000000001</v>
      </c>
      <c r="F105" s="5">
        <f t="shared" si="24"/>
        <v>1.2029259975665507E-3</v>
      </c>
      <c r="G105" s="5">
        <f t="shared" si="25"/>
        <v>6.9297785645905385E-2</v>
      </c>
      <c r="H105" s="5">
        <f t="shared" si="26"/>
        <v>7.6232343097402122E-3</v>
      </c>
      <c r="I105" s="5">
        <f t="shared" si="27"/>
        <v>3.6864559326806656E-2</v>
      </c>
      <c r="J105" s="7">
        <f t="shared" si="28"/>
        <v>6.8094859648338835E-2</v>
      </c>
      <c r="K105" s="7">
        <f t="shared" si="29"/>
        <v>6.4203083121736615E-3</v>
      </c>
      <c r="L105" s="7">
        <f t="shared" si="30"/>
        <v>3.5661633329240106E-2</v>
      </c>
      <c r="M105" s="5">
        <f t="shared" si="31"/>
        <v>3.2433226319098729E-2</v>
      </c>
      <c r="N105" s="5">
        <f t="shared" si="32"/>
        <v>-2.9241325017066444E-2</v>
      </c>
      <c r="O105" s="5">
        <f t="shared" si="33"/>
        <v>0</v>
      </c>
      <c r="P105" s="5">
        <f t="shared" si="34"/>
        <v>2.9641462852421523E-2</v>
      </c>
      <c r="Q105" s="5">
        <f t="shared" si="35"/>
        <v>5.1634917100350942E-3</v>
      </c>
      <c r="R105" s="5">
        <f t="shared" si="36"/>
        <v>0</v>
      </c>
      <c r="S105" s="5">
        <f t="shared" si="37"/>
        <v>0</v>
      </c>
      <c r="T105" s="5">
        <f t="shared" si="38"/>
        <v>0</v>
      </c>
      <c r="U105" s="5">
        <f t="shared" si="39"/>
        <v>0</v>
      </c>
      <c r="V105" s="5">
        <f t="shared" si="40"/>
        <v>0</v>
      </c>
      <c r="W105" s="5">
        <f t="shared" si="41"/>
        <v>0</v>
      </c>
      <c r="X105" s="5">
        <f t="shared" si="42"/>
        <v>0</v>
      </c>
    </row>
    <row r="106" spans="1:24" x14ac:dyDescent="0.25">
      <c r="A106" s="1">
        <v>42613</v>
      </c>
      <c r="B106" s="3">
        <v>2251.66</v>
      </c>
      <c r="C106" s="3">
        <v>5049.3999999999996</v>
      </c>
      <c r="D106" s="3">
        <v>2621.6851999999999</v>
      </c>
      <c r="E106" s="6">
        <v>1.58</v>
      </c>
      <c r="F106" s="5">
        <f t="shared" si="24"/>
        <v>1.3072269593599195E-3</v>
      </c>
      <c r="G106" s="5">
        <f t="shared" si="25"/>
        <v>1.3001853551440457E-2</v>
      </c>
      <c r="H106" s="5">
        <f t="shared" si="26"/>
        <v>-4.8299233546600373E-4</v>
      </c>
      <c r="I106" s="5">
        <f t="shared" si="27"/>
        <v>1.4072186600684322E-3</v>
      </c>
      <c r="J106" s="7">
        <f t="shared" si="28"/>
        <v>1.1694626592080537E-2</v>
      </c>
      <c r="K106" s="7">
        <f t="shared" si="29"/>
        <v>-1.7902192948259232E-3</v>
      </c>
      <c r="L106" s="7">
        <f t="shared" si="30"/>
        <v>9.999170070851271E-5</v>
      </c>
      <c r="M106" s="5">
        <f t="shared" si="31"/>
        <v>1.1594634891372024E-2</v>
      </c>
      <c r="N106" s="5">
        <f t="shared" si="32"/>
        <v>-1.8902109955344359E-3</v>
      </c>
      <c r="O106" s="5">
        <f t="shared" si="33"/>
        <v>0</v>
      </c>
      <c r="P106" s="5">
        <f t="shared" si="34"/>
        <v>1.1586807062107119E-2</v>
      </c>
      <c r="Q106" s="5">
        <f t="shared" si="35"/>
        <v>-1.7937432845536593E-3</v>
      </c>
      <c r="R106" s="5">
        <f t="shared" si="36"/>
        <v>0</v>
      </c>
      <c r="S106" s="5">
        <f t="shared" si="37"/>
        <v>0</v>
      </c>
      <c r="T106" s="5">
        <f t="shared" si="38"/>
        <v>-4.8299233546600373E-4</v>
      </c>
      <c r="U106" s="5">
        <f t="shared" si="39"/>
        <v>0</v>
      </c>
      <c r="V106" s="5">
        <f t="shared" si="40"/>
        <v>0</v>
      </c>
      <c r="W106" s="5">
        <f t="shared" si="41"/>
        <v>-4.8299233546600373E-4</v>
      </c>
      <c r="X106" s="5">
        <f t="shared" si="42"/>
        <v>0</v>
      </c>
    </row>
    <row r="107" spans="1:24" x14ac:dyDescent="0.25">
      <c r="A107" s="1">
        <v>42643</v>
      </c>
      <c r="B107" s="3">
        <v>2299.85</v>
      </c>
      <c r="C107" s="3">
        <v>5050.76</v>
      </c>
      <c r="D107" s="3">
        <v>2622.1747</v>
      </c>
      <c r="E107" s="6">
        <v>1.5944</v>
      </c>
      <c r="F107" s="5">
        <f t="shared" si="24"/>
        <v>1.3190549826853637E-3</v>
      </c>
      <c r="G107" s="5">
        <f t="shared" si="25"/>
        <v>2.1401987866729533E-2</v>
      </c>
      <c r="H107" s="5">
        <f t="shared" si="26"/>
        <v>2.6933893135838716E-4</v>
      </c>
      <c r="I107" s="5">
        <f t="shared" si="27"/>
        <v>1.8671196679154178E-4</v>
      </c>
      <c r="J107" s="7">
        <f t="shared" si="28"/>
        <v>2.0082932884044169E-2</v>
      </c>
      <c r="K107" s="7">
        <f t="shared" si="29"/>
        <v>-1.0497160513269765E-3</v>
      </c>
      <c r="L107" s="7">
        <f t="shared" si="30"/>
        <v>-1.1323430158938219E-3</v>
      </c>
      <c r="M107" s="5">
        <f t="shared" si="31"/>
        <v>2.1215275899937991E-2</v>
      </c>
      <c r="N107" s="5">
        <f t="shared" si="32"/>
        <v>8.2626964566845373E-5</v>
      </c>
      <c r="O107" s="5">
        <f t="shared" si="33"/>
        <v>0</v>
      </c>
      <c r="P107" s="5">
        <f t="shared" si="34"/>
        <v>2.1303921134841673E-2</v>
      </c>
      <c r="Q107" s="5">
        <f t="shared" si="35"/>
        <v>-1.009809087768913E-3</v>
      </c>
      <c r="R107" s="5">
        <f t="shared" si="36"/>
        <v>0</v>
      </c>
      <c r="S107" s="5">
        <f t="shared" si="37"/>
        <v>0</v>
      </c>
      <c r="T107" s="5">
        <f t="shared" si="38"/>
        <v>0</v>
      </c>
      <c r="U107" s="5">
        <f t="shared" si="39"/>
        <v>0</v>
      </c>
      <c r="V107" s="5">
        <f t="shared" si="40"/>
        <v>0</v>
      </c>
      <c r="W107" s="5">
        <f t="shared" si="41"/>
        <v>-2.1378349274714381E-4</v>
      </c>
      <c r="X107" s="5">
        <f t="shared" si="42"/>
        <v>0</v>
      </c>
    </row>
    <row r="108" spans="1:24" x14ac:dyDescent="0.25">
      <c r="A108" s="1">
        <v>42674</v>
      </c>
      <c r="B108" s="3">
        <v>2230.85</v>
      </c>
      <c r="C108" s="3">
        <v>5016.72</v>
      </c>
      <c r="D108" s="3">
        <v>2574.3416000000002</v>
      </c>
      <c r="E108" s="6">
        <v>1.8254999999999999</v>
      </c>
      <c r="F108" s="5">
        <f t="shared" si="24"/>
        <v>1.5086683901486264E-3</v>
      </c>
      <c r="G108" s="5">
        <f t="shared" si="25"/>
        <v>-3.0001956649346684E-2</v>
      </c>
      <c r="H108" s="5">
        <f t="shared" si="26"/>
        <v>-6.7395797860123619E-3</v>
      </c>
      <c r="I108" s="5">
        <f t="shared" si="27"/>
        <v>-1.8241767034057554E-2</v>
      </c>
      <c r="J108" s="7">
        <f t="shared" si="28"/>
        <v>-3.151062503949531E-2</v>
      </c>
      <c r="K108" s="7">
        <f t="shared" si="29"/>
        <v>-8.2482481761609883E-3</v>
      </c>
      <c r="L108" s="7">
        <f t="shared" si="30"/>
        <v>-1.9750435424206181E-2</v>
      </c>
      <c r="M108" s="5">
        <f t="shared" si="31"/>
        <v>-1.1760189615289129E-2</v>
      </c>
      <c r="N108" s="5">
        <f t="shared" si="32"/>
        <v>1.1502187248045193E-2</v>
      </c>
      <c r="O108" s="5">
        <f t="shared" si="33"/>
        <v>0</v>
      </c>
      <c r="P108" s="5">
        <f t="shared" si="34"/>
        <v>-1.0214030930990835E-2</v>
      </c>
      <c r="Q108" s="5">
        <f t="shared" si="35"/>
        <v>-7.5521870924905692E-3</v>
      </c>
      <c r="R108" s="5">
        <f t="shared" si="36"/>
        <v>0</v>
      </c>
      <c r="S108" s="5">
        <f t="shared" si="37"/>
        <v>-3.0001956649346684E-2</v>
      </c>
      <c r="T108" s="5">
        <f t="shared" si="38"/>
        <v>-6.7395797860123619E-3</v>
      </c>
      <c r="U108" s="5">
        <f t="shared" si="39"/>
        <v>-1.8241767034057554E-2</v>
      </c>
      <c r="V108" s="5">
        <f t="shared" si="40"/>
        <v>-3.0001956649346684E-2</v>
      </c>
      <c r="W108" s="5">
        <f t="shared" si="41"/>
        <v>-6.9519224678532554E-3</v>
      </c>
      <c r="X108" s="5">
        <f t="shared" si="42"/>
        <v>-1.8241767034057554E-2</v>
      </c>
    </row>
    <row r="109" spans="1:24" x14ac:dyDescent="0.25">
      <c r="A109" s="1">
        <v>42704</v>
      </c>
      <c r="B109" s="3">
        <v>2206.98</v>
      </c>
      <c r="C109" s="3">
        <v>4904.95</v>
      </c>
      <c r="D109" s="3">
        <v>2669.6855999999998</v>
      </c>
      <c r="E109" s="6">
        <v>2.3809</v>
      </c>
      <c r="F109" s="5">
        <f t="shared" si="24"/>
        <v>1.9627558370083342E-3</v>
      </c>
      <c r="G109" s="5">
        <f t="shared" si="25"/>
        <v>-1.0699957415334915E-2</v>
      </c>
      <c r="H109" s="5">
        <f t="shared" si="26"/>
        <v>-2.2279497360825462E-2</v>
      </c>
      <c r="I109" s="5">
        <f t="shared" si="27"/>
        <v>3.703626589416098E-2</v>
      </c>
      <c r="J109" s="7">
        <f t="shared" si="28"/>
        <v>-1.266271325234325E-2</v>
      </c>
      <c r="K109" s="7">
        <f t="shared" si="29"/>
        <v>-2.4242253197833796E-2</v>
      </c>
      <c r="L109" s="7">
        <f t="shared" si="30"/>
        <v>3.5073510057152646E-2</v>
      </c>
      <c r="M109" s="5">
        <f t="shared" si="31"/>
        <v>-4.7736223309495895E-2</v>
      </c>
      <c r="N109" s="5">
        <f t="shared" si="32"/>
        <v>-5.9315763254986442E-2</v>
      </c>
      <c r="O109" s="5">
        <f t="shared" si="33"/>
        <v>0</v>
      </c>
      <c r="P109" s="5">
        <f t="shared" si="34"/>
        <v>-5.0481945669481269E-2</v>
      </c>
      <c r="Q109" s="5">
        <f t="shared" si="35"/>
        <v>-2.5478342676073146E-2</v>
      </c>
      <c r="R109" s="5">
        <f t="shared" si="36"/>
        <v>0</v>
      </c>
      <c r="S109" s="5">
        <f t="shared" si="37"/>
        <v>-1.0699957415334915E-2</v>
      </c>
      <c r="T109" s="5">
        <f t="shared" si="38"/>
        <v>-2.2279497360825462E-2</v>
      </c>
      <c r="U109" s="5">
        <f t="shared" si="39"/>
        <v>0</v>
      </c>
      <c r="V109" s="5">
        <f t="shared" si="40"/>
        <v>-4.0380894406156886E-2</v>
      </c>
      <c r="W109" s="5">
        <f t="shared" si="41"/>
        <v>-2.9076534490403483E-2</v>
      </c>
      <c r="X109" s="5">
        <f t="shared" si="42"/>
        <v>0</v>
      </c>
    </row>
    <row r="110" spans="1:24" x14ac:dyDescent="0.25">
      <c r="A110" s="1">
        <v>42735</v>
      </c>
      <c r="B110" s="3">
        <v>2169.2399999999998</v>
      </c>
      <c r="C110" s="3">
        <v>4913.7</v>
      </c>
      <c r="D110" s="3">
        <v>2722.2759999999998</v>
      </c>
      <c r="E110" s="6">
        <v>2.4443000000000001</v>
      </c>
      <c r="F110" s="5">
        <f t="shared" si="24"/>
        <v>2.0144471322760538E-3</v>
      </c>
      <c r="G110" s="5">
        <f t="shared" si="25"/>
        <v>-1.7100290895250669E-2</v>
      </c>
      <c r="H110" s="5">
        <f t="shared" si="26"/>
        <v>1.7839121703584482E-3</v>
      </c>
      <c r="I110" s="5">
        <f t="shared" si="27"/>
        <v>1.9699098650417968E-2</v>
      </c>
      <c r="J110" s="7">
        <f t="shared" si="28"/>
        <v>-1.9114738027526723E-2</v>
      </c>
      <c r="K110" s="7">
        <f t="shared" si="29"/>
        <v>-2.3053496191760559E-4</v>
      </c>
      <c r="L110" s="7">
        <f t="shared" si="30"/>
        <v>1.7684651518141914E-2</v>
      </c>
      <c r="M110" s="5">
        <f t="shared" si="31"/>
        <v>-3.6799389545668637E-2</v>
      </c>
      <c r="N110" s="5">
        <f t="shared" si="32"/>
        <v>-1.791518648005952E-2</v>
      </c>
      <c r="O110" s="5">
        <f t="shared" si="33"/>
        <v>0</v>
      </c>
      <c r="P110" s="5">
        <f t="shared" si="34"/>
        <v>-3.8183828771249061E-2</v>
      </c>
      <c r="Q110" s="5">
        <f t="shared" si="35"/>
        <v>-8.5379199072036871E-4</v>
      </c>
      <c r="R110" s="5">
        <f t="shared" si="36"/>
        <v>0</v>
      </c>
      <c r="S110" s="5">
        <f t="shared" si="37"/>
        <v>-1.7100290895250669E-2</v>
      </c>
      <c r="T110" s="5">
        <f t="shared" si="38"/>
        <v>0</v>
      </c>
      <c r="U110" s="5">
        <f t="shared" si="39"/>
        <v>0</v>
      </c>
      <c r="V110" s="5">
        <f t="shared" si="40"/>
        <v>-5.6790660260451875E-2</v>
      </c>
      <c r="W110" s="5">
        <f t="shared" si="41"/>
        <v>-2.7344492303794321E-2</v>
      </c>
      <c r="X110" s="5">
        <f t="shared" si="42"/>
        <v>0</v>
      </c>
    </row>
    <row r="111" spans="1:24" x14ac:dyDescent="0.25">
      <c r="A111" s="1">
        <v>42766</v>
      </c>
      <c r="B111" s="3">
        <v>2307.1999999999998</v>
      </c>
      <c r="C111" s="3">
        <v>4931.54</v>
      </c>
      <c r="D111" s="3">
        <v>2773.9076</v>
      </c>
      <c r="E111" s="6">
        <v>2.4531000000000001</v>
      </c>
      <c r="F111" s="5">
        <f t="shared" si="24"/>
        <v>2.0216196315359092E-3</v>
      </c>
      <c r="G111" s="5">
        <f t="shared" si="25"/>
        <v>6.3598310929173341E-2</v>
      </c>
      <c r="H111" s="5">
        <f t="shared" si="26"/>
        <v>3.6306652827808872E-3</v>
      </c>
      <c r="I111" s="5">
        <f t="shared" si="27"/>
        <v>1.8966335522188071E-2</v>
      </c>
      <c r="J111" s="7">
        <f t="shared" si="28"/>
        <v>6.1576691297637431E-2</v>
      </c>
      <c r="K111" s="7">
        <f t="shared" si="29"/>
        <v>1.609045651244978E-3</v>
      </c>
      <c r="L111" s="7">
        <f t="shared" si="30"/>
        <v>1.6944715890652162E-2</v>
      </c>
      <c r="M111" s="5">
        <f t="shared" si="31"/>
        <v>4.4631975406985269E-2</v>
      </c>
      <c r="N111" s="5">
        <f t="shared" si="32"/>
        <v>-1.5335670239407184E-2</v>
      </c>
      <c r="O111" s="5">
        <f t="shared" si="33"/>
        <v>0</v>
      </c>
      <c r="P111" s="5">
        <f t="shared" si="34"/>
        <v>4.3305461886418053E-2</v>
      </c>
      <c r="Q111" s="5">
        <f t="shared" si="35"/>
        <v>1.0118660421878896E-3</v>
      </c>
      <c r="R111" s="5">
        <f t="shared" si="36"/>
        <v>0</v>
      </c>
      <c r="S111" s="5">
        <f t="shared" si="37"/>
        <v>0</v>
      </c>
      <c r="T111" s="5">
        <f t="shared" si="38"/>
        <v>0</v>
      </c>
      <c r="U111" s="5">
        <f t="shared" si="39"/>
        <v>0</v>
      </c>
      <c r="V111" s="5">
        <f t="shared" si="40"/>
        <v>0</v>
      </c>
      <c r="W111" s="5">
        <f t="shared" si="41"/>
        <v>-2.3813105719896144E-2</v>
      </c>
      <c r="X111" s="5">
        <f t="shared" si="42"/>
        <v>0</v>
      </c>
    </row>
    <row r="112" spans="1:24" x14ac:dyDescent="0.25">
      <c r="A112" s="1">
        <v>42794</v>
      </c>
      <c r="B112" s="3">
        <v>2345.5</v>
      </c>
      <c r="C112" s="3">
        <v>4968.5</v>
      </c>
      <c r="D112" s="3">
        <v>2884.0464000000002</v>
      </c>
      <c r="E112" s="6">
        <v>2.3898999999999999</v>
      </c>
      <c r="F112" s="5">
        <f t="shared" si="24"/>
        <v>1.9700955047707858E-3</v>
      </c>
      <c r="G112" s="5">
        <f t="shared" si="25"/>
        <v>1.660020804438278E-2</v>
      </c>
      <c r="H112" s="5">
        <f t="shared" si="26"/>
        <v>7.4946162861906362E-3</v>
      </c>
      <c r="I112" s="5">
        <f t="shared" si="27"/>
        <v>3.9705287948307966E-2</v>
      </c>
      <c r="J112" s="7">
        <f t="shared" si="28"/>
        <v>1.4630112539611995E-2</v>
      </c>
      <c r="K112" s="7">
        <f t="shared" si="29"/>
        <v>5.5245207814198505E-3</v>
      </c>
      <c r="L112" s="7">
        <f t="shared" si="30"/>
        <v>3.773519244353718E-2</v>
      </c>
      <c r="M112" s="5">
        <f t="shared" si="31"/>
        <v>-2.3105079903925185E-2</v>
      </c>
      <c r="N112" s="5">
        <f t="shared" si="32"/>
        <v>-3.2210671662117329E-2</v>
      </c>
      <c r="O112" s="5">
        <f t="shared" si="33"/>
        <v>0</v>
      </c>
      <c r="P112" s="5">
        <f t="shared" si="34"/>
        <v>-2.6059171509861888E-2</v>
      </c>
      <c r="Q112" s="5">
        <f t="shared" si="35"/>
        <v>4.1946261041324508E-3</v>
      </c>
      <c r="R112" s="5">
        <f t="shared" si="36"/>
        <v>0</v>
      </c>
      <c r="S112" s="5">
        <f t="shared" si="37"/>
        <v>0</v>
      </c>
      <c r="T112" s="5">
        <f t="shared" si="38"/>
        <v>0</v>
      </c>
      <c r="U112" s="5">
        <f t="shared" si="39"/>
        <v>0</v>
      </c>
      <c r="V112" s="5">
        <f t="shared" si="40"/>
        <v>0</v>
      </c>
      <c r="W112" s="5">
        <f t="shared" si="41"/>
        <v>-1.6496959523658594E-2</v>
      </c>
      <c r="X112" s="5">
        <f t="shared" si="42"/>
        <v>0</v>
      </c>
    </row>
    <row r="113" spans="1:24" x14ac:dyDescent="0.25">
      <c r="A113" s="1">
        <v>42825</v>
      </c>
      <c r="B113" s="3">
        <v>2396.4</v>
      </c>
      <c r="C113" s="3">
        <v>4967.83</v>
      </c>
      <c r="D113" s="3">
        <v>2887.4106000000002</v>
      </c>
      <c r="E113" s="6">
        <v>2.3874</v>
      </c>
      <c r="F113" s="5">
        <f t="shared" si="24"/>
        <v>1.9680567674933425E-3</v>
      </c>
      <c r="G113" s="5">
        <f t="shared" si="25"/>
        <v>2.1701129823065379E-2</v>
      </c>
      <c r="H113" s="5">
        <f t="shared" si="26"/>
        <v>-1.3484955217879513E-4</v>
      </c>
      <c r="I113" s="5">
        <f t="shared" si="27"/>
        <v>1.1664860870477245E-3</v>
      </c>
      <c r="J113" s="7">
        <f t="shared" si="28"/>
        <v>1.9733073055572037E-2</v>
      </c>
      <c r="K113" s="7">
        <f t="shared" si="29"/>
        <v>-2.1029063196721376E-3</v>
      </c>
      <c r="L113" s="7">
        <f t="shared" si="30"/>
        <v>-8.0157068044561797E-4</v>
      </c>
      <c r="M113" s="5">
        <f t="shared" si="31"/>
        <v>2.0534643736017655E-2</v>
      </c>
      <c r="N113" s="5">
        <f t="shared" si="32"/>
        <v>-1.3013356392265196E-3</v>
      </c>
      <c r="O113" s="5">
        <f t="shared" si="33"/>
        <v>0</v>
      </c>
      <c r="P113" s="5">
        <f t="shared" si="34"/>
        <v>2.0597394528191631E-2</v>
      </c>
      <c r="Q113" s="5">
        <f t="shared" si="35"/>
        <v>-2.0746567067149672E-3</v>
      </c>
      <c r="R113" s="5">
        <f t="shared" si="36"/>
        <v>0</v>
      </c>
      <c r="S113" s="5">
        <f t="shared" si="37"/>
        <v>0</v>
      </c>
      <c r="T113" s="5">
        <f t="shared" si="38"/>
        <v>-1.3484955217879513E-4</v>
      </c>
      <c r="U113" s="5">
        <f t="shared" si="39"/>
        <v>0</v>
      </c>
      <c r="V113" s="5">
        <f t="shared" si="40"/>
        <v>0</v>
      </c>
      <c r="W113" s="5">
        <f t="shared" si="41"/>
        <v>-1.6629584468233261E-2</v>
      </c>
      <c r="X113" s="5">
        <f t="shared" si="42"/>
        <v>0</v>
      </c>
    </row>
    <row r="114" spans="1:24" x14ac:dyDescent="0.25">
      <c r="A114" s="1">
        <v>42855</v>
      </c>
      <c r="B114" s="3">
        <v>2471.89</v>
      </c>
      <c r="C114" s="3">
        <v>5011.5600000000004</v>
      </c>
      <c r="D114" s="3">
        <v>2917.0673000000002</v>
      </c>
      <c r="E114" s="6">
        <v>2.2801999999999998</v>
      </c>
      <c r="F114" s="5">
        <f t="shared" si="24"/>
        <v>1.8805927548144474E-3</v>
      </c>
      <c r="G114" s="5">
        <f t="shared" si="25"/>
        <v>3.1501418794858793E-2</v>
      </c>
      <c r="H114" s="5">
        <f t="shared" si="26"/>
        <v>8.802636161060251E-3</v>
      </c>
      <c r="I114" s="5">
        <f t="shared" si="27"/>
        <v>1.0271036616683382E-2</v>
      </c>
      <c r="J114" s="7">
        <f t="shared" si="28"/>
        <v>2.9620826040044346E-2</v>
      </c>
      <c r="K114" s="7">
        <f t="shared" si="29"/>
        <v>6.9220434062458036E-3</v>
      </c>
      <c r="L114" s="7">
        <f t="shared" si="30"/>
        <v>8.3904438618689348E-3</v>
      </c>
      <c r="M114" s="5">
        <f t="shared" si="31"/>
        <v>2.1230382178175411E-2</v>
      </c>
      <c r="N114" s="5">
        <f t="shared" si="32"/>
        <v>-1.4684004556231312E-3</v>
      </c>
      <c r="O114" s="5">
        <f t="shared" si="33"/>
        <v>0</v>
      </c>
      <c r="P114" s="5">
        <f t="shared" si="34"/>
        <v>2.0573538044691329E-2</v>
      </c>
      <c r="Q114" s="5">
        <f t="shared" si="35"/>
        <v>6.626340485194733E-3</v>
      </c>
      <c r="R114" s="5">
        <f t="shared" si="36"/>
        <v>0</v>
      </c>
      <c r="S114" s="5">
        <f t="shared" si="37"/>
        <v>0</v>
      </c>
      <c r="T114" s="5">
        <f t="shared" si="38"/>
        <v>0</v>
      </c>
      <c r="U114" s="5">
        <f t="shared" si="39"/>
        <v>0</v>
      </c>
      <c r="V114" s="5">
        <f t="shared" si="40"/>
        <v>0</v>
      </c>
      <c r="W114" s="5">
        <f t="shared" si="41"/>
        <v>-7.9733324887565349E-3</v>
      </c>
      <c r="X114" s="5">
        <f t="shared" si="42"/>
        <v>0</v>
      </c>
    </row>
    <row r="115" spans="1:24" x14ac:dyDescent="0.25">
      <c r="A115" s="1">
        <v>42886</v>
      </c>
      <c r="B115" s="3">
        <v>2580.16</v>
      </c>
      <c r="C115" s="3">
        <v>5054.59</v>
      </c>
      <c r="D115" s="3">
        <v>2958.1163000000001</v>
      </c>
      <c r="E115" s="6">
        <v>2.2027999999999999</v>
      </c>
      <c r="F115" s="5">
        <f t="shared" si="24"/>
        <v>1.8173901775691004E-3</v>
      </c>
      <c r="G115" s="5">
        <f t="shared" si="25"/>
        <v>4.3800492740372787E-2</v>
      </c>
      <c r="H115" s="5">
        <f t="shared" si="26"/>
        <v>8.5861488239189487E-3</v>
      </c>
      <c r="I115" s="5">
        <f t="shared" si="27"/>
        <v>1.407200992585933E-2</v>
      </c>
      <c r="J115" s="7">
        <f t="shared" si="28"/>
        <v>4.1983102562803687E-2</v>
      </c>
      <c r="K115" s="7">
        <f t="shared" si="29"/>
        <v>6.7687586463498484E-3</v>
      </c>
      <c r="L115" s="7">
        <f t="shared" si="30"/>
        <v>1.225461974829023E-2</v>
      </c>
      <c r="M115" s="5">
        <f t="shared" si="31"/>
        <v>2.9728482814513457E-2</v>
      </c>
      <c r="N115" s="5">
        <f t="shared" si="32"/>
        <v>-5.4858611019403813E-3</v>
      </c>
      <c r="O115" s="5">
        <f t="shared" si="33"/>
        <v>0</v>
      </c>
      <c r="P115" s="5">
        <f t="shared" si="34"/>
        <v>2.8769132484273645E-2</v>
      </c>
      <c r="Q115" s="5">
        <f t="shared" si="35"/>
        <v>6.3368712616540422E-3</v>
      </c>
      <c r="R115" s="5">
        <f t="shared" si="36"/>
        <v>0</v>
      </c>
      <c r="S115" s="5">
        <f t="shared" si="37"/>
        <v>0</v>
      </c>
      <c r="T115" s="5">
        <f t="shared" si="38"/>
        <v>0</v>
      </c>
      <c r="U115" s="5">
        <f t="shared" si="39"/>
        <v>0</v>
      </c>
      <c r="V115" s="5">
        <f t="shared" si="40"/>
        <v>0</v>
      </c>
      <c r="W115" s="5">
        <f t="shared" si="41"/>
        <v>0</v>
      </c>
      <c r="X115" s="5">
        <f t="shared" si="42"/>
        <v>0</v>
      </c>
    </row>
    <row r="116" spans="1:24" x14ac:dyDescent="0.25">
      <c r="A116" s="1">
        <v>42916</v>
      </c>
      <c r="B116" s="3">
        <v>2595.9</v>
      </c>
      <c r="C116" s="3">
        <v>5055.59</v>
      </c>
      <c r="D116" s="3">
        <v>2976.5776000000001</v>
      </c>
      <c r="E116" s="6">
        <v>2.3037000000000001</v>
      </c>
      <c r="F116" s="5">
        <f t="shared" si="24"/>
        <v>1.8997734914267816E-3</v>
      </c>
      <c r="G116" s="5">
        <f t="shared" si="25"/>
        <v>6.1003968746125015E-3</v>
      </c>
      <c r="H116" s="5">
        <f t="shared" si="26"/>
        <v>1.9783998306488471E-4</v>
      </c>
      <c r="I116" s="5">
        <f t="shared" si="27"/>
        <v>6.2408972899408166E-3</v>
      </c>
      <c r="J116" s="7">
        <f t="shared" si="28"/>
        <v>4.2006233831857198E-3</v>
      </c>
      <c r="K116" s="7">
        <f t="shared" si="29"/>
        <v>-1.7019335083618969E-3</v>
      </c>
      <c r="L116" s="7">
        <f t="shared" si="30"/>
        <v>4.341123798514035E-3</v>
      </c>
      <c r="M116" s="5">
        <f t="shared" si="31"/>
        <v>-1.4050041532831514E-4</v>
      </c>
      <c r="N116" s="5">
        <f t="shared" si="32"/>
        <v>-6.0430573068759319E-3</v>
      </c>
      <c r="O116" s="5">
        <f t="shared" si="33"/>
        <v>0</v>
      </c>
      <c r="P116" s="5">
        <f t="shared" si="34"/>
        <v>-4.8034437909531911E-4</v>
      </c>
      <c r="Q116" s="5">
        <f t="shared" si="35"/>
        <v>-1.8549269624625463E-3</v>
      </c>
      <c r="R116" s="5">
        <f t="shared" si="36"/>
        <v>0</v>
      </c>
      <c r="S116" s="5">
        <f t="shared" si="37"/>
        <v>0</v>
      </c>
      <c r="T116" s="5">
        <f t="shared" si="38"/>
        <v>0</v>
      </c>
      <c r="U116" s="5">
        <f t="shared" si="39"/>
        <v>0</v>
      </c>
      <c r="V116" s="5">
        <f t="shared" si="40"/>
        <v>0</v>
      </c>
      <c r="W116" s="5">
        <f t="shared" si="41"/>
        <v>0</v>
      </c>
      <c r="X116" s="5">
        <f t="shared" si="42"/>
        <v>0</v>
      </c>
    </row>
    <row r="117" spans="1:24" x14ac:dyDescent="0.25">
      <c r="A117" s="1">
        <v>42947</v>
      </c>
      <c r="B117" s="3">
        <v>2685.71</v>
      </c>
      <c r="C117" s="3">
        <v>5081.07</v>
      </c>
      <c r="D117" s="3">
        <v>3037.7826</v>
      </c>
      <c r="E117" s="6">
        <v>2.2942</v>
      </c>
      <c r="F117" s="5">
        <f t="shared" si="24"/>
        <v>1.8920200630141437E-3</v>
      </c>
      <c r="G117" s="5">
        <f t="shared" si="25"/>
        <v>3.4596864285989515E-2</v>
      </c>
      <c r="H117" s="5">
        <f t="shared" si="26"/>
        <v>5.0399656617723387E-3</v>
      </c>
      <c r="I117" s="5">
        <f t="shared" si="27"/>
        <v>2.0562205399919709E-2</v>
      </c>
      <c r="J117" s="7">
        <f t="shared" si="28"/>
        <v>3.2704844222975371E-2</v>
      </c>
      <c r="K117" s="7">
        <f t="shared" si="29"/>
        <v>3.147945598758195E-3</v>
      </c>
      <c r="L117" s="7">
        <f t="shared" si="30"/>
        <v>1.8670185336905565E-2</v>
      </c>
      <c r="M117" s="5">
        <f t="shared" si="31"/>
        <v>1.4034658886069806E-2</v>
      </c>
      <c r="N117" s="5">
        <f t="shared" si="32"/>
        <v>-1.552223973814737E-2</v>
      </c>
      <c r="O117" s="5">
        <f t="shared" si="33"/>
        <v>0</v>
      </c>
      <c r="P117" s="5">
        <f t="shared" si="34"/>
        <v>1.2573067352713754E-2</v>
      </c>
      <c r="Q117" s="5">
        <f t="shared" si="35"/>
        <v>2.4899555768264944E-3</v>
      </c>
      <c r="R117" s="5">
        <f t="shared" si="36"/>
        <v>0</v>
      </c>
      <c r="S117" s="5">
        <f t="shared" si="37"/>
        <v>0</v>
      </c>
      <c r="T117" s="5">
        <f t="shared" si="38"/>
        <v>0</v>
      </c>
      <c r="U117" s="5">
        <f t="shared" si="39"/>
        <v>0</v>
      </c>
      <c r="V117" s="5">
        <f t="shared" si="40"/>
        <v>0</v>
      </c>
      <c r="W117" s="5">
        <f t="shared" si="41"/>
        <v>0</v>
      </c>
      <c r="X117" s="5">
        <f t="shared" si="42"/>
        <v>0</v>
      </c>
    </row>
    <row r="118" spans="1:24" x14ac:dyDescent="0.25">
      <c r="A118" s="1">
        <v>42978</v>
      </c>
      <c r="B118" s="3">
        <v>2717.4</v>
      </c>
      <c r="C118" s="3">
        <v>5125.91</v>
      </c>
      <c r="D118" s="3">
        <v>3047.0816</v>
      </c>
      <c r="E118" s="6">
        <v>2.117</v>
      </c>
      <c r="F118" s="5">
        <f t="shared" si="24"/>
        <v>1.7472771087070349E-3</v>
      </c>
      <c r="G118" s="5">
        <f t="shared" si="25"/>
        <v>1.1799486914074953E-2</v>
      </c>
      <c r="H118" s="5">
        <f t="shared" si="26"/>
        <v>8.8249128628419271E-3</v>
      </c>
      <c r="I118" s="5">
        <f t="shared" si="27"/>
        <v>3.0611143799428309E-3</v>
      </c>
      <c r="J118" s="7">
        <f t="shared" si="28"/>
        <v>1.0052209805367918E-2</v>
      </c>
      <c r="K118" s="7">
        <f t="shared" si="29"/>
        <v>7.0776357541348922E-3</v>
      </c>
      <c r="L118" s="7">
        <f t="shared" si="30"/>
        <v>1.313837271235796E-3</v>
      </c>
      <c r="M118" s="5">
        <f t="shared" si="31"/>
        <v>8.7383725341321217E-3</v>
      </c>
      <c r="N118" s="5">
        <f t="shared" si="32"/>
        <v>5.7637984828990962E-3</v>
      </c>
      <c r="O118" s="5">
        <f t="shared" si="33"/>
        <v>0</v>
      </c>
      <c r="P118" s="5">
        <f t="shared" si="34"/>
        <v>8.6355190596114385E-3</v>
      </c>
      <c r="Q118" s="5">
        <f t="shared" si="35"/>
        <v>7.0313324208087745E-3</v>
      </c>
      <c r="R118" s="5">
        <f t="shared" si="36"/>
        <v>0</v>
      </c>
      <c r="S118" s="5">
        <f t="shared" si="37"/>
        <v>0</v>
      </c>
      <c r="T118" s="5">
        <f t="shared" si="38"/>
        <v>0</v>
      </c>
      <c r="U118" s="5">
        <f t="shared" si="39"/>
        <v>0</v>
      </c>
      <c r="V118" s="5">
        <f t="shared" si="40"/>
        <v>0</v>
      </c>
      <c r="W118" s="5">
        <f t="shared" si="41"/>
        <v>0</v>
      </c>
      <c r="X118" s="5">
        <f t="shared" si="42"/>
        <v>0</v>
      </c>
    </row>
    <row r="119" spans="1:24" x14ac:dyDescent="0.25">
      <c r="A119" s="1">
        <v>43008</v>
      </c>
      <c r="B119" s="3">
        <v>2735.06</v>
      </c>
      <c r="C119" s="3">
        <v>5106.2700000000004</v>
      </c>
      <c r="D119" s="3">
        <v>3109.9380000000001</v>
      </c>
      <c r="E119" s="6">
        <v>2.3336000000000001</v>
      </c>
      <c r="F119" s="5">
        <f t="shared" si="24"/>
        <v>1.9241720803759854E-3</v>
      </c>
      <c r="G119" s="5">
        <f t="shared" si="25"/>
        <v>6.4988592036505644E-3</v>
      </c>
      <c r="H119" s="5">
        <f t="shared" si="26"/>
        <v>-3.8315147944461003E-3</v>
      </c>
      <c r="I119" s="5">
        <f t="shared" si="27"/>
        <v>2.0628394067293776E-2</v>
      </c>
      <c r="J119" s="7">
        <f t="shared" si="28"/>
        <v>4.5746871232745789E-3</v>
      </c>
      <c r="K119" s="7">
        <f t="shared" si="29"/>
        <v>-5.7556868748220857E-3</v>
      </c>
      <c r="L119" s="7">
        <f t="shared" si="30"/>
        <v>1.8704221986917791E-2</v>
      </c>
      <c r="M119" s="5">
        <f t="shared" si="31"/>
        <v>-1.4129534863643212E-2</v>
      </c>
      <c r="N119" s="5">
        <f t="shared" si="32"/>
        <v>-2.4459908861739876E-2</v>
      </c>
      <c r="O119" s="5">
        <f t="shared" si="33"/>
        <v>0</v>
      </c>
      <c r="P119" s="5">
        <f t="shared" si="34"/>
        <v>-1.5593790948988651E-2</v>
      </c>
      <c r="Q119" s="5">
        <f t="shared" si="35"/>
        <v>-6.4148764443578352E-3</v>
      </c>
      <c r="R119" s="5">
        <f t="shared" si="36"/>
        <v>0</v>
      </c>
      <c r="S119" s="5">
        <f t="shared" si="37"/>
        <v>0</v>
      </c>
      <c r="T119" s="5">
        <f t="shared" si="38"/>
        <v>-3.8315147944461003E-3</v>
      </c>
      <c r="U119" s="5">
        <f t="shared" si="39"/>
        <v>0</v>
      </c>
      <c r="V119" s="5">
        <f t="shared" si="40"/>
        <v>0</v>
      </c>
      <c r="W119" s="5">
        <f t="shared" si="41"/>
        <v>-3.8315147944461003E-3</v>
      </c>
      <c r="X119" s="5">
        <f t="shared" si="42"/>
        <v>0</v>
      </c>
    </row>
    <row r="120" spans="1:24" x14ac:dyDescent="0.25">
      <c r="A120" s="1">
        <v>43039</v>
      </c>
      <c r="B120" s="3">
        <v>2772.8</v>
      </c>
      <c r="C120" s="3">
        <v>5112.16</v>
      </c>
      <c r="D120" s="3">
        <v>3182.5045</v>
      </c>
      <c r="E120" s="6">
        <v>2.3793000000000002</v>
      </c>
      <c r="F120" s="5">
        <f t="shared" si="24"/>
        <v>1.9614509452654527E-3</v>
      </c>
      <c r="G120" s="5">
        <f t="shared" si="25"/>
        <v>1.379860039633507E-2</v>
      </c>
      <c r="H120" s="5">
        <f t="shared" si="26"/>
        <v>1.1534838541635839E-3</v>
      </c>
      <c r="I120" s="5">
        <f t="shared" si="27"/>
        <v>2.3333744917101162E-2</v>
      </c>
      <c r="J120" s="7">
        <f t="shared" si="28"/>
        <v>1.1837149451069617E-2</v>
      </c>
      <c r="K120" s="7">
        <f t="shared" si="29"/>
        <v>-8.0796709110186882E-4</v>
      </c>
      <c r="L120" s="7">
        <f t="shared" si="30"/>
        <v>2.137229397183571E-2</v>
      </c>
      <c r="M120" s="5">
        <f t="shared" si="31"/>
        <v>-9.5351445207660923E-3</v>
      </c>
      <c r="N120" s="5">
        <f t="shared" si="32"/>
        <v>-2.2180261062937578E-2</v>
      </c>
      <c r="O120" s="5">
        <f t="shared" si="33"/>
        <v>0</v>
      </c>
      <c r="P120" s="5">
        <f t="shared" si="34"/>
        <v>-1.120827006044052E-2</v>
      </c>
      <c r="Q120" s="5">
        <f t="shared" si="35"/>
        <v>-1.561187047170592E-3</v>
      </c>
      <c r="R120" s="5">
        <f t="shared" si="36"/>
        <v>0</v>
      </c>
      <c r="S120" s="5">
        <f t="shared" si="37"/>
        <v>0</v>
      </c>
      <c r="T120" s="5">
        <f t="shared" si="38"/>
        <v>0</v>
      </c>
      <c r="U120" s="5">
        <f t="shared" si="39"/>
        <v>0</v>
      </c>
      <c r="V120" s="5">
        <f t="shared" si="40"/>
        <v>0</v>
      </c>
      <c r="W120" s="5">
        <f t="shared" si="41"/>
        <v>-2.6824505307349034E-3</v>
      </c>
      <c r="X120" s="5">
        <f t="shared" si="42"/>
        <v>0</v>
      </c>
    </row>
    <row r="121" spans="1:24" x14ac:dyDescent="0.25">
      <c r="A121" s="1">
        <v>43069</v>
      </c>
      <c r="B121" s="3">
        <v>2817.16</v>
      </c>
      <c r="C121" s="3">
        <v>5108.3999999999996</v>
      </c>
      <c r="D121" s="3">
        <v>3280.1161999999999</v>
      </c>
      <c r="E121" s="6">
        <v>2.4097</v>
      </c>
      <c r="F121" s="5">
        <f t="shared" si="24"/>
        <v>1.9862406923831788E-3</v>
      </c>
      <c r="G121" s="5">
        <f t="shared" si="25"/>
        <v>1.599826889786482E-2</v>
      </c>
      <c r="H121" s="5">
        <f t="shared" si="26"/>
        <v>-7.3550123626808794E-4</v>
      </c>
      <c r="I121" s="5">
        <f t="shared" si="27"/>
        <v>3.0671347047584563E-2</v>
      </c>
      <c r="J121" s="7">
        <f t="shared" si="28"/>
        <v>1.4012028205481641E-2</v>
      </c>
      <c r="K121" s="7">
        <f t="shared" si="29"/>
        <v>-2.7217419286512667E-3</v>
      </c>
      <c r="L121" s="7">
        <f t="shared" si="30"/>
        <v>2.8685106355201384E-2</v>
      </c>
      <c r="M121" s="5">
        <f t="shared" si="31"/>
        <v>-1.4673078149719743E-2</v>
      </c>
      <c r="N121" s="5">
        <f t="shared" si="32"/>
        <v>-3.1406848283852651E-2</v>
      </c>
      <c r="O121" s="5">
        <f t="shared" si="33"/>
        <v>0</v>
      </c>
      <c r="P121" s="5">
        <f t="shared" si="34"/>
        <v>-1.6918685669175097E-2</v>
      </c>
      <c r="Q121" s="5">
        <f t="shared" si="35"/>
        <v>-3.7326860311965508E-3</v>
      </c>
      <c r="R121" s="5">
        <f t="shared" si="36"/>
        <v>0</v>
      </c>
      <c r="S121" s="5">
        <f t="shared" si="37"/>
        <v>0</v>
      </c>
      <c r="T121" s="5">
        <f t="shared" si="38"/>
        <v>-7.3550123626808794E-4</v>
      </c>
      <c r="U121" s="5">
        <f t="shared" si="39"/>
        <v>0</v>
      </c>
      <c r="V121" s="5">
        <f t="shared" si="40"/>
        <v>0</v>
      </c>
      <c r="W121" s="5">
        <f t="shared" si="41"/>
        <v>-3.415978821321386E-3</v>
      </c>
      <c r="X121" s="5">
        <f t="shared" si="42"/>
        <v>0</v>
      </c>
    </row>
    <row r="122" spans="1:24" x14ac:dyDescent="0.25">
      <c r="A122" s="1">
        <v>43100</v>
      </c>
      <c r="B122" s="3">
        <v>2855.76</v>
      </c>
      <c r="C122" s="3">
        <v>5131.83</v>
      </c>
      <c r="D122" s="3">
        <v>3316.3521000000001</v>
      </c>
      <c r="E122" s="6">
        <v>2.4054000000000002</v>
      </c>
      <c r="F122" s="5">
        <f t="shared" si="24"/>
        <v>1.9827346575111982E-3</v>
      </c>
      <c r="G122" s="5">
        <f t="shared" si="25"/>
        <v>1.3701742180068033E-2</v>
      </c>
      <c r="H122" s="5">
        <f t="shared" si="26"/>
        <v>4.5865633074935186E-3</v>
      </c>
      <c r="I122" s="5">
        <f t="shared" si="27"/>
        <v>1.1047139122693395E-2</v>
      </c>
      <c r="J122" s="7">
        <f t="shared" si="28"/>
        <v>1.1719007522556835E-2</v>
      </c>
      <c r="K122" s="7">
        <f t="shared" si="29"/>
        <v>2.6038286499823204E-3</v>
      </c>
      <c r="L122" s="7">
        <f t="shared" si="30"/>
        <v>9.0644044651821964E-3</v>
      </c>
      <c r="M122" s="5">
        <f t="shared" si="31"/>
        <v>2.6546030573746382E-3</v>
      </c>
      <c r="N122" s="5">
        <f t="shared" si="32"/>
        <v>-6.460575815199876E-3</v>
      </c>
      <c r="O122" s="5">
        <f t="shared" si="33"/>
        <v>0</v>
      </c>
      <c r="P122" s="5">
        <f t="shared" si="34"/>
        <v>1.944998059772567E-3</v>
      </c>
      <c r="Q122" s="5">
        <f t="shared" si="35"/>
        <v>2.2843734552310739E-3</v>
      </c>
      <c r="R122" s="5">
        <f t="shared" si="36"/>
        <v>0</v>
      </c>
      <c r="S122" s="5">
        <f t="shared" si="37"/>
        <v>0</v>
      </c>
      <c r="T122" s="5">
        <f t="shared" si="38"/>
        <v>0</v>
      </c>
      <c r="U122" s="5">
        <f t="shared" si="39"/>
        <v>0</v>
      </c>
      <c r="V122" s="5">
        <f t="shared" si="40"/>
        <v>0</v>
      </c>
      <c r="W122" s="5">
        <f t="shared" si="41"/>
        <v>0</v>
      </c>
      <c r="X122" s="5">
        <f t="shared" si="42"/>
        <v>0</v>
      </c>
    </row>
    <row r="123" spans="1:24" x14ac:dyDescent="0.25">
      <c r="A123" s="1">
        <v>43131</v>
      </c>
      <c r="B123" s="3">
        <v>3072.51</v>
      </c>
      <c r="C123" s="3">
        <v>5085.6899999999996</v>
      </c>
      <c r="D123" s="3">
        <v>3506.1541000000002</v>
      </c>
      <c r="E123" s="6">
        <v>2.7050000000000001</v>
      </c>
      <c r="F123" s="5">
        <f t="shared" si="24"/>
        <v>2.2266933454129223E-3</v>
      </c>
      <c r="G123" s="5">
        <f t="shared" si="25"/>
        <v>7.5899235229851314E-2</v>
      </c>
      <c r="H123" s="5">
        <f t="shared" si="26"/>
        <v>-8.990944750703056E-3</v>
      </c>
      <c r="I123" s="5">
        <f t="shared" si="27"/>
        <v>5.7232161808150606E-2</v>
      </c>
      <c r="J123" s="7">
        <f t="shared" si="28"/>
        <v>7.3672541884438392E-2</v>
      </c>
      <c r="K123" s="7">
        <f t="shared" si="29"/>
        <v>-1.1217638096115978E-2</v>
      </c>
      <c r="L123" s="7">
        <f t="shared" si="30"/>
        <v>5.5005468462737683E-2</v>
      </c>
      <c r="M123" s="5">
        <f t="shared" si="31"/>
        <v>1.8667073421700708E-2</v>
      </c>
      <c r="N123" s="5">
        <f t="shared" si="32"/>
        <v>-6.6223106558853662E-2</v>
      </c>
      <c r="O123" s="5">
        <f t="shared" si="33"/>
        <v>0</v>
      </c>
      <c r="P123" s="5">
        <f t="shared" si="34"/>
        <v>1.4360981888988281E-2</v>
      </c>
      <c r="Q123" s="5">
        <f t="shared" si="35"/>
        <v>-1.3156186040180413E-2</v>
      </c>
      <c r="R123" s="5">
        <f t="shared" si="36"/>
        <v>0</v>
      </c>
      <c r="S123" s="5">
        <f t="shared" si="37"/>
        <v>0</v>
      </c>
      <c r="T123" s="5">
        <f t="shared" si="38"/>
        <v>-8.990944750703056E-3</v>
      </c>
      <c r="U123" s="5">
        <f t="shared" si="39"/>
        <v>0</v>
      </c>
      <c r="V123" s="5">
        <f t="shared" si="40"/>
        <v>0</v>
      </c>
      <c r="W123" s="5">
        <f t="shared" si="41"/>
        <v>-8.990944750703056E-3</v>
      </c>
      <c r="X123" s="5">
        <f t="shared" si="42"/>
        <v>0</v>
      </c>
    </row>
    <row r="124" spans="1:24" x14ac:dyDescent="0.25">
      <c r="A124" s="1">
        <v>43159</v>
      </c>
      <c r="B124" s="3">
        <v>3001.84</v>
      </c>
      <c r="C124" s="3">
        <v>5038.6400000000003</v>
      </c>
      <c r="D124" s="3">
        <v>3376.9180999999999</v>
      </c>
      <c r="E124" s="6">
        <v>2.8605999999999998</v>
      </c>
      <c r="F124" s="5">
        <f t="shared" si="24"/>
        <v>2.3531382535724177E-3</v>
      </c>
      <c r="G124" s="5">
        <f t="shared" si="25"/>
        <v>-2.3000738809637711E-2</v>
      </c>
      <c r="H124" s="5">
        <f t="shared" si="26"/>
        <v>-9.2514486726480438E-3</v>
      </c>
      <c r="I124" s="5">
        <f t="shared" si="27"/>
        <v>-3.6859760385318019E-2</v>
      </c>
      <c r="J124" s="7">
        <f t="shared" si="28"/>
        <v>-2.5353877063210128E-2</v>
      </c>
      <c r="K124" s="7">
        <f t="shared" si="29"/>
        <v>-1.1604586926220462E-2</v>
      </c>
      <c r="L124" s="7">
        <f t="shared" si="30"/>
        <v>-3.9212898638890437E-2</v>
      </c>
      <c r="M124" s="5">
        <f t="shared" si="31"/>
        <v>1.3859021575680308E-2</v>
      </c>
      <c r="N124" s="5">
        <f t="shared" si="32"/>
        <v>2.7608311712669975E-2</v>
      </c>
      <c r="O124" s="5">
        <f t="shared" si="33"/>
        <v>0</v>
      </c>
      <c r="P124" s="5">
        <f t="shared" si="34"/>
        <v>1.6928795100405833E-2</v>
      </c>
      <c r="Q124" s="5">
        <f t="shared" si="35"/>
        <v>-1.0222613712253133E-2</v>
      </c>
      <c r="R124" s="5">
        <f t="shared" si="36"/>
        <v>0</v>
      </c>
      <c r="S124" s="5">
        <f t="shared" si="37"/>
        <v>-2.3000738809637711E-2</v>
      </c>
      <c r="T124" s="5">
        <f t="shared" si="38"/>
        <v>-9.2514486726480438E-3</v>
      </c>
      <c r="U124" s="5">
        <f t="shared" si="39"/>
        <v>-3.6859760385318019E-2</v>
      </c>
      <c r="V124" s="5">
        <f t="shared" si="40"/>
        <v>-2.3000738809637711E-2</v>
      </c>
      <c r="W124" s="5">
        <f t="shared" si="41"/>
        <v>-1.8159214159471304E-2</v>
      </c>
      <c r="X124" s="5">
        <f t="shared" si="42"/>
        <v>-3.6859760385318019E-2</v>
      </c>
    </row>
    <row r="125" spans="1:24" x14ac:dyDescent="0.25">
      <c r="A125" s="1">
        <v>43190</v>
      </c>
      <c r="B125" s="3">
        <v>2940.3</v>
      </c>
      <c r="C125" s="3">
        <v>5065.3999999999996</v>
      </c>
      <c r="D125" s="3">
        <v>3291.1053000000002</v>
      </c>
      <c r="E125" s="6">
        <v>2.7389000000000001</v>
      </c>
      <c r="F125" s="5">
        <f t="shared" si="24"/>
        <v>2.2542563868759302E-3</v>
      </c>
      <c r="G125" s="5">
        <f t="shared" si="25"/>
        <v>-2.0500759534152424E-2</v>
      </c>
      <c r="H125" s="5">
        <f t="shared" si="26"/>
        <v>5.3109569248843691E-3</v>
      </c>
      <c r="I125" s="5">
        <f t="shared" si="27"/>
        <v>-2.5411572759197143E-2</v>
      </c>
      <c r="J125" s="7">
        <f t="shared" si="28"/>
        <v>-2.2755015921028354E-2</v>
      </c>
      <c r="K125" s="7">
        <f t="shared" si="29"/>
        <v>3.0567005380084389E-3</v>
      </c>
      <c r="L125" s="7">
        <f t="shared" si="30"/>
        <v>-2.7665829146073073E-2</v>
      </c>
      <c r="M125" s="5">
        <f t="shared" si="31"/>
        <v>4.910813225044719E-3</v>
      </c>
      <c r="N125" s="5">
        <f t="shared" si="32"/>
        <v>3.0722529684081512E-2</v>
      </c>
      <c r="O125" s="5">
        <f t="shared" si="33"/>
        <v>0</v>
      </c>
      <c r="P125" s="5">
        <f t="shared" si="34"/>
        <v>7.0766268425049017E-3</v>
      </c>
      <c r="Q125" s="5">
        <f t="shared" si="35"/>
        <v>4.0317224351183491E-3</v>
      </c>
      <c r="R125" s="5">
        <f t="shared" si="36"/>
        <v>0</v>
      </c>
      <c r="S125" s="5">
        <f t="shared" si="37"/>
        <v>-2.0500759534152424E-2</v>
      </c>
      <c r="T125" s="5">
        <f t="shared" si="38"/>
        <v>0</v>
      </c>
      <c r="U125" s="5">
        <f t="shared" si="39"/>
        <v>-2.5411572759197143E-2</v>
      </c>
      <c r="V125" s="5">
        <f t="shared" si="40"/>
        <v>-4.3029965728345942E-2</v>
      </c>
      <c r="W125" s="5">
        <f t="shared" si="41"/>
        <v>-1.2944700038777679E-2</v>
      </c>
      <c r="X125" s="5">
        <f t="shared" si="42"/>
        <v>-6.1334668661597092E-2</v>
      </c>
    </row>
    <row r="126" spans="1:24" x14ac:dyDescent="0.25">
      <c r="A126" s="1">
        <v>43220</v>
      </c>
      <c r="B126" s="3">
        <v>2974.41</v>
      </c>
      <c r="C126" s="3">
        <v>5031.9799999999996</v>
      </c>
      <c r="D126" s="3">
        <v>3303.7292000000002</v>
      </c>
      <c r="E126" s="6">
        <v>2.9531000000000001</v>
      </c>
      <c r="F126" s="5">
        <f t="shared" si="24"/>
        <v>2.4282232650576496E-3</v>
      </c>
      <c r="G126" s="5">
        <f t="shared" si="25"/>
        <v>1.160085705540248E-2</v>
      </c>
      <c r="H126" s="5">
        <f t="shared" si="26"/>
        <v>-6.5977020570932021E-3</v>
      </c>
      <c r="I126" s="5">
        <f t="shared" si="27"/>
        <v>3.8357630185823499E-3</v>
      </c>
      <c r="J126" s="7">
        <f t="shared" si="28"/>
        <v>9.1726337903448307E-3</v>
      </c>
      <c r="K126" s="7">
        <f t="shared" si="29"/>
        <v>-9.0259253221508517E-3</v>
      </c>
      <c r="L126" s="7">
        <f t="shared" si="30"/>
        <v>1.4075397535247003E-3</v>
      </c>
      <c r="M126" s="5">
        <f t="shared" si="31"/>
        <v>7.7650940368201304E-3</v>
      </c>
      <c r="N126" s="5">
        <f t="shared" si="32"/>
        <v>-1.0433465075675552E-2</v>
      </c>
      <c r="O126" s="5">
        <f t="shared" si="33"/>
        <v>0</v>
      </c>
      <c r="P126" s="5">
        <f t="shared" si="34"/>
        <v>7.6549050831760989E-3</v>
      </c>
      <c r="Q126" s="5">
        <f t="shared" si="35"/>
        <v>-9.0755309953982795E-3</v>
      </c>
      <c r="R126" s="5">
        <f t="shared" si="36"/>
        <v>0</v>
      </c>
      <c r="S126" s="5">
        <f t="shared" si="37"/>
        <v>0</v>
      </c>
      <c r="T126" s="5">
        <f t="shared" si="38"/>
        <v>-6.5977020570932021E-3</v>
      </c>
      <c r="U126" s="5">
        <f t="shared" si="39"/>
        <v>0</v>
      </c>
      <c r="V126" s="5">
        <f t="shared" si="40"/>
        <v>-3.1928293154456888E-2</v>
      </c>
      <c r="W126" s="5">
        <f t="shared" si="41"/>
        <v>-1.9456996821796579E-2</v>
      </c>
      <c r="X126" s="5">
        <f t="shared" si="42"/>
        <v>-5.7734170896823866E-2</v>
      </c>
    </row>
    <row r="127" spans="1:24" x14ac:dyDescent="0.25">
      <c r="A127" s="1">
        <v>43251</v>
      </c>
      <c r="B127" s="3">
        <v>2994.34</v>
      </c>
      <c r="C127" s="3">
        <v>5065.84</v>
      </c>
      <c r="D127" s="3">
        <v>3383.2741999999998</v>
      </c>
      <c r="E127" s="6">
        <v>2.8586</v>
      </c>
      <c r="F127" s="5">
        <f t="shared" si="24"/>
        <v>2.3515141103613857E-3</v>
      </c>
      <c r="G127" s="5">
        <f t="shared" si="25"/>
        <v>6.7004885002404091E-3</v>
      </c>
      <c r="H127" s="5">
        <f t="shared" si="26"/>
        <v>6.7289615618504328E-3</v>
      </c>
      <c r="I127" s="5">
        <f t="shared" si="27"/>
        <v>2.4077336604949151E-2</v>
      </c>
      <c r="J127" s="7">
        <f t="shared" si="28"/>
        <v>4.3489743898790234E-3</v>
      </c>
      <c r="K127" s="7">
        <f t="shared" si="29"/>
        <v>4.3774474514890471E-3</v>
      </c>
      <c r="L127" s="7">
        <f t="shared" si="30"/>
        <v>2.1725822494587765E-2</v>
      </c>
      <c r="M127" s="5">
        <f t="shared" si="31"/>
        <v>-1.7376848104708742E-2</v>
      </c>
      <c r="N127" s="5">
        <f t="shared" si="32"/>
        <v>-1.7348375043098718E-2</v>
      </c>
      <c r="O127" s="5">
        <f t="shared" si="33"/>
        <v>0</v>
      </c>
      <c r="P127" s="5">
        <f t="shared" si="34"/>
        <v>-1.9077649550451058E-2</v>
      </c>
      <c r="Q127" s="5">
        <f t="shared" si="35"/>
        <v>3.6117681525567429E-3</v>
      </c>
      <c r="R127" s="5">
        <f t="shared" si="36"/>
        <v>0</v>
      </c>
      <c r="S127" s="5">
        <f t="shared" si="37"/>
        <v>0</v>
      </c>
      <c r="T127" s="5">
        <f t="shared" si="38"/>
        <v>0</v>
      </c>
      <c r="U127" s="5">
        <f t="shared" si="39"/>
        <v>0</v>
      </c>
      <c r="V127" s="5">
        <f t="shared" si="40"/>
        <v>-2.5441739815330267E-2</v>
      </c>
      <c r="W127" s="5">
        <f t="shared" si="41"/>
        <v>-1.2858960643669093E-2</v>
      </c>
      <c r="X127" s="5">
        <f t="shared" si="42"/>
        <v>-3.5046919358165174E-2</v>
      </c>
    </row>
    <row r="128" spans="1:24" x14ac:dyDescent="0.25">
      <c r="A128" s="1">
        <v>43281</v>
      </c>
      <c r="B128" s="3">
        <v>2976.07</v>
      </c>
      <c r="C128" s="3">
        <v>5056.8100000000004</v>
      </c>
      <c r="D128" s="3">
        <v>3404.0996</v>
      </c>
      <c r="E128" s="6">
        <v>2.8601000000000001</v>
      </c>
      <c r="F128" s="5">
        <f t="shared" si="24"/>
        <v>2.3527322204837109E-3</v>
      </c>
      <c r="G128" s="5">
        <f t="shared" si="25"/>
        <v>-6.1015115183979951E-3</v>
      </c>
      <c r="H128" s="5">
        <f t="shared" si="26"/>
        <v>-1.7825276755680797E-3</v>
      </c>
      <c r="I128" s="5">
        <f t="shared" si="27"/>
        <v>6.1553982234132665E-3</v>
      </c>
      <c r="J128" s="7">
        <f t="shared" si="28"/>
        <v>-8.454243738881706E-3</v>
      </c>
      <c r="K128" s="7">
        <f t="shared" si="29"/>
        <v>-4.1352598960517906E-3</v>
      </c>
      <c r="L128" s="7">
        <f t="shared" si="30"/>
        <v>3.8026660029295556E-3</v>
      </c>
      <c r="M128" s="5">
        <f t="shared" si="31"/>
        <v>-1.2256909741811262E-2</v>
      </c>
      <c r="N128" s="5">
        <f t="shared" si="32"/>
        <v>-7.9379258989813462E-3</v>
      </c>
      <c r="O128" s="5">
        <f t="shared" si="33"/>
        <v>0</v>
      </c>
      <c r="P128" s="5">
        <f t="shared" si="34"/>
        <v>-1.2554600650271409E-2</v>
      </c>
      <c r="Q128" s="5">
        <f t="shared" si="35"/>
        <v>-4.2692765778101979E-3</v>
      </c>
      <c r="R128" s="5">
        <f t="shared" si="36"/>
        <v>0</v>
      </c>
      <c r="S128" s="5">
        <f t="shared" si="37"/>
        <v>-6.1015115183979951E-3</v>
      </c>
      <c r="T128" s="5">
        <f t="shared" si="38"/>
        <v>-1.7825276755680797E-3</v>
      </c>
      <c r="U128" s="5">
        <f t="shared" si="39"/>
        <v>0</v>
      </c>
      <c r="V128" s="5">
        <f t="shared" si="40"/>
        <v>-3.1388018265196993E-2</v>
      </c>
      <c r="W128" s="5">
        <f t="shared" si="41"/>
        <v>-1.4618566866010818E-2</v>
      </c>
      <c r="X128" s="5">
        <f t="shared" si="42"/>
        <v>-2.9107248879905234E-2</v>
      </c>
    </row>
    <row r="129" spans="1:24" x14ac:dyDescent="0.25">
      <c r="A129" s="1">
        <v>43312</v>
      </c>
      <c r="B129" s="3">
        <v>3041.54</v>
      </c>
      <c r="C129" s="3">
        <v>5065.71</v>
      </c>
      <c r="D129" s="3">
        <v>3530.7847000000002</v>
      </c>
      <c r="E129" s="6">
        <v>2.9598</v>
      </c>
      <c r="F129" s="5">
        <f t="shared" si="24"/>
        <v>2.4336594529714706E-3</v>
      </c>
      <c r="G129" s="5">
        <f t="shared" si="25"/>
        <v>2.1998810511849376E-2</v>
      </c>
      <c r="H129" s="5">
        <f t="shared" si="26"/>
        <v>1.7600028476449925E-3</v>
      </c>
      <c r="I129" s="5">
        <f t="shared" si="27"/>
        <v>3.7215450452742438E-2</v>
      </c>
      <c r="J129" s="7">
        <f t="shared" si="28"/>
        <v>1.9565151058877905E-2</v>
      </c>
      <c r="K129" s="7">
        <f t="shared" si="29"/>
        <v>-6.7365660532647809E-4</v>
      </c>
      <c r="L129" s="7">
        <f t="shared" si="30"/>
        <v>3.4781790999770967E-2</v>
      </c>
      <c r="M129" s="5">
        <f t="shared" si="31"/>
        <v>-1.5216639940893062E-2</v>
      </c>
      <c r="N129" s="5">
        <f t="shared" si="32"/>
        <v>-3.5455447605097445E-2</v>
      </c>
      <c r="O129" s="5">
        <f t="shared" si="33"/>
        <v>0</v>
      </c>
      <c r="P129" s="5">
        <f t="shared" si="34"/>
        <v>-1.7939525135810513E-2</v>
      </c>
      <c r="Q129" s="5">
        <f t="shared" si="35"/>
        <v>-1.8994650806994551E-3</v>
      </c>
      <c r="R129" s="5">
        <f t="shared" si="36"/>
        <v>0</v>
      </c>
      <c r="S129" s="5">
        <f t="shared" si="37"/>
        <v>0</v>
      </c>
      <c r="T129" s="5">
        <f t="shared" si="38"/>
        <v>0</v>
      </c>
      <c r="U129" s="5">
        <f t="shared" si="39"/>
        <v>0</v>
      </c>
      <c r="V129" s="5">
        <f t="shared" si="40"/>
        <v>-1.0079706819506207E-2</v>
      </c>
      <c r="W129" s="5">
        <f t="shared" si="41"/>
        <v>-1.2884292737678549E-2</v>
      </c>
      <c r="X129" s="5">
        <f t="shared" si="42"/>
        <v>0</v>
      </c>
    </row>
    <row r="130" spans="1:24" x14ac:dyDescent="0.25">
      <c r="A130" s="1">
        <v>43343</v>
      </c>
      <c r="B130" s="3">
        <v>3096.9</v>
      </c>
      <c r="C130" s="3">
        <v>5098.04</v>
      </c>
      <c r="D130" s="3">
        <v>3645.8287999999998</v>
      </c>
      <c r="E130" s="6">
        <v>2.8604000000000003</v>
      </c>
      <c r="F130" s="5">
        <f t="shared" si="24"/>
        <v>2.3529758405540502E-3</v>
      </c>
      <c r="G130" s="5">
        <f t="shared" si="25"/>
        <v>1.8201305917397104E-2</v>
      </c>
      <c r="H130" s="5">
        <f t="shared" si="26"/>
        <v>6.3821260988095041E-3</v>
      </c>
      <c r="I130" s="5">
        <f t="shared" si="27"/>
        <v>3.2583153540911125E-2</v>
      </c>
      <c r="J130" s="7">
        <f t="shared" si="28"/>
        <v>1.5848330076843054E-2</v>
      </c>
      <c r="K130" s="7">
        <f t="shared" si="29"/>
        <v>4.0291502582554539E-3</v>
      </c>
      <c r="L130" s="7">
        <f t="shared" si="30"/>
        <v>3.0230177700357075E-2</v>
      </c>
      <c r="M130" s="5">
        <f t="shared" si="31"/>
        <v>-1.4381847623514021E-2</v>
      </c>
      <c r="N130" s="5">
        <f t="shared" si="32"/>
        <v>-2.6201027442101621E-2</v>
      </c>
      <c r="O130" s="5">
        <f t="shared" si="33"/>
        <v>0</v>
      </c>
      <c r="P130" s="5">
        <f t="shared" si="34"/>
        <v>-1.6748410728345736E-2</v>
      </c>
      <c r="Q130" s="5">
        <f t="shared" si="35"/>
        <v>2.9637534810344974E-3</v>
      </c>
      <c r="R130" s="5">
        <f t="shared" si="36"/>
        <v>0</v>
      </c>
      <c r="S130" s="5">
        <f t="shared" si="37"/>
        <v>0</v>
      </c>
      <c r="T130" s="5">
        <f t="shared" si="38"/>
        <v>0</v>
      </c>
      <c r="U130" s="5">
        <f t="shared" si="39"/>
        <v>0</v>
      </c>
      <c r="V130" s="5">
        <f t="shared" si="40"/>
        <v>0</v>
      </c>
      <c r="W130" s="5">
        <f t="shared" si="41"/>
        <v>-6.5843958198148478E-3</v>
      </c>
      <c r="X130" s="5">
        <f t="shared" si="42"/>
        <v>0</v>
      </c>
    </row>
    <row r="131" spans="1:24" x14ac:dyDescent="0.25">
      <c r="A131" s="1">
        <v>43373</v>
      </c>
      <c r="B131" s="3">
        <v>3079.87</v>
      </c>
      <c r="C131" s="3">
        <v>5070.1099999999997</v>
      </c>
      <c r="D131" s="3">
        <v>3666.58</v>
      </c>
      <c r="E131" s="6">
        <v>3.0611999999999999</v>
      </c>
      <c r="F131" s="5">
        <f t="shared" si="24"/>
        <v>2.5158929392481433E-3</v>
      </c>
      <c r="G131" s="5">
        <f t="shared" si="25"/>
        <v>-5.4990474345313345E-3</v>
      </c>
      <c r="H131" s="5">
        <f t="shared" si="26"/>
        <v>-5.4785760802190664E-3</v>
      </c>
      <c r="I131" s="5">
        <f t="shared" si="27"/>
        <v>5.691764791588616E-3</v>
      </c>
      <c r="J131" s="7">
        <f t="shared" si="28"/>
        <v>-8.0149403737794778E-3</v>
      </c>
      <c r="K131" s="7">
        <f t="shared" si="29"/>
        <v>-7.9944690194672097E-3</v>
      </c>
      <c r="L131" s="7">
        <f t="shared" si="30"/>
        <v>3.1758718523404728E-3</v>
      </c>
      <c r="M131" s="5">
        <f t="shared" si="31"/>
        <v>-1.1190812226119951E-2</v>
      </c>
      <c r="N131" s="5">
        <f t="shared" si="32"/>
        <v>-1.1170340871807682E-2</v>
      </c>
      <c r="O131" s="5">
        <f t="shared" si="33"/>
        <v>0</v>
      </c>
      <c r="P131" s="5">
        <f t="shared" si="34"/>
        <v>-1.143943468629602E-2</v>
      </c>
      <c r="Q131" s="5">
        <f t="shared" si="35"/>
        <v>-8.1063957064317505E-3</v>
      </c>
      <c r="R131" s="5">
        <f t="shared" si="36"/>
        <v>0</v>
      </c>
      <c r="S131" s="5">
        <f t="shared" si="37"/>
        <v>-5.4990474345313345E-3</v>
      </c>
      <c r="T131" s="5">
        <f t="shared" si="38"/>
        <v>-5.4785760802190664E-3</v>
      </c>
      <c r="U131" s="5">
        <f t="shared" si="39"/>
        <v>0</v>
      </c>
      <c r="V131" s="5">
        <f t="shared" si="40"/>
        <v>-5.4990474345313345E-3</v>
      </c>
      <c r="W131" s="5">
        <f t="shared" si="41"/>
        <v>-1.2026898786592799E-2</v>
      </c>
      <c r="X131" s="5">
        <f t="shared" si="42"/>
        <v>0</v>
      </c>
    </row>
    <row r="132" spans="1:24" x14ac:dyDescent="0.25">
      <c r="A132" s="1">
        <v>43404</v>
      </c>
      <c r="B132" s="3">
        <v>2755.25</v>
      </c>
      <c r="C132" s="3">
        <v>5026.7</v>
      </c>
      <c r="D132" s="3">
        <v>3415.9609999999998</v>
      </c>
      <c r="E132" s="6">
        <v>3.1435</v>
      </c>
      <c r="F132" s="5">
        <f t="shared" ref="F132:F146" si="43">(1+E132/100)^(1/12)-1</f>
        <v>2.5825821778233671E-3</v>
      </c>
      <c r="G132" s="5">
        <f t="shared" ref="G132:G146" si="44">B132/B131-1</f>
        <v>-0.10540055262072745</v>
      </c>
      <c r="H132" s="5">
        <f t="shared" ref="H132:H146" si="45">C132/C131-1</f>
        <v>-8.5619444154071411E-3</v>
      </c>
      <c r="I132" s="5">
        <f t="shared" ref="I132:I146" si="46">D132/D131-1</f>
        <v>-6.8352251962319199E-2</v>
      </c>
      <c r="J132" s="7">
        <f t="shared" ref="J132:J146" si="47">G132-$F132</f>
        <v>-0.10798313479855082</v>
      </c>
      <c r="K132" s="7">
        <f t="shared" ref="K132:K146" si="48">H132-$F132</f>
        <v>-1.1144526593230508E-2</v>
      </c>
      <c r="L132" s="7">
        <f t="shared" ref="L132:L146" si="49">I132-$F132</f>
        <v>-7.0934834140142566E-2</v>
      </c>
      <c r="M132" s="5">
        <f t="shared" ref="M132:M146" si="50">G132-$I132</f>
        <v>-3.7048300658408251E-2</v>
      </c>
      <c r="N132" s="5">
        <f t="shared" ref="N132:N146" si="51">H132-$I132</f>
        <v>5.9790307546912058E-2</v>
      </c>
      <c r="O132" s="5">
        <f t="shared" ref="O132:O146" si="52">I132-$I132</f>
        <v>0</v>
      </c>
      <c r="P132" s="5">
        <f t="shared" ref="P132:P146" si="53">J132-G$153*$L132</f>
        <v>-3.1495182083076959E-2</v>
      </c>
      <c r="Q132" s="5">
        <f t="shared" ref="Q132:Q146" si="54">K132-H$153*$L132</f>
        <v>-8.6445828471268145E-3</v>
      </c>
      <c r="R132" s="5">
        <f t="shared" ref="R132:R146" si="55">L132-I$153*$L132</f>
        <v>0</v>
      </c>
      <c r="S132" s="5">
        <f t="shared" ref="S132:S146" si="56">MIN(G132,0)</f>
        <v>-0.10540055262072745</v>
      </c>
      <c r="T132" s="5">
        <f t="shared" ref="T132:T146" si="57">MIN(H132,0)</f>
        <v>-8.5619444154071411E-3</v>
      </c>
      <c r="U132" s="5">
        <f t="shared" ref="U132:U146" si="58">MIN(I132,0)</f>
        <v>-6.8352251962319199E-2</v>
      </c>
      <c r="V132" s="5">
        <f t="shared" ref="V132:V146" si="59">MIN((1+V131)*(1+G132) - 1, 0)</f>
        <v>-0.11031999741677156</v>
      </c>
      <c r="W132" s="5">
        <f t="shared" ref="W132:W146" si="60">MIN((1+W131)*(1+H132) - 1, 0)</f>
        <v>-2.048586956309939E-2</v>
      </c>
      <c r="X132" s="5">
        <f t="shared" ref="X132:X146" si="61">MIN((1+X131)*(1+I132) - 1, 0)</f>
        <v>-6.8352251962319199E-2</v>
      </c>
    </row>
    <row r="133" spans="1:24" x14ac:dyDescent="0.25">
      <c r="A133" s="1">
        <v>43434</v>
      </c>
      <c r="B133" s="3">
        <v>2782.25</v>
      </c>
      <c r="C133" s="3">
        <v>5040.93</v>
      </c>
      <c r="D133" s="3">
        <v>3485.5625</v>
      </c>
      <c r="E133" s="6">
        <v>2.9878999999999998</v>
      </c>
      <c r="F133" s="5">
        <f t="shared" si="43"/>
        <v>2.4564554559436402E-3</v>
      </c>
      <c r="G133" s="5">
        <f t="shared" si="44"/>
        <v>9.7994737319662129E-3</v>
      </c>
      <c r="H133" s="5">
        <f t="shared" si="45"/>
        <v>2.8308830843297716E-3</v>
      </c>
      <c r="I133" s="5">
        <f t="shared" si="46"/>
        <v>2.0375378992910198E-2</v>
      </c>
      <c r="J133" s="7">
        <f t="shared" si="47"/>
        <v>7.3430182760225726E-3</v>
      </c>
      <c r="K133" s="7">
        <f t="shared" si="48"/>
        <v>3.7442762838613142E-4</v>
      </c>
      <c r="L133" s="7">
        <f t="shared" si="49"/>
        <v>1.7918923536966558E-2</v>
      </c>
      <c r="M133" s="5">
        <f t="shared" si="50"/>
        <v>-1.0575905260943985E-2</v>
      </c>
      <c r="N133" s="5">
        <f t="shared" si="51"/>
        <v>-1.7544495908580426E-2</v>
      </c>
      <c r="O133" s="5">
        <f t="shared" si="52"/>
        <v>0</v>
      </c>
      <c r="P133" s="5">
        <f t="shared" si="53"/>
        <v>-1.1978684422258173E-2</v>
      </c>
      <c r="Q133" s="5">
        <f t="shared" si="54"/>
        <v>-2.5708580751826362E-4</v>
      </c>
      <c r="R133" s="5">
        <f t="shared" si="55"/>
        <v>0</v>
      </c>
      <c r="S133" s="5">
        <f t="shared" si="56"/>
        <v>0</v>
      </c>
      <c r="T133" s="5">
        <f t="shared" si="57"/>
        <v>0</v>
      </c>
      <c r="U133" s="5">
        <f t="shared" si="58"/>
        <v>0</v>
      </c>
      <c r="V133" s="5">
        <f t="shared" si="59"/>
        <v>-0.10160160160160159</v>
      </c>
      <c r="W133" s="5">
        <f t="shared" si="60"/>
        <v>-1.7712979580383537E-2</v>
      </c>
      <c r="X133" s="5">
        <f t="shared" si="61"/>
        <v>-4.9369576008160165E-2</v>
      </c>
    </row>
    <row r="134" spans="1:24" x14ac:dyDescent="0.25">
      <c r="A134" s="1">
        <v>43465</v>
      </c>
      <c r="B134" s="3">
        <v>2606.9699999999998</v>
      </c>
      <c r="C134" s="3">
        <v>5109.5600000000004</v>
      </c>
      <c r="D134" s="3">
        <v>3170.7058000000002</v>
      </c>
      <c r="E134" s="6">
        <v>2.6842000000000001</v>
      </c>
      <c r="F134" s="5">
        <f t="shared" si="43"/>
        <v>2.2097773802061127E-3</v>
      </c>
      <c r="G134" s="5">
        <f t="shared" si="44"/>
        <v>-6.2999371012669725E-2</v>
      </c>
      <c r="H134" s="5">
        <f t="shared" si="45"/>
        <v>1.3614551283195775E-2</v>
      </c>
      <c r="I134" s="5">
        <f t="shared" si="46"/>
        <v>-9.033167530348396E-2</v>
      </c>
      <c r="J134" s="7">
        <f t="shared" si="47"/>
        <v>-6.5209148392875838E-2</v>
      </c>
      <c r="K134" s="7">
        <f t="shared" si="48"/>
        <v>1.1404773902989662E-2</v>
      </c>
      <c r="L134" s="7">
        <f t="shared" si="49"/>
        <v>-9.2541452683690073E-2</v>
      </c>
      <c r="M134" s="5">
        <f t="shared" si="50"/>
        <v>2.7332304290814236E-2</v>
      </c>
      <c r="N134" s="5">
        <f t="shared" si="51"/>
        <v>0.10394622658667974</v>
      </c>
      <c r="O134" s="5">
        <f t="shared" si="52"/>
        <v>0</v>
      </c>
      <c r="P134" s="5">
        <f t="shared" si="53"/>
        <v>3.4576892455645436E-2</v>
      </c>
      <c r="Q134" s="5">
        <f t="shared" si="54"/>
        <v>1.4666195864375767E-2</v>
      </c>
      <c r="R134" s="5">
        <f t="shared" si="55"/>
        <v>0</v>
      </c>
      <c r="S134" s="5">
        <f t="shared" si="56"/>
        <v>-6.2999371012669725E-2</v>
      </c>
      <c r="T134" s="5">
        <f t="shared" si="57"/>
        <v>0</v>
      </c>
      <c r="U134" s="5">
        <f t="shared" si="58"/>
        <v>-9.033167530348396E-2</v>
      </c>
      <c r="V134" s="5">
        <f t="shared" si="59"/>
        <v>-0.15820013561949053</v>
      </c>
      <c r="W134" s="5">
        <f t="shared" si="60"/>
        <v>-4.3395825660630383E-3</v>
      </c>
      <c r="X134" s="5">
        <f t="shared" si="61"/>
        <v>-0.1352416148018043</v>
      </c>
    </row>
    <row r="135" spans="1:24" x14ac:dyDescent="0.25">
      <c r="A135" s="1">
        <v>43496</v>
      </c>
      <c r="B135" s="3">
        <v>2811.36</v>
      </c>
      <c r="C135" s="3">
        <v>5177.54</v>
      </c>
      <c r="D135" s="3">
        <v>3424.7883000000002</v>
      </c>
      <c r="E135" s="6">
        <v>2.6292999999999997</v>
      </c>
      <c r="F135" s="5">
        <f t="shared" si="43"/>
        <v>2.1651139004803532E-3</v>
      </c>
      <c r="G135" s="5">
        <f t="shared" si="44"/>
        <v>7.8401362501294702E-2</v>
      </c>
      <c r="H135" s="5">
        <f t="shared" si="45"/>
        <v>1.3304472400754497E-2</v>
      </c>
      <c r="I135" s="5">
        <f t="shared" si="46"/>
        <v>8.0134366297875959E-2</v>
      </c>
      <c r="J135" s="7">
        <f t="shared" si="47"/>
        <v>7.6236248600814349E-2</v>
      </c>
      <c r="K135" s="7">
        <f t="shared" si="48"/>
        <v>1.1139358500274144E-2</v>
      </c>
      <c r="L135" s="7">
        <f t="shared" si="49"/>
        <v>7.7969252397395605E-2</v>
      </c>
      <c r="M135" s="5">
        <f t="shared" si="50"/>
        <v>-1.7330037965812561E-3</v>
      </c>
      <c r="N135" s="5">
        <f t="shared" si="51"/>
        <v>-6.6829893897121462E-2</v>
      </c>
      <c r="O135" s="5">
        <f t="shared" si="52"/>
        <v>0</v>
      </c>
      <c r="P135" s="5">
        <f t="shared" si="53"/>
        <v>-7.8368103260681443E-3</v>
      </c>
      <c r="Q135" s="5">
        <f t="shared" si="54"/>
        <v>8.3915020023769618E-3</v>
      </c>
      <c r="R135" s="5">
        <f t="shared" si="55"/>
        <v>0</v>
      </c>
      <c r="S135" s="5">
        <f t="shared" si="56"/>
        <v>0</v>
      </c>
      <c r="T135" s="5">
        <f t="shared" si="57"/>
        <v>0</v>
      </c>
      <c r="U135" s="5">
        <f t="shared" si="58"/>
        <v>0</v>
      </c>
      <c r="V135" s="5">
        <f t="shared" si="59"/>
        <v>-9.2201879298653533E-2</v>
      </c>
      <c r="W135" s="5">
        <f t="shared" si="60"/>
        <v>0</v>
      </c>
      <c r="X135" s="5">
        <f t="shared" si="61"/>
        <v>-6.5944749603172315E-2</v>
      </c>
    </row>
    <row r="136" spans="1:24" x14ac:dyDescent="0.25">
      <c r="A136" s="1">
        <v>43524</v>
      </c>
      <c r="B136" s="3">
        <v>2950.52</v>
      </c>
      <c r="C136" s="3">
        <v>5185.1400000000003</v>
      </c>
      <c r="D136" s="3">
        <v>3534.7512000000002</v>
      </c>
      <c r="E136" s="6">
        <v>2.7149999999999999</v>
      </c>
      <c r="F136" s="5">
        <f t="shared" si="43"/>
        <v>2.2348249031962641E-3</v>
      </c>
      <c r="G136" s="5">
        <f t="shared" si="44"/>
        <v>4.9499174776620469E-2</v>
      </c>
      <c r="H136" s="5">
        <f t="shared" si="45"/>
        <v>1.4678785678141626E-3</v>
      </c>
      <c r="I136" s="5">
        <f t="shared" si="46"/>
        <v>3.2107940803231649E-2</v>
      </c>
      <c r="J136" s="7">
        <f t="shared" si="47"/>
        <v>4.7264349873424205E-2</v>
      </c>
      <c r="K136" s="7">
        <f t="shared" si="48"/>
        <v>-7.6694633538210155E-4</v>
      </c>
      <c r="L136" s="7">
        <f t="shared" si="49"/>
        <v>2.9873115900035385E-2</v>
      </c>
      <c r="M136" s="5">
        <f t="shared" si="50"/>
        <v>1.739123397338882E-2</v>
      </c>
      <c r="N136" s="5">
        <f t="shared" si="51"/>
        <v>-3.0640062235417487E-2</v>
      </c>
      <c r="O136" s="5">
        <f t="shared" si="52"/>
        <v>0</v>
      </c>
      <c r="P136" s="5">
        <f t="shared" si="53"/>
        <v>1.5052623376516597E-2</v>
      </c>
      <c r="Q136" s="5">
        <f t="shared" si="54"/>
        <v>-1.8197592470663717E-3</v>
      </c>
      <c r="R136" s="5">
        <f t="shared" si="55"/>
        <v>0</v>
      </c>
      <c r="S136" s="5">
        <f t="shared" si="56"/>
        <v>0</v>
      </c>
      <c r="T136" s="5">
        <f t="shared" si="57"/>
        <v>0</v>
      </c>
      <c r="U136" s="5">
        <f t="shared" si="58"/>
        <v>0</v>
      </c>
      <c r="V136" s="5">
        <f t="shared" si="59"/>
        <v>-4.7266621460170022E-2</v>
      </c>
      <c r="W136" s="5">
        <f t="shared" si="60"/>
        <v>0</v>
      </c>
      <c r="X136" s="5">
        <f t="shared" si="61"/>
        <v>-3.5954158916483236E-2</v>
      </c>
    </row>
    <row r="137" spans="1:24" x14ac:dyDescent="0.25">
      <c r="A137" s="1">
        <v>43555</v>
      </c>
      <c r="B137" s="3">
        <v>3035.49</v>
      </c>
      <c r="C137" s="3">
        <v>5286.49</v>
      </c>
      <c r="D137" s="3">
        <v>3603.4396000000002</v>
      </c>
      <c r="E137" s="6">
        <v>2.4050000000000002</v>
      </c>
      <c r="F137" s="5">
        <f t="shared" si="43"/>
        <v>1.9824085078716802E-3</v>
      </c>
      <c r="G137" s="5">
        <f t="shared" si="44"/>
        <v>2.879831351761708E-2</v>
      </c>
      <c r="H137" s="5">
        <f t="shared" si="45"/>
        <v>1.9546241760106664E-2</v>
      </c>
      <c r="I137" s="5">
        <f t="shared" si="46"/>
        <v>1.943231534938028E-2</v>
      </c>
      <c r="J137" s="7">
        <f t="shared" si="47"/>
        <v>2.68159050097454E-2</v>
      </c>
      <c r="K137" s="7">
        <f t="shared" si="48"/>
        <v>1.7563833252234984E-2</v>
      </c>
      <c r="L137" s="7">
        <f t="shared" si="49"/>
        <v>1.74499068415086E-2</v>
      </c>
      <c r="M137" s="5">
        <f t="shared" si="50"/>
        <v>9.3659981682367999E-3</v>
      </c>
      <c r="N137" s="5">
        <f t="shared" si="51"/>
        <v>1.1392641072638376E-4</v>
      </c>
      <c r="O137" s="5">
        <f t="shared" si="52"/>
        <v>0</v>
      </c>
      <c r="P137" s="5">
        <f t="shared" si="53"/>
        <v>7.9999358803073094E-3</v>
      </c>
      <c r="Q137" s="5">
        <f t="shared" si="54"/>
        <v>1.6948849288328956E-2</v>
      </c>
      <c r="R137" s="5">
        <f t="shared" si="55"/>
        <v>0</v>
      </c>
      <c r="S137" s="5">
        <f t="shared" si="56"/>
        <v>0</v>
      </c>
      <c r="T137" s="5">
        <f t="shared" si="57"/>
        <v>0</v>
      </c>
      <c r="U137" s="5">
        <f t="shared" si="58"/>
        <v>0</v>
      </c>
      <c r="V137" s="5">
        <f t="shared" si="59"/>
        <v>-1.9829506926281493E-2</v>
      </c>
      <c r="W137" s="5">
        <f t="shared" si="60"/>
        <v>0</v>
      </c>
      <c r="X137" s="5">
        <f t="shared" si="61"/>
        <v>-1.7220516121289831E-2</v>
      </c>
    </row>
    <row r="138" spans="1:24" x14ac:dyDescent="0.25">
      <c r="A138" s="1">
        <v>43585</v>
      </c>
      <c r="B138" s="3">
        <v>3151.14</v>
      </c>
      <c r="C138" s="3">
        <v>5300.31</v>
      </c>
      <c r="D138" s="3">
        <v>3749.3402000000001</v>
      </c>
      <c r="E138" s="6">
        <v>2.5018000000000002</v>
      </c>
      <c r="F138" s="5">
        <f t="shared" si="43"/>
        <v>2.0613026870686113E-3</v>
      </c>
      <c r="G138" s="5">
        <f t="shared" si="44"/>
        <v>3.8099285453089937E-2</v>
      </c>
      <c r="H138" s="5">
        <f t="shared" si="45"/>
        <v>2.6142109414755144E-3</v>
      </c>
      <c r="I138" s="5">
        <f t="shared" si="46"/>
        <v>4.0489259206675676E-2</v>
      </c>
      <c r="J138" s="7">
        <f t="shared" si="47"/>
        <v>3.6037982766021326E-2</v>
      </c>
      <c r="K138" s="7">
        <f t="shared" si="48"/>
        <v>5.5290825440690305E-4</v>
      </c>
      <c r="L138" s="7">
        <f t="shared" si="49"/>
        <v>3.8427956519607065E-2</v>
      </c>
      <c r="M138" s="5">
        <f t="shared" si="50"/>
        <v>-2.389973753585739E-3</v>
      </c>
      <c r="N138" s="5">
        <f t="shared" si="51"/>
        <v>-3.7875048265200162E-2</v>
      </c>
      <c r="O138" s="5">
        <f t="shared" si="52"/>
        <v>0</v>
      </c>
      <c r="P138" s="5">
        <f t="shared" si="53"/>
        <v>-5.398298249551417E-3</v>
      </c>
      <c r="Q138" s="5">
        <f t="shared" si="54"/>
        <v>-8.0140138402743657E-4</v>
      </c>
      <c r="R138" s="5">
        <f t="shared" si="55"/>
        <v>0</v>
      </c>
      <c r="S138" s="5">
        <f t="shared" si="56"/>
        <v>0</v>
      </c>
      <c r="T138" s="5">
        <f t="shared" si="57"/>
        <v>0</v>
      </c>
      <c r="U138" s="5">
        <f t="shared" si="58"/>
        <v>0</v>
      </c>
      <c r="V138" s="5">
        <f t="shared" si="59"/>
        <v>0</v>
      </c>
      <c r="W138" s="5">
        <f t="shared" si="60"/>
        <v>0</v>
      </c>
      <c r="X138" s="5">
        <f t="shared" si="61"/>
        <v>0</v>
      </c>
    </row>
    <row r="139" spans="1:24" x14ac:dyDescent="0.25">
      <c r="A139" s="1">
        <v>43616</v>
      </c>
      <c r="B139" s="3">
        <v>3002.72</v>
      </c>
      <c r="C139" s="3">
        <v>5384.08</v>
      </c>
      <c r="D139" s="3">
        <v>3511.0738999999999</v>
      </c>
      <c r="E139" s="6">
        <v>2.1246</v>
      </c>
      <c r="F139" s="5">
        <f t="shared" si="43"/>
        <v>1.7534897696909191E-3</v>
      </c>
      <c r="G139" s="5">
        <f t="shared" si="44"/>
        <v>-4.7100414453182027E-2</v>
      </c>
      <c r="H139" s="5">
        <f t="shared" si="45"/>
        <v>1.5804735949406679E-2</v>
      </c>
      <c r="I139" s="5">
        <f t="shared" si="46"/>
        <v>-6.3548861210300456E-2</v>
      </c>
      <c r="J139" s="7">
        <f t="shared" si="47"/>
        <v>-4.8853904222872946E-2</v>
      </c>
      <c r="K139" s="7">
        <f t="shared" si="48"/>
        <v>1.405124617971576E-2</v>
      </c>
      <c r="L139" s="7">
        <f t="shared" si="49"/>
        <v>-6.5302350979991375E-2</v>
      </c>
      <c r="M139" s="5">
        <f t="shared" si="50"/>
        <v>1.6448446757118429E-2</v>
      </c>
      <c r="N139" s="5">
        <f t="shared" si="51"/>
        <v>7.9353597159707134E-2</v>
      </c>
      <c r="O139" s="5">
        <f t="shared" si="52"/>
        <v>0</v>
      </c>
      <c r="P139" s="5">
        <f t="shared" si="53"/>
        <v>2.1560627572588573E-2</v>
      </c>
      <c r="Q139" s="5">
        <f t="shared" si="54"/>
        <v>1.6352685323363692E-2</v>
      </c>
      <c r="R139" s="5">
        <f t="shared" si="55"/>
        <v>0</v>
      </c>
      <c r="S139" s="5">
        <f t="shared" si="56"/>
        <v>-4.7100414453182027E-2</v>
      </c>
      <c r="T139" s="5">
        <f t="shared" si="57"/>
        <v>0</v>
      </c>
      <c r="U139" s="5">
        <f t="shared" si="58"/>
        <v>-6.3548861210300456E-2</v>
      </c>
      <c r="V139" s="5">
        <f t="shared" si="59"/>
        <v>-4.7100414453182027E-2</v>
      </c>
      <c r="W139" s="5">
        <f t="shared" si="60"/>
        <v>0</v>
      </c>
      <c r="X139" s="5">
        <f t="shared" si="61"/>
        <v>-6.3548861210300456E-2</v>
      </c>
    </row>
    <row r="140" spans="1:24" x14ac:dyDescent="0.25">
      <c r="A140" s="1">
        <v>43646</v>
      </c>
      <c r="B140" s="3">
        <v>3220.72</v>
      </c>
      <c r="C140" s="3">
        <v>5453.34</v>
      </c>
      <c r="D140" s="3">
        <v>3758.5243999999998</v>
      </c>
      <c r="E140" s="6">
        <v>2.0051000000000001</v>
      </c>
      <c r="F140" s="5">
        <f t="shared" si="43"/>
        <v>1.6557547545348328E-3</v>
      </c>
      <c r="G140" s="5">
        <f t="shared" si="44"/>
        <v>7.260084190334104E-2</v>
      </c>
      <c r="H140" s="5">
        <f t="shared" si="45"/>
        <v>1.2863850462845994E-2</v>
      </c>
      <c r="I140" s="5">
        <f t="shared" si="46"/>
        <v>7.0477155151875248E-2</v>
      </c>
      <c r="J140" s="7">
        <f t="shared" si="47"/>
        <v>7.0945087148806207E-2</v>
      </c>
      <c r="K140" s="7">
        <f t="shared" si="48"/>
        <v>1.1208095708311161E-2</v>
      </c>
      <c r="L140" s="7">
        <f t="shared" si="49"/>
        <v>6.8821400397340415E-2</v>
      </c>
      <c r="M140" s="5">
        <f t="shared" si="50"/>
        <v>2.123686751465792E-3</v>
      </c>
      <c r="N140" s="5">
        <f t="shared" si="51"/>
        <v>-5.7613304689029254E-2</v>
      </c>
      <c r="O140" s="5">
        <f t="shared" si="52"/>
        <v>0</v>
      </c>
      <c r="P140" s="5">
        <f t="shared" si="53"/>
        <v>-3.2639821076978492E-3</v>
      </c>
      <c r="Q140" s="5">
        <f t="shared" si="54"/>
        <v>8.7826353317982733E-3</v>
      </c>
      <c r="R140" s="5">
        <f t="shared" si="55"/>
        <v>0</v>
      </c>
      <c r="S140" s="5">
        <f t="shared" si="56"/>
        <v>0</v>
      </c>
      <c r="T140" s="5">
        <f t="shared" si="57"/>
        <v>0</v>
      </c>
      <c r="U140" s="5">
        <f t="shared" si="58"/>
        <v>0</v>
      </c>
      <c r="V140" s="5">
        <f t="shared" si="59"/>
        <v>0</v>
      </c>
      <c r="W140" s="5">
        <f t="shared" si="60"/>
        <v>0</v>
      </c>
      <c r="X140" s="5">
        <f t="shared" si="61"/>
        <v>0</v>
      </c>
    </row>
    <row r="141" spans="1:24" x14ac:dyDescent="0.25">
      <c r="A141" s="1">
        <v>43677</v>
      </c>
      <c r="B141" s="3">
        <v>3291.9</v>
      </c>
      <c r="C141" s="3">
        <v>5473.06</v>
      </c>
      <c r="D141" s="3">
        <v>3812.5446000000002</v>
      </c>
      <c r="E141" s="6">
        <v>2.0144000000000002</v>
      </c>
      <c r="F141" s="5">
        <f t="shared" si="43"/>
        <v>1.6633646757366893E-3</v>
      </c>
      <c r="G141" s="5">
        <f t="shared" si="44"/>
        <v>2.2100648302243009E-2</v>
      </c>
      <c r="H141" s="5">
        <f t="shared" si="45"/>
        <v>3.6161324986154764E-3</v>
      </c>
      <c r="I141" s="5">
        <f t="shared" si="46"/>
        <v>1.4372714994214331E-2</v>
      </c>
      <c r="J141" s="7">
        <f t="shared" si="47"/>
        <v>2.043728362650632E-2</v>
      </c>
      <c r="K141" s="7">
        <f t="shared" si="48"/>
        <v>1.952767822878787E-3</v>
      </c>
      <c r="L141" s="7">
        <f t="shared" si="49"/>
        <v>1.2709350318477641E-2</v>
      </c>
      <c r="M141" s="5">
        <f t="shared" si="50"/>
        <v>7.7279333080286783E-3</v>
      </c>
      <c r="N141" s="5">
        <f t="shared" si="51"/>
        <v>-1.0756582495598854E-2</v>
      </c>
      <c r="O141" s="5">
        <f t="shared" si="52"/>
        <v>0</v>
      </c>
      <c r="P141" s="5">
        <f t="shared" si="53"/>
        <v>6.7329844907170564E-3</v>
      </c>
      <c r="Q141" s="5">
        <f t="shared" si="54"/>
        <v>1.5048544495571911E-3</v>
      </c>
      <c r="R141" s="5">
        <f t="shared" si="55"/>
        <v>0</v>
      </c>
      <c r="S141" s="5">
        <f t="shared" si="56"/>
        <v>0</v>
      </c>
      <c r="T141" s="5">
        <f t="shared" si="57"/>
        <v>0</v>
      </c>
      <c r="U141" s="5">
        <f t="shared" si="58"/>
        <v>0</v>
      </c>
      <c r="V141" s="5">
        <f t="shared" si="59"/>
        <v>0</v>
      </c>
      <c r="W141" s="5">
        <f t="shared" si="60"/>
        <v>0</v>
      </c>
      <c r="X141" s="5">
        <f t="shared" si="61"/>
        <v>0</v>
      </c>
    </row>
    <row r="142" spans="1:24" x14ac:dyDescent="0.25">
      <c r="A142" s="1">
        <v>43708</v>
      </c>
      <c r="B142" s="3">
        <v>3235.61</v>
      </c>
      <c r="C142" s="3">
        <v>5608.48</v>
      </c>
      <c r="D142" s="3">
        <v>3752.1536999999998</v>
      </c>
      <c r="E142" s="6">
        <v>1.4961</v>
      </c>
      <c r="F142" s="5">
        <f t="shared" si="43"/>
        <v>1.2382817143381519E-3</v>
      </c>
      <c r="G142" s="5">
        <f t="shared" si="44"/>
        <v>-1.7099547373856994E-2</v>
      </c>
      <c r="H142" s="5">
        <f t="shared" si="45"/>
        <v>2.4743013962938321E-2</v>
      </c>
      <c r="I142" s="5">
        <f t="shared" si="46"/>
        <v>-1.5840050762947255E-2</v>
      </c>
      <c r="J142" s="7">
        <f t="shared" si="47"/>
        <v>-1.8337829088195146E-2</v>
      </c>
      <c r="K142" s="7">
        <f t="shared" si="48"/>
        <v>2.3504732248600169E-2</v>
      </c>
      <c r="L142" s="7">
        <f t="shared" si="49"/>
        <v>-1.7078332477285407E-2</v>
      </c>
      <c r="M142" s="5">
        <f t="shared" si="50"/>
        <v>-1.2594966109097383E-3</v>
      </c>
      <c r="N142" s="5">
        <f t="shared" si="51"/>
        <v>4.0583064725885576E-2</v>
      </c>
      <c r="O142" s="5">
        <f t="shared" si="52"/>
        <v>0</v>
      </c>
      <c r="P142" s="5">
        <f t="shared" si="53"/>
        <v>7.747705604676039E-5</v>
      </c>
      <c r="Q142" s="5">
        <f t="shared" si="54"/>
        <v>2.4106620883260526E-2</v>
      </c>
      <c r="R142" s="5">
        <f t="shared" si="55"/>
        <v>0</v>
      </c>
      <c r="S142" s="5">
        <f t="shared" si="56"/>
        <v>-1.7099547373856994E-2</v>
      </c>
      <c r="T142" s="5">
        <f t="shared" si="57"/>
        <v>0</v>
      </c>
      <c r="U142" s="5">
        <f t="shared" si="58"/>
        <v>-1.5840050762947255E-2</v>
      </c>
      <c r="V142" s="5">
        <f t="shared" si="59"/>
        <v>-1.7099547373856994E-2</v>
      </c>
      <c r="W142" s="5">
        <f t="shared" si="60"/>
        <v>0</v>
      </c>
      <c r="X142" s="5">
        <f t="shared" si="61"/>
        <v>-1.5840050762947255E-2</v>
      </c>
    </row>
    <row r="143" spans="1:24" x14ac:dyDescent="0.25">
      <c r="A143" s="1">
        <v>43738</v>
      </c>
      <c r="B143" s="3">
        <v>3235.93</v>
      </c>
      <c r="C143" s="3">
        <v>5580.21</v>
      </c>
      <c r="D143" s="3">
        <v>3822.3591999999999</v>
      </c>
      <c r="E143" s="6">
        <v>1.6646000000000001</v>
      </c>
      <c r="F143" s="5">
        <f t="shared" si="43"/>
        <v>1.3766945981397161E-3</v>
      </c>
      <c r="G143" s="5">
        <f t="shared" si="44"/>
        <v>9.8899434727739433E-5</v>
      </c>
      <c r="H143" s="5">
        <f t="shared" si="45"/>
        <v>-5.0405814053005038E-3</v>
      </c>
      <c r="I143" s="5">
        <f t="shared" si="46"/>
        <v>1.8710720725539476E-2</v>
      </c>
      <c r="J143" s="7">
        <f t="shared" si="47"/>
        <v>-1.2777951634119766E-3</v>
      </c>
      <c r="K143" s="7">
        <f t="shared" si="48"/>
        <v>-6.4172760034402199E-3</v>
      </c>
      <c r="L143" s="7">
        <f t="shared" si="49"/>
        <v>1.733402612739976E-2</v>
      </c>
      <c r="M143" s="5">
        <f t="shared" si="50"/>
        <v>-1.8611821290811736E-2</v>
      </c>
      <c r="N143" s="5">
        <f t="shared" si="51"/>
        <v>-2.375130213083998E-2</v>
      </c>
      <c r="O143" s="5">
        <f t="shared" si="52"/>
        <v>0</v>
      </c>
      <c r="P143" s="5">
        <f t="shared" si="53"/>
        <v>-1.9968811881403228E-2</v>
      </c>
      <c r="Q143" s="5">
        <f t="shared" si="54"/>
        <v>-7.0281760039445978E-3</v>
      </c>
      <c r="R143" s="5">
        <f t="shared" si="55"/>
        <v>0</v>
      </c>
      <c r="S143" s="5">
        <f t="shared" si="56"/>
        <v>0</v>
      </c>
      <c r="T143" s="5">
        <f t="shared" si="57"/>
        <v>-5.0405814053005038E-3</v>
      </c>
      <c r="U143" s="5">
        <f t="shared" si="58"/>
        <v>0</v>
      </c>
      <c r="V143" s="5">
        <f t="shared" si="59"/>
        <v>-1.7002339074698614E-2</v>
      </c>
      <c r="W143" s="5">
        <f t="shared" si="60"/>
        <v>-5.0405814053005038E-3</v>
      </c>
      <c r="X143" s="5">
        <f t="shared" si="61"/>
        <v>0</v>
      </c>
    </row>
    <row r="144" spans="1:24" x14ac:dyDescent="0.25">
      <c r="A144" s="1">
        <v>43769</v>
      </c>
      <c r="B144" s="3">
        <v>3309.06</v>
      </c>
      <c r="C144" s="3">
        <v>5596.89</v>
      </c>
      <c r="D144" s="3">
        <v>3905.1410999999998</v>
      </c>
      <c r="E144" s="6">
        <v>1.6909999999999998</v>
      </c>
      <c r="F144" s="5">
        <f t="shared" si="43"/>
        <v>1.3983615950072803E-3</v>
      </c>
      <c r="G144" s="5">
        <f t="shared" si="44"/>
        <v>2.2599376377115732E-2</v>
      </c>
      <c r="H144" s="5">
        <f t="shared" si="45"/>
        <v>2.9891348175068444E-3</v>
      </c>
      <c r="I144" s="5">
        <f t="shared" si="46"/>
        <v>2.1657279096114257E-2</v>
      </c>
      <c r="J144" s="7">
        <f t="shared" si="47"/>
        <v>2.1201014782108452E-2</v>
      </c>
      <c r="K144" s="7">
        <f t="shared" si="48"/>
        <v>1.5907732224995641E-3</v>
      </c>
      <c r="L144" s="7">
        <f t="shared" si="49"/>
        <v>2.0258917501106977E-2</v>
      </c>
      <c r="M144" s="5">
        <f t="shared" si="50"/>
        <v>9.4209728100147494E-4</v>
      </c>
      <c r="N144" s="5">
        <f t="shared" si="51"/>
        <v>-1.8668144278607413E-2</v>
      </c>
      <c r="O144" s="5">
        <f t="shared" si="52"/>
        <v>0</v>
      </c>
      <c r="P144" s="5">
        <f t="shared" si="53"/>
        <v>-6.4386781576945828E-4</v>
      </c>
      <c r="Q144" s="5">
        <f t="shared" si="54"/>
        <v>8.7679179541024638E-4</v>
      </c>
      <c r="R144" s="5">
        <f t="shared" si="55"/>
        <v>0</v>
      </c>
      <c r="S144" s="5">
        <f t="shared" si="56"/>
        <v>0</v>
      </c>
      <c r="T144" s="5">
        <f t="shared" si="57"/>
        <v>0</v>
      </c>
      <c r="U144" s="5">
        <f t="shared" si="58"/>
        <v>0</v>
      </c>
      <c r="V144" s="5">
        <f t="shared" si="59"/>
        <v>0</v>
      </c>
      <c r="W144" s="5">
        <f t="shared" si="60"/>
        <v>-2.066513565172734E-3</v>
      </c>
      <c r="X144" s="5">
        <f t="shared" si="61"/>
        <v>0</v>
      </c>
    </row>
    <row r="145" spans="1:24" x14ac:dyDescent="0.25">
      <c r="A145" s="1">
        <v>43799</v>
      </c>
      <c r="B145" s="3">
        <v>3411.64</v>
      </c>
      <c r="C145" s="3">
        <v>5595.9</v>
      </c>
      <c r="D145" s="3">
        <v>4046.8973999999998</v>
      </c>
      <c r="E145" s="6">
        <v>1.7758</v>
      </c>
      <c r="F145" s="5">
        <f t="shared" si="43"/>
        <v>1.467923750750888E-3</v>
      </c>
      <c r="G145" s="5">
        <f t="shared" si="44"/>
        <v>3.0999740107462426E-2</v>
      </c>
      <c r="H145" s="5">
        <f t="shared" si="45"/>
        <v>-1.7688394804982188E-4</v>
      </c>
      <c r="I145" s="5">
        <f t="shared" si="46"/>
        <v>3.6299917562517825E-2</v>
      </c>
      <c r="J145" s="7">
        <f t="shared" si="47"/>
        <v>2.9531816356711538E-2</v>
      </c>
      <c r="K145" s="7">
        <f t="shared" si="48"/>
        <v>-1.6448076988007099E-3</v>
      </c>
      <c r="L145" s="7">
        <f t="shared" si="49"/>
        <v>3.4831993811766937E-2</v>
      </c>
      <c r="M145" s="5">
        <f t="shared" si="50"/>
        <v>-5.3001774550553993E-3</v>
      </c>
      <c r="N145" s="5">
        <f t="shared" si="51"/>
        <v>-3.6476801510567647E-2</v>
      </c>
      <c r="O145" s="5">
        <f t="shared" si="52"/>
        <v>0</v>
      </c>
      <c r="P145" s="5">
        <f t="shared" si="53"/>
        <v>-8.0269927665539073E-3</v>
      </c>
      <c r="Q145" s="5">
        <f t="shared" si="54"/>
        <v>-2.8723854629498923E-3</v>
      </c>
      <c r="R145" s="5">
        <f t="shared" si="55"/>
        <v>0</v>
      </c>
      <c r="S145" s="5">
        <f t="shared" si="56"/>
        <v>0</v>
      </c>
      <c r="T145" s="5">
        <f t="shared" si="57"/>
        <v>-1.7688394804982188E-4</v>
      </c>
      <c r="U145" s="5">
        <f t="shared" si="58"/>
        <v>0</v>
      </c>
      <c r="V145" s="5">
        <f t="shared" si="59"/>
        <v>0</v>
      </c>
      <c r="W145" s="5">
        <f t="shared" si="60"/>
        <v>-2.2430319801444165E-3</v>
      </c>
      <c r="X145" s="5">
        <f t="shared" si="61"/>
        <v>0</v>
      </c>
    </row>
    <row r="146" spans="1:24" x14ac:dyDescent="0.25">
      <c r="A146" s="1">
        <v>43830</v>
      </c>
      <c r="B146" s="3">
        <v>3411.64</v>
      </c>
      <c r="C146" s="3">
        <v>5593.17</v>
      </c>
      <c r="D146" s="3">
        <v>4168.7699000000002</v>
      </c>
      <c r="E146" s="6">
        <v>1.9175</v>
      </c>
      <c r="F146" s="5">
        <f t="shared" si="43"/>
        <v>1.5840429804756528E-3</v>
      </c>
      <c r="G146" s="5">
        <f t="shared" si="44"/>
        <v>0</v>
      </c>
      <c r="H146" s="5">
        <f t="shared" si="45"/>
        <v>-4.8785718115040844E-4</v>
      </c>
      <c r="I146" s="5">
        <f t="shared" si="46"/>
        <v>3.011504566436507E-2</v>
      </c>
      <c r="J146" s="7">
        <f t="shared" si="47"/>
        <v>-1.5840429804756528E-3</v>
      </c>
      <c r="K146" s="7">
        <f t="shared" si="48"/>
        <v>-2.0719001616260613E-3</v>
      </c>
      <c r="L146" s="7">
        <f t="shared" si="49"/>
        <v>2.8531002683889417E-2</v>
      </c>
      <c r="M146" s="5">
        <f t="shared" si="50"/>
        <v>-3.011504566436507E-2</v>
      </c>
      <c r="N146" s="5">
        <f t="shared" si="51"/>
        <v>-3.0602902845515478E-2</v>
      </c>
      <c r="O146" s="5">
        <f t="shared" si="52"/>
        <v>0</v>
      </c>
      <c r="P146" s="5">
        <f t="shared" si="53"/>
        <v>-3.2348589210314846E-2</v>
      </c>
      <c r="Q146" s="5">
        <f t="shared" si="54"/>
        <v>-3.0774132158857197E-3</v>
      </c>
      <c r="R146" s="5">
        <f t="shared" si="55"/>
        <v>0</v>
      </c>
      <c r="S146" s="5">
        <f t="shared" si="56"/>
        <v>0</v>
      </c>
      <c r="T146" s="5">
        <f t="shared" si="57"/>
        <v>-4.8785718115040844E-4</v>
      </c>
      <c r="U146" s="5">
        <f t="shared" si="58"/>
        <v>0</v>
      </c>
      <c r="V146" s="5">
        <f t="shared" si="59"/>
        <v>0</v>
      </c>
      <c r="W146" s="5">
        <f t="shared" si="60"/>
        <v>-2.7297948820357298E-3</v>
      </c>
      <c r="X146" s="5">
        <f t="shared" si="61"/>
        <v>0</v>
      </c>
    </row>
    <row r="147" spans="1:24" x14ac:dyDescent="0.25">
      <c r="A147" s="1"/>
      <c r="G147" s="2"/>
      <c r="H147" s="2"/>
    </row>
    <row r="148" spans="1:24" x14ac:dyDescent="0.25">
      <c r="A148" s="1"/>
    </row>
    <row r="149" spans="1:24" x14ac:dyDescent="0.25">
      <c r="A149" s="1"/>
      <c r="F149" t="s">
        <v>7</v>
      </c>
      <c r="G149" s="5" cm="1">
        <f t="array" ref="G149">PRODUCT(1+G3:G146)^(1/12)-1</f>
        <v>9.4964810740437722E-2</v>
      </c>
      <c r="H149" s="5" cm="1">
        <f t="array" ref="H149">PRODUCT(1+H3:H146)^(1/12)-1</f>
        <v>4.458731427424989E-2</v>
      </c>
      <c r="I149" s="5" cm="1">
        <f t="array" ref="I149">PRODUCT(1+I3:I146)^(1/12)-1</f>
        <v>9.0848942446640102E-2</v>
      </c>
    </row>
    <row r="150" spans="1:24" x14ac:dyDescent="0.25">
      <c r="A150" s="1"/>
      <c r="E150" s="2"/>
      <c r="F150" t="s">
        <v>8</v>
      </c>
      <c r="G150" s="5">
        <f>_xlfn.STDEV.S(G3:G146)*SQRT(12)</f>
        <v>0.17691299977928307</v>
      </c>
      <c r="H150" s="5">
        <f t="shared" ref="H150:I150" si="62">_xlfn.STDEV.S(H3:H146)*SQRT(12)</f>
        <v>3.3035864941077964E-2</v>
      </c>
      <c r="I150" s="5">
        <f t="shared" si="62"/>
        <v>0.14955999905108719</v>
      </c>
    </row>
    <row r="151" spans="1:24" x14ac:dyDescent="0.25">
      <c r="A151" s="1"/>
      <c r="F151" t="s">
        <v>9</v>
      </c>
      <c r="G151" s="5">
        <f>$E2/100</f>
        <v>4.0232000000000004E-2</v>
      </c>
      <c r="H151" s="5">
        <f t="shared" ref="H151:I151" si="63">$E2/100</f>
        <v>4.0232000000000004E-2</v>
      </c>
      <c r="I151" s="5">
        <f t="shared" si="63"/>
        <v>4.0232000000000004E-2</v>
      </c>
    </row>
    <row r="152" spans="1:24" x14ac:dyDescent="0.25">
      <c r="A152" s="1"/>
      <c r="F152" t="s">
        <v>10</v>
      </c>
      <c r="G152" s="9">
        <f>(G149-G151)/G150</f>
        <v>0.3093769864776611</v>
      </c>
      <c r="H152" s="9">
        <f t="shared" ref="H152:I152" si="64">(H149-H151)/H150</f>
        <v>0.13183593897171839</v>
      </c>
      <c r="I152" s="9">
        <f t="shared" si="64"/>
        <v>0.33843903963485716</v>
      </c>
    </row>
    <row r="153" spans="1:24" x14ac:dyDescent="0.25">
      <c r="A153" s="1"/>
      <c r="F153" t="s">
        <v>11</v>
      </c>
      <c r="G153" s="6">
        <f>SLOPE(J3:J146,$L3:$L146)</f>
        <v>1.0782847897319427</v>
      </c>
      <c r="H153" s="6">
        <f t="shared" ref="H153:I153" si="65">SLOPE(K3:K146,$L3:$L146)</f>
        <v>3.5242822181901119E-2</v>
      </c>
      <c r="I153" s="6">
        <f t="shared" si="65"/>
        <v>1</v>
      </c>
    </row>
    <row r="154" spans="1:24" x14ac:dyDescent="0.25">
      <c r="A154" s="1"/>
      <c r="F154" t="s">
        <v>12</v>
      </c>
      <c r="G154" s="5">
        <f>(G149-G151)/G153</f>
        <v>5.0759141983301156E-2</v>
      </c>
      <c r="H154" s="5">
        <f t="shared" ref="H154:I154" si="66">(H149-H151)/H153</f>
        <v>0.12358017901547477</v>
      </c>
      <c r="I154" s="5">
        <f t="shared" si="66"/>
        <v>5.0616942446640098E-2</v>
      </c>
      <c r="K154" s="2"/>
      <c r="L154" s="2"/>
      <c r="M154" s="2"/>
      <c r="N154" s="2"/>
      <c r="O154" s="2"/>
    </row>
    <row r="155" spans="1:24" x14ac:dyDescent="0.25">
      <c r="A155" s="1"/>
      <c r="F155" t="s">
        <v>13</v>
      </c>
      <c r="G155" s="7">
        <f>(G149-G151) - G153*($I149-G151)</f>
        <v>1.533315974885513E-4</v>
      </c>
      <c r="H155" s="7">
        <f>(H149-H151) - H153*($I149-H151)</f>
        <v>2.5714303722114257E-3</v>
      </c>
      <c r="I155" s="7">
        <f>(I149-I151) - I153*($I149-I151)</f>
        <v>0</v>
      </c>
      <c r="K155" s="2"/>
      <c r="L155" s="2"/>
      <c r="M155" s="2"/>
      <c r="N155" s="2"/>
      <c r="O155" s="2"/>
    </row>
    <row r="156" spans="1:24" x14ac:dyDescent="0.25">
      <c r="A156" s="1"/>
      <c r="F156" t="s">
        <v>14</v>
      </c>
      <c r="G156" s="7">
        <f>_xlfn.STDEV.S(M3:M146)*SQRT(12)</f>
        <v>7.3664745153888905E-2</v>
      </c>
      <c r="H156" s="7">
        <f t="shared" ref="H156:I156" si="67">_xlfn.STDEV.S(N3:N146)*SQRT(12)</f>
        <v>0.14822972198403242</v>
      </c>
      <c r="I156" s="7">
        <f t="shared" si="67"/>
        <v>0</v>
      </c>
      <c r="K156" s="2"/>
      <c r="L156" s="2"/>
      <c r="M156" s="2"/>
      <c r="N156" s="2"/>
      <c r="O156" s="2"/>
    </row>
    <row r="157" spans="1:24" x14ac:dyDescent="0.25">
      <c r="A157" s="1"/>
      <c r="F157" t="s">
        <v>15</v>
      </c>
      <c r="G157" s="9">
        <f>(G149-$I149)/G156</f>
        <v>5.5872972684550652E-2</v>
      </c>
      <c r="H157" s="9">
        <f>(H149-$I149)/H156</f>
        <v>-0.31209414382746803</v>
      </c>
      <c r="I157" s="5"/>
      <c r="K157" s="2"/>
      <c r="L157" s="2"/>
      <c r="M157" s="2"/>
      <c r="N157" s="2"/>
      <c r="O157" s="2"/>
    </row>
    <row r="158" spans="1:24" x14ac:dyDescent="0.25">
      <c r="A158" s="1"/>
      <c r="F158" t="s">
        <v>19</v>
      </c>
      <c r="G158" s="5">
        <f>_xlfn.STDEV.S(P3:P146)*SQRT(12)</f>
        <v>7.2725074453021371E-2</v>
      </c>
      <c r="H158" s="5">
        <f t="shared" ref="H158:I158" si="68">_xlfn.STDEV.S(Q3:Q146)*SQRT(12)</f>
        <v>3.2873047596908969E-2</v>
      </c>
      <c r="I158" s="5">
        <f t="shared" si="68"/>
        <v>0</v>
      </c>
      <c r="K158" s="2"/>
      <c r="L158" s="2"/>
      <c r="M158" s="2"/>
      <c r="N158" s="2"/>
      <c r="O158" s="2"/>
    </row>
    <row r="159" spans="1:24" x14ac:dyDescent="0.25">
      <c r="A159" s="1"/>
      <c r="F159" t="s">
        <v>18</v>
      </c>
      <c r="G159" s="9">
        <f>G155/G158</f>
        <v>2.1083731937270108E-3</v>
      </c>
      <c r="H159" s="9">
        <f>H155/H158</f>
        <v>7.822305992868199E-2</v>
      </c>
      <c r="I159" s="8"/>
    </row>
    <row r="160" spans="1:24" x14ac:dyDescent="0.25">
      <c r="A160" s="1"/>
      <c r="F160" t="s">
        <v>21</v>
      </c>
      <c r="G160" s="5">
        <f>SQRT(SUMSQ(S3:S146)/COUNT(S3:S146))*SQRT(252)</f>
        <v>0.54921020001483078</v>
      </c>
      <c r="H160" s="5">
        <f t="shared" ref="H160:I160" si="69">SQRT(SUMSQ(T3:T146)/COUNT(T3:T146))*SQRT(252)</f>
        <v>8.0915973870841568E-2</v>
      </c>
      <c r="I160" s="5">
        <f t="shared" si="69"/>
        <v>0.47264971982920012</v>
      </c>
    </row>
    <row r="161" spans="1:9" x14ac:dyDescent="0.25">
      <c r="A161" s="1"/>
      <c r="F161" t="s">
        <v>23</v>
      </c>
      <c r="G161" s="5">
        <f>-MIN(V3:V146)</f>
        <v>0.49702241028052008</v>
      </c>
      <c r="H161" s="5">
        <f t="shared" ref="H161:I161" si="70">-MIN(W3:W146)</f>
        <v>5.422733093047527E-2</v>
      </c>
      <c r="I161" s="5">
        <f t="shared" si="70"/>
        <v>0.48452511645645491</v>
      </c>
    </row>
    <row r="162" spans="1:9" x14ac:dyDescent="0.25">
      <c r="A162" s="1"/>
      <c r="F162" t="s">
        <v>24</v>
      </c>
      <c r="G162" s="5">
        <f>-AVERAGE(V3:V146)</f>
        <v>7.213144208250008E-2</v>
      </c>
      <c r="H162" s="5">
        <f t="shared" ref="H162:I162" si="71">-AVERAGE(W3:W146)</f>
        <v>6.8762439835850109E-3</v>
      </c>
      <c r="I162" s="5">
        <f t="shared" si="71"/>
        <v>7.0467745075570506E-2</v>
      </c>
    </row>
    <row r="163" spans="1:9" x14ac:dyDescent="0.25">
      <c r="A163" s="1"/>
      <c r="F163" t="s">
        <v>25</v>
      </c>
      <c r="G163" s="9">
        <f>(G149-G151)/G160</f>
        <v>9.9657309239631245E-2</v>
      </c>
      <c r="H163" s="9">
        <f t="shared" ref="H163:I163" si="72">(H149-H151)/H160</f>
        <v>5.3825148062876402E-2</v>
      </c>
      <c r="I163" s="9">
        <f t="shared" si="72"/>
        <v>0.10709187020132239</v>
      </c>
    </row>
    <row r="164" spans="1:9" x14ac:dyDescent="0.25">
      <c r="A164" s="1"/>
      <c r="F164" t="s">
        <v>26</v>
      </c>
      <c r="G164" s="9">
        <f>(G149-G151)/G161</f>
        <v>0.11012141426288294</v>
      </c>
      <c r="H164" s="9">
        <f t="shared" ref="H164:I164" si="73">(H149-H151)/H161</f>
        <v>8.0315851794989207E-2</v>
      </c>
      <c r="I164" s="9">
        <f t="shared" si="73"/>
        <v>0.10446711785928466</v>
      </c>
    </row>
    <row r="165" spans="1:9" x14ac:dyDescent="0.25">
      <c r="A165" s="1"/>
      <c r="F165" t="s">
        <v>27</v>
      </c>
      <c r="G165" s="9">
        <f>(G149-G151)/G162</f>
        <v>0.75879268679859835</v>
      </c>
      <c r="H165" s="9">
        <f t="shared" ref="H165:I165" si="74">(H149-H151)/H162</f>
        <v>0.63338565133042168</v>
      </c>
      <c r="I165" s="9">
        <f t="shared" si="74"/>
        <v>0.71829944880963403</v>
      </c>
    </row>
    <row r="166" spans="1:9" x14ac:dyDescent="0.25">
      <c r="A166" s="1"/>
      <c r="G166" s="2"/>
      <c r="H166" s="2"/>
    </row>
    <row r="167" spans="1:9" x14ac:dyDescent="0.25">
      <c r="A167" s="1"/>
      <c r="G167" s="2"/>
      <c r="H167" s="2"/>
    </row>
    <row r="168" spans="1:9" x14ac:dyDescent="0.25">
      <c r="A168" s="1"/>
      <c r="G168" s="2"/>
      <c r="H168" s="2"/>
    </row>
    <row r="169" spans="1:9" x14ac:dyDescent="0.25">
      <c r="A169" s="1"/>
      <c r="G169" s="2"/>
      <c r="H169" s="2"/>
    </row>
    <row r="170" spans="1:9" x14ac:dyDescent="0.25">
      <c r="A170" s="1"/>
      <c r="G170" s="2"/>
      <c r="H170" s="2"/>
    </row>
    <row r="171" spans="1:9" x14ac:dyDescent="0.25">
      <c r="A171" s="1"/>
      <c r="G171" s="2"/>
      <c r="H171" s="2"/>
    </row>
    <row r="172" spans="1:9" x14ac:dyDescent="0.25">
      <c r="A172" s="1"/>
      <c r="G172" s="2"/>
      <c r="H172" s="2"/>
    </row>
    <row r="173" spans="1:9" x14ac:dyDescent="0.25">
      <c r="A173" s="1"/>
      <c r="G173" s="2"/>
      <c r="H173" s="2"/>
    </row>
    <row r="174" spans="1:9" x14ac:dyDescent="0.25">
      <c r="A174" s="1"/>
      <c r="G174" s="2"/>
      <c r="H174" s="2"/>
    </row>
    <row r="175" spans="1:9" x14ac:dyDescent="0.25">
      <c r="A175" s="1"/>
      <c r="G175" s="2"/>
      <c r="H175" s="2"/>
    </row>
    <row r="176" spans="1:9" x14ac:dyDescent="0.25">
      <c r="A176" s="1"/>
      <c r="G176" s="2"/>
      <c r="H176" s="2"/>
    </row>
    <row r="177" spans="1:8" x14ac:dyDescent="0.25">
      <c r="A177" s="1"/>
      <c r="G177" s="2"/>
      <c r="H177" s="2"/>
    </row>
    <row r="178" spans="1:8" x14ac:dyDescent="0.25">
      <c r="A178" s="1"/>
      <c r="G178" s="2"/>
      <c r="H178" s="2"/>
    </row>
    <row r="179" spans="1:8" x14ac:dyDescent="0.25">
      <c r="A179" s="1"/>
      <c r="G179" s="2"/>
      <c r="H179" s="2"/>
    </row>
    <row r="180" spans="1:8" x14ac:dyDescent="0.25">
      <c r="A180" s="1"/>
      <c r="G180" s="2"/>
      <c r="H180" s="2"/>
    </row>
    <row r="181" spans="1:8" x14ac:dyDescent="0.25">
      <c r="A181" s="1"/>
      <c r="G181" s="2"/>
      <c r="H181" s="2"/>
    </row>
    <row r="182" spans="1:8" x14ac:dyDescent="0.25">
      <c r="A182" s="1"/>
      <c r="G182" s="2"/>
      <c r="H182" s="2"/>
    </row>
    <row r="184" spans="1:8" x14ac:dyDescent="0.25">
      <c r="G184" s="2">
        <f>_xlfn.STDEV.S(G3:G182)</f>
        <v>0.12934226757531053</v>
      </c>
      <c r="H184" s="2">
        <f>_xlfn.STDEV.S(H3:H182)</f>
        <v>6.0213181147563223E-2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NEDL_Portfolio_evaluation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2020-05-03T11:45:18Z</dcterms:created>
  <dcterms:modified xsi:type="dcterms:W3CDTF">2021-05-23T13:02:36Z</dcterms:modified>
</cp:coreProperties>
</file>