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64" documentId="8_{F5A4BAB1-A2BB-449C-8698-3B51DBA3DDFA}" xr6:coauthVersionLast="47" xr6:coauthVersionMax="47" xr10:uidLastSave="{F9DD6322-F6B1-4C8C-AB11-3568307200D0}"/>
  <bookViews>
    <workbookView xWindow="-108" yWindow="-108" windowWidth="23256" windowHeight="12456" xr2:uid="{3FF813B1-BB0E-46EF-B875-E644AF586465}"/>
  </bookViews>
  <sheets>
    <sheet name="NEDL_Sensi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C13" i="1" a="1"/>
  <c r="C13" i="1" s="1"/>
  <c r="D13" i="1" a="1"/>
  <c r="D13" i="1" s="1"/>
  <c r="D7" i="1"/>
  <c r="D6" i="1"/>
  <c r="D10" i="1"/>
  <c r="D9" i="1"/>
  <c r="D8" i="1"/>
  <c r="D5" i="1"/>
  <c r="C7" i="1"/>
  <c r="C6" i="1"/>
  <c r="C9" i="1"/>
  <c r="C10" i="1"/>
  <c r="C8" i="1"/>
  <c r="C5" i="1"/>
  <c r="I10" i="1"/>
  <c r="I9" i="1"/>
  <c r="I8" i="1"/>
  <c r="I7" i="1"/>
  <c r="I6" i="1"/>
  <c r="I5" i="1"/>
  <c r="B13" i="1" a="1"/>
  <c r="B13" i="1" s="1"/>
  <c r="G2" i="1" s="1"/>
  <c r="A13" i="1" a="1"/>
  <c r="A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<sst xmlns="http://schemas.openxmlformats.org/spreadsheetml/2006/main" count="27" uniqueCount="17">
  <si>
    <t>time</t>
  </si>
  <si>
    <t>investment</t>
  </si>
  <si>
    <t>sales volume</t>
  </si>
  <si>
    <t>sales price</t>
  </si>
  <si>
    <t>variable cost</t>
  </si>
  <si>
    <t>fixed cost</t>
  </si>
  <si>
    <t>discount rate</t>
  </si>
  <si>
    <t>BAU</t>
  </si>
  <si>
    <t>OPT</t>
  </si>
  <si>
    <t>PES</t>
  </si>
  <si>
    <t>DCF (BAU)</t>
  </si>
  <si>
    <t>DCF (OPT)</t>
  </si>
  <si>
    <t>DCF (PES)</t>
  </si>
  <si>
    <t>NPV</t>
  </si>
  <si>
    <t>initial</t>
  </si>
  <si>
    <t>breakeven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</si>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</sst>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36E1-E6FC-48C9-AC25-9B326F6FAB48}">
  <dimension ref="A1:I40"/>
  <sheetViews>
    <sheetView tabSelected="1" zoomScale="190" zoomScaleNormal="190" workbookViewId="0">
      <selection activeCell="I2" sqref="I2"/>
    </sheetView>
  </sheetViews>
  <sheetFormatPr defaultRowHeight="14.4" x14ac:dyDescent="0.3"/>
  <cols>
    <col min="1" max="1" width="11.77734375" bestFit="1" customWidth="1"/>
    <col min="2" max="5" width="10.6640625" customWidth="1"/>
    <col min="6" max="6" width="11.77734375" bestFit="1" customWidth="1"/>
    <col min="7" max="9" width="10.6640625" customWidth="1"/>
  </cols>
  <sheetData>
    <row r="1" spans="1:9" x14ac:dyDescent="0.3">
      <c r="A1" s="1" t="s">
        <v>0</v>
      </c>
      <c r="B1" s="1">
        <v>5</v>
      </c>
      <c r="F1" s="1"/>
      <c r="G1" s="1" t="s">
        <v>7</v>
      </c>
      <c r="H1" s="1" t="s">
        <v>8</v>
      </c>
      <c r="I1" s="1" t="s">
        <v>9</v>
      </c>
    </row>
    <row r="2" spans="1:9" x14ac:dyDescent="0.3">
      <c r="A2" s="1"/>
      <c r="F2" s="1" t="s">
        <v>13</v>
      </c>
      <c r="G2" s="2">
        <f>SUM(_xlfn.ANCHORARRAY(B13))-B5</f>
        <v>326775.36929295654</v>
      </c>
      <c r="H2" s="2">
        <f t="shared" ref="H2:I2" si="0">SUM(_xlfn.ANCHORARRAY(C13))-C5</f>
        <v>601242.34974871599</v>
      </c>
      <c r="I2" s="2">
        <f t="shared" si="0"/>
        <v>69114.608816636028</v>
      </c>
    </row>
    <row r="3" spans="1:9" x14ac:dyDescent="0.3">
      <c r="A3" s="1"/>
      <c r="F3" s="1"/>
      <c r="G3" s="1"/>
      <c r="H3" s="1"/>
      <c r="I3" s="1"/>
    </row>
    <row r="4" spans="1:9" x14ac:dyDescent="0.3">
      <c r="A4" s="1"/>
      <c r="B4" s="1" t="s">
        <v>7</v>
      </c>
      <c r="C4" s="1" t="s">
        <v>8</v>
      </c>
      <c r="D4" s="1" t="s">
        <v>9</v>
      </c>
      <c r="F4" s="1"/>
      <c r="G4" s="1" t="s">
        <v>14</v>
      </c>
      <c r="H4" s="1" t="s">
        <v>15</v>
      </c>
      <c r="I4" s="1" t="s">
        <v>16</v>
      </c>
    </row>
    <row r="5" spans="1:9" x14ac:dyDescent="0.3">
      <c r="A5" s="1" t="s">
        <v>1</v>
      </c>
      <c r="B5" s="1">
        <v>1000000</v>
      </c>
      <c r="C5" s="1">
        <f>B5*0.95</f>
        <v>950000</v>
      </c>
      <c r="D5" s="1">
        <f>B5*1.05</f>
        <v>1050000</v>
      </c>
      <c r="F5" s="1" t="s">
        <v>1</v>
      </c>
      <c r="G5" s="1">
        <v>1000000</v>
      </c>
      <c r="H5" s="2">
        <v>1326775.3692929565</v>
      </c>
      <c r="I5" s="3">
        <f>H5/G5-1</f>
        <v>0.32677536929295647</v>
      </c>
    </row>
    <row r="6" spans="1:9" x14ac:dyDescent="0.3">
      <c r="A6" s="1" t="s">
        <v>2</v>
      </c>
      <c r="B6" s="1">
        <v>1000</v>
      </c>
      <c r="C6" s="1">
        <f>B6*1.05</f>
        <v>1050</v>
      </c>
      <c r="D6" s="1">
        <f>B6*0.95</f>
        <v>950</v>
      </c>
      <c r="F6" s="1" t="s">
        <v>2</v>
      </c>
      <c r="G6" s="1">
        <v>1000</v>
      </c>
      <c r="H6" s="2">
        <v>784.49370198686358</v>
      </c>
      <c r="I6" s="3">
        <f>H6/G6-1</f>
        <v>-0.21550629801313637</v>
      </c>
    </row>
    <row r="7" spans="1:9" x14ac:dyDescent="0.3">
      <c r="A7" s="1" t="s">
        <v>3</v>
      </c>
      <c r="B7" s="1">
        <v>500</v>
      </c>
      <c r="C7" s="1">
        <f>B7*1.05</f>
        <v>525</v>
      </c>
      <c r="D7" s="1">
        <f>B7*0.95</f>
        <v>475</v>
      </c>
      <c r="F7" s="1" t="s">
        <v>3</v>
      </c>
      <c r="G7" s="1">
        <v>500</v>
      </c>
      <c r="H7" s="2">
        <v>413.79748079474541</v>
      </c>
      <c r="I7" s="3">
        <f>H7/G7-1</f>
        <v>-0.17240503841050914</v>
      </c>
    </row>
    <row r="8" spans="1:9" x14ac:dyDescent="0.3">
      <c r="A8" s="1" t="s">
        <v>4</v>
      </c>
      <c r="B8" s="1">
        <v>100</v>
      </c>
      <c r="C8" s="1">
        <f>B8*0.95</f>
        <v>95</v>
      </c>
      <c r="D8" s="1">
        <f>B8*1.05</f>
        <v>105</v>
      </c>
      <c r="F8" s="1" t="s">
        <v>4</v>
      </c>
      <c r="G8" s="1">
        <v>100</v>
      </c>
      <c r="H8" s="2">
        <v>186.20251920525456</v>
      </c>
      <c r="I8" s="3">
        <f>H8/G8-1</f>
        <v>0.86202519205254569</v>
      </c>
    </row>
    <row r="9" spans="1:9" x14ac:dyDescent="0.3">
      <c r="A9" s="1" t="s">
        <v>5</v>
      </c>
      <c r="B9" s="1">
        <v>50000</v>
      </c>
      <c r="C9" s="1">
        <f t="shared" ref="C9:C10" si="1">B9*0.95</f>
        <v>47500</v>
      </c>
      <c r="D9" s="1">
        <f>B9*1.05</f>
        <v>52500</v>
      </c>
      <c r="F9" s="1" t="s">
        <v>5</v>
      </c>
      <c r="G9" s="1">
        <v>50000</v>
      </c>
      <c r="H9" s="2">
        <v>136202.51920525459</v>
      </c>
      <c r="I9" s="3">
        <f>H9/G9-1</f>
        <v>1.7240503841050918</v>
      </c>
    </row>
    <row r="10" spans="1:9" x14ac:dyDescent="0.3">
      <c r="A10" s="1" t="s">
        <v>6</v>
      </c>
      <c r="B10" s="4">
        <v>0.1</v>
      </c>
      <c r="C10" s="5">
        <f t="shared" si="1"/>
        <v>9.5000000000000001E-2</v>
      </c>
      <c r="D10" s="5">
        <f>B10*1.05</f>
        <v>0.10500000000000001</v>
      </c>
      <c r="F10" s="1" t="s">
        <v>6</v>
      </c>
      <c r="G10" s="4">
        <v>0.1</v>
      </c>
      <c r="H10" s="4">
        <v>0.22106292153290216</v>
      </c>
      <c r="I10" s="3">
        <f>H10/G10-1</f>
        <v>1.2106292153290217</v>
      </c>
    </row>
    <row r="12" spans="1:9" x14ac:dyDescent="0.3">
      <c r="A12" s="1" t="s">
        <v>0</v>
      </c>
      <c r="B12" s="1" t="s">
        <v>10</v>
      </c>
      <c r="C12" s="1" t="s">
        <v>11</v>
      </c>
      <c r="D12" s="1" t="s">
        <v>12</v>
      </c>
    </row>
    <row r="13" spans="1:9" x14ac:dyDescent="0.3">
      <c r="A13" s="1" cm="1">
        <f t="array" ref="A13:A17">_xlfn.SEQUENCE(B1,1,1,1)</f>
        <v>1</v>
      </c>
      <c r="B13" s="2" cm="1">
        <f t="array" ref="B13:B17">(B6*(B7-B8) - B9)/(1+B10)^_xlfn.ANCHORARRAY($A$13)</f>
        <v>318181.81818181818</v>
      </c>
      <c r="C13" s="2" cm="1">
        <f t="array" ref="C13:C17">(C6*(C7-C8) - C9)/(1+C10)^_xlfn.ANCHORARRAY($A$13)</f>
        <v>368949.77168949775</v>
      </c>
      <c r="D13" s="2" cm="1">
        <f t="array" ref="D13:D17">(D6*(D7-D8) - D9)/(1+D10)^_xlfn.ANCHORARRAY($A$13)</f>
        <v>270588.23529411765</v>
      </c>
    </row>
    <row r="14" spans="1:9" x14ac:dyDescent="0.3">
      <c r="A14" s="1">
        <v>2</v>
      </c>
      <c r="B14" s="2">
        <v>289256.19834710739</v>
      </c>
      <c r="C14" s="2">
        <v>336940.43076666456</v>
      </c>
      <c r="D14" s="2">
        <v>244876.23103540059</v>
      </c>
    </row>
    <row r="15" spans="1:9" x14ac:dyDescent="0.3">
      <c r="A15" s="1">
        <v>3</v>
      </c>
      <c r="B15" s="2">
        <v>262960.18031555216</v>
      </c>
      <c r="C15" s="2">
        <v>307708.15595129185</v>
      </c>
      <c r="D15" s="2">
        <v>221607.44890081501</v>
      </c>
    </row>
    <row r="16" spans="1:9" x14ac:dyDescent="0.3">
      <c r="A16" s="1">
        <v>4</v>
      </c>
      <c r="B16" s="2">
        <v>239054.70937777468</v>
      </c>
      <c r="C16" s="2">
        <v>281012.01456738985</v>
      </c>
      <c r="D16" s="2">
        <v>200549.72751204975</v>
      </c>
    </row>
    <row r="17" spans="1:4" x14ac:dyDescent="0.3">
      <c r="A17" s="1">
        <v>5</v>
      </c>
      <c r="B17" s="2">
        <v>217322.46307070422</v>
      </c>
      <c r="C17" s="2">
        <v>256631.97677387198</v>
      </c>
      <c r="D17" s="2">
        <v>181492.96607425317</v>
      </c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2023-10-24T12:17:06Z</dcterms:created>
  <dcterms:modified xsi:type="dcterms:W3CDTF">2023-10-24T14:05:18Z</dcterms:modified>
</cp:coreProperties>
</file>