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25925CA-99A9-4F14-9F3D-A2F8082FC3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arpe_significance" sheetId="1" r:id="rId1"/>
    <sheet name="Sharpe_bootstr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2" l="1"/>
  <c r="I15" i="2"/>
  <c r="I16" i="2" s="1"/>
  <c r="I12" i="2"/>
  <c r="I11" i="2"/>
  <c r="D15" i="2" a="1"/>
  <c r="D15" i="2"/>
  <c r="F15" i="2" s="1"/>
  <c r="E15" i="2"/>
  <c r="D16" i="2" a="1"/>
  <c r="D16" i="2" s="1"/>
  <c r="E16" i="2"/>
  <c r="F16" i="2" s="1"/>
  <c r="D17" i="2" a="1"/>
  <c r="D17" i="2"/>
  <c r="F17" i="2" s="1"/>
  <c r="E17" i="2"/>
  <c r="D18" i="2" a="1"/>
  <c r="D18" i="2" s="1"/>
  <c r="F18" i="2" s="1"/>
  <c r="E18" i="2"/>
  <c r="D19" i="2" a="1"/>
  <c r="D19" i="2"/>
  <c r="F19" i="2" s="1"/>
  <c r="E19" i="2"/>
  <c r="D20" i="2" a="1"/>
  <c r="D20" i="2" s="1"/>
  <c r="F20" i="2" s="1"/>
  <c r="E20" i="2"/>
  <c r="D21" i="2" a="1"/>
  <c r="D21" i="2"/>
  <c r="F21" i="2" s="1"/>
  <c r="E21" i="2"/>
  <c r="D22" i="2" a="1"/>
  <c r="D22" i="2" s="1"/>
  <c r="E22" i="2"/>
  <c r="F22" i="2"/>
  <c r="D23" i="2" a="1"/>
  <c r="D23" i="2"/>
  <c r="F23" i="2" s="1"/>
  <c r="E23" i="2"/>
  <c r="D24" i="2" a="1"/>
  <c r="D24" i="2" s="1"/>
  <c r="E24" i="2"/>
  <c r="F24" i="2" s="1"/>
  <c r="D25" i="2" a="1"/>
  <c r="D25" i="2"/>
  <c r="F25" i="2" s="1"/>
  <c r="E25" i="2"/>
  <c r="D26" i="2" a="1"/>
  <c r="D26" i="2" s="1"/>
  <c r="E26" i="2"/>
  <c r="F26" i="2" s="1"/>
  <c r="D27" i="2" a="1"/>
  <c r="D27" i="2"/>
  <c r="F27" i="2" s="1"/>
  <c r="E27" i="2"/>
  <c r="D28" i="2" a="1"/>
  <c r="D28" i="2" s="1"/>
  <c r="F28" i="2" s="1"/>
  <c r="E28" i="2"/>
  <c r="D29" i="2" a="1"/>
  <c r="D29" i="2"/>
  <c r="F29" i="2" s="1"/>
  <c r="E29" i="2"/>
  <c r="D30" i="2" a="1"/>
  <c r="D30" i="2" s="1"/>
  <c r="E30" i="2"/>
  <c r="F30" i="2"/>
  <c r="D31" i="2" a="1"/>
  <c r="D31" i="2"/>
  <c r="F31" i="2" s="1"/>
  <c r="E31" i="2"/>
  <c r="D32" i="2" a="1"/>
  <c r="D32" i="2" s="1"/>
  <c r="E32" i="2"/>
  <c r="F32" i="2" s="1"/>
  <c r="D33" i="2" a="1"/>
  <c r="D33" i="2"/>
  <c r="F33" i="2" s="1"/>
  <c r="E33" i="2"/>
  <c r="D34" i="2" a="1"/>
  <c r="D34" i="2" s="1"/>
  <c r="E34" i="2"/>
  <c r="F34" i="2" s="1"/>
  <c r="D35" i="2" a="1"/>
  <c r="D35" i="2" s="1"/>
  <c r="F35" i="2" s="1"/>
  <c r="E35" i="2"/>
  <c r="D36" i="2" a="1"/>
  <c r="D36" i="2" s="1"/>
  <c r="F36" i="2" s="1"/>
  <c r="E36" i="2"/>
  <c r="D37" i="2" a="1"/>
  <c r="D37" i="2" s="1"/>
  <c r="F37" i="2" s="1"/>
  <c r="E37" i="2"/>
  <c r="D38" i="2" a="1"/>
  <c r="D38" i="2" s="1"/>
  <c r="E38" i="2"/>
  <c r="F38" i="2"/>
  <c r="D39" i="2" a="1"/>
  <c r="D39" i="2" s="1"/>
  <c r="F39" i="2" s="1"/>
  <c r="E39" i="2"/>
  <c r="D40" i="2" a="1"/>
  <c r="D40" i="2" s="1"/>
  <c r="E40" i="2"/>
  <c r="F40" i="2" s="1"/>
  <c r="D41" i="2" a="1"/>
  <c r="D41" i="2"/>
  <c r="F41" i="2" s="1"/>
  <c r="E41" i="2"/>
  <c r="D42" i="2" a="1"/>
  <c r="D42" i="2" s="1"/>
  <c r="E42" i="2"/>
  <c r="F42" i="2" s="1"/>
  <c r="D43" i="2" a="1"/>
  <c r="D43" i="2" s="1"/>
  <c r="F43" i="2" s="1"/>
  <c r="E43" i="2"/>
  <c r="D44" i="2" a="1"/>
  <c r="D44" i="2" s="1"/>
  <c r="F44" i="2" s="1"/>
  <c r="E44" i="2"/>
  <c r="D45" i="2" a="1"/>
  <c r="D45" i="2" s="1"/>
  <c r="F45" i="2" s="1"/>
  <c r="E45" i="2"/>
  <c r="D46" i="2" a="1"/>
  <c r="D46" i="2" s="1"/>
  <c r="E46" i="2"/>
  <c r="F46" i="2"/>
  <c r="D47" i="2" a="1"/>
  <c r="D47" i="2" s="1"/>
  <c r="F47" i="2" s="1"/>
  <c r="E47" i="2"/>
  <c r="D48" i="2" a="1"/>
  <c r="D48" i="2" s="1"/>
  <c r="E48" i="2"/>
  <c r="F48" i="2" s="1"/>
  <c r="D49" i="2" a="1"/>
  <c r="D49" i="2"/>
  <c r="F49" i="2" s="1"/>
  <c r="E49" i="2"/>
  <c r="D50" i="2" a="1"/>
  <c r="D50" i="2" s="1"/>
  <c r="E50" i="2"/>
  <c r="F50" i="2" s="1"/>
  <c r="D51" i="2" a="1"/>
  <c r="D51" i="2" s="1"/>
  <c r="F51" i="2" s="1"/>
  <c r="E51" i="2"/>
  <c r="D52" i="2" a="1"/>
  <c r="D52" i="2" s="1"/>
  <c r="F52" i="2" s="1"/>
  <c r="E52" i="2"/>
  <c r="D53" i="2" a="1"/>
  <c r="D53" i="2" s="1"/>
  <c r="F53" i="2" s="1"/>
  <c r="E53" i="2"/>
  <c r="D54" i="2" a="1"/>
  <c r="D54" i="2" s="1"/>
  <c r="E54" i="2"/>
  <c r="F54" i="2"/>
  <c r="D55" i="2" a="1"/>
  <c r="D55" i="2" s="1"/>
  <c r="F55" i="2" s="1"/>
  <c r="E55" i="2"/>
  <c r="D56" i="2" a="1"/>
  <c r="D56" i="2" s="1"/>
  <c r="E56" i="2"/>
  <c r="F56" i="2" s="1"/>
  <c r="D57" i="2" a="1"/>
  <c r="D57" i="2"/>
  <c r="F57" i="2" s="1"/>
  <c r="E57" i="2"/>
  <c r="D58" i="2" a="1"/>
  <c r="D58" i="2" s="1"/>
  <c r="F58" i="2" s="1"/>
  <c r="E58" i="2"/>
  <c r="D59" i="2" a="1"/>
  <c r="D59" i="2" s="1"/>
  <c r="F59" i="2" s="1"/>
  <c r="E59" i="2"/>
  <c r="D60" i="2" a="1"/>
  <c r="D60" i="2" s="1"/>
  <c r="F60" i="2" s="1"/>
  <c r="E60" i="2"/>
  <c r="D61" i="2" a="1"/>
  <c r="D61" i="2" s="1"/>
  <c r="F61" i="2" s="1"/>
  <c r="E61" i="2"/>
  <c r="D62" i="2" a="1"/>
  <c r="D62" i="2" s="1"/>
  <c r="E62" i="2"/>
  <c r="F62" i="2"/>
  <c r="D63" i="2" a="1"/>
  <c r="D63" i="2" s="1"/>
  <c r="F63" i="2" s="1"/>
  <c r="E63" i="2"/>
  <c r="D64" i="2" a="1"/>
  <c r="D64" i="2" s="1"/>
  <c r="E64" i="2"/>
  <c r="F64" i="2" s="1"/>
  <c r="D65" i="2" a="1"/>
  <c r="D65" i="2"/>
  <c r="F65" i="2" s="1"/>
  <c r="E65" i="2"/>
  <c r="D66" i="2" a="1"/>
  <c r="D66" i="2" s="1"/>
  <c r="F66" i="2" s="1"/>
  <c r="E66" i="2"/>
  <c r="D67" i="2" a="1"/>
  <c r="D67" i="2" s="1"/>
  <c r="F67" i="2" s="1"/>
  <c r="E67" i="2"/>
  <c r="D68" i="2" a="1"/>
  <c r="D68" i="2" s="1"/>
  <c r="F68" i="2" s="1"/>
  <c r="E68" i="2"/>
  <c r="D69" i="2" a="1"/>
  <c r="D69" i="2" s="1"/>
  <c r="F69" i="2" s="1"/>
  <c r="E69" i="2"/>
  <c r="D70" i="2" a="1"/>
  <c r="D70" i="2" s="1"/>
  <c r="E70" i="2"/>
  <c r="F70" i="2"/>
  <c r="D71" i="2" a="1"/>
  <c r="D71" i="2" s="1"/>
  <c r="F71" i="2" s="1"/>
  <c r="E71" i="2"/>
  <c r="D72" i="2" a="1"/>
  <c r="D72" i="2" s="1"/>
  <c r="E72" i="2"/>
  <c r="F72" i="2" s="1"/>
  <c r="D73" i="2" a="1"/>
  <c r="D73" i="2"/>
  <c r="F73" i="2" s="1"/>
  <c r="E73" i="2"/>
  <c r="D74" i="2" a="1"/>
  <c r="D74" i="2" s="1"/>
  <c r="E74" i="2"/>
  <c r="F74" i="2"/>
  <c r="D75" i="2" a="1"/>
  <c r="D75" i="2" s="1"/>
  <c r="F75" i="2" s="1"/>
  <c r="E75" i="2"/>
  <c r="D76" i="2" a="1"/>
  <c r="D76" i="2" s="1"/>
  <c r="F76" i="2" s="1"/>
  <c r="E76" i="2"/>
  <c r="D77" i="2" a="1"/>
  <c r="D77" i="2"/>
  <c r="E77" i="2"/>
  <c r="D78" i="2" a="1"/>
  <c r="D78" i="2" s="1"/>
  <c r="E78" i="2"/>
  <c r="F78" i="2"/>
  <c r="D79" i="2" a="1"/>
  <c r="D79" i="2" s="1"/>
  <c r="F79" i="2" s="1"/>
  <c r="E79" i="2"/>
  <c r="D80" i="2" a="1"/>
  <c r="D80" i="2" s="1"/>
  <c r="E80" i="2"/>
  <c r="F80" i="2" s="1"/>
  <c r="D81" i="2" a="1"/>
  <c r="D81" i="2"/>
  <c r="F81" i="2" s="1"/>
  <c r="E81" i="2"/>
  <c r="D82" i="2" a="1"/>
  <c r="D82" i="2" s="1"/>
  <c r="E82" i="2"/>
  <c r="F82" i="2"/>
  <c r="D83" i="2" a="1"/>
  <c r="D83" i="2" s="1"/>
  <c r="F83" i="2" s="1"/>
  <c r="E83" i="2"/>
  <c r="D84" i="2" a="1"/>
  <c r="D84" i="2" s="1"/>
  <c r="F84" i="2" s="1"/>
  <c r="E84" i="2"/>
  <c r="D85" i="2" a="1"/>
  <c r="D85" i="2" s="1"/>
  <c r="F85" i="2" s="1"/>
  <c r="E85" i="2"/>
  <c r="D86" i="2" a="1"/>
  <c r="D86" i="2" s="1"/>
  <c r="E86" i="2"/>
  <c r="F86" i="2"/>
  <c r="D87" i="2" a="1"/>
  <c r="D87" i="2" s="1"/>
  <c r="F87" i="2" s="1"/>
  <c r="E87" i="2"/>
  <c r="D88" i="2" a="1"/>
  <c r="D88" i="2" s="1"/>
  <c r="E88" i="2"/>
  <c r="F88" i="2" s="1"/>
  <c r="D89" i="2" a="1"/>
  <c r="D89" i="2"/>
  <c r="F89" i="2" s="1"/>
  <c r="E89" i="2"/>
  <c r="D90" i="2" a="1"/>
  <c r="D90" i="2" s="1"/>
  <c r="E90" i="2"/>
  <c r="F90" i="2" s="1"/>
  <c r="D91" i="2" a="1"/>
  <c r="D91" i="2" s="1"/>
  <c r="F91" i="2" s="1"/>
  <c r="E91" i="2"/>
  <c r="D92" i="2" a="1"/>
  <c r="D92" i="2" s="1"/>
  <c r="F92" i="2" s="1"/>
  <c r="E92" i="2"/>
  <c r="D93" i="2" a="1"/>
  <c r="D93" i="2" s="1"/>
  <c r="F93" i="2" s="1"/>
  <c r="E93" i="2"/>
  <c r="D94" i="2" a="1"/>
  <c r="D94" i="2" s="1"/>
  <c r="E94" i="2"/>
  <c r="F94" i="2"/>
  <c r="D95" i="2" a="1"/>
  <c r="D95" i="2" s="1"/>
  <c r="F95" i="2" s="1"/>
  <c r="E95" i="2"/>
  <c r="D96" i="2" a="1"/>
  <c r="D96" i="2" s="1"/>
  <c r="F96" i="2" s="1"/>
  <c r="E96" i="2"/>
  <c r="D97" i="2" a="1"/>
  <c r="D97" i="2"/>
  <c r="F97" i="2" s="1"/>
  <c r="E97" i="2"/>
  <c r="D98" i="2" a="1"/>
  <c r="D98" i="2" s="1"/>
  <c r="E98" i="2"/>
  <c r="F98" i="2" s="1"/>
  <c r="D99" i="2" a="1"/>
  <c r="D99" i="2" s="1"/>
  <c r="F99" i="2" s="1"/>
  <c r="E99" i="2"/>
  <c r="D100" i="2" a="1"/>
  <c r="D100" i="2" s="1"/>
  <c r="F100" i="2" s="1"/>
  <c r="E100" i="2"/>
  <c r="D101" i="2" a="1"/>
  <c r="D101" i="2" s="1"/>
  <c r="F101" i="2" s="1"/>
  <c r="E101" i="2"/>
  <c r="D102" i="2" a="1"/>
  <c r="D102" i="2" s="1"/>
  <c r="E102" i="2"/>
  <c r="F102" i="2"/>
  <c r="D103" i="2" a="1"/>
  <c r="D103" i="2" s="1"/>
  <c r="F103" i="2" s="1"/>
  <c r="E103" i="2"/>
  <c r="D104" i="2" a="1"/>
  <c r="D104" i="2" s="1"/>
  <c r="F104" i="2" s="1"/>
  <c r="E104" i="2"/>
  <c r="D105" i="2" a="1"/>
  <c r="D105" i="2"/>
  <c r="F105" i="2" s="1"/>
  <c r="E105" i="2"/>
  <c r="D106" i="2" a="1"/>
  <c r="D106" i="2" s="1"/>
  <c r="E106" i="2"/>
  <c r="F106" i="2" s="1"/>
  <c r="D107" i="2" a="1"/>
  <c r="D107" i="2" s="1"/>
  <c r="F107" i="2" s="1"/>
  <c r="E107" i="2"/>
  <c r="D108" i="2" a="1"/>
  <c r="D108" i="2" s="1"/>
  <c r="F108" i="2" s="1"/>
  <c r="E108" i="2"/>
  <c r="D109" i="2" a="1"/>
  <c r="D109" i="2" s="1"/>
  <c r="F109" i="2" s="1"/>
  <c r="E109" i="2"/>
  <c r="D110" i="2" a="1"/>
  <c r="D110" i="2" s="1"/>
  <c r="E110" i="2"/>
  <c r="F110" i="2"/>
  <c r="D111" i="2" a="1"/>
  <c r="D111" i="2" s="1"/>
  <c r="F111" i="2" s="1"/>
  <c r="E111" i="2"/>
  <c r="D112" i="2" a="1"/>
  <c r="D112" i="2" s="1"/>
  <c r="F112" i="2" s="1"/>
  <c r="E112" i="2"/>
  <c r="D113" i="2" a="1"/>
  <c r="D113" i="2"/>
  <c r="F113" i="2" s="1"/>
  <c r="E113" i="2"/>
  <c r="D114" i="2" a="1"/>
  <c r="D114" i="2" s="1"/>
  <c r="E114" i="2"/>
  <c r="F114" i="2" s="1"/>
  <c r="D115" i="2" a="1"/>
  <c r="D115" i="2" s="1"/>
  <c r="F115" i="2" s="1"/>
  <c r="E115" i="2"/>
  <c r="D116" i="2" a="1"/>
  <c r="D116" i="2" s="1"/>
  <c r="F116" i="2" s="1"/>
  <c r="E116" i="2"/>
  <c r="D117" i="2" a="1"/>
  <c r="D117" i="2" s="1"/>
  <c r="F117" i="2" s="1"/>
  <c r="E117" i="2"/>
  <c r="D118" i="2" a="1"/>
  <c r="D118" i="2" s="1"/>
  <c r="E118" i="2"/>
  <c r="F118" i="2"/>
  <c r="D119" i="2" a="1"/>
  <c r="D119" i="2" s="1"/>
  <c r="F119" i="2" s="1"/>
  <c r="E119" i="2"/>
  <c r="D120" i="2" a="1"/>
  <c r="D120" i="2" s="1"/>
  <c r="F120" i="2" s="1"/>
  <c r="E120" i="2"/>
  <c r="D121" i="2" a="1"/>
  <c r="D121" i="2"/>
  <c r="F121" i="2" s="1"/>
  <c r="E121" i="2"/>
  <c r="D122" i="2" a="1"/>
  <c r="D122" i="2" s="1"/>
  <c r="E122" i="2"/>
  <c r="F122" i="2" s="1"/>
  <c r="D123" i="2" a="1"/>
  <c r="D123" i="2" s="1"/>
  <c r="E123" i="2"/>
  <c r="D124" i="2" a="1"/>
  <c r="D124" i="2" s="1"/>
  <c r="F124" i="2" s="1"/>
  <c r="E124" i="2"/>
  <c r="D125" i="2" a="1"/>
  <c r="D125" i="2" s="1"/>
  <c r="F125" i="2" s="1"/>
  <c r="E125" i="2"/>
  <c r="D126" i="2" a="1"/>
  <c r="D126" i="2" s="1"/>
  <c r="E126" i="2"/>
  <c r="F126" i="2"/>
  <c r="D127" i="2" a="1"/>
  <c r="D127" i="2" s="1"/>
  <c r="F127" i="2" s="1"/>
  <c r="E127" i="2"/>
  <c r="D128" i="2" a="1"/>
  <c r="D128" i="2" s="1"/>
  <c r="F128" i="2" s="1"/>
  <c r="E128" i="2"/>
  <c r="D129" i="2" a="1"/>
  <c r="D129" i="2" s="1"/>
  <c r="F129" i="2" s="1"/>
  <c r="E129" i="2"/>
  <c r="D130" i="2" a="1"/>
  <c r="D130" i="2" s="1"/>
  <c r="E130" i="2"/>
  <c r="F130" i="2" s="1"/>
  <c r="D131" i="2" a="1"/>
  <c r="D131" i="2" s="1"/>
  <c r="F131" i="2" s="1"/>
  <c r="E131" i="2"/>
  <c r="D132" i="2" a="1"/>
  <c r="D132" i="2" s="1"/>
  <c r="F132" i="2" s="1"/>
  <c r="E132" i="2"/>
  <c r="D133" i="2" a="1"/>
  <c r="D133" i="2" s="1"/>
  <c r="F133" i="2" s="1"/>
  <c r="E133" i="2"/>
  <c r="D134" i="2" a="1"/>
  <c r="D134" i="2" s="1"/>
  <c r="E134" i="2"/>
  <c r="F134" i="2" s="1"/>
  <c r="D135" i="2" a="1"/>
  <c r="D135" i="2" s="1"/>
  <c r="F135" i="2" s="1"/>
  <c r="E135" i="2"/>
  <c r="D136" i="2" a="1"/>
  <c r="D136" i="2" s="1"/>
  <c r="F136" i="2" s="1"/>
  <c r="E136" i="2"/>
  <c r="D137" i="2" a="1"/>
  <c r="D137" i="2" s="1"/>
  <c r="F137" i="2" s="1"/>
  <c r="E137" i="2"/>
  <c r="D138" i="2" a="1"/>
  <c r="D138" i="2" s="1"/>
  <c r="E138" i="2"/>
  <c r="F138" i="2" s="1"/>
  <c r="D139" i="2" a="1"/>
  <c r="D139" i="2" s="1"/>
  <c r="E139" i="2"/>
  <c r="D140" i="2" a="1"/>
  <c r="D140" i="2" s="1"/>
  <c r="F140" i="2" s="1"/>
  <c r="E140" i="2"/>
  <c r="D141" i="2" a="1"/>
  <c r="D141" i="2" s="1"/>
  <c r="F141" i="2" s="1"/>
  <c r="E141" i="2"/>
  <c r="D142" i="2" a="1"/>
  <c r="D142" i="2" s="1"/>
  <c r="E142" i="2"/>
  <c r="F142" i="2"/>
  <c r="D143" i="2" a="1"/>
  <c r="D143" i="2" s="1"/>
  <c r="F143" i="2" s="1"/>
  <c r="E143" i="2"/>
  <c r="D144" i="2" a="1"/>
  <c r="D144" i="2" s="1"/>
  <c r="F144" i="2" s="1"/>
  <c r="E144" i="2"/>
  <c r="D145" i="2" a="1"/>
  <c r="D145" i="2" s="1"/>
  <c r="F145" i="2" s="1"/>
  <c r="E145" i="2"/>
  <c r="D146" i="2" a="1"/>
  <c r="D146" i="2" s="1"/>
  <c r="E146" i="2"/>
  <c r="F146" i="2" s="1"/>
  <c r="D147" i="2" a="1"/>
  <c r="D147" i="2" s="1"/>
  <c r="E147" i="2"/>
  <c r="D148" i="2" a="1"/>
  <c r="D148" i="2" s="1"/>
  <c r="F148" i="2" s="1"/>
  <c r="E148" i="2"/>
  <c r="D149" i="2" a="1"/>
  <c r="D149" i="2" s="1"/>
  <c r="F149" i="2" s="1"/>
  <c r="E149" i="2"/>
  <c r="D150" i="2" a="1"/>
  <c r="D150" i="2" s="1"/>
  <c r="E150" i="2"/>
  <c r="F150" i="2" s="1"/>
  <c r="D151" i="2" a="1"/>
  <c r="D151" i="2" s="1"/>
  <c r="F151" i="2" s="1"/>
  <c r="E151" i="2"/>
  <c r="D152" i="2" a="1"/>
  <c r="D152" i="2" s="1"/>
  <c r="F152" i="2" s="1"/>
  <c r="E152" i="2"/>
  <c r="D153" i="2" a="1"/>
  <c r="D153" i="2"/>
  <c r="F153" i="2" s="1"/>
  <c r="E153" i="2"/>
  <c r="D154" i="2" a="1"/>
  <c r="D154" i="2" s="1"/>
  <c r="E154" i="2"/>
  <c r="F154" i="2" s="1"/>
  <c r="D155" i="2" a="1"/>
  <c r="D155" i="2" s="1"/>
  <c r="E155" i="2"/>
  <c r="D156" i="2" a="1"/>
  <c r="D156" i="2" s="1"/>
  <c r="F156" i="2" s="1"/>
  <c r="E156" i="2"/>
  <c r="D157" i="2" a="1"/>
  <c r="D157" i="2" s="1"/>
  <c r="F157" i="2" s="1"/>
  <c r="E157" i="2"/>
  <c r="D158" i="2" a="1"/>
  <c r="D158" i="2" s="1"/>
  <c r="E158" i="2"/>
  <c r="F158" i="2" s="1"/>
  <c r="D159" i="2" a="1"/>
  <c r="D159" i="2" s="1"/>
  <c r="F159" i="2" s="1"/>
  <c r="E159" i="2"/>
  <c r="D160" i="2" a="1"/>
  <c r="D160" i="2" s="1"/>
  <c r="F160" i="2" s="1"/>
  <c r="E160" i="2"/>
  <c r="D161" i="2" a="1"/>
  <c r="D161" i="2" s="1"/>
  <c r="F161" i="2" s="1"/>
  <c r="E161" i="2"/>
  <c r="D162" i="2" a="1"/>
  <c r="D162" i="2" s="1"/>
  <c r="E162" i="2"/>
  <c r="F162" i="2" s="1"/>
  <c r="D163" i="2" a="1"/>
  <c r="D163" i="2" s="1"/>
  <c r="E163" i="2"/>
  <c r="D164" i="2" a="1"/>
  <c r="D164" i="2" s="1"/>
  <c r="F164" i="2" s="1"/>
  <c r="E164" i="2"/>
  <c r="D165" i="2" a="1"/>
  <c r="D165" i="2" s="1"/>
  <c r="F165" i="2" s="1"/>
  <c r="E165" i="2"/>
  <c r="D166" i="2" a="1"/>
  <c r="D166" i="2" s="1"/>
  <c r="E166" i="2"/>
  <c r="F166" i="2" s="1"/>
  <c r="D167" i="2" a="1"/>
  <c r="D167" i="2" s="1"/>
  <c r="F167" i="2" s="1"/>
  <c r="E167" i="2"/>
  <c r="D168" i="2" a="1"/>
  <c r="D168" i="2" s="1"/>
  <c r="F168" i="2" s="1"/>
  <c r="E168" i="2"/>
  <c r="D169" i="2" a="1"/>
  <c r="D169" i="2" s="1"/>
  <c r="F169" i="2" s="1"/>
  <c r="E169" i="2"/>
  <c r="D170" i="2" a="1"/>
  <c r="D170" i="2" s="1"/>
  <c r="E170" i="2"/>
  <c r="F170" i="2" s="1"/>
  <c r="D171" i="2" a="1"/>
  <c r="D171" i="2" s="1"/>
  <c r="E171" i="2"/>
  <c r="D172" i="2" a="1"/>
  <c r="D172" i="2" s="1"/>
  <c r="F172" i="2" s="1"/>
  <c r="E172" i="2"/>
  <c r="D173" i="2" a="1"/>
  <c r="D173" i="2" s="1"/>
  <c r="F173" i="2" s="1"/>
  <c r="E173" i="2"/>
  <c r="D174" i="2" a="1"/>
  <c r="D174" i="2" s="1"/>
  <c r="E174" i="2"/>
  <c r="F174" i="2"/>
  <c r="D175" i="2" a="1"/>
  <c r="D175" i="2" s="1"/>
  <c r="F175" i="2" s="1"/>
  <c r="E175" i="2"/>
  <c r="D176" i="2" a="1"/>
  <c r="D176" i="2" s="1"/>
  <c r="F176" i="2" s="1"/>
  <c r="E176" i="2"/>
  <c r="D177" i="2" a="1"/>
  <c r="D177" i="2" s="1"/>
  <c r="F177" i="2" s="1"/>
  <c r="E177" i="2"/>
  <c r="D178" i="2" a="1"/>
  <c r="D178" i="2" s="1"/>
  <c r="E178" i="2"/>
  <c r="F178" i="2" s="1"/>
  <c r="D179" i="2" a="1"/>
  <c r="D179" i="2" s="1"/>
  <c r="E179" i="2"/>
  <c r="D180" i="2" a="1"/>
  <c r="D180" i="2" s="1"/>
  <c r="F180" i="2" s="1"/>
  <c r="E180" i="2"/>
  <c r="D181" i="2" a="1"/>
  <c r="D181" i="2" s="1"/>
  <c r="E181" i="2"/>
  <c r="D182" i="2" a="1"/>
  <c r="D182" i="2" s="1"/>
  <c r="E182" i="2"/>
  <c r="F182" i="2" s="1"/>
  <c r="D183" i="2" a="1"/>
  <c r="D183" i="2" s="1"/>
  <c r="F183" i="2" s="1"/>
  <c r="E183" i="2"/>
  <c r="D184" i="2" a="1"/>
  <c r="D184" i="2" s="1"/>
  <c r="F184" i="2" s="1"/>
  <c r="E184" i="2"/>
  <c r="D185" i="2" a="1"/>
  <c r="D185" i="2" s="1"/>
  <c r="F185" i="2" s="1"/>
  <c r="E185" i="2"/>
  <c r="D186" i="2" a="1"/>
  <c r="D186" i="2"/>
  <c r="E186" i="2"/>
  <c r="F186" i="2"/>
  <c r="D187" i="2" a="1"/>
  <c r="D187" i="2" s="1"/>
  <c r="F187" i="2" s="1"/>
  <c r="E187" i="2"/>
  <c r="D188" i="2" a="1"/>
  <c r="D188" i="2"/>
  <c r="F188" i="2" s="1"/>
  <c r="E188" i="2"/>
  <c r="D189" i="2" a="1"/>
  <c r="D189" i="2" s="1"/>
  <c r="F189" i="2" s="1"/>
  <c r="E189" i="2"/>
  <c r="D190" i="2" a="1"/>
  <c r="D190" i="2"/>
  <c r="E190" i="2"/>
  <c r="F190" i="2"/>
  <c r="D191" i="2" a="1"/>
  <c r="D191" i="2" s="1"/>
  <c r="F191" i="2" s="1"/>
  <c r="E191" i="2"/>
  <c r="D192" i="2" a="1"/>
  <c r="D192" i="2"/>
  <c r="F192" i="2" s="1"/>
  <c r="E192" i="2"/>
  <c r="D193" i="2" a="1"/>
  <c r="D193" i="2" s="1"/>
  <c r="F193" i="2" s="1"/>
  <c r="E193" i="2"/>
  <c r="D194" i="2" a="1"/>
  <c r="D194" i="2"/>
  <c r="E194" i="2"/>
  <c r="F194" i="2"/>
  <c r="D195" i="2" a="1"/>
  <c r="D195" i="2" s="1"/>
  <c r="F195" i="2" s="1"/>
  <c r="E195" i="2"/>
  <c r="D196" i="2" a="1"/>
  <c r="D196" i="2"/>
  <c r="F196" i="2" s="1"/>
  <c r="E196" i="2"/>
  <c r="D197" i="2" a="1"/>
  <c r="D197" i="2" s="1"/>
  <c r="F197" i="2" s="1"/>
  <c r="E197" i="2"/>
  <c r="D198" i="2" a="1"/>
  <c r="D198" i="2"/>
  <c r="E198" i="2"/>
  <c r="F198" i="2"/>
  <c r="D199" i="2" a="1"/>
  <c r="D199" i="2" s="1"/>
  <c r="F199" i="2" s="1"/>
  <c r="E199" i="2"/>
  <c r="D200" i="2" a="1"/>
  <c r="D200" i="2"/>
  <c r="F200" i="2" s="1"/>
  <c r="E200" i="2"/>
  <c r="D201" i="2" a="1"/>
  <c r="D201" i="2" s="1"/>
  <c r="F201" i="2" s="1"/>
  <c r="E201" i="2"/>
  <c r="D202" i="2" a="1"/>
  <c r="D202" i="2"/>
  <c r="E202" i="2"/>
  <c r="F202" i="2"/>
  <c r="D203" i="2" a="1"/>
  <c r="D203" i="2" s="1"/>
  <c r="F203" i="2" s="1"/>
  <c r="E203" i="2"/>
  <c r="D204" i="2" a="1"/>
  <c r="D204" i="2"/>
  <c r="F204" i="2" s="1"/>
  <c r="E204" i="2"/>
  <c r="D205" i="2" a="1"/>
  <c r="D205" i="2" s="1"/>
  <c r="F205" i="2" s="1"/>
  <c r="E205" i="2"/>
  <c r="D206" i="2" a="1"/>
  <c r="D206" i="2"/>
  <c r="E206" i="2"/>
  <c r="F206" i="2"/>
  <c r="D207" i="2" a="1"/>
  <c r="D207" i="2" s="1"/>
  <c r="F207" i="2" s="1"/>
  <c r="E207" i="2"/>
  <c r="D208" i="2" a="1"/>
  <c r="D208" i="2"/>
  <c r="F208" i="2" s="1"/>
  <c r="E208" i="2"/>
  <c r="D209" i="2" a="1"/>
  <c r="D209" i="2" s="1"/>
  <c r="F209" i="2" s="1"/>
  <c r="E209" i="2"/>
  <c r="D210" i="2" a="1"/>
  <c r="D210" i="2"/>
  <c r="E210" i="2"/>
  <c r="F210" i="2"/>
  <c r="D211" i="2" a="1"/>
  <c r="D211" i="2" s="1"/>
  <c r="F211" i="2" s="1"/>
  <c r="E211" i="2"/>
  <c r="D212" i="2" a="1"/>
  <c r="D212" i="2"/>
  <c r="F212" i="2" s="1"/>
  <c r="E212" i="2"/>
  <c r="D213" i="2" a="1"/>
  <c r="D213" i="2" s="1"/>
  <c r="F213" i="2" s="1"/>
  <c r="E213" i="2"/>
  <c r="D214" i="2" a="1"/>
  <c r="D214" i="2"/>
  <c r="E214" i="2"/>
  <c r="F214" i="2"/>
  <c r="D215" i="2" a="1"/>
  <c r="D215" i="2" s="1"/>
  <c r="F215" i="2" s="1"/>
  <c r="E215" i="2"/>
  <c r="D216" i="2" a="1"/>
  <c r="D216" i="2"/>
  <c r="F216" i="2" s="1"/>
  <c r="E216" i="2"/>
  <c r="D217" i="2" a="1"/>
  <c r="D217" i="2" s="1"/>
  <c r="F217" i="2" s="1"/>
  <c r="E217" i="2"/>
  <c r="D218" i="2" a="1"/>
  <c r="D218" i="2"/>
  <c r="E218" i="2"/>
  <c r="F218" i="2"/>
  <c r="D219" i="2" a="1"/>
  <c r="D219" i="2" s="1"/>
  <c r="F219" i="2" s="1"/>
  <c r="E219" i="2"/>
  <c r="D220" i="2" a="1"/>
  <c r="D220" i="2"/>
  <c r="F220" i="2" s="1"/>
  <c r="E220" i="2"/>
  <c r="D221" i="2" a="1"/>
  <c r="D221" i="2" s="1"/>
  <c r="F221" i="2" s="1"/>
  <c r="E221" i="2"/>
  <c r="D222" i="2" a="1"/>
  <c r="D222" i="2" s="1"/>
  <c r="F222" i="2" s="1"/>
  <c r="E222" i="2"/>
  <c r="D223" i="2" a="1"/>
  <c r="D223" i="2" s="1"/>
  <c r="F223" i="2" s="1"/>
  <c r="E223" i="2"/>
  <c r="D224" i="2" a="1"/>
  <c r="D224" i="2"/>
  <c r="F224" i="2" s="1"/>
  <c r="E224" i="2"/>
  <c r="D225" i="2" a="1"/>
  <c r="D225" i="2" s="1"/>
  <c r="F225" i="2" s="1"/>
  <c r="E225" i="2"/>
  <c r="D226" i="2" a="1"/>
  <c r="D226" i="2"/>
  <c r="E226" i="2"/>
  <c r="F226" i="2"/>
  <c r="D227" i="2" a="1"/>
  <c r="D227" i="2" s="1"/>
  <c r="F227" i="2" s="1"/>
  <c r="E227" i="2"/>
  <c r="D228" i="2" a="1"/>
  <c r="D228" i="2"/>
  <c r="F228" i="2" s="1"/>
  <c r="E228" i="2"/>
  <c r="D229" i="2" a="1"/>
  <c r="D229" i="2" s="1"/>
  <c r="F229" i="2" s="1"/>
  <c r="E229" i="2"/>
  <c r="D230" i="2" a="1"/>
  <c r="D230" i="2" s="1"/>
  <c r="F230" i="2" s="1"/>
  <c r="E230" i="2"/>
  <c r="D231" i="2" a="1"/>
  <c r="D231" i="2" s="1"/>
  <c r="F231" i="2" s="1"/>
  <c r="E231" i="2"/>
  <c r="D232" i="2" a="1"/>
  <c r="D232" i="2"/>
  <c r="F232" i="2" s="1"/>
  <c r="E232" i="2"/>
  <c r="D233" i="2" a="1"/>
  <c r="D233" i="2" s="1"/>
  <c r="F233" i="2" s="1"/>
  <c r="E233" i="2"/>
  <c r="D234" i="2" a="1"/>
  <c r="D234" i="2"/>
  <c r="E234" i="2"/>
  <c r="F234" i="2"/>
  <c r="D235" i="2" a="1"/>
  <c r="D235" i="2" s="1"/>
  <c r="F235" i="2" s="1"/>
  <c r="E235" i="2"/>
  <c r="D236" i="2" a="1"/>
  <c r="D236" i="2"/>
  <c r="F236" i="2" s="1"/>
  <c r="E236" i="2"/>
  <c r="D237" i="2" a="1"/>
  <c r="D237" i="2" s="1"/>
  <c r="F237" i="2" s="1"/>
  <c r="E237" i="2"/>
  <c r="D238" i="2" a="1"/>
  <c r="D238" i="2" s="1"/>
  <c r="F238" i="2" s="1"/>
  <c r="E238" i="2"/>
  <c r="D239" i="2" a="1"/>
  <c r="D239" i="2" s="1"/>
  <c r="F239" i="2" s="1"/>
  <c r="E239" i="2"/>
  <c r="D240" i="2" a="1"/>
  <c r="D240" i="2"/>
  <c r="F240" i="2" s="1"/>
  <c r="E240" i="2"/>
  <c r="D241" i="2" a="1"/>
  <c r="D241" i="2" s="1"/>
  <c r="F241" i="2" s="1"/>
  <c r="E241" i="2"/>
  <c r="D242" i="2" a="1"/>
  <c r="D242" i="2"/>
  <c r="E242" i="2"/>
  <c r="F242" i="2"/>
  <c r="D243" i="2" a="1"/>
  <c r="D243" i="2" s="1"/>
  <c r="F243" i="2" s="1"/>
  <c r="E243" i="2"/>
  <c r="D244" i="2" a="1"/>
  <c r="D244" i="2"/>
  <c r="F244" i="2" s="1"/>
  <c r="E244" i="2"/>
  <c r="D245" i="2" a="1"/>
  <c r="D245" i="2" s="1"/>
  <c r="F245" i="2" s="1"/>
  <c r="E245" i="2"/>
  <c r="D246" i="2" a="1"/>
  <c r="D246" i="2" s="1"/>
  <c r="F246" i="2" s="1"/>
  <c r="E246" i="2"/>
  <c r="D247" i="2" a="1"/>
  <c r="D247" i="2" s="1"/>
  <c r="F247" i="2" s="1"/>
  <c r="E247" i="2"/>
  <c r="D248" i="2" a="1"/>
  <c r="D248" i="2"/>
  <c r="F248" i="2" s="1"/>
  <c r="E248" i="2"/>
  <c r="D249" i="2" a="1"/>
  <c r="D249" i="2" s="1"/>
  <c r="F249" i="2" s="1"/>
  <c r="E249" i="2"/>
  <c r="D250" i="2" a="1"/>
  <c r="D250" i="2" s="1"/>
  <c r="F250" i="2" s="1"/>
  <c r="E250" i="2"/>
  <c r="D251" i="2" a="1"/>
  <c r="D251" i="2" s="1"/>
  <c r="F251" i="2" s="1"/>
  <c r="E251" i="2"/>
  <c r="D252" i="2" a="1"/>
  <c r="D252" i="2"/>
  <c r="F252" i="2" s="1"/>
  <c r="E252" i="2"/>
  <c r="D253" i="2" a="1"/>
  <c r="D253" i="2" s="1"/>
  <c r="F253" i="2" s="1"/>
  <c r="E253" i="2"/>
  <c r="D254" i="2" a="1"/>
  <c r="D254" i="2" s="1"/>
  <c r="F254" i="2" s="1"/>
  <c r="E254" i="2"/>
  <c r="D255" i="2" a="1"/>
  <c r="D255" i="2" s="1"/>
  <c r="F255" i="2" s="1"/>
  <c r="E255" i="2"/>
  <c r="D256" i="2" a="1"/>
  <c r="D256" i="2"/>
  <c r="F256" i="2" s="1"/>
  <c r="E256" i="2"/>
  <c r="D257" i="2" a="1"/>
  <c r="D257" i="2" s="1"/>
  <c r="F257" i="2" s="1"/>
  <c r="E257" i="2"/>
  <c r="D258" i="2" a="1"/>
  <c r="D258" i="2" s="1"/>
  <c r="F258" i="2" s="1"/>
  <c r="E258" i="2"/>
  <c r="D259" i="2" a="1"/>
  <c r="D259" i="2" s="1"/>
  <c r="F259" i="2" s="1"/>
  <c r="E259" i="2"/>
  <c r="D260" i="2" a="1"/>
  <c r="D260" i="2"/>
  <c r="F260" i="2" s="1"/>
  <c r="E260" i="2"/>
  <c r="D261" i="2" a="1"/>
  <c r="D261" i="2" s="1"/>
  <c r="F261" i="2" s="1"/>
  <c r="E261" i="2"/>
  <c r="D262" i="2" a="1"/>
  <c r="D262" i="2" s="1"/>
  <c r="F262" i="2" s="1"/>
  <c r="E262" i="2"/>
  <c r="D263" i="2" a="1"/>
  <c r="D263" i="2" s="1"/>
  <c r="F263" i="2" s="1"/>
  <c r="E263" i="2"/>
  <c r="D264" i="2" a="1"/>
  <c r="D264" i="2"/>
  <c r="F264" i="2" s="1"/>
  <c r="E264" i="2"/>
  <c r="D265" i="2" a="1"/>
  <c r="D265" i="2" s="1"/>
  <c r="E265" i="2"/>
  <c r="D266" i="2" a="1"/>
  <c r="D266" i="2" s="1"/>
  <c r="F266" i="2" s="1"/>
  <c r="E266" i="2"/>
  <c r="D267" i="2" a="1"/>
  <c r="D267" i="2" s="1"/>
  <c r="F267" i="2" s="1"/>
  <c r="E267" i="2"/>
  <c r="D268" i="2" a="1"/>
  <c r="D268" i="2"/>
  <c r="F268" i="2" s="1"/>
  <c r="E268" i="2"/>
  <c r="D269" i="2" a="1"/>
  <c r="D269" i="2" s="1"/>
  <c r="E269" i="2"/>
  <c r="D270" i="2" a="1"/>
  <c r="D270" i="2" s="1"/>
  <c r="F270" i="2" s="1"/>
  <c r="E270" i="2"/>
  <c r="D271" i="2" a="1"/>
  <c r="D271" i="2" s="1"/>
  <c r="F271" i="2" s="1"/>
  <c r="E271" i="2"/>
  <c r="D272" i="2" a="1"/>
  <c r="D272" i="2"/>
  <c r="F272" i="2" s="1"/>
  <c r="E272" i="2"/>
  <c r="D273" i="2" a="1"/>
  <c r="D273" i="2" s="1"/>
  <c r="E273" i="2"/>
  <c r="D274" i="2" a="1"/>
  <c r="D274" i="2" s="1"/>
  <c r="F274" i="2" s="1"/>
  <c r="E274" i="2"/>
  <c r="D275" i="2" a="1"/>
  <c r="D275" i="2" s="1"/>
  <c r="F275" i="2" s="1"/>
  <c r="E275" i="2"/>
  <c r="D276" i="2" a="1"/>
  <c r="D276" i="2"/>
  <c r="F276" i="2" s="1"/>
  <c r="E276" i="2"/>
  <c r="D277" i="2" a="1"/>
  <c r="D277" i="2" s="1"/>
  <c r="E277" i="2"/>
  <c r="D278" i="2" a="1"/>
  <c r="D278" i="2" s="1"/>
  <c r="F278" i="2" s="1"/>
  <c r="E278" i="2"/>
  <c r="D279" i="2" a="1"/>
  <c r="D279" i="2" s="1"/>
  <c r="F279" i="2" s="1"/>
  <c r="E279" i="2"/>
  <c r="D280" i="2" a="1"/>
  <c r="D280" i="2"/>
  <c r="F280" i="2" s="1"/>
  <c r="E280" i="2"/>
  <c r="D281" i="2" a="1"/>
  <c r="D281" i="2" s="1"/>
  <c r="E281" i="2"/>
  <c r="D282" i="2" a="1"/>
  <c r="D282" i="2" s="1"/>
  <c r="F282" i="2" s="1"/>
  <c r="E282" i="2"/>
  <c r="D283" i="2" a="1"/>
  <c r="D283" i="2" s="1"/>
  <c r="F283" i="2" s="1"/>
  <c r="E283" i="2"/>
  <c r="D284" i="2" a="1"/>
  <c r="D284" i="2"/>
  <c r="F284" i="2" s="1"/>
  <c r="E284" i="2"/>
  <c r="D285" i="2" a="1"/>
  <c r="D285" i="2" s="1"/>
  <c r="E285" i="2"/>
  <c r="D286" i="2" a="1"/>
  <c r="D286" i="2" s="1"/>
  <c r="F286" i="2" s="1"/>
  <c r="E286" i="2"/>
  <c r="D287" i="2" a="1"/>
  <c r="D287" i="2" s="1"/>
  <c r="F287" i="2" s="1"/>
  <c r="E287" i="2"/>
  <c r="D288" i="2" a="1"/>
  <c r="D288" i="2"/>
  <c r="F288" i="2" s="1"/>
  <c r="E288" i="2"/>
  <c r="D289" i="2" a="1"/>
  <c r="D289" i="2" s="1"/>
  <c r="E289" i="2"/>
  <c r="D290" i="2" a="1"/>
  <c r="D290" i="2" s="1"/>
  <c r="F290" i="2" s="1"/>
  <c r="E290" i="2"/>
  <c r="D291" i="2" a="1"/>
  <c r="D291" i="2" s="1"/>
  <c r="F291" i="2" s="1"/>
  <c r="E291" i="2"/>
  <c r="D292" i="2" a="1"/>
  <c r="D292" i="2"/>
  <c r="F292" i="2" s="1"/>
  <c r="E292" i="2"/>
  <c r="D293" i="2" a="1"/>
  <c r="D293" i="2" s="1"/>
  <c r="E293" i="2"/>
  <c r="D294" i="2" a="1"/>
  <c r="D294" i="2" s="1"/>
  <c r="F294" i="2" s="1"/>
  <c r="E294" i="2"/>
  <c r="D295" i="2" a="1"/>
  <c r="D295" i="2" s="1"/>
  <c r="F295" i="2" s="1"/>
  <c r="E295" i="2"/>
  <c r="D296" i="2" a="1"/>
  <c r="D296" i="2"/>
  <c r="F296" i="2" s="1"/>
  <c r="E296" i="2"/>
  <c r="D297" i="2" a="1"/>
  <c r="D297" i="2" s="1"/>
  <c r="E297" i="2"/>
  <c r="D298" i="2" a="1"/>
  <c r="D298" i="2" s="1"/>
  <c r="F298" i="2" s="1"/>
  <c r="E298" i="2"/>
  <c r="D299" i="2" a="1"/>
  <c r="D299" i="2" s="1"/>
  <c r="F299" i="2" s="1"/>
  <c r="E299" i="2"/>
  <c r="D300" i="2" a="1"/>
  <c r="D300" i="2"/>
  <c r="F300" i="2" s="1"/>
  <c r="E300" i="2"/>
  <c r="D301" i="2" a="1"/>
  <c r="D301" i="2" s="1"/>
  <c r="E301" i="2"/>
  <c r="D302" i="2" a="1"/>
  <c r="D302" i="2" s="1"/>
  <c r="F302" i="2" s="1"/>
  <c r="E302" i="2"/>
  <c r="D303" i="2" a="1"/>
  <c r="D303" i="2" s="1"/>
  <c r="F303" i="2" s="1"/>
  <c r="E303" i="2"/>
  <c r="D304" i="2" a="1"/>
  <c r="D304" i="2"/>
  <c r="F304" i="2" s="1"/>
  <c r="E304" i="2"/>
  <c r="D305" i="2" a="1"/>
  <c r="D305" i="2" s="1"/>
  <c r="E305" i="2"/>
  <c r="D306" i="2" a="1"/>
  <c r="D306" i="2" s="1"/>
  <c r="F306" i="2" s="1"/>
  <c r="E306" i="2"/>
  <c r="D307" i="2" a="1"/>
  <c r="D307" i="2" s="1"/>
  <c r="F307" i="2" s="1"/>
  <c r="E307" i="2"/>
  <c r="D308" i="2" a="1"/>
  <c r="D308" i="2"/>
  <c r="F308" i="2" s="1"/>
  <c r="E308" i="2"/>
  <c r="D309" i="2" a="1"/>
  <c r="D309" i="2" s="1"/>
  <c r="E309" i="2"/>
  <c r="D310" i="2" a="1"/>
  <c r="D310" i="2" s="1"/>
  <c r="F310" i="2" s="1"/>
  <c r="E310" i="2"/>
  <c r="D311" i="2" a="1"/>
  <c r="D311" i="2" s="1"/>
  <c r="F311" i="2" s="1"/>
  <c r="E311" i="2"/>
  <c r="D312" i="2" a="1"/>
  <c r="D312" i="2"/>
  <c r="F312" i="2" s="1"/>
  <c r="E312" i="2"/>
  <c r="D313" i="2" a="1"/>
  <c r="D313" i="2" s="1"/>
  <c r="E313" i="2"/>
  <c r="D314" i="2" a="1"/>
  <c r="D314" i="2" s="1"/>
  <c r="F314" i="2" s="1"/>
  <c r="E314" i="2"/>
  <c r="D315" i="2" a="1"/>
  <c r="D315" i="2" s="1"/>
  <c r="F315" i="2" s="1"/>
  <c r="E315" i="2"/>
  <c r="D316" i="2" a="1"/>
  <c r="D316" i="2"/>
  <c r="F316" i="2" s="1"/>
  <c r="E316" i="2"/>
  <c r="D317" i="2" a="1"/>
  <c r="D317" i="2" s="1"/>
  <c r="E317" i="2"/>
  <c r="D318" i="2" a="1"/>
  <c r="D318" i="2" s="1"/>
  <c r="F318" i="2" s="1"/>
  <c r="E318" i="2"/>
  <c r="D319" i="2" a="1"/>
  <c r="D319" i="2" s="1"/>
  <c r="F319" i="2" s="1"/>
  <c r="E319" i="2"/>
  <c r="D320" i="2" a="1"/>
  <c r="D320" i="2"/>
  <c r="F320" i="2" s="1"/>
  <c r="E320" i="2"/>
  <c r="D321" i="2" a="1"/>
  <c r="D321" i="2" s="1"/>
  <c r="E321" i="2"/>
  <c r="D322" i="2" a="1"/>
  <c r="D322" i="2" s="1"/>
  <c r="F322" i="2" s="1"/>
  <c r="E322" i="2"/>
  <c r="D323" i="2" a="1"/>
  <c r="D323" i="2" s="1"/>
  <c r="F323" i="2" s="1"/>
  <c r="E323" i="2"/>
  <c r="D324" i="2" a="1"/>
  <c r="D324" i="2"/>
  <c r="F324" i="2" s="1"/>
  <c r="E324" i="2"/>
  <c r="D325" i="2" a="1"/>
  <c r="D325" i="2" s="1"/>
  <c r="E325" i="2"/>
  <c r="D326" i="2" a="1"/>
  <c r="D326" i="2" s="1"/>
  <c r="F326" i="2" s="1"/>
  <c r="E326" i="2"/>
  <c r="D327" i="2" a="1"/>
  <c r="D327" i="2" s="1"/>
  <c r="F327" i="2" s="1"/>
  <c r="E327" i="2"/>
  <c r="D328" i="2" a="1"/>
  <c r="D328" i="2"/>
  <c r="F328" i="2" s="1"/>
  <c r="E328" i="2"/>
  <c r="D329" i="2" a="1"/>
  <c r="D329" i="2" s="1"/>
  <c r="E329" i="2"/>
  <c r="D330" i="2" a="1"/>
  <c r="D330" i="2" s="1"/>
  <c r="F330" i="2" s="1"/>
  <c r="E330" i="2"/>
  <c r="D331" i="2" a="1"/>
  <c r="D331" i="2" s="1"/>
  <c r="F331" i="2" s="1"/>
  <c r="E331" i="2"/>
  <c r="D332" i="2" a="1"/>
  <c r="D332" i="2"/>
  <c r="F332" i="2" s="1"/>
  <c r="E332" i="2"/>
  <c r="D333" i="2" a="1"/>
  <c r="D333" i="2" s="1"/>
  <c r="E333" i="2"/>
  <c r="D334" i="2" a="1"/>
  <c r="D334" i="2" s="1"/>
  <c r="F334" i="2" s="1"/>
  <c r="E334" i="2"/>
  <c r="D335" i="2" a="1"/>
  <c r="D335" i="2" s="1"/>
  <c r="F335" i="2" s="1"/>
  <c r="E335" i="2"/>
  <c r="D336" i="2" a="1"/>
  <c r="D336" i="2"/>
  <c r="F336" i="2" s="1"/>
  <c r="E336" i="2"/>
  <c r="D337" i="2" a="1"/>
  <c r="D337" i="2" s="1"/>
  <c r="E337" i="2"/>
  <c r="D338" i="2" a="1"/>
  <c r="D338" i="2" s="1"/>
  <c r="F338" i="2" s="1"/>
  <c r="E338" i="2"/>
  <c r="D339" i="2" a="1"/>
  <c r="D339" i="2" s="1"/>
  <c r="F339" i="2" s="1"/>
  <c r="E339" i="2"/>
  <c r="D340" i="2" a="1"/>
  <c r="D340" i="2"/>
  <c r="F340" i="2" s="1"/>
  <c r="E340" i="2"/>
  <c r="D341" i="2" a="1"/>
  <c r="D341" i="2" s="1"/>
  <c r="E341" i="2"/>
  <c r="F341" i="2" s="1"/>
  <c r="D342" i="2" a="1"/>
  <c r="D342" i="2"/>
  <c r="E342" i="2"/>
  <c r="F342" i="2"/>
  <c r="D343" i="2" a="1"/>
  <c r="D343" i="2" s="1"/>
  <c r="E343" i="2"/>
  <c r="F343" i="2"/>
  <c r="D344" i="2" a="1"/>
  <c r="D344" i="2" s="1"/>
  <c r="F344" i="2" s="1"/>
  <c r="E344" i="2"/>
  <c r="D345" i="2" a="1"/>
  <c r="D345" i="2" s="1"/>
  <c r="F345" i="2" s="1"/>
  <c r="E345" i="2"/>
  <c r="D346" i="2" a="1"/>
  <c r="D346" i="2" s="1"/>
  <c r="F346" i="2" s="1"/>
  <c r="E346" i="2"/>
  <c r="D347" i="2" a="1"/>
  <c r="D347" i="2" s="1"/>
  <c r="F347" i="2" s="1"/>
  <c r="E347" i="2"/>
  <c r="D348" i="2" a="1"/>
  <c r="D348" i="2"/>
  <c r="F348" i="2" s="1"/>
  <c r="E348" i="2"/>
  <c r="D349" i="2" a="1"/>
  <c r="D349" i="2" s="1"/>
  <c r="E349" i="2"/>
  <c r="F349" i="2"/>
  <c r="D350" i="2" a="1"/>
  <c r="D350" i="2"/>
  <c r="E350" i="2"/>
  <c r="F350" i="2" s="1"/>
  <c r="D351" i="2" a="1"/>
  <c r="D351" i="2" s="1"/>
  <c r="E351" i="2"/>
  <c r="F351" i="2"/>
  <c r="D352" i="2" a="1"/>
  <c r="D352" i="2" s="1"/>
  <c r="F352" i="2" s="1"/>
  <c r="E352" i="2"/>
  <c r="D353" i="2" a="1"/>
  <c r="D353" i="2" s="1"/>
  <c r="F353" i="2" s="1"/>
  <c r="E353" i="2"/>
  <c r="F14" i="2"/>
  <c r="E14" i="2"/>
  <c r="D14" i="2" a="1"/>
  <c r="D14" i="2" s="1"/>
  <c r="I9" i="2"/>
  <c r="I8" i="2"/>
  <c r="I7" i="2" a="1"/>
  <c r="I7" i="2" s="1"/>
  <c r="I5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" i="2"/>
  <c r="F14" i="1"/>
  <c r="F12" i="1"/>
  <c r="F15" i="1" s="1"/>
  <c r="F16" i="1" s="1"/>
  <c r="F9" i="1"/>
  <c r="F8" i="1"/>
  <c r="F7" i="1"/>
  <c r="F5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" i="1"/>
  <c r="F181" i="2" l="1"/>
  <c r="F163" i="2"/>
  <c r="F325" i="2"/>
  <c r="F309" i="2"/>
  <c r="F293" i="2"/>
  <c r="F277" i="2"/>
  <c r="F269" i="2"/>
  <c r="F155" i="2"/>
  <c r="F123" i="2"/>
  <c r="F333" i="2"/>
  <c r="F317" i="2"/>
  <c r="F301" i="2"/>
  <c r="F285" i="2"/>
  <c r="F179" i="2"/>
  <c r="F147" i="2"/>
  <c r="F313" i="2"/>
  <c r="F297" i="2"/>
  <c r="F281" i="2"/>
  <c r="F265" i="2"/>
  <c r="F171" i="2"/>
  <c r="F139" i="2"/>
  <c r="F337" i="2"/>
  <c r="F329" i="2"/>
  <c r="F321" i="2"/>
  <c r="F305" i="2"/>
  <c r="F289" i="2"/>
  <c r="F273" i="2"/>
  <c r="F7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<sst xmlns="http://schemas.openxmlformats.org/spreadsheetml/2006/main" count="35" uniqueCount="30">
  <si>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Date</t>
  </si>
  <si>
    <t>SPY</t>
  </si>
  <si>
    <t>Return</t>
  </si>
  <si>
    <t>Annual risk-free</t>
  </si>
  <si>
    <t>Monthly risk-free</t>
  </si>
  <si>
    <t>Monthly return</t>
  </si>
  <si>
    <t>Monthly risk</t>
  </si>
  <si>
    <t>Monthly Sharpe</t>
  </si>
  <si>
    <t>Annual Sharpe target</t>
  </si>
  <si>
    <t>Lo (2002):</t>
  </si>
  <si>
    <t>If returns are I.I.D.:</t>
  </si>
  <si>
    <t>Monthly Sharpe target</t>
  </si>
  <si>
    <t>Observations</t>
  </si>
  <si>
    <t>Sharpe standard error</t>
  </si>
  <si>
    <t>Sharpe t-statistic</t>
  </si>
  <si>
    <t>Sharpe p-value</t>
  </si>
  <si>
    <t>Number of observations</t>
  </si>
  <si>
    <t>Rolling return</t>
  </si>
  <si>
    <t>Rolling risk</t>
  </si>
  <si>
    <t>Rolling Sharpe</t>
  </si>
  <si>
    <t>Annual Sharpe</t>
  </si>
  <si>
    <t>Annualised return</t>
  </si>
  <si>
    <t>Annualised risk</t>
  </si>
  <si>
    <t>Bootstraps</t>
  </si>
  <si>
    <t>Standard error of Sharpe</t>
  </si>
  <si>
    <t>t-stat</t>
  </si>
  <si>
    <t>p-value</t>
  </si>
  <si>
    <t>percent below target</t>
  </si>
  <si>
    <t>parametric</t>
  </si>
  <si>
    <t>non-parametric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</si>
</sst>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</xdr:colOff>
      <xdr:row>3</xdr:row>
      <xdr:rowOff>61912</xdr:rowOff>
    </xdr:from>
    <xdr:ext cx="127983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3BD07E-60AD-C8F7-5F50-DF15A56AF49A}"/>
                </a:ext>
              </a:extLst>
            </xdr:cNvPr>
            <xdr:cNvSpPr txBox="1"/>
          </xdr:nvSpPr>
          <xdr:spPr>
            <a:xfrm>
              <a:off x="7248525" y="633412"/>
              <a:ext cx="127983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𝑆𝑅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3BD07E-60AD-C8F7-5F50-DF15A56AF49A}"/>
                </a:ext>
              </a:extLst>
            </xdr:cNvPr>
            <xdr:cNvSpPr txBox="1"/>
          </xdr:nvSpPr>
          <xdr:spPr>
            <a:xfrm>
              <a:off x="7248525" y="633412"/>
              <a:ext cx="127983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(𝑆𝑅)=√((1+1/2 𝑆𝑅^2)/𝑇)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95250</xdr:colOff>
      <xdr:row>6</xdr:row>
      <xdr:rowOff>171450</xdr:rowOff>
    </xdr:from>
    <xdr:ext cx="9232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8E65309-B9FB-4EA2-8DA8-B9A8EF63796E}"/>
                </a:ext>
              </a:extLst>
            </xdr:cNvPr>
            <xdr:cNvSpPr txBox="1"/>
          </xdr:nvSpPr>
          <xdr:spPr>
            <a:xfrm>
              <a:off x="7267575" y="1314450"/>
              <a:ext cx="9232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</m:e>
                    </m:ra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𝑆𝑅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8E65309-B9FB-4EA2-8DA8-B9A8EF63796E}"/>
                </a:ext>
              </a:extLst>
            </xdr:cNvPr>
            <xdr:cNvSpPr txBox="1"/>
          </xdr:nvSpPr>
          <xdr:spPr>
            <a:xfrm>
              <a:off x="7267575" y="1314450"/>
              <a:ext cx="9232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𝑅(𝑞)=√𝑞 𝑆𝑅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workbookViewId="0">
      <selection activeCell="K3" sqref="K3"/>
    </sheetView>
  </sheetViews>
  <sheetFormatPr defaultRowHeight="15" x14ac:dyDescent="0.25"/>
  <cols>
    <col min="1" max="1" width="10.7109375" bestFit="1" customWidth="1"/>
    <col min="5" max="5" width="22.85546875" bestFit="1" customWidth="1"/>
    <col min="6" max="6" width="13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/>
      <c r="K1" t="s">
        <v>9</v>
      </c>
    </row>
    <row r="2" spans="1:11" x14ac:dyDescent="0.25">
      <c r="A2" s="1">
        <v>34001</v>
      </c>
      <c r="B2" s="3">
        <v>25.820533999999999</v>
      </c>
      <c r="E2" t="s">
        <v>3</v>
      </c>
      <c r="F2" s="5">
        <v>2.1100000000000001E-2</v>
      </c>
    </row>
    <row r="3" spans="1:11" x14ac:dyDescent="0.25">
      <c r="A3" s="1">
        <v>34029</v>
      </c>
      <c r="B3" s="3">
        <v>26.274797</v>
      </c>
      <c r="C3" s="4">
        <f>LN(B3/B2)</f>
        <v>1.7440123911135554E-2</v>
      </c>
      <c r="E3" t="s">
        <v>4</v>
      </c>
      <c r="F3" s="4">
        <f>LN(1+F2)/12</f>
        <v>1.7400397982795942E-3</v>
      </c>
      <c r="K3" t="s">
        <v>10</v>
      </c>
    </row>
    <row r="4" spans="1:11" x14ac:dyDescent="0.25">
      <c r="A4" s="1">
        <v>34060</v>
      </c>
      <c r="B4" s="3">
        <v>25.723406000000001</v>
      </c>
      <c r="C4" s="4">
        <f t="shared" ref="C4:C67" si="0">LN(B4/B3)</f>
        <v>-2.1208874028527343E-2</v>
      </c>
    </row>
    <row r="5" spans="1:11" x14ac:dyDescent="0.25">
      <c r="A5" s="1">
        <v>34090</v>
      </c>
      <c r="B5" s="3">
        <v>26.417171</v>
      </c>
      <c r="C5" s="4">
        <f t="shared" si="0"/>
        <v>2.6612898660309758E-2</v>
      </c>
      <c r="E5" t="s">
        <v>16</v>
      </c>
      <c r="F5" s="2">
        <f>COUNT(C3:C353)</f>
        <v>351</v>
      </c>
    </row>
    <row r="6" spans="1:11" x14ac:dyDescent="0.25">
      <c r="A6" s="1">
        <v>34121</v>
      </c>
      <c r="B6" s="3">
        <v>26.325869000000001</v>
      </c>
      <c r="C6" s="4">
        <f t="shared" si="0"/>
        <v>-3.4621474681398676E-3</v>
      </c>
    </row>
    <row r="7" spans="1:11" x14ac:dyDescent="0.25">
      <c r="A7" s="1">
        <v>34151</v>
      </c>
      <c r="B7" s="3">
        <v>26.383749000000002</v>
      </c>
      <c r="C7" s="4">
        <f t="shared" si="0"/>
        <v>2.1961845090218749E-3</v>
      </c>
      <c r="E7" t="s">
        <v>5</v>
      </c>
      <c r="F7" s="4">
        <f>AVERAGE(C3:C353)</f>
        <v>7.7310287017599471E-3</v>
      </c>
    </row>
    <row r="8" spans="1:11" x14ac:dyDescent="0.25">
      <c r="A8" s="1">
        <v>34182</v>
      </c>
      <c r="B8" s="3">
        <v>27.394977999999998</v>
      </c>
      <c r="C8" s="4">
        <f t="shared" si="0"/>
        <v>3.7611459493231546E-2</v>
      </c>
      <c r="E8" t="s">
        <v>6</v>
      </c>
      <c r="F8" s="4">
        <f>_xlfn.STDEV.S(C3:C353)</f>
        <v>4.328251078695141E-2</v>
      </c>
    </row>
    <row r="9" spans="1:11" x14ac:dyDescent="0.25">
      <c r="A9" s="1">
        <v>34213</v>
      </c>
      <c r="B9" s="3">
        <v>27.027256000000001</v>
      </c>
      <c r="C9" s="4">
        <f t="shared" si="0"/>
        <v>-1.3513873621778078E-2</v>
      </c>
      <c r="E9" t="s">
        <v>7</v>
      </c>
      <c r="F9" s="3">
        <f>(F7-F3)/F8</f>
        <v>0.13841592815559317</v>
      </c>
    </row>
    <row r="10" spans="1:11" x14ac:dyDescent="0.25">
      <c r="A10" s="1">
        <v>34243</v>
      </c>
      <c r="B10" s="3">
        <v>27.732178000000001</v>
      </c>
      <c r="C10" s="4">
        <f t="shared" si="0"/>
        <v>2.5747561335435775E-2</v>
      </c>
    </row>
    <row r="11" spans="1:11" x14ac:dyDescent="0.25">
      <c r="A11" s="1">
        <v>34274</v>
      </c>
      <c r="B11" s="3">
        <v>27.436167000000001</v>
      </c>
      <c r="C11" s="4">
        <f t="shared" si="0"/>
        <v>-1.0731293125778198E-2</v>
      </c>
      <c r="E11" t="s">
        <v>8</v>
      </c>
      <c r="F11" s="3">
        <v>0</v>
      </c>
    </row>
    <row r="12" spans="1:11" x14ac:dyDescent="0.25">
      <c r="A12" s="1">
        <v>34304</v>
      </c>
      <c r="B12" s="3">
        <v>27.584174999999998</v>
      </c>
      <c r="C12" s="4">
        <f t="shared" si="0"/>
        <v>5.3801322070153781E-3</v>
      </c>
      <c r="E12" t="s">
        <v>11</v>
      </c>
      <c r="F12" s="3">
        <f>F11/SQRT(12)</f>
        <v>0</v>
      </c>
    </row>
    <row r="13" spans="1:11" x14ac:dyDescent="0.25">
      <c r="A13" s="1">
        <v>34335</v>
      </c>
      <c r="B13" s="3">
        <v>28.741610000000001</v>
      </c>
      <c r="C13" s="4">
        <f t="shared" si="0"/>
        <v>4.1103659848186078E-2</v>
      </c>
    </row>
    <row r="14" spans="1:11" x14ac:dyDescent="0.25">
      <c r="A14" s="1">
        <v>34366</v>
      </c>
      <c r="B14" s="3">
        <v>27.903376000000002</v>
      </c>
      <c r="C14" s="4">
        <f t="shared" si="0"/>
        <v>-2.9598213475678266E-2</v>
      </c>
      <c r="E14" t="s">
        <v>13</v>
      </c>
      <c r="F14" s="3">
        <f>SQRT((1+1/2*F9^2)/F5)</f>
        <v>5.3631099446808543E-2</v>
      </c>
    </row>
    <row r="15" spans="1:11" x14ac:dyDescent="0.25">
      <c r="A15" s="1">
        <v>34394</v>
      </c>
      <c r="B15" s="3">
        <v>26.580846999999999</v>
      </c>
      <c r="C15" s="4">
        <f t="shared" si="0"/>
        <v>-4.8556766249108888E-2</v>
      </c>
      <c r="E15" t="s">
        <v>14</v>
      </c>
      <c r="F15" s="3">
        <f>(F9-F12)/F14</f>
        <v>2.5808892523800382</v>
      </c>
    </row>
    <row r="16" spans="1:11" x14ac:dyDescent="0.25">
      <c r="A16" s="1">
        <v>34425</v>
      </c>
      <c r="B16" s="3">
        <v>27.033947000000001</v>
      </c>
      <c r="C16" s="4">
        <f t="shared" si="0"/>
        <v>1.690245372342453E-2</v>
      </c>
      <c r="E16" t="s">
        <v>15</v>
      </c>
      <c r="F16" s="4">
        <f>_xlfn.T.DIST.2T(ABS(F15),F5-2)</f>
        <v>1.0262291132313486E-2</v>
      </c>
    </row>
    <row r="17" spans="1:3" x14ac:dyDescent="0.25">
      <c r="A17" s="1">
        <v>34455</v>
      </c>
      <c r="B17" s="3">
        <v>27.464853000000002</v>
      </c>
      <c r="C17" s="4">
        <f t="shared" si="0"/>
        <v>1.5813741948217518E-2</v>
      </c>
    </row>
    <row r="18" spans="1:3" x14ac:dyDescent="0.25">
      <c r="A18" s="1">
        <v>34486</v>
      </c>
      <c r="B18" s="3">
        <v>26.659258000000001</v>
      </c>
      <c r="C18" s="4">
        <f t="shared" si="0"/>
        <v>-2.9770632108482339E-2</v>
      </c>
    </row>
    <row r="19" spans="1:3" x14ac:dyDescent="0.25">
      <c r="A19" s="1">
        <v>34516</v>
      </c>
      <c r="B19" s="3">
        <v>27.702991000000001</v>
      </c>
      <c r="C19" s="4">
        <f t="shared" si="0"/>
        <v>3.8403903298144769E-2</v>
      </c>
    </row>
    <row r="20" spans="1:3" x14ac:dyDescent="0.25">
      <c r="A20" s="1">
        <v>34547</v>
      </c>
      <c r="B20" s="3">
        <v>28.759062</v>
      </c>
      <c r="C20" s="4">
        <f t="shared" si="0"/>
        <v>3.7412531874873603E-2</v>
      </c>
    </row>
    <row r="21" spans="1:3" x14ac:dyDescent="0.25">
      <c r="A21" s="1">
        <v>34578</v>
      </c>
      <c r="B21" s="3">
        <v>27.863289000000002</v>
      </c>
      <c r="C21" s="4">
        <f t="shared" si="0"/>
        <v>-3.1642901635999907E-2</v>
      </c>
    </row>
    <row r="22" spans="1:3" x14ac:dyDescent="0.25">
      <c r="A22" s="1">
        <v>34608</v>
      </c>
      <c r="B22" s="3">
        <v>28.829612999999998</v>
      </c>
      <c r="C22" s="4">
        <f t="shared" si="0"/>
        <v>3.4093072100769312E-2</v>
      </c>
    </row>
    <row r="23" spans="1:3" x14ac:dyDescent="0.25">
      <c r="A23" s="1">
        <v>34639</v>
      </c>
      <c r="B23" s="3">
        <v>27.681749</v>
      </c>
      <c r="C23" s="4">
        <f t="shared" si="0"/>
        <v>-4.0629772873568698E-2</v>
      </c>
    </row>
    <row r="24" spans="1:3" x14ac:dyDescent="0.25">
      <c r="A24" s="1">
        <v>34669</v>
      </c>
      <c r="B24" s="3">
        <v>27.662779</v>
      </c>
      <c r="C24" s="4">
        <f t="shared" si="0"/>
        <v>-6.8552398686651239E-4</v>
      </c>
    </row>
    <row r="25" spans="1:3" x14ac:dyDescent="0.25">
      <c r="A25" s="1">
        <v>34700</v>
      </c>
      <c r="B25" s="3">
        <v>28.820426999999999</v>
      </c>
      <c r="C25" s="4">
        <f t="shared" si="0"/>
        <v>4.0996615378939345E-2</v>
      </c>
    </row>
    <row r="26" spans="1:3" x14ac:dyDescent="0.25">
      <c r="A26" s="1">
        <v>34731</v>
      </c>
      <c r="B26" s="3">
        <v>29.996566999999999</v>
      </c>
      <c r="C26" s="4">
        <f t="shared" si="0"/>
        <v>3.9998535219279374E-2</v>
      </c>
    </row>
    <row r="27" spans="1:3" x14ac:dyDescent="0.25">
      <c r="A27" s="1">
        <v>34759</v>
      </c>
      <c r="B27" s="3">
        <v>30.665941</v>
      </c>
      <c r="C27" s="4">
        <f t="shared" si="0"/>
        <v>2.2069683276649529E-2</v>
      </c>
    </row>
    <row r="28" spans="1:3" x14ac:dyDescent="0.25">
      <c r="A28" s="1">
        <v>34790</v>
      </c>
      <c r="B28" s="3">
        <v>31.745251</v>
      </c>
      <c r="C28" s="4">
        <f t="shared" si="0"/>
        <v>3.4590514290646447E-2</v>
      </c>
    </row>
    <row r="29" spans="1:3" x14ac:dyDescent="0.25">
      <c r="A29" s="1">
        <v>34820</v>
      </c>
      <c r="B29" s="3">
        <v>33.004680999999998</v>
      </c>
      <c r="C29" s="4">
        <f t="shared" si="0"/>
        <v>3.8906260543659116E-2</v>
      </c>
    </row>
    <row r="30" spans="1:3" x14ac:dyDescent="0.25">
      <c r="A30" s="1">
        <v>34851</v>
      </c>
      <c r="B30" s="3">
        <v>33.475765000000003</v>
      </c>
      <c r="C30" s="4">
        <f t="shared" si="0"/>
        <v>1.4172344299609729E-2</v>
      </c>
    </row>
    <row r="31" spans="1:3" x14ac:dyDescent="0.25">
      <c r="A31" s="1">
        <v>34881</v>
      </c>
      <c r="B31" s="3">
        <v>34.755443999999997</v>
      </c>
      <c r="C31" s="4">
        <f t="shared" si="0"/>
        <v>3.7514477419721901E-2</v>
      </c>
    </row>
    <row r="32" spans="1:3" x14ac:dyDescent="0.25">
      <c r="A32" s="1">
        <v>34912</v>
      </c>
      <c r="B32" s="3">
        <v>34.910145</v>
      </c>
      <c r="C32" s="4">
        <f t="shared" si="0"/>
        <v>4.4412530348717349E-3</v>
      </c>
    </row>
    <row r="33" spans="1:3" x14ac:dyDescent="0.25">
      <c r="A33" s="1">
        <v>34943</v>
      </c>
      <c r="B33" s="3">
        <v>36.196316000000003</v>
      </c>
      <c r="C33" s="4">
        <f t="shared" si="0"/>
        <v>3.6179871051227601E-2</v>
      </c>
    </row>
    <row r="34" spans="1:3" x14ac:dyDescent="0.25">
      <c r="A34" s="1">
        <v>34973</v>
      </c>
      <c r="B34" s="3">
        <v>36.282578000000001</v>
      </c>
      <c r="C34" s="4">
        <f t="shared" si="0"/>
        <v>2.3803354595893543E-3</v>
      </c>
    </row>
    <row r="35" spans="1:3" x14ac:dyDescent="0.25">
      <c r="A35" s="1">
        <v>35004</v>
      </c>
      <c r="B35" s="3">
        <v>37.896450000000002</v>
      </c>
      <c r="C35" s="4">
        <f t="shared" si="0"/>
        <v>4.3519758998323999E-2</v>
      </c>
    </row>
    <row r="36" spans="1:3" x14ac:dyDescent="0.25">
      <c r="A36" s="1">
        <v>35034</v>
      </c>
      <c r="B36" s="3">
        <v>38.256157000000002</v>
      </c>
      <c r="C36" s="4">
        <f t="shared" si="0"/>
        <v>9.4470744838294034E-3</v>
      </c>
    </row>
    <row r="37" spans="1:3" x14ac:dyDescent="0.25">
      <c r="A37" s="1">
        <v>35065</v>
      </c>
      <c r="B37" s="3">
        <v>39.862147999999998</v>
      </c>
      <c r="C37" s="4">
        <f t="shared" si="0"/>
        <v>4.1122687303887753E-2</v>
      </c>
    </row>
    <row r="38" spans="1:3" x14ac:dyDescent="0.25">
      <c r="A38" s="1">
        <v>35096</v>
      </c>
      <c r="B38" s="3">
        <v>39.989322999999999</v>
      </c>
      <c r="C38" s="4">
        <f t="shared" si="0"/>
        <v>3.1852915402726676E-3</v>
      </c>
    </row>
    <row r="39" spans="1:3" x14ac:dyDescent="0.25">
      <c r="A39" s="1">
        <v>35125</v>
      </c>
      <c r="B39" s="3">
        <v>40.497996999999998</v>
      </c>
      <c r="C39" s="4">
        <f t="shared" si="0"/>
        <v>1.264002261622486E-2</v>
      </c>
    </row>
    <row r="40" spans="1:3" x14ac:dyDescent="0.25">
      <c r="A40" s="1">
        <v>35156</v>
      </c>
      <c r="B40" s="3">
        <v>41.120026000000003</v>
      </c>
      <c r="C40" s="4">
        <f t="shared" si="0"/>
        <v>1.5242737343087174E-2</v>
      </c>
    </row>
    <row r="41" spans="1:3" x14ac:dyDescent="0.25">
      <c r="A41" s="1">
        <v>35186</v>
      </c>
      <c r="B41" s="3">
        <v>42.053440000000002</v>
      </c>
      <c r="C41" s="4">
        <f t="shared" si="0"/>
        <v>2.2445937002662716E-2</v>
      </c>
    </row>
    <row r="42" spans="1:3" x14ac:dyDescent="0.25">
      <c r="A42" s="1">
        <v>35217</v>
      </c>
      <c r="B42" s="3">
        <v>42.200825000000002</v>
      </c>
      <c r="C42" s="4">
        <f t="shared" si="0"/>
        <v>3.4985801688127839E-3</v>
      </c>
    </row>
    <row r="43" spans="1:3" x14ac:dyDescent="0.25">
      <c r="A43" s="1">
        <v>35247</v>
      </c>
      <c r="B43" s="3">
        <v>40.518065999999997</v>
      </c>
      <c r="C43" s="4">
        <f t="shared" si="0"/>
        <v>-4.0691821888800501E-2</v>
      </c>
    </row>
    <row r="44" spans="1:3" x14ac:dyDescent="0.25">
      <c r="A44" s="1">
        <v>35278</v>
      </c>
      <c r="B44" s="3">
        <v>41.298397000000001</v>
      </c>
      <c r="C44" s="4">
        <f t="shared" si="0"/>
        <v>1.9075736929294575E-2</v>
      </c>
    </row>
    <row r="45" spans="1:3" x14ac:dyDescent="0.25">
      <c r="A45" s="1">
        <v>35309</v>
      </c>
      <c r="B45" s="3">
        <v>43.382587000000001</v>
      </c>
      <c r="C45" s="4">
        <f t="shared" si="0"/>
        <v>4.9234453743042479E-2</v>
      </c>
    </row>
    <row r="46" spans="1:3" x14ac:dyDescent="0.25">
      <c r="A46" s="1">
        <v>35339</v>
      </c>
      <c r="B46" s="3">
        <v>45.015678000000001</v>
      </c>
      <c r="C46" s="4">
        <f t="shared" si="0"/>
        <v>3.6952689695690974E-2</v>
      </c>
    </row>
    <row r="47" spans="1:3" x14ac:dyDescent="0.25">
      <c r="A47" s="1">
        <v>35370</v>
      </c>
      <c r="B47" s="3">
        <v>48.302005999999999</v>
      </c>
      <c r="C47" s="4">
        <f t="shared" si="0"/>
        <v>7.0462262794058275E-2</v>
      </c>
    </row>
    <row r="48" spans="1:3" x14ac:dyDescent="0.25">
      <c r="A48" s="1">
        <v>35400</v>
      </c>
      <c r="B48" s="3">
        <v>46.921947000000003</v>
      </c>
      <c r="C48" s="4">
        <f t="shared" si="0"/>
        <v>-2.8987572799175184E-2</v>
      </c>
    </row>
    <row r="49" spans="1:3" x14ac:dyDescent="0.25">
      <c r="A49" s="1">
        <v>35431</v>
      </c>
      <c r="B49" s="3">
        <v>50.065871999999999</v>
      </c>
      <c r="C49" s="4">
        <f t="shared" si="0"/>
        <v>6.4854059277505441E-2</v>
      </c>
    </row>
    <row r="50" spans="1:3" x14ac:dyDescent="0.25">
      <c r="A50" s="1">
        <v>35462</v>
      </c>
      <c r="B50" s="3">
        <v>50.544806999999999</v>
      </c>
      <c r="C50" s="4">
        <f t="shared" si="0"/>
        <v>9.5206318535482632E-3</v>
      </c>
    </row>
    <row r="51" spans="1:3" x14ac:dyDescent="0.25">
      <c r="A51" s="1">
        <v>35490</v>
      </c>
      <c r="B51" s="3">
        <v>48.13026</v>
      </c>
      <c r="C51" s="4">
        <f t="shared" si="0"/>
        <v>-4.894912488249005E-2</v>
      </c>
    </row>
    <row r="52" spans="1:3" x14ac:dyDescent="0.25">
      <c r="A52" s="1">
        <v>35521</v>
      </c>
      <c r="B52" s="3">
        <v>51.339272000000001</v>
      </c>
      <c r="C52" s="4">
        <f t="shared" si="0"/>
        <v>6.4544910029251931E-2</v>
      </c>
    </row>
    <row r="53" spans="1:3" x14ac:dyDescent="0.25">
      <c r="A53" s="1">
        <v>35551</v>
      </c>
      <c r="B53" s="3">
        <v>54.584301000000004</v>
      </c>
      <c r="C53" s="4">
        <f t="shared" si="0"/>
        <v>6.1290318568551896E-2</v>
      </c>
    </row>
    <row r="54" spans="1:3" x14ac:dyDescent="0.25">
      <c r="A54" s="1">
        <v>35582</v>
      </c>
      <c r="B54" s="3">
        <v>56.607436999999997</v>
      </c>
      <c r="C54" s="4">
        <f t="shared" si="0"/>
        <v>3.6394058402804783E-2</v>
      </c>
    </row>
    <row r="55" spans="1:3" x14ac:dyDescent="0.25">
      <c r="A55" s="1">
        <v>35612</v>
      </c>
      <c r="B55" s="3">
        <v>61.332256000000001</v>
      </c>
      <c r="C55" s="4">
        <f t="shared" si="0"/>
        <v>8.0165531232026674E-2</v>
      </c>
    </row>
    <row r="56" spans="1:3" x14ac:dyDescent="0.25">
      <c r="A56" s="1">
        <v>35643</v>
      </c>
      <c r="B56" s="3">
        <v>58.155056000000002</v>
      </c>
      <c r="C56" s="4">
        <f t="shared" si="0"/>
        <v>-5.3193080834818891E-2</v>
      </c>
    </row>
    <row r="57" spans="1:3" x14ac:dyDescent="0.25">
      <c r="A57" s="1">
        <v>35674</v>
      </c>
      <c r="B57" s="3">
        <v>60.728991999999998</v>
      </c>
      <c r="C57" s="4">
        <f t="shared" si="0"/>
        <v>4.3308388980365799E-2</v>
      </c>
    </row>
    <row r="58" spans="1:3" x14ac:dyDescent="0.25">
      <c r="A58" s="1">
        <v>35704</v>
      </c>
      <c r="B58" s="3">
        <v>59.458210000000001</v>
      </c>
      <c r="C58" s="4">
        <f t="shared" si="0"/>
        <v>-2.1147498869731565E-2</v>
      </c>
    </row>
    <row r="59" spans="1:3" x14ac:dyDescent="0.25">
      <c r="A59" s="1">
        <v>35735</v>
      </c>
      <c r="B59" s="3">
        <v>61.759033000000002</v>
      </c>
      <c r="C59" s="4">
        <f t="shared" si="0"/>
        <v>3.7966535365493347E-2</v>
      </c>
    </row>
    <row r="60" spans="1:3" x14ac:dyDescent="0.25">
      <c r="A60" s="1">
        <v>35765</v>
      </c>
      <c r="B60" s="3">
        <v>62.687485000000002</v>
      </c>
      <c r="C60" s="4">
        <f t="shared" si="0"/>
        <v>1.4921578229449213E-2</v>
      </c>
    </row>
    <row r="61" spans="1:3" x14ac:dyDescent="0.25">
      <c r="A61" s="1">
        <v>35796</v>
      </c>
      <c r="B61" s="3">
        <v>63.747428999999997</v>
      </c>
      <c r="C61" s="4">
        <f t="shared" si="0"/>
        <v>1.6767027373546038E-2</v>
      </c>
    </row>
    <row r="62" spans="1:3" x14ac:dyDescent="0.25">
      <c r="A62" s="1">
        <v>35827</v>
      </c>
      <c r="B62" s="3">
        <v>68.164756999999994</v>
      </c>
      <c r="C62" s="4">
        <f t="shared" si="0"/>
        <v>6.6998817938883667E-2</v>
      </c>
    </row>
    <row r="63" spans="1:3" x14ac:dyDescent="0.25">
      <c r="A63" s="1">
        <v>35855</v>
      </c>
      <c r="B63" s="3">
        <v>71.285263</v>
      </c>
      <c r="C63" s="4">
        <f t="shared" si="0"/>
        <v>4.4761944262442253E-2</v>
      </c>
    </row>
    <row r="64" spans="1:3" x14ac:dyDescent="0.25">
      <c r="A64" s="1">
        <v>35886</v>
      </c>
      <c r="B64" s="3">
        <v>72.404555999999999</v>
      </c>
      <c r="C64" s="4">
        <f t="shared" si="0"/>
        <v>1.5579609573727695E-2</v>
      </c>
    </row>
    <row r="65" spans="1:3" x14ac:dyDescent="0.25">
      <c r="A65" s="1">
        <v>35916</v>
      </c>
      <c r="B65" s="3">
        <v>70.900779999999997</v>
      </c>
      <c r="C65" s="4">
        <f t="shared" si="0"/>
        <v>-2.0987790700567607E-2</v>
      </c>
    </row>
    <row r="66" spans="1:3" x14ac:dyDescent="0.25">
      <c r="A66" s="1">
        <v>35947</v>
      </c>
      <c r="B66" s="3">
        <v>73.684798999999998</v>
      </c>
      <c r="C66" s="4">
        <f t="shared" si="0"/>
        <v>3.8515087945585558E-2</v>
      </c>
    </row>
    <row r="67" spans="1:3" x14ac:dyDescent="0.25">
      <c r="A67" s="1">
        <v>35977</v>
      </c>
      <c r="B67" s="3">
        <v>72.920333999999997</v>
      </c>
      <c r="C67" s="4">
        <f t="shared" si="0"/>
        <v>-1.0428992671576584E-2</v>
      </c>
    </row>
    <row r="68" spans="1:3" x14ac:dyDescent="0.25">
      <c r="A68" s="1">
        <v>36008</v>
      </c>
      <c r="B68" s="3">
        <v>62.625464999999998</v>
      </c>
      <c r="C68" s="4">
        <f t="shared" ref="C68:C131" si="1">LN(B68/B67)</f>
        <v>-0.15219554563484985</v>
      </c>
    </row>
    <row r="69" spans="1:3" x14ac:dyDescent="0.25">
      <c r="A69" s="1">
        <v>36039</v>
      </c>
      <c r="B69" s="3">
        <v>66.376487999999995</v>
      </c>
      <c r="C69" s="4">
        <f t="shared" si="1"/>
        <v>5.8170912862754241E-2</v>
      </c>
    </row>
    <row r="70" spans="1:3" x14ac:dyDescent="0.25">
      <c r="A70" s="1">
        <v>36069</v>
      </c>
      <c r="B70" s="3">
        <v>72.011818000000005</v>
      </c>
      <c r="C70" s="4">
        <f t="shared" si="1"/>
        <v>8.1487347045713171E-2</v>
      </c>
    </row>
    <row r="71" spans="1:3" x14ac:dyDescent="0.25">
      <c r="A71" s="1">
        <v>36100</v>
      </c>
      <c r="B71" s="3">
        <v>76.021552999999997</v>
      </c>
      <c r="C71" s="4">
        <f t="shared" si="1"/>
        <v>5.4186647751323348E-2</v>
      </c>
    </row>
    <row r="72" spans="1:3" x14ac:dyDescent="0.25">
      <c r="A72" s="1">
        <v>36130</v>
      </c>
      <c r="B72" s="3">
        <v>80.726844999999997</v>
      </c>
      <c r="C72" s="4">
        <f t="shared" si="1"/>
        <v>6.0054279569385347E-2</v>
      </c>
    </row>
    <row r="73" spans="1:3" x14ac:dyDescent="0.25">
      <c r="A73" s="1">
        <v>36161</v>
      </c>
      <c r="B73" s="3">
        <v>83.848129</v>
      </c>
      <c r="C73" s="4">
        <f t="shared" si="1"/>
        <v>3.7936002608588357E-2</v>
      </c>
    </row>
    <row r="74" spans="1:3" x14ac:dyDescent="0.25">
      <c r="A74" s="1">
        <v>36192</v>
      </c>
      <c r="B74" s="3">
        <v>81.159301999999997</v>
      </c>
      <c r="C74" s="4">
        <f t="shared" si="1"/>
        <v>-3.2593259740008561E-2</v>
      </c>
    </row>
    <row r="75" spans="1:3" x14ac:dyDescent="0.25">
      <c r="A75" s="1">
        <v>36220</v>
      </c>
      <c r="B75" s="3">
        <v>84.320273999999998</v>
      </c>
      <c r="C75" s="4">
        <f t="shared" si="1"/>
        <v>3.8208419688470142E-2</v>
      </c>
    </row>
    <row r="76" spans="1:3" x14ac:dyDescent="0.25">
      <c r="A76" s="1">
        <v>36251</v>
      </c>
      <c r="B76" s="3">
        <v>87.734549999999999</v>
      </c>
      <c r="C76" s="4">
        <f t="shared" si="1"/>
        <v>3.9693444154661382E-2</v>
      </c>
    </row>
    <row r="77" spans="1:3" x14ac:dyDescent="0.25">
      <c r="A77" s="1">
        <v>36281</v>
      </c>
      <c r="B77" s="3">
        <v>85.728393999999994</v>
      </c>
      <c r="C77" s="4">
        <f t="shared" si="1"/>
        <v>-2.3131689185096095E-2</v>
      </c>
    </row>
    <row r="78" spans="1:3" x14ac:dyDescent="0.25">
      <c r="A78" s="1">
        <v>36312</v>
      </c>
      <c r="B78" s="3">
        <v>90.203643999999997</v>
      </c>
      <c r="C78" s="4">
        <f t="shared" si="1"/>
        <v>5.0885736082683299E-2</v>
      </c>
    </row>
    <row r="79" spans="1:3" x14ac:dyDescent="0.25">
      <c r="A79" s="1">
        <v>36342</v>
      </c>
      <c r="B79" s="3">
        <v>87.669212000000002</v>
      </c>
      <c r="C79" s="4">
        <f t="shared" si="1"/>
        <v>-2.8499048056935362E-2</v>
      </c>
    </row>
    <row r="80" spans="1:3" x14ac:dyDescent="0.25">
      <c r="A80" s="1">
        <v>36373</v>
      </c>
      <c r="B80" s="3">
        <v>87.215187</v>
      </c>
      <c r="C80" s="4">
        <f t="shared" si="1"/>
        <v>-5.192298714319153E-3</v>
      </c>
    </row>
    <row r="81" spans="1:3" x14ac:dyDescent="0.25">
      <c r="A81" s="1">
        <v>36404</v>
      </c>
      <c r="B81" s="3">
        <v>85.02758</v>
      </c>
      <c r="C81" s="4">
        <f t="shared" si="1"/>
        <v>-2.5402804145028726E-2</v>
      </c>
    </row>
    <row r="82" spans="1:3" x14ac:dyDescent="0.25">
      <c r="A82" s="1">
        <v>36434</v>
      </c>
      <c r="B82" s="3">
        <v>90.730766000000003</v>
      </c>
      <c r="C82" s="4">
        <f t="shared" si="1"/>
        <v>6.4920831328529216E-2</v>
      </c>
    </row>
    <row r="83" spans="1:3" x14ac:dyDescent="0.25">
      <c r="A83" s="1">
        <v>36465</v>
      </c>
      <c r="B83" s="3">
        <v>92.241553999999994</v>
      </c>
      <c r="C83" s="4">
        <f t="shared" si="1"/>
        <v>1.6514217395731424E-2</v>
      </c>
    </row>
    <row r="84" spans="1:3" x14ac:dyDescent="0.25">
      <c r="A84" s="1">
        <v>36495</v>
      </c>
      <c r="B84" s="3">
        <v>97.270690999999999</v>
      </c>
      <c r="C84" s="4">
        <f t="shared" si="1"/>
        <v>5.3086997619994511E-2</v>
      </c>
    </row>
    <row r="85" spans="1:3" x14ac:dyDescent="0.25">
      <c r="A85" s="1">
        <v>36526</v>
      </c>
      <c r="B85" s="3">
        <v>92.654724000000002</v>
      </c>
      <c r="C85" s="4">
        <f t="shared" si="1"/>
        <v>-4.861778177436811E-2</v>
      </c>
    </row>
    <row r="86" spans="1:3" x14ac:dyDescent="0.25">
      <c r="A86" s="1">
        <v>36557</v>
      </c>
      <c r="B86" s="3">
        <v>91.243919000000005</v>
      </c>
      <c r="C86" s="4">
        <f t="shared" si="1"/>
        <v>-1.5343589873147557E-2</v>
      </c>
    </row>
    <row r="87" spans="1:3" x14ac:dyDescent="0.25">
      <c r="A87" s="1">
        <v>36586</v>
      </c>
      <c r="B87" s="3">
        <v>99.833045999999996</v>
      </c>
      <c r="C87" s="4">
        <f t="shared" si="1"/>
        <v>8.9962901606941384E-2</v>
      </c>
    </row>
    <row r="88" spans="1:3" x14ac:dyDescent="0.25">
      <c r="A88" s="1">
        <v>36617</v>
      </c>
      <c r="B88" s="3">
        <v>96.571631999999994</v>
      </c>
      <c r="C88" s="4">
        <f t="shared" si="1"/>
        <v>-3.3214217258727724E-2</v>
      </c>
    </row>
    <row r="89" spans="1:3" x14ac:dyDescent="0.25">
      <c r="A89" s="1">
        <v>36647</v>
      </c>
      <c r="B89" s="3">
        <v>95.053329000000005</v>
      </c>
      <c r="C89" s="4">
        <f t="shared" si="1"/>
        <v>-1.5846941501432357E-2</v>
      </c>
    </row>
    <row r="90" spans="1:3" x14ac:dyDescent="0.25">
      <c r="A90" s="1">
        <v>36678</v>
      </c>
      <c r="B90" s="3">
        <v>96.696510000000004</v>
      </c>
      <c r="C90" s="4">
        <f t="shared" si="1"/>
        <v>1.7139218811974995E-2</v>
      </c>
    </row>
    <row r="91" spans="1:3" x14ac:dyDescent="0.25">
      <c r="A91" s="1">
        <v>36708</v>
      </c>
      <c r="B91" s="3">
        <v>95.402198999999996</v>
      </c>
      <c r="C91" s="4">
        <f t="shared" si="1"/>
        <v>-1.3475682301798563E-2</v>
      </c>
    </row>
    <row r="92" spans="1:3" x14ac:dyDescent="0.25">
      <c r="A92" s="1">
        <v>36739</v>
      </c>
      <c r="B92" s="3">
        <v>101.635864</v>
      </c>
      <c r="C92" s="4">
        <f t="shared" si="1"/>
        <v>6.3294836480250985E-2</v>
      </c>
    </row>
    <row r="93" spans="1:3" x14ac:dyDescent="0.25">
      <c r="A93" s="1">
        <v>36770</v>
      </c>
      <c r="B93" s="3">
        <v>95.819182999999995</v>
      </c>
      <c r="C93" s="4">
        <f t="shared" si="1"/>
        <v>-5.8933559968350285E-2</v>
      </c>
    </row>
    <row r="94" spans="1:3" x14ac:dyDescent="0.25">
      <c r="A94" s="1">
        <v>36800</v>
      </c>
      <c r="B94" s="3">
        <v>95.610541999999995</v>
      </c>
      <c r="C94" s="4">
        <f t="shared" si="1"/>
        <v>-2.1798190705761313E-3</v>
      </c>
    </row>
    <row r="95" spans="1:3" x14ac:dyDescent="0.25">
      <c r="A95" s="1">
        <v>36831</v>
      </c>
      <c r="B95" s="3">
        <v>88.472977</v>
      </c>
      <c r="C95" s="4">
        <f t="shared" si="1"/>
        <v>-7.7585925190425065E-2</v>
      </c>
    </row>
    <row r="96" spans="1:3" x14ac:dyDescent="0.25">
      <c r="A96" s="1">
        <v>36861</v>
      </c>
      <c r="B96" s="3">
        <v>87.741409000000004</v>
      </c>
      <c r="C96" s="4">
        <f t="shared" si="1"/>
        <v>-8.303206334703812E-3</v>
      </c>
    </row>
    <row r="97" spans="1:3" x14ac:dyDescent="0.25">
      <c r="A97" s="1">
        <v>36892</v>
      </c>
      <c r="B97" s="3">
        <v>91.923393000000004</v>
      </c>
      <c r="C97" s="4">
        <f t="shared" si="1"/>
        <v>4.6561590972639143E-2</v>
      </c>
    </row>
    <row r="98" spans="1:3" x14ac:dyDescent="0.25">
      <c r="A98" s="1">
        <v>36923</v>
      </c>
      <c r="B98" s="3">
        <v>83.155060000000006</v>
      </c>
      <c r="C98" s="4">
        <f t="shared" si="1"/>
        <v>-0.10024848772593924</v>
      </c>
    </row>
    <row r="99" spans="1:3" x14ac:dyDescent="0.25">
      <c r="A99" s="1">
        <v>36951</v>
      </c>
      <c r="B99" s="3">
        <v>78.284522999999993</v>
      </c>
      <c r="C99" s="4">
        <f t="shared" si="1"/>
        <v>-6.0357137042311992E-2</v>
      </c>
    </row>
    <row r="100" spans="1:3" x14ac:dyDescent="0.25">
      <c r="A100" s="1">
        <v>36982</v>
      </c>
      <c r="B100" s="3">
        <v>85.201911999999993</v>
      </c>
      <c r="C100" s="4">
        <f t="shared" si="1"/>
        <v>8.4673954274385926E-2</v>
      </c>
    </row>
    <row r="101" spans="1:3" x14ac:dyDescent="0.25">
      <c r="A101" s="1">
        <v>37012</v>
      </c>
      <c r="B101" s="3">
        <v>84.724311999999998</v>
      </c>
      <c r="C101" s="4">
        <f t="shared" si="1"/>
        <v>-5.6212778273724033E-3</v>
      </c>
    </row>
    <row r="102" spans="1:3" x14ac:dyDescent="0.25">
      <c r="A102" s="1">
        <v>37043</v>
      </c>
      <c r="B102" s="3">
        <v>82.470825000000005</v>
      </c>
      <c r="C102" s="4">
        <f t="shared" si="1"/>
        <v>-2.6958002637734516E-2</v>
      </c>
    </row>
    <row r="103" spans="1:3" x14ac:dyDescent="0.25">
      <c r="A103" s="1">
        <v>37073</v>
      </c>
      <c r="B103" s="3">
        <v>81.862160000000003</v>
      </c>
      <c r="C103" s="4">
        <f t="shared" si="1"/>
        <v>-7.4077372032156771E-3</v>
      </c>
    </row>
    <row r="104" spans="1:3" x14ac:dyDescent="0.25">
      <c r="A104" s="1">
        <v>37104</v>
      </c>
      <c r="B104" s="3">
        <v>77.005043000000001</v>
      </c>
      <c r="C104" s="4">
        <f t="shared" si="1"/>
        <v>-6.116594401412747E-2</v>
      </c>
    </row>
    <row r="105" spans="1:3" x14ac:dyDescent="0.25">
      <c r="A105" s="1">
        <v>37135</v>
      </c>
      <c r="B105" s="3">
        <v>70.454750000000004</v>
      </c>
      <c r="C105" s="4">
        <f t="shared" si="1"/>
        <v>-8.890025343900268E-2</v>
      </c>
    </row>
    <row r="106" spans="1:3" x14ac:dyDescent="0.25">
      <c r="A106" s="1">
        <v>37165</v>
      </c>
      <c r="B106" s="3">
        <v>71.640006999999997</v>
      </c>
      <c r="C106" s="4">
        <f t="shared" si="1"/>
        <v>1.668301512671377E-2</v>
      </c>
    </row>
    <row r="107" spans="1:3" x14ac:dyDescent="0.25">
      <c r="A107" s="1">
        <v>37196</v>
      </c>
      <c r="B107" s="3">
        <v>77.226318000000006</v>
      </c>
      <c r="C107" s="4">
        <f t="shared" si="1"/>
        <v>7.5086630767701376E-2</v>
      </c>
    </row>
    <row r="108" spans="1:3" x14ac:dyDescent="0.25">
      <c r="A108" s="1">
        <v>37226</v>
      </c>
      <c r="B108" s="3">
        <v>77.395568999999995</v>
      </c>
      <c r="C108" s="4">
        <f t="shared" si="1"/>
        <v>2.1892252239493052E-3</v>
      </c>
    </row>
    <row r="109" spans="1:3" x14ac:dyDescent="0.25">
      <c r="A109" s="1">
        <v>37257</v>
      </c>
      <c r="B109" s="3">
        <v>76.900786999999994</v>
      </c>
      <c r="C109" s="4">
        <f t="shared" si="1"/>
        <v>-6.4134203654814511E-3</v>
      </c>
    </row>
    <row r="110" spans="1:3" x14ac:dyDescent="0.25">
      <c r="A110" s="1">
        <v>37288</v>
      </c>
      <c r="B110" s="3">
        <v>75.521477000000004</v>
      </c>
      <c r="C110" s="4">
        <f t="shared" si="1"/>
        <v>-1.809903115040537E-2</v>
      </c>
    </row>
    <row r="111" spans="1:3" x14ac:dyDescent="0.25">
      <c r="A111" s="1">
        <v>37316</v>
      </c>
      <c r="B111" s="3">
        <v>77.811233999999999</v>
      </c>
      <c r="C111" s="4">
        <f t="shared" si="1"/>
        <v>2.9868737268106654E-2</v>
      </c>
    </row>
    <row r="112" spans="1:3" x14ac:dyDescent="0.25">
      <c r="A112" s="1">
        <v>37347</v>
      </c>
      <c r="B112" s="3">
        <v>73.496032999999997</v>
      </c>
      <c r="C112" s="4">
        <f t="shared" si="1"/>
        <v>-5.7054384674060779E-2</v>
      </c>
    </row>
    <row r="113" spans="1:3" x14ac:dyDescent="0.25">
      <c r="A113" s="1">
        <v>37377</v>
      </c>
      <c r="B113" s="3">
        <v>73.059944000000002</v>
      </c>
      <c r="C113" s="4">
        <f t="shared" si="1"/>
        <v>-5.9511770995423633E-3</v>
      </c>
    </row>
    <row r="114" spans="1:3" x14ac:dyDescent="0.25">
      <c r="A114" s="1">
        <v>37408</v>
      </c>
      <c r="B114" s="3">
        <v>67.431533999999999</v>
      </c>
      <c r="C114" s="4">
        <f t="shared" si="1"/>
        <v>-8.0167482867806616E-2</v>
      </c>
    </row>
    <row r="115" spans="1:3" x14ac:dyDescent="0.25">
      <c r="A115" s="1">
        <v>37438</v>
      </c>
      <c r="B115" s="3">
        <v>62.334000000000003</v>
      </c>
      <c r="C115" s="4">
        <f t="shared" si="1"/>
        <v>-7.8605748689293181E-2</v>
      </c>
    </row>
    <row r="116" spans="1:3" x14ac:dyDescent="0.25">
      <c r="A116" s="1">
        <v>37469</v>
      </c>
      <c r="B116" s="3">
        <v>62.757950000000001</v>
      </c>
      <c r="C116" s="4">
        <f t="shared" si="1"/>
        <v>6.7782398976261211E-3</v>
      </c>
    </row>
    <row r="117" spans="1:3" x14ac:dyDescent="0.25">
      <c r="A117" s="1">
        <v>37500</v>
      </c>
      <c r="B117" s="3">
        <v>55.926929000000001</v>
      </c>
      <c r="C117" s="4">
        <f t="shared" si="1"/>
        <v>-0.11523926380868929</v>
      </c>
    </row>
    <row r="118" spans="1:3" x14ac:dyDescent="0.25">
      <c r="A118" s="1">
        <v>37530</v>
      </c>
      <c r="B118" s="3">
        <v>60.800139999999999</v>
      </c>
      <c r="C118" s="4">
        <f t="shared" si="1"/>
        <v>8.3546092195662627E-2</v>
      </c>
    </row>
    <row r="119" spans="1:3" x14ac:dyDescent="0.25">
      <c r="A119" s="1">
        <v>37561</v>
      </c>
      <c r="B119" s="3">
        <v>64.550376999999997</v>
      </c>
      <c r="C119" s="4">
        <f t="shared" si="1"/>
        <v>5.9853866108319255E-2</v>
      </c>
    </row>
    <row r="120" spans="1:3" x14ac:dyDescent="0.25">
      <c r="A120" s="1">
        <v>37591</v>
      </c>
      <c r="B120" s="3">
        <v>60.600985999999999</v>
      </c>
      <c r="C120" s="4">
        <f t="shared" si="1"/>
        <v>-6.3134794139402275E-2</v>
      </c>
    </row>
    <row r="121" spans="1:3" x14ac:dyDescent="0.25">
      <c r="A121" s="1">
        <v>37622</v>
      </c>
      <c r="B121" s="3">
        <v>59.401001000000001</v>
      </c>
      <c r="C121" s="4">
        <f t="shared" si="1"/>
        <v>-2.0000085491505996E-2</v>
      </c>
    </row>
    <row r="122" spans="1:3" x14ac:dyDescent="0.25">
      <c r="A122" s="1">
        <v>37653</v>
      </c>
      <c r="B122" s="3">
        <v>58.600310999999998</v>
      </c>
      <c r="C122" s="4">
        <f t="shared" si="1"/>
        <v>-1.35710743423408E-2</v>
      </c>
    </row>
    <row r="123" spans="1:3" x14ac:dyDescent="0.25">
      <c r="A123" s="1">
        <v>37681</v>
      </c>
      <c r="B123" s="3">
        <v>58.489876000000002</v>
      </c>
      <c r="C123" s="4">
        <f t="shared" si="1"/>
        <v>-1.8863243039485464E-3</v>
      </c>
    </row>
    <row r="124" spans="1:3" x14ac:dyDescent="0.25">
      <c r="A124" s="1">
        <v>37712</v>
      </c>
      <c r="B124" s="3">
        <v>63.694583999999999</v>
      </c>
      <c r="C124" s="4">
        <f t="shared" si="1"/>
        <v>8.524585598335932E-2</v>
      </c>
    </row>
    <row r="125" spans="1:3" x14ac:dyDescent="0.25">
      <c r="A125" s="1">
        <v>37742</v>
      </c>
      <c r="B125" s="3">
        <v>67.187400999999994</v>
      </c>
      <c r="C125" s="4">
        <f t="shared" si="1"/>
        <v>5.338620941699386E-2</v>
      </c>
    </row>
    <row r="126" spans="1:3" x14ac:dyDescent="0.25">
      <c r="A126" s="1">
        <v>37773</v>
      </c>
      <c r="B126" s="3">
        <v>67.658585000000002</v>
      </c>
      <c r="C126" s="4">
        <f t="shared" si="1"/>
        <v>6.9885049108685078E-3</v>
      </c>
    </row>
    <row r="127" spans="1:3" x14ac:dyDescent="0.25">
      <c r="A127" s="1">
        <v>37803</v>
      </c>
      <c r="B127" s="3">
        <v>69.127128999999996</v>
      </c>
      <c r="C127" s="4">
        <f t="shared" si="1"/>
        <v>2.1473008901490991E-2</v>
      </c>
    </row>
    <row r="128" spans="1:3" x14ac:dyDescent="0.25">
      <c r="A128" s="1">
        <v>37834</v>
      </c>
      <c r="B128" s="3">
        <v>70.552948000000001</v>
      </c>
      <c r="C128" s="4">
        <f t="shared" si="1"/>
        <v>2.041620474832935E-2</v>
      </c>
    </row>
    <row r="129" spans="1:3" x14ac:dyDescent="0.25">
      <c r="A129" s="1">
        <v>37865</v>
      </c>
      <c r="B129" s="3">
        <v>69.516609000000003</v>
      </c>
      <c r="C129" s="4">
        <f t="shared" si="1"/>
        <v>-1.4797760955993547E-2</v>
      </c>
    </row>
    <row r="130" spans="1:3" x14ac:dyDescent="0.25">
      <c r="A130" s="1">
        <v>37895</v>
      </c>
      <c r="B130" s="3">
        <v>73.518753000000004</v>
      </c>
      <c r="C130" s="4">
        <f t="shared" si="1"/>
        <v>5.5974814095311271E-2</v>
      </c>
    </row>
    <row r="131" spans="1:3" x14ac:dyDescent="0.25">
      <c r="A131" s="1">
        <v>37926</v>
      </c>
      <c r="B131" s="3">
        <v>74.321670999999995</v>
      </c>
      <c r="C131" s="4">
        <f t="shared" si="1"/>
        <v>1.08620615739004E-2</v>
      </c>
    </row>
    <row r="132" spans="1:3" x14ac:dyDescent="0.25">
      <c r="A132" s="1">
        <v>37956</v>
      </c>
      <c r="B132" s="3">
        <v>77.693909000000005</v>
      </c>
      <c r="C132" s="4">
        <f t="shared" ref="C132:C195" si="2">LN(B132/B131)</f>
        <v>4.4374284946025071E-2</v>
      </c>
    </row>
    <row r="133" spans="1:3" x14ac:dyDescent="0.25">
      <c r="A133" s="1">
        <v>37987</v>
      </c>
      <c r="B133" s="3">
        <v>79.604279000000005</v>
      </c>
      <c r="C133" s="4">
        <f t="shared" si="2"/>
        <v>2.429098463447129E-2</v>
      </c>
    </row>
    <row r="134" spans="1:3" x14ac:dyDescent="0.25">
      <c r="A134" s="1">
        <v>38018</v>
      </c>
      <c r="B134" s="3">
        <v>80.684562999999997</v>
      </c>
      <c r="C134" s="4">
        <f t="shared" si="2"/>
        <v>1.3479420567286463E-2</v>
      </c>
    </row>
    <row r="135" spans="1:3" x14ac:dyDescent="0.25">
      <c r="A135" s="1">
        <v>38047</v>
      </c>
      <c r="B135" s="3">
        <v>79.337684999999993</v>
      </c>
      <c r="C135" s="4">
        <f t="shared" si="2"/>
        <v>-1.6834031814039963E-2</v>
      </c>
    </row>
    <row r="136" spans="1:3" x14ac:dyDescent="0.25">
      <c r="A136" s="1">
        <v>38078</v>
      </c>
      <c r="B136" s="3">
        <v>78.109390000000005</v>
      </c>
      <c r="C136" s="4">
        <f t="shared" si="2"/>
        <v>-1.5602956347886025E-2</v>
      </c>
    </row>
    <row r="137" spans="1:3" x14ac:dyDescent="0.25">
      <c r="A137" s="1">
        <v>38108</v>
      </c>
      <c r="B137" s="3">
        <v>79.446899000000002</v>
      </c>
      <c r="C137" s="4">
        <f t="shared" si="2"/>
        <v>1.697858129170976E-2</v>
      </c>
    </row>
    <row r="138" spans="1:3" x14ac:dyDescent="0.25">
      <c r="A138" s="1">
        <v>38139</v>
      </c>
      <c r="B138" s="3">
        <v>80.622482000000005</v>
      </c>
      <c r="C138" s="4">
        <f t="shared" si="2"/>
        <v>1.4688682236488866E-2</v>
      </c>
    </row>
    <row r="139" spans="1:3" x14ac:dyDescent="0.25">
      <c r="A139" s="1">
        <v>38169</v>
      </c>
      <c r="B139" s="3">
        <v>78.309746000000004</v>
      </c>
      <c r="C139" s="4">
        <f t="shared" si="2"/>
        <v>-2.9105478382246624E-2</v>
      </c>
    </row>
    <row r="140" spans="1:3" x14ac:dyDescent="0.25">
      <c r="A140" s="1">
        <v>38200</v>
      </c>
      <c r="B140" s="3">
        <v>78.500525999999994</v>
      </c>
      <c r="C140" s="4">
        <f t="shared" si="2"/>
        <v>2.4332601646161974E-3</v>
      </c>
    </row>
    <row r="141" spans="1:3" x14ac:dyDescent="0.25">
      <c r="A141" s="1">
        <v>38231</v>
      </c>
      <c r="B141" s="3">
        <v>78.959762999999995</v>
      </c>
      <c r="C141" s="4">
        <f t="shared" si="2"/>
        <v>5.8330681981085594E-3</v>
      </c>
    </row>
    <row r="142" spans="1:3" x14ac:dyDescent="0.25">
      <c r="A142" s="1">
        <v>38261</v>
      </c>
      <c r="B142" s="3">
        <v>80.310019999999994</v>
      </c>
      <c r="C142" s="4">
        <f t="shared" si="2"/>
        <v>1.6956001634364434E-2</v>
      </c>
    </row>
    <row r="143" spans="1:3" x14ac:dyDescent="0.25">
      <c r="A143" s="1">
        <v>38292</v>
      </c>
      <c r="B143" s="3">
        <v>83.637352000000007</v>
      </c>
      <c r="C143" s="4">
        <f t="shared" si="2"/>
        <v>4.0595819330865875E-2</v>
      </c>
    </row>
    <row r="144" spans="1:3" x14ac:dyDescent="0.25">
      <c r="A144" s="1">
        <v>38322</v>
      </c>
      <c r="B144" s="3">
        <v>86.005675999999994</v>
      </c>
      <c r="C144" s="4">
        <f t="shared" si="2"/>
        <v>2.7923079509408439E-2</v>
      </c>
    </row>
    <row r="145" spans="1:3" x14ac:dyDescent="0.25">
      <c r="A145" s="1">
        <v>38353</v>
      </c>
      <c r="B145" s="3">
        <v>84.474495000000005</v>
      </c>
      <c r="C145" s="4">
        <f t="shared" si="2"/>
        <v>-1.7963639593148291E-2</v>
      </c>
    </row>
    <row r="146" spans="1:3" x14ac:dyDescent="0.25">
      <c r="A146" s="1">
        <v>38384</v>
      </c>
      <c r="B146" s="3">
        <v>86.240371999999994</v>
      </c>
      <c r="C146" s="4">
        <f t="shared" si="2"/>
        <v>2.0688766212527604E-2</v>
      </c>
    </row>
    <row r="147" spans="1:3" x14ac:dyDescent="0.25">
      <c r="A147" s="1">
        <v>38412</v>
      </c>
      <c r="B147" s="3">
        <v>84.331505000000007</v>
      </c>
      <c r="C147" s="4">
        <f t="shared" si="2"/>
        <v>-2.2382900712480676E-2</v>
      </c>
    </row>
    <row r="148" spans="1:3" x14ac:dyDescent="0.25">
      <c r="A148" s="1">
        <v>38443</v>
      </c>
      <c r="B148" s="3">
        <v>83.076629999999994</v>
      </c>
      <c r="C148" s="4">
        <f t="shared" si="2"/>
        <v>-1.4992085109773999E-2</v>
      </c>
    </row>
    <row r="149" spans="1:3" x14ac:dyDescent="0.25">
      <c r="A149" s="1">
        <v>38473</v>
      </c>
      <c r="B149" s="3">
        <v>85.753715999999997</v>
      </c>
      <c r="C149" s="4">
        <f t="shared" si="2"/>
        <v>3.1715985511343033E-2</v>
      </c>
    </row>
    <row r="150" spans="1:3" x14ac:dyDescent="0.25">
      <c r="A150" s="1">
        <v>38504</v>
      </c>
      <c r="B150" s="3">
        <v>85.538414000000003</v>
      </c>
      <c r="C150" s="4">
        <f t="shared" si="2"/>
        <v>-2.5138587906303727E-3</v>
      </c>
    </row>
    <row r="151" spans="1:3" x14ac:dyDescent="0.25">
      <c r="A151" s="1">
        <v>38534</v>
      </c>
      <c r="B151" s="3">
        <v>89.169701000000003</v>
      </c>
      <c r="C151" s="4">
        <f t="shared" si="2"/>
        <v>4.1575745402048565E-2</v>
      </c>
    </row>
    <row r="152" spans="1:3" x14ac:dyDescent="0.25">
      <c r="A152" s="1">
        <v>38565</v>
      </c>
      <c r="B152" s="3">
        <v>88.333732999999995</v>
      </c>
      <c r="C152" s="4">
        <f t="shared" si="2"/>
        <v>-9.4192451593107535E-3</v>
      </c>
    </row>
    <row r="153" spans="1:3" x14ac:dyDescent="0.25">
      <c r="A153" s="1">
        <v>38596</v>
      </c>
      <c r="B153" s="3">
        <v>88.665237000000005</v>
      </c>
      <c r="C153" s="4">
        <f t="shared" si="2"/>
        <v>3.7458340872664015E-3</v>
      </c>
    </row>
    <row r="154" spans="1:3" x14ac:dyDescent="0.25">
      <c r="A154" s="1">
        <v>38626</v>
      </c>
      <c r="B154" s="3">
        <v>86.936706999999998</v>
      </c>
      <c r="C154" s="4">
        <f t="shared" si="2"/>
        <v>-1.9687547776711563E-2</v>
      </c>
    </row>
    <row r="155" spans="1:3" x14ac:dyDescent="0.25">
      <c r="A155" s="1">
        <v>38657</v>
      </c>
      <c r="B155" s="3">
        <v>90.757796999999997</v>
      </c>
      <c r="C155" s="4">
        <f t="shared" si="2"/>
        <v>4.3014038662913902E-2</v>
      </c>
    </row>
    <row r="156" spans="1:3" x14ac:dyDescent="0.25">
      <c r="A156" s="1">
        <v>38687</v>
      </c>
      <c r="B156" s="3">
        <v>90.106482999999997</v>
      </c>
      <c r="C156" s="4">
        <f t="shared" si="2"/>
        <v>-7.2022713987482884E-3</v>
      </c>
    </row>
    <row r="157" spans="1:3" x14ac:dyDescent="0.25">
      <c r="A157" s="1">
        <v>38718</v>
      </c>
      <c r="B157" s="3">
        <v>92.759438000000003</v>
      </c>
      <c r="C157" s="4">
        <f t="shared" si="2"/>
        <v>2.9017338312109994E-2</v>
      </c>
    </row>
    <row r="158" spans="1:3" x14ac:dyDescent="0.25">
      <c r="A158" s="1">
        <v>38749</v>
      </c>
      <c r="B158" s="3">
        <v>93.290535000000006</v>
      </c>
      <c r="C158" s="4">
        <f t="shared" si="2"/>
        <v>5.7092020388620742E-3</v>
      </c>
    </row>
    <row r="159" spans="1:3" x14ac:dyDescent="0.25">
      <c r="A159" s="1">
        <v>38777</v>
      </c>
      <c r="B159" s="3">
        <v>94.454566999999997</v>
      </c>
      <c r="C159" s="4">
        <f t="shared" si="2"/>
        <v>1.2400290642905638E-2</v>
      </c>
    </row>
    <row r="160" spans="1:3" x14ac:dyDescent="0.25">
      <c r="A160" s="1">
        <v>38808</v>
      </c>
      <c r="B160" s="3">
        <v>96.028053</v>
      </c>
      <c r="C160" s="4">
        <f t="shared" si="2"/>
        <v>1.6521421125476218E-2</v>
      </c>
    </row>
    <row r="161" spans="1:3" x14ac:dyDescent="0.25">
      <c r="A161" s="1">
        <v>38838</v>
      </c>
      <c r="B161" s="3">
        <v>93.135611999999995</v>
      </c>
      <c r="C161" s="4">
        <f t="shared" si="2"/>
        <v>-3.0583742960418651E-2</v>
      </c>
    </row>
    <row r="162" spans="1:3" x14ac:dyDescent="0.25">
      <c r="A162" s="1">
        <v>38869</v>
      </c>
      <c r="B162" s="3">
        <v>92.967583000000005</v>
      </c>
      <c r="C162" s="4">
        <f t="shared" si="2"/>
        <v>-1.8057620736575198E-3</v>
      </c>
    </row>
    <row r="163" spans="1:3" x14ac:dyDescent="0.25">
      <c r="A163" s="1">
        <v>38899</v>
      </c>
      <c r="B163" s="3">
        <v>93.796700000000001</v>
      </c>
      <c r="C163" s="4">
        <f t="shared" si="2"/>
        <v>8.8788116604540269E-3</v>
      </c>
    </row>
    <row r="164" spans="1:3" x14ac:dyDescent="0.25">
      <c r="A164" s="1">
        <v>38930</v>
      </c>
      <c r="B164" s="3">
        <v>95.843581999999998</v>
      </c>
      <c r="C164" s="4">
        <f t="shared" si="2"/>
        <v>2.158783430340689E-2</v>
      </c>
    </row>
    <row r="165" spans="1:3" x14ac:dyDescent="0.25">
      <c r="A165" s="1">
        <v>38961</v>
      </c>
      <c r="B165" s="3">
        <v>98.000495999999998</v>
      </c>
      <c r="C165" s="4">
        <f t="shared" si="2"/>
        <v>2.225503142221583E-2</v>
      </c>
    </row>
    <row r="166" spans="1:3" x14ac:dyDescent="0.25">
      <c r="A166" s="1">
        <v>38991</v>
      </c>
      <c r="B166" s="3">
        <v>101.533737</v>
      </c>
      <c r="C166" s="4">
        <f t="shared" si="2"/>
        <v>3.5418587608638724E-2</v>
      </c>
    </row>
    <row r="167" spans="1:3" x14ac:dyDescent="0.25">
      <c r="A167" s="1">
        <v>39022</v>
      </c>
      <c r="B167" s="3">
        <v>103.552734</v>
      </c>
      <c r="C167" s="4">
        <f t="shared" si="2"/>
        <v>1.968986270616329E-2</v>
      </c>
    </row>
    <row r="168" spans="1:3" x14ac:dyDescent="0.25">
      <c r="A168" s="1">
        <v>39052</v>
      </c>
      <c r="B168" s="3">
        <v>104.355949</v>
      </c>
      <c r="C168" s="4">
        <f t="shared" si="2"/>
        <v>7.7266517634326844E-3</v>
      </c>
    </row>
    <row r="169" spans="1:3" x14ac:dyDescent="0.25">
      <c r="A169" s="1">
        <v>39083</v>
      </c>
      <c r="B169" s="3">
        <v>106.515694</v>
      </c>
      <c r="C169" s="4">
        <f t="shared" si="2"/>
        <v>2.048469383469937E-2</v>
      </c>
    </row>
    <row r="170" spans="1:3" x14ac:dyDescent="0.25">
      <c r="A170" s="1">
        <v>39114</v>
      </c>
      <c r="B170" s="3">
        <v>104.42609400000001</v>
      </c>
      <c r="C170" s="4">
        <f t="shared" si="2"/>
        <v>-1.9812749048343549E-2</v>
      </c>
    </row>
    <row r="171" spans="1:3" x14ac:dyDescent="0.25">
      <c r="A171" s="1">
        <v>39142</v>
      </c>
      <c r="B171" s="3">
        <v>105.218964</v>
      </c>
      <c r="C171" s="4">
        <f t="shared" si="2"/>
        <v>7.5639634704696033E-3</v>
      </c>
    </row>
    <row r="172" spans="1:3" x14ac:dyDescent="0.25">
      <c r="A172" s="1">
        <v>39173</v>
      </c>
      <c r="B172" s="3">
        <v>110.315567</v>
      </c>
      <c r="C172" s="4">
        <f t="shared" si="2"/>
        <v>4.7301499356672078E-2</v>
      </c>
    </row>
    <row r="173" spans="1:3" x14ac:dyDescent="0.25">
      <c r="A173" s="1">
        <v>39203</v>
      </c>
      <c r="B173" s="3">
        <v>114.05742600000001</v>
      </c>
      <c r="C173" s="4">
        <f t="shared" si="2"/>
        <v>3.3357008829804011E-2</v>
      </c>
    </row>
    <row r="174" spans="1:3" x14ac:dyDescent="0.25">
      <c r="A174" s="1">
        <v>39234</v>
      </c>
      <c r="B174" s="3">
        <v>111.907555</v>
      </c>
      <c r="C174" s="4">
        <f t="shared" si="2"/>
        <v>-1.9028929726024768E-2</v>
      </c>
    </row>
    <row r="175" spans="1:3" x14ac:dyDescent="0.25">
      <c r="A175" s="1">
        <v>39264</v>
      </c>
      <c r="B175" s="3">
        <v>108.870857</v>
      </c>
      <c r="C175" s="4">
        <f t="shared" si="2"/>
        <v>-2.7510747041983308E-2</v>
      </c>
    </row>
    <row r="176" spans="1:3" x14ac:dyDescent="0.25">
      <c r="A176" s="1">
        <v>39295</v>
      </c>
      <c r="B176" s="3">
        <v>110.268005</v>
      </c>
      <c r="C176" s="4">
        <f t="shared" si="2"/>
        <v>1.2751430015036652E-2</v>
      </c>
    </row>
    <row r="177" spans="1:3" x14ac:dyDescent="0.25">
      <c r="A177" s="1">
        <v>39326</v>
      </c>
      <c r="B177" s="3">
        <v>113.996208</v>
      </c>
      <c r="C177" s="4">
        <f t="shared" si="2"/>
        <v>3.3251373032551497E-2</v>
      </c>
    </row>
    <row r="178" spans="1:3" x14ac:dyDescent="0.25">
      <c r="A178" s="1">
        <v>39356</v>
      </c>
      <c r="B178" s="3">
        <v>116.090813</v>
      </c>
      <c r="C178" s="4">
        <f t="shared" si="2"/>
        <v>1.8207570829234989E-2</v>
      </c>
    </row>
    <row r="179" spans="1:3" x14ac:dyDescent="0.25">
      <c r="A179" s="1">
        <v>39387</v>
      </c>
      <c r="B179" s="3">
        <v>111.594368</v>
      </c>
      <c r="C179" s="4">
        <f t="shared" si="2"/>
        <v>-3.9502172788663581E-2</v>
      </c>
    </row>
    <row r="180" spans="1:3" x14ac:dyDescent="0.25">
      <c r="A180" s="1">
        <v>39417</v>
      </c>
      <c r="B180" s="3">
        <v>109.755211</v>
      </c>
      <c r="C180" s="4">
        <f t="shared" si="2"/>
        <v>-1.6618051258016759E-2</v>
      </c>
    </row>
    <row r="181" spans="1:3" x14ac:dyDescent="0.25">
      <c r="A181" s="1">
        <v>39448</v>
      </c>
      <c r="B181" s="3">
        <v>103.66658</v>
      </c>
      <c r="C181" s="4">
        <f t="shared" si="2"/>
        <v>-5.7072743968011007E-2</v>
      </c>
    </row>
    <row r="182" spans="1:3" x14ac:dyDescent="0.25">
      <c r="A182" s="1">
        <v>39479</v>
      </c>
      <c r="B182" s="3">
        <v>100.987602</v>
      </c>
      <c r="C182" s="4">
        <f t="shared" si="2"/>
        <v>-2.6182030666602997E-2</v>
      </c>
    </row>
    <row r="183" spans="1:3" x14ac:dyDescent="0.25">
      <c r="A183" s="1">
        <v>39508</v>
      </c>
      <c r="B183" s="3">
        <v>99.591469000000004</v>
      </c>
      <c r="C183" s="4">
        <f t="shared" si="2"/>
        <v>-1.3921248519593704E-2</v>
      </c>
    </row>
    <row r="184" spans="1:3" x14ac:dyDescent="0.25">
      <c r="A184" s="1">
        <v>39539</v>
      </c>
      <c r="B184" s="3">
        <v>104.854782</v>
      </c>
      <c r="C184" s="4">
        <f t="shared" si="2"/>
        <v>5.149985600764373E-2</v>
      </c>
    </row>
    <row r="185" spans="1:3" x14ac:dyDescent="0.25">
      <c r="A185" s="1">
        <v>39569</v>
      </c>
      <c r="B185" s="3">
        <v>106.43982699999999</v>
      </c>
      <c r="C185" s="4">
        <f t="shared" si="2"/>
        <v>1.5003456459983687E-2</v>
      </c>
    </row>
    <row r="186" spans="1:3" x14ac:dyDescent="0.25">
      <c r="A186" s="1">
        <v>39600</v>
      </c>
      <c r="B186" s="3">
        <v>97.058539999999994</v>
      </c>
      <c r="C186" s="4">
        <f t="shared" si="2"/>
        <v>-9.2265519157321549E-2</v>
      </c>
    </row>
    <row r="187" spans="1:3" x14ac:dyDescent="0.25">
      <c r="A187" s="1">
        <v>39630</v>
      </c>
      <c r="B187" s="3">
        <v>96.667502999999996</v>
      </c>
      <c r="C187" s="4">
        <f t="shared" si="2"/>
        <v>-4.0370156229001999E-3</v>
      </c>
    </row>
    <row r="188" spans="1:3" x14ac:dyDescent="0.25">
      <c r="A188" s="1">
        <v>39661</v>
      </c>
      <c r="B188" s="3">
        <v>98.161384999999996</v>
      </c>
      <c r="C188" s="4">
        <f t="shared" si="2"/>
        <v>1.5335623920946112E-2</v>
      </c>
    </row>
    <row r="189" spans="1:3" x14ac:dyDescent="0.25">
      <c r="A189" s="1">
        <v>39692</v>
      </c>
      <c r="B189" s="3">
        <v>88.405463999999995</v>
      </c>
      <c r="C189" s="4">
        <f t="shared" si="2"/>
        <v>-0.10467913223187593</v>
      </c>
    </row>
    <row r="190" spans="1:3" x14ac:dyDescent="0.25">
      <c r="A190" s="1">
        <v>39722</v>
      </c>
      <c r="B190" s="3">
        <v>74.229225</v>
      </c>
      <c r="C190" s="4">
        <f t="shared" si="2"/>
        <v>-0.17477583713593903</v>
      </c>
    </row>
    <row r="191" spans="1:3" x14ac:dyDescent="0.25">
      <c r="A191" s="1">
        <v>39753</v>
      </c>
      <c r="B191" s="3">
        <v>69.062400999999994</v>
      </c>
      <c r="C191" s="4">
        <f t="shared" si="2"/>
        <v>-7.2147482325371673E-2</v>
      </c>
    </row>
    <row r="192" spans="1:3" x14ac:dyDescent="0.25">
      <c r="A192" s="1">
        <v>39783</v>
      </c>
      <c r="B192" s="3">
        <v>69.177375999999995</v>
      </c>
      <c r="C192" s="4">
        <f t="shared" si="2"/>
        <v>1.6634145251959271E-3</v>
      </c>
    </row>
    <row r="193" spans="1:3" x14ac:dyDescent="0.25">
      <c r="A193" s="1">
        <v>39814</v>
      </c>
      <c r="B193" s="3">
        <v>64.012375000000006</v>
      </c>
      <c r="C193" s="4">
        <f t="shared" si="2"/>
        <v>-7.7597448708919964E-2</v>
      </c>
    </row>
    <row r="194" spans="1:3" x14ac:dyDescent="0.25">
      <c r="A194" s="1">
        <v>39845</v>
      </c>
      <c r="B194" s="3">
        <v>57.134307999999997</v>
      </c>
      <c r="C194" s="4">
        <f t="shared" si="2"/>
        <v>-0.11367164718318122</v>
      </c>
    </row>
    <row r="195" spans="1:3" x14ac:dyDescent="0.25">
      <c r="A195" s="1">
        <v>39873</v>
      </c>
      <c r="B195" s="3">
        <v>61.454365000000003</v>
      </c>
      <c r="C195" s="4">
        <f t="shared" si="2"/>
        <v>7.2890089989773699E-2</v>
      </c>
    </row>
    <row r="196" spans="1:3" x14ac:dyDescent="0.25">
      <c r="A196" s="1">
        <v>39904</v>
      </c>
      <c r="B196" s="3">
        <v>68.043159000000003</v>
      </c>
      <c r="C196" s="4">
        <f t="shared" ref="C196:C259" si="3">LN(B196/B195)</f>
        <v>0.10184732817156704</v>
      </c>
    </row>
    <row r="197" spans="1:3" x14ac:dyDescent="0.25">
      <c r="A197" s="1">
        <v>39934</v>
      </c>
      <c r="B197" s="3">
        <v>72.020538000000002</v>
      </c>
      <c r="C197" s="4">
        <f t="shared" si="3"/>
        <v>5.6809133318692355E-2</v>
      </c>
    </row>
    <row r="198" spans="1:3" x14ac:dyDescent="0.25">
      <c r="A198" s="1">
        <v>39965</v>
      </c>
      <c r="B198" s="3">
        <v>71.569076999999993</v>
      </c>
      <c r="C198" s="4">
        <f t="shared" si="3"/>
        <v>-6.2882331376625019E-3</v>
      </c>
    </row>
    <row r="199" spans="1:3" x14ac:dyDescent="0.25">
      <c r="A199" s="1">
        <v>39995</v>
      </c>
      <c r="B199" s="3">
        <v>77.342979</v>
      </c>
      <c r="C199" s="4">
        <f t="shared" si="3"/>
        <v>7.7586708466183443E-2</v>
      </c>
    </row>
    <row r="200" spans="1:3" x14ac:dyDescent="0.25">
      <c r="A200" s="1">
        <v>40026</v>
      </c>
      <c r="B200" s="3">
        <v>80.199989000000002</v>
      </c>
      <c r="C200" s="4">
        <f t="shared" si="3"/>
        <v>3.6273574046822188E-2</v>
      </c>
    </row>
    <row r="201" spans="1:3" x14ac:dyDescent="0.25">
      <c r="A201" s="1">
        <v>40057</v>
      </c>
      <c r="B201" s="3">
        <v>82.649985999999998</v>
      </c>
      <c r="C201" s="4">
        <f t="shared" si="3"/>
        <v>3.0091277162676833E-2</v>
      </c>
    </row>
    <row r="202" spans="1:3" x14ac:dyDescent="0.25">
      <c r="A202" s="1">
        <v>40087</v>
      </c>
      <c r="B202" s="3">
        <v>81.447128000000006</v>
      </c>
      <c r="C202" s="4">
        <f t="shared" si="3"/>
        <v>-1.4660581347910285E-2</v>
      </c>
    </row>
    <row r="203" spans="1:3" x14ac:dyDescent="0.25">
      <c r="A203" s="1">
        <v>40118</v>
      </c>
      <c r="B203" s="3">
        <v>86.464843999999999</v>
      </c>
      <c r="C203" s="4">
        <f t="shared" si="3"/>
        <v>5.9783830047908652E-2</v>
      </c>
    </row>
    <row r="204" spans="1:3" x14ac:dyDescent="0.25">
      <c r="A204" s="1">
        <v>40148</v>
      </c>
      <c r="B204" s="3">
        <v>87.644547000000003</v>
      </c>
      <c r="C204" s="4">
        <f t="shared" si="3"/>
        <v>1.3551492505340126E-2</v>
      </c>
    </row>
    <row r="205" spans="1:3" x14ac:dyDescent="0.25">
      <c r="A205" s="1">
        <v>40179</v>
      </c>
      <c r="B205" s="3">
        <v>84.914023999999998</v>
      </c>
      <c r="C205" s="4">
        <f t="shared" si="3"/>
        <v>-3.1650133839477394E-2</v>
      </c>
    </row>
    <row r="206" spans="1:3" x14ac:dyDescent="0.25">
      <c r="A206" s="1">
        <v>40210</v>
      </c>
      <c r="B206" s="3">
        <v>87.562888999999998</v>
      </c>
      <c r="C206" s="4">
        <f t="shared" si="3"/>
        <v>3.0718004384509678E-2</v>
      </c>
    </row>
    <row r="207" spans="1:3" x14ac:dyDescent="0.25">
      <c r="A207" s="1">
        <v>40238</v>
      </c>
      <c r="B207" s="3">
        <v>92.512710999999996</v>
      </c>
      <c r="C207" s="4">
        <f t="shared" si="3"/>
        <v>5.4988784665452595E-2</v>
      </c>
    </row>
    <row r="208" spans="1:3" x14ac:dyDescent="0.25">
      <c r="A208" s="1">
        <v>40269</v>
      </c>
      <c r="B208" s="3">
        <v>94.330771999999996</v>
      </c>
      <c r="C208" s="4">
        <f t="shared" si="3"/>
        <v>1.9461405369192036E-2</v>
      </c>
    </row>
    <row r="209" spans="1:3" x14ac:dyDescent="0.25">
      <c r="A209" s="1">
        <v>40299</v>
      </c>
      <c r="B209" s="3">
        <v>86.835769999999997</v>
      </c>
      <c r="C209" s="4">
        <f t="shared" si="3"/>
        <v>-8.2788823111101195E-2</v>
      </c>
    </row>
    <row r="210" spans="1:3" x14ac:dyDescent="0.25">
      <c r="A210" s="1">
        <v>40330</v>
      </c>
      <c r="B210" s="3">
        <v>81.952904000000004</v>
      </c>
      <c r="C210" s="4">
        <f t="shared" si="3"/>
        <v>-5.787389274834237E-2</v>
      </c>
    </row>
    <row r="211" spans="1:3" x14ac:dyDescent="0.25">
      <c r="A211" s="1">
        <v>40360</v>
      </c>
      <c r="B211" s="3">
        <v>87.966873000000007</v>
      </c>
      <c r="C211" s="4">
        <f t="shared" si="3"/>
        <v>7.0815559620266269E-2</v>
      </c>
    </row>
    <row r="212" spans="1:3" x14ac:dyDescent="0.25">
      <c r="A212" s="1">
        <v>40391</v>
      </c>
      <c r="B212" s="3">
        <v>84.010070999999996</v>
      </c>
      <c r="C212" s="4">
        <f t="shared" si="3"/>
        <v>-4.6023615909984633E-2</v>
      </c>
    </row>
    <row r="213" spans="1:3" x14ac:dyDescent="0.25">
      <c r="A213" s="1">
        <v>40422</v>
      </c>
      <c r="B213" s="3">
        <v>91.046111999999994</v>
      </c>
      <c r="C213" s="4">
        <f t="shared" si="3"/>
        <v>8.0429418935795263E-2</v>
      </c>
    </row>
    <row r="214" spans="1:3" x14ac:dyDescent="0.25">
      <c r="A214" s="1">
        <v>40452</v>
      </c>
      <c r="B214" s="3">
        <v>95.030365000000003</v>
      </c>
      <c r="C214" s="4">
        <f t="shared" si="3"/>
        <v>4.2830368658520052E-2</v>
      </c>
    </row>
    <row r="215" spans="1:3" x14ac:dyDescent="0.25">
      <c r="A215" s="1">
        <v>40483</v>
      </c>
      <c r="B215" s="3">
        <v>95.030365000000003</v>
      </c>
      <c r="C215" s="4">
        <f t="shared" si="3"/>
        <v>0</v>
      </c>
    </row>
    <row r="216" spans="1:3" x14ac:dyDescent="0.25">
      <c r="A216" s="1">
        <v>40513</v>
      </c>
      <c r="B216" s="3">
        <v>100.852936</v>
      </c>
      <c r="C216" s="4">
        <f t="shared" si="3"/>
        <v>5.9466904411642603E-2</v>
      </c>
    </row>
    <row r="217" spans="1:3" x14ac:dyDescent="0.25">
      <c r="A217" s="1">
        <v>40544</v>
      </c>
      <c r="B217" s="3">
        <v>103.74559000000001</v>
      </c>
      <c r="C217" s="4">
        <f t="shared" si="3"/>
        <v>2.8278275663464612E-2</v>
      </c>
    </row>
    <row r="218" spans="1:3" x14ac:dyDescent="0.25">
      <c r="A218" s="1">
        <v>40575</v>
      </c>
      <c r="B218" s="3">
        <v>107.349419</v>
      </c>
      <c r="C218" s="4">
        <f t="shared" si="3"/>
        <v>3.4147459923765229E-2</v>
      </c>
    </row>
    <row r="219" spans="1:3" x14ac:dyDescent="0.25">
      <c r="A219" s="1">
        <v>40603</v>
      </c>
      <c r="B219" s="3">
        <v>106.897942</v>
      </c>
      <c r="C219" s="4">
        <f t="shared" si="3"/>
        <v>-4.2145458984295097E-3</v>
      </c>
    </row>
    <row r="220" spans="1:3" x14ac:dyDescent="0.25">
      <c r="A220" s="1">
        <v>40634</v>
      </c>
      <c r="B220" s="3">
        <v>110.471687</v>
      </c>
      <c r="C220" s="4">
        <f t="shared" si="3"/>
        <v>3.288469567327084E-2</v>
      </c>
    </row>
    <row r="221" spans="1:3" x14ac:dyDescent="0.25">
      <c r="A221" s="1">
        <v>40664</v>
      </c>
      <c r="B221" s="3">
        <v>109.232788</v>
      </c>
      <c r="C221" s="4">
        <f t="shared" si="3"/>
        <v>-1.1277987228784933E-2</v>
      </c>
    </row>
    <row r="222" spans="1:3" x14ac:dyDescent="0.25">
      <c r="A222" s="1">
        <v>40695</v>
      </c>
      <c r="B222" s="3">
        <v>106.860283</v>
      </c>
      <c r="C222" s="4">
        <f t="shared" si="3"/>
        <v>-2.1959059802096705E-2</v>
      </c>
    </row>
    <row r="223" spans="1:3" x14ac:dyDescent="0.25">
      <c r="A223" s="1">
        <v>40725</v>
      </c>
      <c r="B223" s="3">
        <v>105.241783</v>
      </c>
      <c r="C223" s="4">
        <f t="shared" si="3"/>
        <v>-1.5261816595165486E-2</v>
      </c>
    </row>
    <row r="224" spans="1:3" x14ac:dyDescent="0.25">
      <c r="A224" s="1">
        <v>40756</v>
      </c>
      <c r="B224" s="3">
        <v>99.456055000000006</v>
      </c>
      <c r="C224" s="4">
        <f t="shared" si="3"/>
        <v>-5.6544509942523864E-2</v>
      </c>
    </row>
    <row r="225" spans="1:3" x14ac:dyDescent="0.25">
      <c r="A225" s="1">
        <v>40787</v>
      </c>
      <c r="B225" s="3">
        <v>92.075385999999995</v>
      </c>
      <c r="C225" s="4">
        <f t="shared" si="3"/>
        <v>-7.7108233756407366E-2</v>
      </c>
    </row>
    <row r="226" spans="1:3" x14ac:dyDescent="0.25">
      <c r="A226" s="1">
        <v>40817</v>
      </c>
      <c r="B226" s="3">
        <v>102.653496</v>
      </c>
      <c r="C226" s="4">
        <f t="shared" si="3"/>
        <v>0.10875154580493013</v>
      </c>
    </row>
    <row r="227" spans="1:3" x14ac:dyDescent="0.25">
      <c r="A227" s="1">
        <v>40848</v>
      </c>
      <c r="B227" s="3">
        <v>102.236328</v>
      </c>
      <c r="C227" s="4">
        <f t="shared" si="3"/>
        <v>-4.0721258705728701E-3</v>
      </c>
    </row>
    <row r="228" spans="1:3" x14ac:dyDescent="0.25">
      <c r="A228" s="1">
        <v>40878</v>
      </c>
      <c r="B228" s="3">
        <v>102.653496</v>
      </c>
      <c r="C228" s="4">
        <f t="shared" si="3"/>
        <v>4.0721258705729863E-3</v>
      </c>
    </row>
    <row r="229" spans="1:3" x14ac:dyDescent="0.25">
      <c r="A229" s="1">
        <v>40909</v>
      </c>
      <c r="B229" s="3">
        <v>108.095253</v>
      </c>
      <c r="C229" s="4">
        <f t="shared" si="3"/>
        <v>5.1653610275615325E-2</v>
      </c>
    </row>
    <row r="230" spans="1:3" x14ac:dyDescent="0.25">
      <c r="A230" s="1">
        <v>40940</v>
      </c>
      <c r="B230" s="3">
        <v>112.78718600000001</v>
      </c>
      <c r="C230" s="4">
        <f t="shared" si="3"/>
        <v>4.2489922682811813E-2</v>
      </c>
    </row>
    <row r="231" spans="1:3" x14ac:dyDescent="0.25">
      <c r="A231" s="1">
        <v>40969</v>
      </c>
      <c r="B231" s="3">
        <v>115.906898</v>
      </c>
      <c r="C231" s="4">
        <f t="shared" si="3"/>
        <v>2.7284532079208675E-2</v>
      </c>
    </row>
    <row r="232" spans="1:3" x14ac:dyDescent="0.25">
      <c r="A232" s="1">
        <v>41000</v>
      </c>
      <c r="B232" s="3">
        <v>115.63762699999999</v>
      </c>
      <c r="C232" s="4">
        <f t="shared" si="3"/>
        <v>-2.3258690430176115E-3</v>
      </c>
    </row>
    <row r="233" spans="1:3" x14ac:dyDescent="0.25">
      <c r="A233" s="1">
        <v>41030</v>
      </c>
      <c r="B233" s="3">
        <v>108.69296300000001</v>
      </c>
      <c r="C233" s="4">
        <f t="shared" si="3"/>
        <v>-6.1934342135387684E-2</v>
      </c>
    </row>
    <row r="234" spans="1:3" x14ac:dyDescent="0.25">
      <c r="A234" s="1">
        <v>41061</v>
      </c>
      <c r="B234" s="3">
        <v>112.520798</v>
      </c>
      <c r="C234" s="4">
        <f t="shared" si="3"/>
        <v>3.4611021447934244E-2</v>
      </c>
    </row>
    <row r="235" spans="1:3" x14ac:dyDescent="0.25">
      <c r="A235" s="1">
        <v>41091</v>
      </c>
      <c r="B235" s="3">
        <v>114.441772</v>
      </c>
      <c r="C235" s="4">
        <f t="shared" si="3"/>
        <v>1.6928076489474003E-2</v>
      </c>
    </row>
    <row r="236" spans="1:3" x14ac:dyDescent="0.25">
      <c r="A236" s="1">
        <v>41122</v>
      </c>
      <c r="B236" s="3">
        <v>117.308876</v>
      </c>
      <c r="C236" s="4">
        <f t="shared" si="3"/>
        <v>2.4744269862367971E-2</v>
      </c>
    </row>
    <row r="237" spans="1:3" x14ac:dyDescent="0.25">
      <c r="A237" s="1">
        <v>41153</v>
      </c>
      <c r="B237" s="3">
        <v>119.644043</v>
      </c>
      <c r="C237" s="4">
        <f t="shared" si="3"/>
        <v>1.9710604215709367E-2</v>
      </c>
    </row>
    <row r="238" spans="1:3" x14ac:dyDescent="0.25">
      <c r="A238" s="1">
        <v>41183</v>
      </c>
      <c r="B238" s="3">
        <v>118.093811</v>
      </c>
      <c r="C238" s="4">
        <f t="shared" si="3"/>
        <v>-1.3041709148183258E-2</v>
      </c>
    </row>
    <row r="239" spans="1:3" x14ac:dyDescent="0.25">
      <c r="A239" s="1">
        <v>41214</v>
      </c>
      <c r="B239" s="3">
        <v>118.76223</v>
      </c>
      <c r="C239" s="4">
        <f t="shared" si="3"/>
        <v>5.6441099969871174E-3</v>
      </c>
    </row>
    <row r="240" spans="1:3" x14ac:dyDescent="0.25">
      <c r="A240" s="1">
        <v>41244</v>
      </c>
      <c r="B240" s="3">
        <v>118.97940800000001</v>
      </c>
      <c r="C240" s="4">
        <f t="shared" si="3"/>
        <v>1.8270090358424467E-3</v>
      </c>
    </row>
    <row r="241" spans="1:3" x14ac:dyDescent="0.25">
      <c r="A241" s="1">
        <v>41275</v>
      </c>
      <c r="B241" s="3">
        <v>125.957008</v>
      </c>
      <c r="C241" s="4">
        <f t="shared" si="3"/>
        <v>5.6990206256915178E-2</v>
      </c>
    </row>
    <row r="242" spans="1:3" x14ac:dyDescent="0.25">
      <c r="A242" s="1">
        <v>41306</v>
      </c>
      <c r="B242" s="3">
        <v>127.56416299999999</v>
      </c>
      <c r="C242" s="4">
        <f t="shared" si="3"/>
        <v>1.2678834853638047E-2</v>
      </c>
    </row>
    <row r="243" spans="1:3" x14ac:dyDescent="0.25">
      <c r="A243" s="1">
        <v>41334</v>
      </c>
      <c r="B243" s="3">
        <v>131.82157900000001</v>
      </c>
      <c r="C243" s="4">
        <f t="shared" si="3"/>
        <v>3.2829856776523746E-2</v>
      </c>
    </row>
    <row r="244" spans="1:3" x14ac:dyDescent="0.25">
      <c r="A244" s="1">
        <v>41365</v>
      </c>
      <c r="B244" s="3">
        <v>134.95172099999999</v>
      </c>
      <c r="C244" s="4">
        <f t="shared" si="3"/>
        <v>2.3467758245827971E-2</v>
      </c>
    </row>
    <row r="245" spans="1:3" x14ac:dyDescent="0.25">
      <c r="A245" s="1">
        <v>41395</v>
      </c>
      <c r="B245" s="3">
        <v>138.13793899999999</v>
      </c>
      <c r="C245" s="4">
        <f t="shared" si="3"/>
        <v>2.3335651648662172E-2</v>
      </c>
    </row>
    <row r="246" spans="1:3" x14ac:dyDescent="0.25">
      <c r="A246" s="1">
        <v>41426</v>
      </c>
      <c r="B246" s="3">
        <v>135.57711800000001</v>
      </c>
      <c r="C246" s="4">
        <f t="shared" si="3"/>
        <v>-1.8712128948442489E-2</v>
      </c>
    </row>
    <row r="247" spans="1:3" x14ac:dyDescent="0.25">
      <c r="A247" s="1">
        <v>41456</v>
      </c>
      <c r="B247" s="3">
        <v>143.33781400000001</v>
      </c>
      <c r="C247" s="4">
        <f t="shared" si="3"/>
        <v>5.566356504166655E-2</v>
      </c>
    </row>
    <row r="248" spans="1:3" x14ac:dyDescent="0.25">
      <c r="A248" s="1">
        <v>41487</v>
      </c>
      <c r="B248" s="3">
        <v>139.038803</v>
      </c>
      <c r="C248" s="4">
        <f t="shared" si="3"/>
        <v>-3.045112754936433E-2</v>
      </c>
    </row>
    <row r="249" spans="1:3" x14ac:dyDescent="0.25">
      <c r="A249" s="1">
        <v>41518</v>
      </c>
      <c r="B249" s="3">
        <v>142.74311800000001</v>
      </c>
      <c r="C249" s="4">
        <f t="shared" si="3"/>
        <v>2.6293584769702186E-2</v>
      </c>
    </row>
    <row r="250" spans="1:3" x14ac:dyDescent="0.25">
      <c r="A250" s="1">
        <v>41548</v>
      </c>
      <c r="B250" s="3">
        <v>150.08105499999999</v>
      </c>
      <c r="C250" s="4">
        <f t="shared" si="3"/>
        <v>5.0128877601074422E-2</v>
      </c>
    </row>
    <row r="251" spans="1:3" x14ac:dyDescent="0.25">
      <c r="A251" s="1">
        <v>41579</v>
      </c>
      <c r="B251" s="3">
        <v>154.52911399999999</v>
      </c>
      <c r="C251" s="4">
        <f t="shared" si="3"/>
        <v>2.9207003897210138E-2</v>
      </c>
    </row>
    <row r="252" spans="1:3" x14ac:dyDescent="0.25">
      <c r="A252" s="1">
        <v>41609</v>
      </c>
      <c r="B252" s="3">
        <v>157.679474</v>
      </c>
      <c r="C252" s="4">
        <f t="shared" si="3"/>
        <v>2.0181808254145048E-2</v>
      </c>
    </row>
    <row r="253" spans="1:3" x14ac:dyDescent="0.25">
      <c r="A253" s="1">
        <v>41640</v>
      </c>
      <c r="B253" s="3">
        <v>152.947372</v>
      </c>
      <c r="C253" s="4">
        <f t="shared" si="3"/>
        <v>-3.0470438605134226E-2</v>
      </c>
    </row>
    <row r="254" spans="1:3" x14ac:dyDescent="0.25">
      <c r="A254" s="1">
        <v>41671</v>
      </c>
      <c r="B254" s="3">
        <v>159.90889000000001</v>
      </c>
      <c r="C254" s="4">
        <f t="shared" si="3"/>
        <v>4.4510327179069192E-2</v>
      </c>
    </row>
    <row r="255" spans="1:3" x14ac:dyDescent="0.25">
      <c r="A255" s="1">
        <v>41699</v>
      </c>
      <c r="B255" s="3">
        <v>160.527008</v>
      </c>
      <c r="C255" s="4">
        <f t="shared" si="3"/>
        <v>3.8579870141480731E-3</v>
      </c>
    </row>
    <row r="256" spans="1:3" x14ac:dyDescent="0.25">
      <c r="A256" s="1">
        <v>41730</v>
      </c>
      <c r="B256" s="3">
        <v>162.35627700000001</v>
      </c>
      <c r="C256" s="4">
        <f t="shared" si="3"/>
        <v>1.1330958626161677E-2</v>
      </c>
    </row>
    <row r="257" spans="1:3" x14ac:dyDescent="0.25">
      <c r="A257" s="1">
        <v>41760</v>
      </c>
      <c r="B257" s="3">
        <v>166.12396200000001</v>
      </c>
      <c r="C257" s="4">
        <f t="shared" si="3"/>
        <v>2.2941107523862178E-2</v>
      </c>
    </row>
    <row r="258" spans="1:3" x14ac:dyDescent="0.25">
      <c r="A258" s="1">
        <v>41791</v>
      </c>
      <c r="B258" s="3">
        <v>168.74504099999999</v>
      </c>
      <c r="C258" s="4">
        <f t="shared" si="3"/>
        <v>1.5654673947285026E-2</v>
      </c>
    </row>
    <row r="259" spans="1:3" x14ac:dyDescent="0.25">
      <c r="A259" s="1">
        <v>41821</v>
      </c>
      <c r="B259" s="3">
        <v>167.275192</v>
      </c>
      <c r="C259" s="4">
        <f t="shared" si="3"/>
        <v>-8.7486301754622561E-3</v>
      </c>
    </row>
    <row r="260" spans="1:3" x14ac:dyDescent="0.25">
      <c r="A260" s="1">
        <v>41852</v>
      </c>
      <c r="B260" s="3">
        <v>173.87643399999999</v>
      </c>
      <c r="C260" s="4">
        <f t="shared" ref="C260:C323" si="4">LN(B260/B259)</f>
        <v>3.8704585034982177E-2</v>
      </c>
    </row>
    <row r="261" spans="1:3" x14ac:dyDescent="0.25">
      <c r="A261" s="1">
        <v>41883</v>
      </c>
      <c r="B261" s="3">
        <v>170.679779</v>
      </c>
      <c r="C261" s="4">
        <f t="shared" si="4"/>
        <v>-1.8555734015452095E-2</v>
      </c>
    </row>
    <row r="262" spans="1:3" x14ac:dyDescent="0.25">
      <c r="A262" s="1">
        <v>41913</v>
      </c>
      <c r="B262" s="3">
        <v>175.516052</v>
      </c>
      <c r="C262" s="4">
        <f t="shared" si="4"/>
        <v>2.7941339612528992E-2</v>
      </c>
    </row>
    <row r="263" spans="1:3" x14ac:dyDescent="0.25">
      <c r="A263" s="1">
        <v>41944</v>
      </c>
      <c r="B263" s="3">
        <v>180.33783</v>
      </c>
      <c r="C263" s="4">
        <f t="shared" si="4"/>
        <v>2.7101422061710224E-2</v>
      </c>
    </row>
    <row r="264" spans="1:3" x14ac:dyDescent="0.25">
      <c r="A264" s="1">
        <v>41974</v>
      </c>
      <c r="B264" s="3">
        <v>178.893036</v>
      </c>
      <c r="C264" s="4">
        <f t="shared" si="4"/>
        <v>-8.0438621902105979E-3</v>
      </c>
    </row>
    <row r="265" spans="1:3" x14ac:dyDescent="0.25">
      <c r="A265" s="1">
        <v>42005</v>
      </c>
      <c r="B265" s="3">
        <v>174.550659</v>
      </c>
      <c r="C265" s="4">
        <f t="shared" si="4"/>
        <v>-2.4573054015839237E-2</v>
      </c>
    </row>
    <row r="266" spans="1:3" x14ac:dyDescent="0.25">
      <c r="A266" s="1">
        <v>42036</v>
      </c>
      <c r="B266" s="3">
        <v>184.36125200000001</v>
      </c>
      <c r="C266" s="4">
        <f t="shared" si="4"/>
        <v>5.4682149923782931E-2</v>
      </c>
    </row>
    <row r="267" spans="1:3" x14ac:dyDescent="0.25">
      <c r="A267" s="1">
        <v>42064</v>
      </c>
      <c r="B267" s="3">
        <v>180.659302</v>
      </c>
      <c r="C267" s="4">
        <f t="shared" si="4"/>
        <v>-2.0284210787185793E-2</v>
      </c>
    </row>
    <row r="268" spans="1:3" x14ac:dyDescent="0.25">
      <c r="A268" s="1">
        <v>42095</v>
      </c>
      <c r="B268" s="3">
        <v>183.25022899999999</v>
      </c>
      <c r="C268" s="4">
        <f t="shared" si="4"/>
        <v>1.423964232188546E-2</v>
      </c>
    </row>
    <row r="269" spans="1:3" x14ac:dyDescent="0.25">
      <c r="A269" s="1">
        <v>42125</v>
      </c>
      <c r="B269" s="3">
        <v>185.60614000000001</v>
      </c>
      <c r="C269" s="4">
        <f t="shared" si="4"/>
        <v>1.2774311276542138E-2</v>
      </c>
    </row>
    <row r="270" spans="1:3" x14ac:dyDescent="0.25">
      <c r="A270" s="1">
        <v>42156</v>
      </c>
      <c r="B270" s="3">
        <v>180.955917</v>
      </c>
      <c r="C270" s="4">
        <f t="shared" si="4"/>
        <v>-2.5373452585543473E-2</v>
      </c>
    </row>
    <row r="271" spans="1:3" x14ac:dyDescent="0.25">
      <c r="A271" s="1">
        <v>42186</v>
      </c>
      <c r="B271" s="3">
        <v>185.94358800000001</v>
      </c>
      <c r="C271" s="4">
        <f t="shared" si="4"/>
        <v>2.7189888272894751E-2</v>
      </c>
    </row>
    <row r="272" spans="1:3" x14ac:dyDescent="0.25">
      <c r="A272" s="1">
        <v>42217</v>
      </c>
      <c r="B272" s="3">
        <v>174.61033599999999</v>
      </c>
      <c r="C272" s="4">
        <f t="shared" si="4"/>
        <v>-6.2886497568210395E-2</v>
      </c>
    </row>
    <row r="273" spans="1:3" x14ac:dyDescent="0.25">
      <c r="A273" s="1">
        <v>42248</v>
      </c>
      <c r="B273" s="3">
        <v>169.27491800000001</v>
      </c>
      <c r="C273" s="4">
        <f t="shared" si="4"/>
        <v>-3.1032712867852013E-2</v>
      </c>
    </row>
    <row r="274" spans="1:3" x14ac:dyDescent="0.25">
      <c r="A274" s="1">
        <v>42278</v>
      </c>
      <c r="B274" s="3">
        <v>184.62832599999999</v>
      </c>
      <c r="C274" s="4">
        <f t="shared" si="4"/>
        <v>8.6820628631588306E-2</v>
      </c>
    </row>
    <row r="275" spans="1:3" x14ac:dyDescent="0.25">
      <c r="A275" s="1">
        <v>42309</v>
      </c>
      <c r="B275" s="3">
        <v>185.30313100000001</v>
      </c>
      <c r="C275" s="4">
        <f t="shared" si="4"/>
        <v>3.6482744881347639E-3</v>
      </c>
    </row>
    <row r="276" spans="1:3" x14ac:dyDescent="0.25">
      <c r="A276" s="1">
        <v>42339</v>
      </c>
      <c r="B276" s="3">
        <v>181.023315</v>
      </c>
      <c r="C276" s="4">
        <f t="shared" si="4"/>
        <v>-2.3367194947521326E-2</v>
      </c>
    </row>
    <row r="277" spans="1:3" x14ac:dyDescent="0.25">
      <c r="A277" s="1">
        <v>42370</v>
      </c>
      <c r="B277" s="3">
        <v>173.03443899999999</v>
      </c>
      <c r="C277" s="4">
        <f t="shared" si="4"/>
        <v>-4.5135191074684534E-2</v>
      </c>
    </row>
    <row r="278" spans="1:3" x14ac:dyDescent="0.25">
      <c r="A278" s="1">
        <v>42401</v>
      </c>
      <c r="B278" s="3">
        <v>172.89155600000001</v>
      </c>
      <c r="C278" s="4">
        <f t="shared" si="4"/>
        <v>-8.2609003191885225E-4</v>
      </c>
    </row>
    <row r="279" spans="1:3" x14ac:dyDescent="0.25">
      <c r="A279" s="1">
        <v>42430</v>
      </c>
      <c r="B279" s="3">
        <v>183.57446300000001</v>
      </c>
      <c r="C279" s="4">
        <f t="shared" si="4"/>
        <v>5.9955824080132912E-2</v>
      </c>
    </row>
    <row r="280" spans="1:3" x14ac:dyDescent="0.25">
      <c r="A280" s="1">
        <v>42461</v>
      </c>
      <c r="B280" s="3">
        <v>185.248535</v>
      </c>
      <c r="C280" s="4">
        <f t="shared" si="4"/>
        <v>9.0779778143292768E-3</v>
      </c>
    </row>
    <row r="281" spans="1:3" x14ac:dyDescent="0.25">
      <c r="A281" s="1">
        <v>42491</v>
      </c>
      <c r="B281" s="3">
        <v>188.39987199999999</v>
      </c>
      <c r="C281" s="4">
        <f t="shared" si="4"/>
        <v>1.6868326823704403E-2</v>
      </c>
    </row>
    <row r="282" spans="1:3" x14ac:dyDescent="0.25">
      <c r="A282" s="1">
        <v>42522</v>
      </c>
      <c r="B282" s="3">
        <v>188.07666</v>
      </c>
      <c r="C282" s="4">
        <f t="shared" si="4"/>
        <v>-1.7170370630603341E-3</v>
      </c>
    </row>
    <row r="283" spans="1:3" x14ac:dyDescent="0.25">
      <c r="A283" s="1">
        <v>42552</v>
      </c>
      <c r="B283" s="3">
        <v>195.949783</v>
      </c>
      <c r="C283" s="4">
        <f t="shared" si="4"/>
        <v>4.1008771546212318E-2</v>
      </c>
    </row>
    <row r="284" spans="1:3" x14ac:dyDescent="0.25">
      <c r="A284" s="1">
        <v>42583</v>
      </c>
      <c r="B284" s="3">
        <v>196.184448</v>
      </c>
      <c r="C284" s="4">
        <f t="shared" si="4"/>
        <v>1.1968607148335442E-3</v>
      </c>
    </row>
    <row r="285" spans="1:3" x14ac:dyDescent="0.25">
      <c r="A285" s="1">
        <v>42614</v>
      </c>
      <c r="B285" s="3">
        <v>195.209778</v>
      </c>
      <c r="C285" s="4">
        <f t="shared" si="4"/>
        <v>-4.9805129969632423E-3</v>
      </c>
    </row>
    <row r="286" spans="1:3" x14ac:dyDescent="0.25">
      <c r="A286" s="1">
        <v>42644</v>
      </c>
      <c r="B286" s="3">
        <v>192.79440299999999</v>
      </c>
      <c r="C286" s="4">
        <f t="shared" si="4"/>
        <v>-1.2450413265457202E-2</v>
      </c>
    </row>
    <row r="287" spans="1:3" x14ac:dyDescent="0.25">
      <c r="A287" s="1">
        <v>42675</v>
      </c>
      <c r="B287" s="3">
        <v>199.89660599999999</v>
      </c>
      <c r="C287" s="4">
        <f t="shared" si="4"/>
        <v>3.6175911200897026E-2</v>
      </c>
    </row>
    <row r="288" spans="1:3" x14ac:dyDescent="0.25">
      <c r="A288" s="1">
        <v>42705</v>
      </c>
      <c r="B288" s="3">
        <v>202.75382999999999</v>
      </c>
      <c r="C288" s="4">
        <f t="shared" si="4"/>
        <v>1.4192320203069538E-2</v>
      </c>
    </row>
    <row r="289" spans="1:3" x14ac:dyDescent="0.25">
      <c r="A289" s="1">
        <v>42736</v>
      </c>
      <c r="B289" s="3">
        <v>207.59852599999999</v>
      </c>
      <c r="C289" s="4">
        <f t="shared" si="4"/>
        <v>2.3613467997805653E-2</v>
      </c>
    </row>
    <row r="290" spans="1:3" x14ac:dyDescent="0.25">
      <c r="A290" s="1">
        <v>42767</v>
      </c>
      <c r="B290" s="3">
        <v>215.75535600000001</v>
      </c>
      <c r="C290" s="4">
        <f t="shared" si="4"/>
        <v>3.8539103610521395E-2</v>
      </c>
    </row>
    <row r="291" spans="1:3" x14ac:dyDescent="0.25">
      <c r="A291" s="1">
        <v>42795</v>
      </c>
      <c r="B291" s="3">
        <v>215.08931000000001</v>
      </c>
      <c r="C291" s="4">
        <f t="shared" si="4"/>
        <v>-3.0918174606327713E-3</v>
      </c>
    </row>
    <row r="292" spans="1:3" x14ac:dyDescent="0.25">
      <c r="A292" s="1">
        <v>42826</v>
      </c>
      <c r="B292" s="3">
        <v>218.169342</v>
      </c>
      <c r="C292" s="4">
        <f t="shared" si="4"/>
        <v>1.4218222178947712E-2</v>
      </c>
    </row>
    <row r="293" spans="1:3" x14ac:dyDescent="0.25">
      <c r="A293" s="1">
        <v>42856</v>
      </c>
      <c r="B293" s="3">
        <v>221.24830600000001</v>
      </c>
      <c r="C293" s="4">
        <f t="shared" si="4"/>
        <v>1.4014067958867808E-2</v>
      </c>
    </row>
    <row r="294" spans="1:3" x14ac:dyDescent="0.25">
      <c r="A294" s="1">
        <v>42887</v>
      </c>
      <c r="B294" s="3">
        <v>221.57820100000001</v>
      </c>
      <c r="C294" s="4">
        <f t="shared" si="4"/>
        <v>1.4899517342098049E-3</v>
      </c>
    </row>
    <row r="295" spans="1:3" x14ac:dyDescent="0.25">
      <c r="A295" s="1">
        <v>42917</v>
      </c>
      <c r="B295" s="3">
        <v>227.23535200000001</v>
      </c>
      <c r="C295" s="4">
        <f t="shared" si="4"/>
        <v>2.5210694238577826E-2</v>
      </c>
    </row>
    <row r="296" spans="1:3" x14ac:dyDescent="0.25">
      <c r="A296" s="1">
        <v>42948</v>
      </c>
      <c r="B296" s="3">
        <v>227.898346</v>
      </c>
      <c r="C296" s="4">
        <f t="shared" si="4"/>
        <v>2.9134053218526539E-3</v>
      </c>
    </row>
    <row r="297" spans="1:3" x14ac:dyDescent="0.25">
      <c r="A297" s="1">
        <v>42979</v>
      </c>
      <c r="B297" s="3">
        <v>231.342285</v>
      </c>
      <c r="C297" s="4">
        <f t="shared" si="4"/>
        <v>1.4998688399250072E-2</v>
      </c>
    </row>
    <row r="298" spans="1:3" x14ac:dyDescent="0.25">
      <c r="A298" s="1">
        <v>43009</v>
      </c>
      <c r="B298" s="3">
        <v>237.96882600000001</v>
      </c>
      <c r="C298" s="4">
        <f t="shared" si="4"/>
        <v>2.8241314843706615E-2</v>
      </c>
    </row>
    <row r="299" spans="1:3" x14ac:dyDescent="0.25">
      <c r="A299" s="1">
        <v>43040</v>
      </c>
      <c r="B299" s="3">
        <v>245.24252300000001</v>
      </c>
      <c r="C299" s="4">
        <f t="shared" si="4"/>
        <v>3.0107928823676654E-2</v>
      </c>
    </row>
    <row r="300" spans="1:3" x14ac:dyDescent="0.25">
      <c r="A300" s="1">
        <v>43070</v>
      </c>
      <c r="B300" s="3">
        <v>246.954498</v>
      </c>
      <c r="C300" s="4">
        <f t="shared" si="4"/>
        <v>6.9564903113341755E-3</v>
      </c>
    </row>
    <row r="301" spans="1:3" x14ac:dyDescent="0.25">
      <c r="A301" s="1">
        <v>43101</v>
      </c>
      <c r="B301" s="3">
        <v>262.20611600000001</v>
      </c>
      <c r="C301" s="4">
        <f t="shared" si="4"/>
        <v>5.9926795728967037E-2</v>
      </c>
    </row>
    <row r="302" spans="1:3" x14ac:dyDescent="0.25">
      <c r="A302" s="1">
        <v>43132</v>
      </c>
      <c r="B302" s="3">
        <v>252.67219499999999</v>
      </c>
      <c r="C302" s="4">
        <f t="shared" si="4"/>
        <v>-3.7037920080998869E-2</v>
      </c>
    </row>
    <row r="303" spans="1:3" x14ac:dyDescent="0.25">
      <c r="A303" s="1">
        <v>43160</v>
      </c>
      <c r="B303" s="3">
        <v>244.76599100000001</v>
      </c>
      <c r="C303" s="4">
        <f t="shared" si="4"/>
        <v>-3.179036134861507E-2</v>
      </c>
    </row>
    <row r="304" spans="1:3" x14ac:dyDescent="0.25">
      <c r="A304" s="1">
        <v>43191</v>
      </c>
      <c r="B304" s="3">
        <v>247.01637299999999</v>
      </c>
      <c r="C304" s="4">
        <f t="shared" si="4"/>
        <v>9.1520065469402213E-3</v>
      </c>
    </row>
    <row r="305" spans="1:3" x14ac:dyDescent="0.25">
      <c r="A305" s="1">
        <v>43221</v>
      </c>
      <c r="B305" s="3">
        <v>253.021072</v>
      </c>
      <c r="C305" s="4">
        <f t="shared" si="4"/>
        <v>2.4018151916317988E-2</v>
      </c>
    </row>
    <row r="306" spans="1:3" x14ac:dyDescent="0.25">
      <c r="A306" s="1">
        <v>43252</v>
      </c>
      <c r="B306" s="3">
        <v>253.338562</v>
      </c>
      <c r="C306" s="4">
        <f t="shared" si="4"/>
        <v>1.2540100761882769E-3</v>
      </c>
    </row>
    <row r="307" spans="1:3" x14ac:dyDescent="0.25">
      <c r="A307" s="1">
        <v>43282</v>
      </c>
      <c r="B307" s="3">
        <v>263.90365600000001</v>
      </c>
      <c r="C307" s="4">
        <f t="shared" si="4"/>
        <v>4.0857313272830494E-2</v>
      </c>
    </row>
    <row r="308" spans="1:3" x14ac:dyDescent="0.25">
      <c r="A308" s="1">
        <v>43313</v>
      </c>
      <c r="B308" s="3">
        <v>272.32742300000001</v>
      </c>
      <c r="C308" s="4">
        <f t="shared" si="4"/>
        <v>3.1421006240218777E-2</v>
      </c>
    </row>
    <row r="309" spans="1:3" x14ac:dyDescent="0.25">
      <c r="A309" s="1">
        <v>43344</v>
      </c>
      <c r="B309" s="3">
        <v>272.71203600000001</v>
      </c>
      <c r="C309" s="4">
        <f t="shared" si="4"/>
        <v>1.4113219051916975E-3</v>
      </c>
    </row>
    <row r="310" spans="1:3" x14ac:dyDescent="0.25">
      <c r="A310" s="1">
        <v>43374</v>
      </c>
      <c r="B310" s="3">
        <v>255.01570100000001</v>
      </c>
      <c r="C310" s="4">
        <f t="shared" si="4"/>
        <v>-6.7091309479267211E-2</v>
      </c>
    </row>
    <row r="311" spans="1:3" x14ac:dyDescent="0.25">
      <c r="A311" s="1">
        <v>43405</v>
      </c>
      <c r="B311" s="3">
        <v>259.74603300000001</v>
      </c>
      <c r="C311" s="4">
        <f t="shared" si="4"/>
        <v>1.8379241673492763E-2</v>
      </c>
    </row>
    <row r="312" spans="1:3" x14ac:dyDescent="0.25">
      <c r="A312" s="1">
        <v>43435</v>
      </c>
      <c r="B312" s="3">
        <v>235.50056499999999</v>
      </c>
      <c r="C312" s="4">
        <f t="shared" si="4"/>
        <v>-9.799104488108952E-2</v>
      </c>
    </row>
    <row r="313" spans="1:3" x14ac:dyDescent="0.25">
      <c r="A313" s="1">
        <v>43466</v>
      </c>
      <c r="B313" s="3">
        <v>255.84141500000001</v>
      </c>
      <c r="C313" s="4">
        <f t="shared" si="4"/>
        <v>8.2844467266512151E-2</v>
      </c>
    </row>
    <row r="314" spans="1:3" x14ac:dyDescent="0.25">
      <c r="A314" s="1">
        <v>43497</v>
      </c>
      <c r="B314" s="3">
        <v>264.13473499999998</v>
      </c>
      <c r="C314" s="4">
        <f t="shared" si="4"/>
        <v>3.1901552934657573E-2</v>
      </c>
    </row>
    <row r="315" spans="1:3" x14ac:dyDescent="0.25">
      <c r="A315" s="1">
        <v>43525</v>
      </c>
      <c r="B315" s="3">
        <v>267.73635899999999</v>
      </c>
      <c r="C315" s="4">
        <f t="shared" si="4"/>
        <v>1.3543428445808248E-2</v>
      </c>
    </row>
    <row r="316" spans="1:3" x14ac:dyDescent="0.25">
      <c r="A316" s="1">
        <v>43556</v>
      </c>
      <c r="B316" s="3">
        <v>279.90152</v>
      </c>
      <c r="C316" s="4">
        <f t="shared" si="4"/>
        <v>4.4435065766243897E-2</v>
      </c>
    </row>
    <row r="317" spans="1:3" x14ac:dyDescent="0.25">
      <c r="A317" s="1">
        <v>43586</v>
      </c>
      <c r="B317" s="3">
        <v>262.051941</v>
      </c>
      <c r="C317" s="4">
        <f t="shared" si="4"/>
        <v>-6.5895094813415669E-2</v>
      </c>
    </row>
    <row r="318" spans="1:3" x14ac:dyDescent="0.25">
      <c r="A318" s="1">
        <v>43617</v>
      </c>
      <c r="B318" s="3">
        <v>278.93057299999998</v>
      </c>
      <c r="C318" s="4">
        <f t="shared" si="4"/>
        <v>6.2420176356934011E-2</v>
      </c>
    </row>
    <row r="319" spans="1:3" x14ac:dyDescent="0.25">
      <c r="A319" s="1">
        <v>43647</v>
      </c>
      <c r="B319" s="3">
        <v>284.52496300000001</v>
      </c>
      <c r="C319" s="4">
        <f t="shared" si="4"/>
        <v>1.9858084565570353E-2</v>
      </c>
    </row>
    <row r="320" spans="1:3" x14ac:dyDescent="0.25">
      <c r="A320" s="1">
        <v>43678</v>
      </c>
      <c r="B320" s="3">
        <v>279.76104700000002</v>
      </c>
      <c r="C320" s="4">
        <f t="shared" si="4"/>
        <v>-1.6885157884964939E-2</v>
      </c>
    </row>
    <row r="321" spans="1:3" x14ac:dyDescent="0.25">
      <c r="A321" s="1">
        <v>43709</v>
      </c>
      <c r="B321" s="3">
        <v>283.89358499999997</v>
      </c>
      <c r="C321" s="4">
        <f t="shared" si="4"/>
        <v>1.4663631997447489E-2</v>
      </c>
    </row>
    <row r="322" spans="1:3" x14ac:dyDescent="0.25">
      <c r="A322" s="1">
        <v>43739</v>
      </c>
      <c r="B322" s="3">
        <v>291.50891100000001</v>
      </c>
      <c r="C322" s="4">
        <f t="shared" si="4"/>
        <v>2.6471107552447307E-2</v>
      </c>
    </row>
    <row r="323" spans="1:3" x14ac:dyDescent="0.25">
      <c r="A323" s="1">
        <v>43770</v>
      </c>
      <c r="B323" s="3">
        <v>302.061035</v>
      </c>
      <c r="C323" s="4">
        <f t="shared" si="4"/>
        <v>3.5558524812309179E-2</v>
      </c>
    </row>
    <row r="324" spans="1:3" x14ac:dyDescent="0.25">
      <c r="A324" s="1">
        <v>43800</v>
      </c>
      <c r="B324" s="3">
        <v>309.31683299999997</v>
      </c>
      <c r="C324" s="4">
        <f t="shared" ref="C324:C353" si="5">LN(B324/B323)</f>
        <v>2.373700149666258E-2</v>
      </c>
    </row>
    <row r="325" spans="1:3" x14ac:dyDescent="0.25">
      <c r="A325" s="1">
        <v>43831</v>
      </c>
      <c r="B325" s="3">
        <v>310.71206699999999</v>
      </c>
      <c r="C325" s="4">
        <f t="shared" si="5"/>
        <v>4.5005526517713093E-3</v>
      </c>
    </row>
    <row r="326" spans="1:3" x14ac:dyDescent="0.25">
      <c r="A326" s="1">
        <v>43862</v>
      </c>
      <c r="B326" s="3">
        <v>286.11431900000002</v>
      </c>
      <c r="C326" s="4">
        <f t="shared" si="5"/>
        <v>-8.2475206014723398E-2</v>
      </c>
    </row>
    <row r="327" spans="1:3" x14ac:dyDescent="0.25">
      <c r="A327" s="1">
        <v>43891</v>
      </c>
      <c r="B327" s="3">
        <v>248.92311100000001</v>
      </c>
      <c r="C327" s="4">
        <f t="shared" si="5"/>
        <v>-0.13924739012335735</v>
      </c>
    </row>
    <row r="328" spans="1:3" x14ac:dyDescent="0.25">
      <c r="A328" s="1">
        <v>43922</v>
      </c>
      <c r="B328" s="3">
        <v>282.18182400000001</v>
      </c>
      <c r="C328" s="4">
        <f t="shared" si="5"/>
        <v>0.12540757150905485</v>
      </c>
    </row>
    <row r="329" spans="1:3" x14ac:dyDescent="0.25">
      <c r="A329" s="1">
        <v>43952</v>
      </c>
      <c r="B329" s="3">
        <v>295.62649499999998</v>
      </c>
      <c r="C329" s="4">
        <f t="shared" si="5"/>
        <v>4.6545187192567436E-2</v>
      </c>
    </row>
    <row r="330" spans="1:3" x14ac:dyDescent="0.25">
      <c r="A330" s="1">
        <v>43983</v>
      </c>
      <c r="B330" s="3">
        <v>299.55102499999998</v>
      </c>
      <c r="C330" s="4">
        <f t="shared" si="5"/>
        <v>1.3187954007582348E-2</v>
      </c>
    </row>
    <row r="331" spans="1:3" x14ac:dyDescent="0.25">
      <c r="A331" s="1">
        <v>44013</v>
      </c>
      <c r="B331" s="3">
        <v>318.58810399999999</v>
      </c>
      <c r="C331" s="4">
        <f t="shared" si="5"/>
        <v>6.1614288100104747E-2</v>
      </c>
    </row>
    <row r="332" spans="1:3" x14ac:dyDescent="0.25">
      <c r="A332" s="1">
        <v>44044</v>
      </c>
      <c r="B332" s="3">
        <v>340.824432</v>
      </c>
      <c r="C332" s="4">
        <f t="shared" si="5"/>
        <v>6.7468424102840471E-2</v>
      </c>
    </row>
    <row r="333" spans="1:3" x14ac:dyDescent="0.25">
      <c r="A333" s="1">
        <v>44075</v>
      </c>
      <c r="B333" s="3">
        <v>326.75482199999999</v>
      </c>
      <c r="C333" s="4">
        <f t="shared" si="5"/>
        <v>-4.2157372671117688E-2</v>
      </c>
    </row>
    <row r="334" spans="1:3" x14ac:dyDescent="0.25">
      <c r="A334" s="1">
        <v>44105</v>
      </c>
      <c r="B334" s="3">
        <v>319.88302599999997</v>
      </c>
      <c r="C334" s="4">
        <f t="shared" si="5"/>
        <v>-2.1254724638903252E-2</v>
      </c>
    </row>
    <row r="335" spans="1:3" x14ac:dyDescent="0.25">
      <c r="A335" s="1">
        <v>44136</v>
      </c>
      <c r="B335" s="3">
        <v>354.67886399999998</v>
      </c>
      <c r="C335" s="4">
        <f t="shared" si="5"/>
        <v>0.103257386403198</v>
      </c>
    </row>
    <row r="336" spans="1:3" x14ac:dyDescent="0.25">
      <c r="A336" s="1">
        <v>44166</v>
      </c>
      <c r="B336" s="3">
        <v>366.25787400000002</v>
      </c>
      <c r="C336" s="4">
        <f t="shared" si="5"/>
        <v>3.2124887456719119E-2</v>
      </c>
    </row>
    <row r="337" spans="1:3" x14ac:dyDescent="0.25">
      <c r="A337" s="1">
        <v>44197</v>
      </c>
      <c r="B337" s="3">
        <v>364.07092299999999</v>
      </c>
      <c r="C337" s="4">
        <f t="shared" si="5"/>
        <v>-5.988967012463777E-3</v>
      </c>
    </row>
    <row r="338" spans="1:3" x14ac:dyDescent="0.25">
      <c r="A338" s="1">
        <v>44228</v>
      </c>
      <c r="B338" s="3">
        <v>374.19406099999998</v>
      </c>
      <c r="C338" s="4">
        <f t="shared" si="5"/>
        <v>2.7425850458341578E-2</v>
      </c>
    </row>
    <row r="339" spans="1:3" x14ac:dyDescent="0.25">
      <c r="A339" s="1">
        <v>44256</v>
      </c>
      <c r="B339" s="3">
        <v>389.90521200000001</v>
      </c>
      <c r="C339" s="4">
        <f t="shared" si="5"/>
        <v>4.1129120907178532E-2</v>
      </c>
    </row>
    <row r="340" spans="1:3" x14ac:dyDescent="0.25">
      <c r="A340" s="1">
        <v>44287</v>
      </c>
      <c r="B340" s="3">
        <v>411.87982199999999</v>
      </c>
      <c r="C340" s="4">
        <f t="shared" si="5"/>
        <v>5.4827949194405472E-2</v>
      </c>
    </row>
    <row r="341" spans="1:3" x14ac:dyDescent="0.25">
      <c r="A341" s="1">
        <v>44317</v>
      </c>
      <c r="B341" s="3">
        <v>414.58425899999997</v>
      </c>
      <c r="C341" s="4">
        <f t="shared" si="5"/>
        <v>6.5446199422706597E-3</v>
      </c>
    </row>
    <row r="342" spans="1:3" x14ac:dyDescent="0.25">
      <c r="A342" s="1">
        <v>44348</v>
      </c>
      <c r="B342" s="3">
        <v>422.50012199999998</v>
      </c>
      <c r="C342" s="4">
        <f t="shared" si="5"/>
        <v>1.8913502988564031E-2</v>
      </c>
    </row>
    <row r="343" spans="1:3" x14ac:dyDescent="0.25">
      <c r="A343" s="1">
        <v>44378</v>
      </c>
      <c r="B343" s="3">
        <v>434.23034699999999</v>
      </c>
      <c r="C343" s="4">
        <f t="shared" si="5"/>
        <v>2.7385411202244948E-2</v>
      </c>
    </row>
    <row r="344" spans="1:3" x14ac:dyDescent="0.25">
      <c r="A344" s="1">
        <v>44409</v>
      </c>
      <c r="B344" s="3">
        <v>447.15301499999998</v>
      </c>
      <c r="C344" s="4">
        <f t="shared" si="5"/>
        <v>2.9325704716420712E-2</v>
      </c>
    </row>
    <row r="345" spans="1:3" x14ac:dyDescent="0.25">
      <c r="A345" s="1">
        <v>44440</v>
      </c>
      <c r="B345" s="3">
        <v>424.95181300000002</v>
      </c>
      <c r="C345" s="4">
        <f t="shared" si="5"/>
        <v>-5.0925070153434046E-2</v>
      </c>
    </row>
    <row r="346" spans="1:3" x14ac:dyDescent="0.25">
      <c r="A346" s="1">
        <v>44470</v>
      </c>
      <c r="B346" s="3">
        <v>456.22488399999997</v>
      </c>
      <c r="C346" s="4">
        <f t="shared" si="5"/>
        <v>7.1010073294524162E-2</v>
      </c>
    </row>
    <row r="347" spans="1:3" x14ac:dyDescent="0.25">
      <c r="A347" s="1">
        <v>44501</v>
      </c>
      <c r="B347" s="3">
        <v>452.55920400000002</v>
      </c>
      <c r="C347" s="4">
        <f t="shared" si="5"/>
        <v>-8.0672624637855295E-3</v>
      </c>
    </row>
    <row r="348" spans="1:3" x14ac:dyDescent="0.25">
      <c r="A348" s="1">
        <v>44531</v>
      </c>
      <c r="B348" s="3">
        <v>471.83139</v>
      </c>
      <c r="C348" s="4">
        <f t="shared" si="5"/>
        <v>4.1703105038832705E-2</v>
      </c>
    </row>
    <row r="349" spans="1:3" x14ac:dyDescent="0.25">
      <c r="A349" s="1">
        <v>44562</v>
      </c>
      <c r="B349" s="3">
        <v>448.51663200000002</v>
      </c>
      <c r="C349" s="4">
        <f t="shared" si="5"/>
        <v>-5.0675932766075307E-2</v>
      </c>
    </row>
    <row r="350" spans="1:3" x14ac:dyDescent="0.25">
      <c r="A350" s="1">
        <v>44593</v>
      </c>
      <c r="B350" s="3">
        <v>435.27777099999997</v>
      </c>
      <c r="C350" s="4">
        <f t="shared" si="5"/>
        <v>-2.9961383100509616E-2</v>
      </c>
    </row>
    <row r="351" spans="1:3" x14ac:dyDescent="0.25">
      <c r="A351" s="1">
        <v>44621</v>
      </c>
      <c r="B351" s="3">
        <v>450.24127199999998</v>
      </c>
      <c r="C351" s="4">
        <f t="shared" si="5"/>
        <v>3.3799217759146995E-2</v>
      </c>
    </row>
    <row r="352" spans="1:3" x14ac:dyDescent="0.25">
      <c r="A352" s="1">
        <v>44652</v>
      </c>
      <c r="B352" s="3">
        <v>412</v>
      </c>
      <c r="C352" s="4">
        <f t="shared" si="5"/>
        <v>-8.8760249732421803E-2</v>
      </c>
    </row>
    <row r="353" spans="1:3" x14ac:dyDescent="0.25">
      <c r="A353" s="1">
        <v>44682</v>
      </c>
      <c r="B353" s="3">
        <v>389.459991</v>
      </c>
      <c r="C353" s="4">
        <f t="shared" si="5"/>
        <v>-5.6262208185014526E-2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3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7" width="17.5703125" customWidth="1"/>
    <col min="8" max="8" width="22.85546875" bestFit="1" customWidth="1"/>
    <col min="9" max="9" width="13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/>
    </row>
    <row r="2" spans="1:9" x14ac:dyDescent="0.25">
      <c r="A2" s="1">
        <v>34001</v>
      </c>
      <c r="B2" s="3">
        <v>25.820533999999999</v>
      </c>
      <c r="H2" t="s">
        <v>3</v>
      </c>
      <c r="I2" s="5">
        <v>2.1100000000000001E-2</v>
      </c>
    </row>
    <row r="3" spans="1:9" x14ac:dyDescent="0.25">
      <c r="A3" s="1">
        <v>34029</v>
      </c>
      <c r="B3" s="3">
        <v>26.274797</v>
      </c>
      <c r="C3" s="4">
        <f>B3/B2-1</f>
        <v>1.7593090832281E-2</v>
      </c>
      <c r="H3" t="s">
        <v>8</v>
      </c>
      <c r="I3" s="3">
        <v>0</v>
      </c>
    </row>
    <row r="4" spans="1:9" x14ac:dyDescent="0.25">
      <c r="A4" s="1">
        <v>34060</v>
      </c>
      <c r="B4" s="3">
        <v>25.723406000000001</v>
      </c>
      <c r="C4" s="4">
        <f t="shared" ref="C4:C67" si="0">B4/B3-1</f>
        <v>-2.0985547481108924E-2</v>
      </c>
    </row>
    <row r="5" spans="1:9" x14ac:dyDescent="0.25">
      <c r="A5" s="1">
        <v>34090</v>
      </c>
      <c r="B5" s="3">
        <v>26.417171</v>
      </c>
      <c r="C5" s="4">
        <f t="shared" si="0"/>
        <v>2.6970184274974995E-2</v>
      </c>
      <c r="H5" t="s">
        <v>12</v>
      </c>
      <c r="I5" s="2">
        <f>COUNT(C3:C353)</f>
        <v>351</v>
      </c>
    </row>
    <row r="6" spans="1:9" x14ac:dyDescent="0.25">
      <c r="A6" s="1">
        <v>34121</v>
      </c>
      <c r="B6" s="3">
        <v>26.325869000000001</v>
      </c>
      <c r="C6" s="4">
        <f t="shared" si="0"/>
        <v>-3.4561611460969255E-3</v>
      </c>
    </row>
    <row r="7" spans="1:9" x14ac:dyDescent="0.25">
      <c r="A7" s="1">
        <v>34151</v>
      </c>
      <c r="B7" s="3">
        <v>26.383749000000002</v>
      </c>
      <c r="C7" s="4">
        <f t="shared" si="0"/>
        <v>2.1985978886396307E-3</v>
      </c>
      <c r="H7" t="s">
        <v>21</v>
      </c>
      <c r="I7" s="4" cm="1">
        <f t="array" ref="I7">PRODUCT(1+C3:C353)^(12/I5) - 1</f>
        <v>9.7211920418391218E-2</v>
      </c>
    </row>
    <row r="8" spans="1:9" x14ac:dyDescent="0.25">
      <c r="A8" s="1">
        <v>34182</v>
      </c>
      <c r="B8" s="3">
        <v>27.394977999999998</v>
      </c>
      <c r="C8" s="4">
        <f t="shared" si="0"/>
        <v>3.8327722114093632E-2</v>
      </c>
      <c r="H8" t="s">
        <v>22</v>
      </c>
      <c r="I8" s="4">
        <f>_xlfn.STDEV.S(C3:C353)*SQRT(12)</f>
        <v>0.14901805595012005</v>
      </c>
    </row>
    <row r="9" spans="1:9" x14ac:dyDescent="0.25">
      <c r="A9" s="1">
        <v>34213</v>
      </c>
      <c r="B9" s="3">
        <v>27.027256000000001</v>
      </c>
      <c r="C9" s="4">
        <f t="shared" si="0"/>
        <v>-1.3422971173767562E-2</v>
      </c>
      <c r="H9" t="s">
        <v>20</v>
      </c>
      <c r="I9" s="6">
        <f>(I7-I2)/I8</f>
        <v>0.51075636393933166</v>
      </c>
    </row>
    <row r="10" spans="1:9" x14ac:dyDescent="0.25">
      <c r="A10" s="1">
        <v>34243</v>
      </c>
      <c r="B10" s="3">
        <v>27.732178000000001</v>
      </c>
      <c r="C10" s="4">
        <f t="shared" si="0"/>
        <v>2.6081893034202164E-2</v>
      </c>
    </row>
    <row r="11" spans="1:9" x14ac:dyDescent="0.25">
      <c r="A11" s="1">
        <v>34274</v>
      </c>
      <c r="B11" s="3">
        <v>27.436167000000001</v>
      </c>
      <c r="C11" s="4">
        <f t="shared" si="0"/>
        <v>-1.0673918218756517E-2</v>
      </c>
      <c r="H11" t="s">
        <v>23</v>
      </c>
      <c r="I11" s="7">
        <f>COUNT(F14:F353)</f>
        <v>340</v>
      </c>
    </row>
    <row r="12" spans="1:9" x14ac:dyDescent="0.25">
      <c r="A12" s="1">
        <v>34304</v>
      </c>
      <c r="B12" s="3">
        <v>27.584174999999998</v>
      </c>
      <c r="C12" s="4">
        <f t="shared" si="0"/>
        <v>5.3946311086383592E-3</v>
      </c>
      <c r="H12" t="s">
        <v>24</v>
      </c>
      <c r="I12" s="3">
        <f>_xlfn.STDEV.S(F14:F353)/SQRT(I11)</f>
        <v>7.7623282690589754E-2</v>
      </c>
    </row>
    <row r="13" spans="1:9" x14ac:dyDescent="0.25">
      <c r="A13" s="1">
        <v>34335</v>
      </c>
      <c r="B13" s="3">
        <v>28.741610000000001</v>
      </c>
      <c r="C13" s="4">
        <f t="shared" si="0"/>
        <v>4.1960109374306276E-2</v>
      </c>
    </row>
    <row r="14" spans="1:9" x14ac:dyDescent="0.25">
      <c r="A14" s="1">
        <v>34366</v>
      </c>
      <c r="B14" s="3">
        <v>27.903376000000002</v>
      </c>
      <c r="C14" s="4">
        <f t="shared" si="0"/>
        <v>-2.9164476172350851E-2</v>
      </c>
      <c r="D14" s="4" cm="1">
        <f t="array" ref="D14">PRODUCT(1+C3:C14) - 1</f>
        <v>8.066610860952772E-2</v>
      </c>
      <c r="E14" s="4">
        <f>_xlfn.STDEV.S(C3:C14)*SQRT(12)</f>
        <v>8.1129002898078714E-2</v>
      </c>
      <c r="F14" s="3">
        <f>(D14-I$2)/E14</f>
        <v>0.73421472570493473</v>
      </c>
      <c r="H14" t="s">
        <v>28</v>
      </c>
    </row>
    <row r="15" spans="1:9" x14ac:dyDescent="0.25">
      <c r="A15" s="1">
        <v>34394</v>
      </c>
      <c r="B15" s="3">
        <v>26.580846999999999</v>
      </c>
      <c r="C15" s="4">
        <f t="shared" si="0"/>
        <v>-4.7396737943107725E-2</v>
      </c>
      <c r="D15" s="4" cm="1">
        <f t="array" ref="D15">PRODUCT(1+C4:C15) - 1</f>
        <v>1.1648044321712625E-2</v>
      </c>
      <c r="E15" s="4">
        <f t="shared" ref="E15:E78" si="1">_xlfn.STDEV.S(C4:C15)*SQRT(12)</f>
        <v>9.6260046175293365E-2</v>
      </c>
      <c r="F15" s="3">
        <f t="shared" ref="F15:F78" si="2">(D15-I$2)/E15</f>
        <v>-9.8191888055767076E-2</v>
      </c>
      <c r="H15" t="s">
        <v>25</v>
      </c>
      <c r="I15" s="3">
        <f>(I9-I3)/I12</f>
        <v>6.579937696982384</v>
      </c>
    </row>
    <row r="16" spans="1:9" x14ac:dyDescent="0.25">
      <c r="A16" s="1">
        <v>34425</v>
      </c>
      <c r="B16" s="3">
        <v>27.033947000000001</v>
      </c>
      <c r="C16" s="4">
        <f t="shared" si="0"/>
        <v>1.7046108425363693E-2</v>
      </c>
      <c r="D16" s="4" cm="1">
        <f t="array" ref="D16">PRODUCT(1+C5:C16) - 1</f>
        <v>5.0947413417959497E-2</v>
      </c>
      <c r="E16" s="4">
        <f t="shared" si="1"/>
        <v>9.4135945535794505E-2</v>
      </c>
      <c r="F16" s="3">
        <f t="shared" si="2"/>
        <v>0.31706712295793787</v>
      </c>
      <c r="H16" t="s">
        <v>26</v>
      </c>
      <c r="I16" s="4">
        <f>_xlfn.T.DIST.2T(ABS(I15),I11-2)</f>
        <v>1.7938829434372968E-10</v>
      </c>
    </row>
    <row r="17" spans="1:9" x14ac:dyDescent="0.25">
      <c r="A17" s="1">
        <v>34455</v>
      </c>
      <c r="B17" s="3">
        <v>27.464853000000002</v>
      </c>
      <c r="C17" s="4">
        <f t="shared" si="0"/>
        <v>1.5939440881496125E-2</v>
      </c>
      <c r="D17" s="4" cm="1">
        <f t="array" ref="D17">PRODUCT(1+C6:C17) - 1</f>
        <v>3.9659129283753147E-2</v>
      </c>
      <c r="E17" s="4">
        <f t="shared" si="1"/>
        <v>9.1881396954715658E-2</v>
      </c>
      <c r="F17" s="3">
        <f t="shared" si="2"/>
        <v>0.20199006435328942</v>
      </c>
      <c r="I17" s="4"/>
    </row>
    <row r="18" spans="1:9" x14ac:dyDescent="0.25">
      <c r="A18" s="1">
        <v>34486</v>
      </c>
      <c r="B18" s="3">
        <v>26.659258000000001</v>
      </c>
      <c r="C18" s="4">
        <f t="shared" si="0"/>
        <v>-2.9331851876287174E-2</v>
      </c>
      <c r="D18" s="4" cm="1">
        <f t="array" ref="D18">PRODUCT(1+C7:C18) - 1</f>
        <v>1.2663931435653808E-2</v>
      </c>
      <c r="E18" s="4">
        <f t="shared" si="1"/>
        <v>9.7510946524815623E-2</v>
      </c>
      <c r="F18" s="3">
        <f t="shared" si="2"/>
        <v>-8.6514067035533215E-2</v>
      </c>
      <c r="H18" t="s">
        <v>29</v>
      </c>
    </row>
    <row r="19" spans="1:9" x14ac:dyDescent="0.25">
      <c r="A19" s="1">
        <v>34516</v>
      </c>
      <c r="B19" s="3">
        <v>27.702991000000001</v>
      </c>
      <c r="C19" s="4">
        <f t="shared" si="0"/>
        <v>3.9150864588954448E-2</v>
      </c>
      <c r="D19" s="4" cm="1">
        <f t="array" ref="D19">PRODUCT(1+C8:C19) - 1</f>
        <v>5.0002067560603436E-2</v>
      </c>
      <c r="E19" s="4">
        <f t="shared" si="1"/>
        <v>0.10458094926822831</v>
      </c>
      <c r="F19" s="3">
        <f t="shared" si="2"/>
        <v>0.27636073073381334</v>
      </c>
      <c r="H19" t="s">
        <v>27</v>
      </c>
      <c r="I19" s="4">
        <f>COUNTIF(F14:F353,"&lt;"&amp;I3)/I11</f>
        <v>0.22058823529411764</v>
      </c>
    </row>
    <row r="20" spans="1:9" x14ac:dyDescent="0.25">
      <c r="A20" s="1">
        <v>34547</v>
      </c>
      <c r="B20" s="3">
        <v>28.759062</v>
      </c>
      <c r="C20" s="4">
        <f t="shared" si="0"/>
        <v>3.8121190596350996E-2</v>
      </c>
      <c r="D20" s="4" cm="1">
        <f t="array" ref="D20">PRODUCT(1+C9:C20) - 1</f>
        <v>4.9793213924099522E-2</v>
      </c>
      <c r="E20" s="4">
        <f t="shared" si="1"/>
        <v>0.10450823414183308</v>
      </c>
      <c r="F20" s="3">
        <f t="shared" si="2"/>
        <v>0.27455457610314798</v>
      </c>
    </row>
    <row r="21" spans="1:9" x14ac:dyDescent="0.25">
      <c r="A21" s="1">
        <v>34578</v>
      </c>
      <c r="B21" s="3">
        <v>27.863289000000002</v>
      </c>
      <c r="C21" s="4">
        <f t="shared" si="0"/>
        <v>-3.114750404585509E-2</v>
      </c>
      <c r="D21" s="4" cm="1">
        <f t="array" ref="D21">PRODUCT(1+C10:C21) - 1</f>
        <v>3.0932958935971921E-2</v>
      </c>
      <c r="E21" s="4">
        <f t="shared" si="1"/>
        <v>0.10921670653743604</v>
      </c>
      <c r="F21" s="3">
        <f t="shared" si="2"/>
        <v>9.0031637537078574E-2</v>
      </c>
    </row>
    <row r="22" spans="1:9" x14ac:dyDescent="0.25">
      <c r="A22" s="1">
        <v>34608</v>
      </c>
      <c r="B22" s="3">
        <v>28.829612999999998</v>
      </c>
      <c r="C22" s="4">
        <f t="shared" si="0"/>
        <v>3.4680902172029793E-2</v>
      </c>
      <c r="D22" s="4" cm="1">
        <f t="array" ref="D22">PRODUCT(1+C11:C22) - 1</f>
        <v>3.9572622099858235E-2</v>
      </c>
      <c r="E22" s="4">
        <f t="shared" si="1"/>
        <v>0.1115137388512332</v>
      </c>
      <c r="F22" s="3">
        <f t="shared" si="2"/>
        <v>0.16565332926826129</v>
      </c>
    </row>
    <row r="23" spans="1:9" x14ac:dyDescent="0.25">
      <c r="A23" s="1">
        <v>34639</v>
      </c>
      <c r="B23" s="3">
        <v>27.681749</v>
      </c>
      <c r="C23" s="4">
        <f t="shared" si="0"/>
        <v>-3.9815449482447085E-2</v>
      </c>
      <c r="D23" s="4" cm="1">
        <f t="array" ref="D23">PRODUCT(1+C12:C23) - 1</f>
        <v>8.9510316801904022E-3</v>
      </c>
      <c r="E23" s="4">
        <f t="shared" si="1"/>
        <v>0.1191612586043904</v>
      </c>
      <c r="F23" s="3">
        <f t="shared" si="2"/>
        <v>-0.10195401141358856</v>
      </c>
    </row>
    <row r="24" spans="1:9" x14ac:dyDescent="0.25">
      <c r="A24" s="1">
        <v>34669</v>
      </c>
      <c r="B24" s="3">
        <v>27.662779</v>
      </c>
      <c r="C24" s="4">
        <f t="shared" si="0"/>
        <v>-6.8528906898190911E-4</v>
      </c>
      <c r="D24" s="4" cm="1">
        <f t="array" ref="D24">PRODUCT(1+C13:C24) - 1</f>
        <v>2.8496048912098892E-3</v>
      </c>
      <c r="E24" s="4">
        <f t="shared" si="1"/>
        <v>0.11908767617479087</v>
      </c>
      <c r="F24" s="3">
        <f t="shared" si="2"/>
        <v>-0.15325175278425204</v>
      </c>
    </row>
    <row r="25" spans="1:9" x14ac:dyDescent="0.25">
      <c r="A25" s="1">
        <v>34700</v>
      </c>
      <c r="B25" s="3">
        <v>28.820426999999999</v>
      </c>
      <c r="C25" s="4">
        <f t="shared" si="0"/>
        <v>4.184857927686858E-2</v>
      </c>
      <c r="D25" s="4" cm="1">
        <f t="array" ref="D25">PRODUCT(1+C14:C25) - 1</f>
        <v>2.7422611329008806E-3</v>
      </c>
      <c r="E25" s="4">
        <f t="shared" si="1"/>
        <v>0.119045647964878</v>
      </c>
      <c r="F25" s="3">
        <f t="shared" si="2"/>
        <v>-0.15420755971285233</v>
      </c>
    </row>
    <row r="26" spans="1:9" x14ac:dyDescent="0.25">
      <c r="A26" s="1">
        <v>34731</v>
      </c>
      <c r="B26" s="3">
        <v>29.996566999999999</v>
      </c>
      <c r="C26" s="4">
        <f t="shared" si="0"/>
        <v>4.0809249633948941E-2</v>
      </c>
      <c r="D26" s="4" cm="1">
        <f t="array" ref="D26">PRODUCT(1+C15:C26) - 1</f>
        <v>7.5015689857742984E-2</v>
      </c>
      <c r="E26" s="4">
        <f t="shared" si="1"/>
        <v>0.12040772484833827</v>
      </c>
      <c r="F26" s="3">
        <f t="shared" si="2"/>
        <v>0.44777600378757648</v>
      </c>
    </row>
    <row r="27" spans="1:9" x14ac:dyDescent="0.25">
      <c r="A27" s="1">
        <v>34759</v>
      </c>
      <c r="B27" s="3">
        <v>30.665941</v>
      </c>
      <c r="C27" s="4">
        <f t="shared" si="0"/>
        <v>2.2315020248817152E-2</v>
      </c>
      <c r="D27" s="4" cm="1">
        <f t="array" ref="D27">PRODUCT(1+C16:C27) - 1</f>
        <v>0.15368562183138823</v>
      </c>
      <c r="E27" s="4">
        <f t="shared" si="1"/>
        <v>0.10556839387578801</v>
      </c>
      <c r="F27" s="3">
        <f t="shared" si="2"/>
        <v>1.255921559130555</v>
      </c>
    </row>
    <row r="28" spans="1:9" x14ac:dyDescent="0.25">
      <c r="A28" s="1">
        <v>34790</v>
      </c>
      <c r="B28" s="3">
        <v>31.745251</v>
      </c>
      <c r="C28" s="4">
        <f t="shared" si="0"/>
        <v>3.5195724142298435E-2</v>
      </c>
      <c r="D28" s="4" cm="1">
        <f t="array" ref="D28">PRODUCT(1+C17:C28) - 1</f>
        <v>0.17427362715477623</v>
      </c>
      <c r="E28" s="4">
        <f t="shared" si="1"/>
        <v>0.10797056627193412</v>
      </c>
      <c r="F28" s="3">
        <f t="shared" si="2"/>
        <v>1.4186609595896154</v>
      </c>
    </row>
    <row r="29" spans="1:9" x14ac:dyDescent="0.25">
      <c r="A29" s="1">
        <v>34820</v>
      </c>
      <c r="B29" s="3">
        <v>33.004680999999998</v>
      </c>
      <c r="C29" s="4">
        <f t="shared" si="0"/>
        <v>3.9673020698434591E-2</v>
      </c>
      <c r="D29" s="4" cm="1">
        <f t="array" ref="D29">PRODUCT(1+C18:C29) - 1</f>
        <v>0.20170608595647632</v>
      </c>
      <c r="E29" s="4">
        <f t="shared" si="1"/>
        <v>0.11101946228483142</v>
      </c>
      <c r="F29" s="3">
        <f t="shared" si="2"/>
        <v>1.6267966196153385</v>
      </c>
    </row>
    <row r="30" spans="1:9" x14ac:dyDescent="0.25">
      <c r="A30" s="1">
        <v>34851</v>
      </c>
      <c r="B30" s="3">
        <v>33.475765000000003</v>
      </c>
      <c r="C30" s="4">
        <f t="shared" si="0"/>
        <v>1.4273248088657597E-2</v>
      </c>
      <c r="D30" s="4" cm="1">
        <f t="array" ref="D30">PRODUCT(1+C19:C30) - 1</f>
        <v>0.25569004958802632</v>
      </c>
      <c r="E30" s="4">
        <f t="shared" si="1"/>
        <v>9.9615887883458709E-2</v>
      </c>
      <c r="F30" s="3">
        <f t="shared" si="2"/>
        <v>2.3549461293009282</v>
      </c>
    </row>
    <row r="31" spans="1:9" x14ac:dyDescent="0.25">
      <c r="A31" s="1">
        <v>34881</v>
      </c>
      <c r="B31" s="3">
        <v>34.755443999999997</v>
      </c>
      <c r="C31" s="4">
        <f t="shared" si="0"/>
        <v>3.8227027821470028E-2</v>
      </c>
      <c r="D31" s="4" cm="1">
        <f t="array" ref="D31">PRODUCT(1+C20:C31) - 1</f>
        <v>0.25457370289005921</v>
      </c>
      <c r="E31" s="4">
        <f t="shared" si="1"/>
        <v>9.9421526450770445E-2</v>
      </c>
      <c r="F31" s="3">
        <f t="shared" si="2"/>
        <v>2.3483214473242473</v>
      </c>
    </row>
    <row r="32" spans="1:9" x14ac:dyDescent="0.25">
      <c r="A32" s="1">
        <v>34912</v>
      </c>
      <c r="B32" s="3">
        <v>34.910145</v>
      </c>
      <c r="C32" s="4">
        <f t="shared" si="0"/>
        <v>4.4511300157754619E-3</v>
      </c>
      <c r="D32" s="4" cm="1">
        <f t="array" ref="D32">PRODUCT(1+C21:C32) - 1</f>
        <v>0.21388329702825448</v>
      </c>
      <c r="E32" s="4">
        <f t="shared" si="1"/>
        <v>9.8220551854407062E-2</v>
      </c>
      <c r="F32" s="3">
        <f t="shared" si="2"/>
        <v>1.9627592534199805</v>
      </c>
    </row>
    <row r="33" spans="1:6" x14ac:dyDescent="0.25">
      <c r="A33" s="1">
        <v>34943</v>
      </c>
      <c r="B33" s="3">
        <v>36.196316000000003</v>
      </c>
      <c r="C33" s="4">
        <f t="shared" si="0"/>
        <v>3.6842327638570538E-2</v>
      </c>
      <c r="D33" s="4" cm="1">
        <f t="array" ref="D33">PRODUCT(1+C22:C33) - 1</f>
        <v>0.29906831889085272</v>
      </c>
      <c r="E33" s="4">
        <f t="shared" si="1"/>
        <v>8.4730311694886151E-2</v>
      </c>
      <c r="F33" s="3">
        <f t="shared" si="2"/>
        <v>3.280624292895518</v>
      </c>
    </row>
    <row r="34" spans="1:6" x14ac:dyDescent="0.25">
      <c r="A34" s="1">
        <v>34973</v>
      </c>
      <c r="B34" s="3">
        <v>36.282578000000001</v>
      </c>
      <c r="C34" s="4">
        <f t="shared" si="0"/>
        <v>2.3831707072066166E-3</v>
      </c>
      <c r="D34" s="4" cm="1">
        <f t="array" ref="D34">PRODUCT(1+C23:C34) - 1</f>
        <v>0.25851769151393023</v>
      </c>
      <c r="E34" s="4">
        <f t="shared" si="1"/>
        <v>8.5739022313468527E-2</v>
      </c>
      <c r="F34" s="3">
        <f t="shared" si="2"/>
        <v>2.7690739304900478</v>
      </c>
    </row>
    <row r="35" spans="1:6" x14ac:dyDescent="0.25">
      <c r="A35" s="1">
        <v>35004</v>
      </c>
      <c r="B35" s="3">
        <v>37.896450000000002</v>
      </c>
      <c r="C35" s="4">
        <f t="shared" si="0"/>
        <v>4.448063199919261E-2</v>
      </c>
      <c r="D35" s="4" cm="1">
        <f t="array" ref="D35">PRODUCT(1+C24:C35) - 1</f>
        <v>0.36900489922078217</v>
      </c>
      <c r="E35" s="4">
        <f t="shared" si="1"/>
        <v>5.9367714524080045E-2</v>
      </c>
      <c r="F35" s="3">
        <f t="shared" si="2"/>
        <v>5.8601699932320788</v>
      </c>
    </row>
    <row r="36" spans="1:6" x14ac:dyDescent="0.25">
      <c r="A36" s="1">
        <v>35034</v>
      </c>
      <c r="B36" s="3">
        <v>38.256157000000002</v>
      </c>
      <c r="C36" s="4">
        <f t="shared" si="0"/>
        <v>9.4918389453366725E-3</v>
      </c>
      <c r="D36" s="4" cm="1">
        <f t="array" ref="D36">PRODUCT(1+C25:C36) - 1</f>
        <v>0.38294699169595381</v>
      </c>
      <c r="E36" s="4">
        <f t="shared" si="1"/>
        <v>5.4964566016712089E-2</v>
      </c>
      <c r="F36" s="3">
        <f t="shared" si="2"/>
        <v>6.583277517117728</v>
      </c>
    </row>
    <row r="37" spans="1:6" x14ac:dyDescent="0.25">
      <c r="A37" s="1">
        <v>35065</v>
      </c>
      <c r="B37" s="3">
        <v>39.862147999999998</v>
      </c>
      <c r="C37" s="4">
        <f t="shared" si="0"/>
        <v>4.1979935412749247E-2</v>
      </c>
      <c r="D37" s="4" cm="1">
        <f t="array" ref="D37">PRODUCT(1+C26:C37) - 1</f>
        <v>0.38312135347613019</v>
      </c>
      <c r="E37" s="4">
        <f t="shared" si="1"/>
        <v>5.5002120155034515E-2</v>
      </c>
      <c r="F37" s="3">
        <f t="shared" si="2"/>
        <v>6.5819527039266914</v>
      </c>
    </row>
    <row r="38" spans="1:6" x14ac:dyDescent="0.25">
      <c r="A38" s="1">
        <v>35096</v>
      </c>
      <c r="B38" s="3">
        <v>39.989322999999999</v>
      </c>
      <c r="C38" s="4">
        <f t="shared" si="0"/>
        <v>3.1903699720345902E-3</v>
      </c>
      <c r="D38" s="4" cm="1">
        <f t="array" ref="D38">PRODUCT(1+C27:C38) - 1</f>
        <v>0.3331299878416083</v>
      </c>
      <c r="E38" s="4">
        <f t="shared" si="1"/>
        <v>5.7869329803352271E-2</v>
      </c>
      <c r="F38" s="3">
        <f t="shared" si="2"/>
        <v>5.3919751429976461</v>
      </c>
    </row>
    <row r="39" spans="1:6" x14ac:dyDescent="0.25">
      <c r="A39" s="1">
        <v>35125</v>
      </c>
      <c r="B39" s="3">
        <v>40.497996999999998</v>
      </c>
      <c r="C39" s="4">
        <f t="shared" si="0"/>
        <v>1.2720245351490522E-2</v>
      </c>
      <c r="D39" s="4" cm="1">
        <f t="array" ref="D39">PRODUCT(1+C28:C39) - 1</f>
        <v>0.32061810853937245</v>
      </c>
      <c r="E39" s="4">
        <f t="shared" si="1"/>
        <v>5.9025831432133191E-2</v>
      </c>
      <c r="F39" s="3">
        <f t="shared" si="2"/>
        <v>5.0743564516114068</v>
      </c>
    </row>
    <row r="40" spans="1:6" x14ac:dyDescent="0.25">
      <c r="A40" s="1">
        <v>35156</v>
      </c>
      <c r="B40" s="3">
        <v>41.120026000000003</v>
      </c>
      <c r="C40" s="4">
        <f t="shared" si="0"/>
        <v>1.5359500372327251E-2</v>
      </c>
      <c r="D40" s="4" cm="1">
        <f t="array" ref="D40">PRODUCT(1+C29:C40) - 1</f>
        <v>0.29531267527227989</v>
      </c>
      <c r="E40" s="4">
        <f t="shared" si="1"/>
        <v>5.8091497743902439E-2</v>
      </c>
      <c r="F40" s="3">
        <f t="shared" si="2"/>
        <v>4.7203581577660829</v>
      </c>
    </row>
    <row r="41" spans="1:6" x14ac:dyDescent="0.25">
      <c r="A41" s="1">
        <v>35186</v>
      </c>
      <c r="B41" s="3">
        <v>42.053440000000002</v>
      </c>
      <c r="C41" s="4">
        <f t="shared" si="0"/>
        <v>2.2699742456388394E-2</v>
      </c>
      <c r="D41" s="4" cm="1">
        <f t="array" ref="D41">PRODUCT(1+C30:C41) - 1</f>
        <v>0.27416592816031171</v>
      </c>
      <c r="E41" s="4">
        <f t="shared" si="1"/>
        <v>5.4821289456497904E-2</v>
      </c>
      <c r="F41" s="3">
        <f t="shared" si="2"/>
        <v>4.616198025789342</v>
      </c>
    </row>
    <row r="42" spans="1:6" x14ac:dyDescent="0.25">
      <c r="A42" s="1">
        <v>35217</v>
      </c>
      <c r="B42" s="3">
        <v>42.200825000000002</v>
      </c>
      <c r="C42" s="4">
        <f t="shared" si="0"/>
        <v>3.5047073437988185E-3</v>
      </c>
      <c r="D42" s="4" cm="1">
        <f t="array" ref="D42">PRODUCT(1+C31:C42) - 1</f>
        <v>0.26063810640324436</v>
      </c>
      <c r="E42" s="4">
        <f t="shared" si="1"/>
        <v>5.716490999969609E-2</v>
      </c>
      <c r="F42" s="3">
        <f t="shared" si="2"/>
        <v>4.1902997206593664</v>
      </c>
    </row>
    <row r="43" spans="1:6" x14ac:dyDescent="0.25">
      <c r="A43" s="1">
        <v>35247</v>
      </c>
      <c r="B43" s="3">
        <v>40.518065999999997</v>
      </c>
      <c r="C43" s="4">
        <f t="shared" si="0"/>
        <v>-3.9875026139891911E-2</v>
      </c>
      <c r="D43" s="4" cm="1">
        <f t="array" ref="D43">PRODUCT(1+C32:C43) - 1</f>
        <v>0.16580487361922369</v>
      </c>
      <c r="E43" s="4">
        <f t="shared" si="1"/>
        <v>7.8711395107499471E-2</v>
      </c>
      <c r="F43" s="3">
        <f t="shared" si="2"/>
        <v>1.838423438202234</v>
      </c>
    </row>
    <row r="44" spans="1:6" x14ac:dyDescent="0.25">
      <c r="A44" s="1">
        <v>35278</v>
      </c>
      <c r="B44" s="3">
        <v>41.298397000000001</v>
      </c>
      <c r="C44" s="4">
        <f t="shared" si="0"/>
        <v>1.9258841228996459E-2</v>
      </c>
      <c r="D44" s="4" cm="1">
        <f t="array" ref="D44">PRODUCT(1+C33:C44) - 1</f>
        <v>0.18299127660455161</v>
      </c>
      <c r="E44" s="4">
        <f t="shared" si="1"/>
        <v>7.8327834859844805E-2</v>
      </c>
      <c r="F44" s="3">
        <f t="shared" si="2"/>
        <v>2.0668422265753965</v>
      </c>
    </row>
    <row r="45" spans="1:6" x14ac:dyDescent="0.25">
      <c r="A45" s="1">
        <v>35309</v>
      </c>
      <c r="B45" s="3">
        <v>43.382587000000001</v>
      </c>
      <c r="C45" s="4">
        <f t="shared" si="0"/>
        <v>5.0466607699083399E-2</v>
      </c>
      <c r="D45" s="4" cm="1">
        <f t="array" ref="D45">PRODUCT(1+C34:C45) - 1</f>
        <v>0.19853597808130474</v>
      </c>
      <c r="E45" s="4">
        <f t="shared" si="1"/>
        <v>8.3605481238431228E-2</v>
      </c>
      <c r="F45" s="3">
        <f t="shared" si="2"/>
        <v>2.1223007804390472</v>
      </c>
    </row>
    <row r="46" spans="1:6" x14ac:dyDescent="0.25">
      <c r="A46" s="1">
        <v>35339</v>
      </c>
      <c r="B46" s="3">
        <v>45.015678000000001</v>
      </c>
      <c r="C46" s="4">
        <f t="shared" si="0"/>
        <v>3.7643928426859485E-2</v>
      </c>
      <c r="D46" s="4" cm="1">
        <f t="array" ref="D46">PRODUCT(1+C35:C46) - 1</f>
        <v>0.24069678841453923</v>
      </c>
      <c r="E46" s="4">
        <f t="shared" si="1"/>
        <v>8.5007425398113873E-2</v>
      </c>
      <c r="F46" s="3">
        <f t="shared" si="2"/>
        <v>2.5832659604276356</v>
      </c>
    </row>
    <row r="47" spans="1:6" x14ac:dyDescent="0.25">
      <c r="A47" s="1">
        <v>35370</v>
      </c>
      <c r="B47" s="3">
        <v>48.302005999999999</v>
      </c>
      <c r="C47" s="4">
        <f t="shared" si="0"/>
        <v>7.3004076490861713E-2</v>
      </c>
      <c r="D47" s="4" cm="1">
        <f t="array" ref="D47">PRODUCT(1+C36:C47) - 1</f>
        <v>0.27457864786807229</v>
      </c>
      <c r="E47" s="4">
        <f t="shared" si="1"/>
        <v>9.8296974779585974E-2</v>
      </c>
      <c r="F47" s="3">
        <f t="shared" si="2"/>
        <v>2.5787024314477072</v>
      </c>
    </row>
    <row r="48" spans="1:6" x14ac:dyDescent="0.25">
      <c r="A48" s="1">
        <v>35400</v>
      </c>
      <c r="B48" s="3">
        <v>46.921947000000003</v>
      </c>
      <c r="C48" s="4">
        <f t="shared" si="0"/>
        <v>-2.8571463470895897E-2</v>
      </c>
      <c r="D48" s="4" cm="1">
        <f t="array" ref="D48">PRODUCT(1+C37:C48) - 1</f>
        <v>0.22652013896743495</v>
      </c>
      <c r="E48" s="4">
        <f t="shared" si="1"/>
        <v>0.10976860713477646</v>
      </c>
      <c r="F48" s="3">
        <f t="shared" si="2"/>
        <v>1.87139241655144</v>
      </c>
    </row>
    <row r="49" spans="1:6" x14ac:dyDescent="0.25">
      <c r="A49" s="1">
        <v>35431</v>
      </c>
      <c r="B49" s="3">
        <v>50.065871999999999</v>
      </c>
      <c r="C49" s="4">
        <f t="shared" si="0"/>
        <v>6.7003293789151597E-2</v>
      </c>
      <c r="D49" s="4" cm="1">
        <f t="array" ref="D49">PRODUCT(1+C38:C49) - 1</f>
        <v>0.25597526756460875</v>
      </c>
      <c r="E49" s="4">
        <f t="shared" si="1"/>
        <v>0.11834503418324219</v>
      </c>
      <c r="F49" s="3">
        <f t="shared" si="2"/>
        <v>1.9846651715097261</v>
      </c>
    </row>
    <row r="50" spans="1:6" x14ac:dyDescent="0.25">
      <c r="A50" s="1">
        <v>35462</v>
      </c>
      <c r="B50" s="3">
        <v>50.544806999999999</v>
      </c>
      <c r="C50" s="4">
        <f t="shared" si="0"/>
        <v>9.5660972408511125E-3</v>
      </c>
      <c r="D50" s="4" cm="1">
        <f t="array" ref="D50">PRODUCT(1+C39:C50) - 1</f>
        <v>0.26395755687086853</v>
      </c>
      <c r="E50" s="4">
        <f t="shared" si="1"/>
        <v>0.11754374198829308</v>
      </c>
      <c r="F50" s="3">
        <f t="shared" si="2"/>
        <v>2.0661036713894663</v>
      </c>
    </row>
    <row r="51" spans="1:6" x14ac:dyDescent="0.25">
      <c r="A51" s="1">
        <v>35490</v>
      </c>
      <c r="B51" s="3">
        <v>48.13026</v>
      </c>
      <c r="C51" s="4">
        <f t="shared" si="0"/>
        <v>-4.7770426742355543E-2</v>
      </c>
      <c r="D51" s="4" cm="1">
        <f t="array" ref="D51">PRODUCT(1+C40:C51) - 1</f>
        <v>0.18846025891107709</v>
      </c>
      <c r="E51" s="4">
        <f t="shared" si="1"/>
        <v>0.13589339016823213</v>
      </c>
      <c r="F51" s="3">
        <f t="shared" si="2"/>
        <v>1.2315555503022617</v>
      </c>
    </row>
    <row r="52" spans="1:6" x14ac:dyDescent="0.25">
      <c r="A52" s="1">
        <v>35521</v>
      </c>
      <c r="B52" s="3">
        <v>51.339272000000001</v>
      </c>
      <c r="C52" s="4">
        <f t="shared" si="0"/>
        <v>6.6673481506229093E-2</v>
      </c>
      <c r="D52" s="4" cm="1">
        <f t="array" ref="D52">PRODUCT(1+C41:C52) - 1</f>
        <v>0.24852236231562719</v>
      </c>
      <c r="E52" s="4">
        <f t="shared" si="1"/>
        <v>0.14532385512956761</v>
      </c>
      <c r="F52" s="3">
        <f t="shared" si="2"/>
        <v>1.5649348285789852</v>
      </c>
    </row>
    <row r="53" spans="1:6" x14ac:dyDescent="0.25">
      <c r="A53" s="1">
        <v>35551</v>
      </c>
      <c r="B53" s="3">
        <v>54.584301000000004</v>
      </c>
      <c r="C53" s="4">
        <f t="shared" si="0"/>
        <v>6.3207538275961594E-2</v>
      </c>
      <c r="D53" s="4" cm="1">
        <f t="array" ref="D53">PRODUCT(1+C42:C53) - 1</f>
        <v>0.29797469600584403</v>
      </c>
      <c r="E53" s="4">
        <f t="shared" si="1"/>
        <v>0.15180783013083696</v>
      </c>
      <c r="F53" s="3">
        <f t="shared" si="2"/>
        <v>1.8238499013339236</v>
      </c>
    </row>
    <row r="54" spans="1:6" x14ac:dyDescent="0.25">
      <c r="A54" s="1">
        <v>35582</v>
      </c>
      <c r="B54" s="3">
        <v>56.607436999999997</v>
      </c>
      <c r="C54" s="4">
        <f t="shared" si="0"/>
        <v>3.7064429935632859E-2</v>
      </c>
      <c r="D54" s="4" cm="1">
        <f t="array" ref="D54">PRODUCT(1+C43:C54) - 1</f>
        <v>0.34138223601078921</v>
      </c>
      <c r="E54" s="4">
        <f t="shared" si="1"/>
        <v>0.1508506729632326</v>
      </c>
      <c r="F54" s="3">
        <f t="shared" si="2"/>
        <v>2.1231740616023158</v>
      </c>
    </row>
    <row r="55" spans="1:6" x14ac:dyDescent="0.25">
      <c r="A55" s="1">
        <v>35612</v>
      </c>
      <c r="B55" s="3">
        <v>61.332256000000001</v>
      </c>
      <c r="C55" s="4">
        <f t="shared" si="0"/>
        <v>8.3466400360080018E-2</v>
      </c>
      <c r="D55" s="4" cm="1">
        <f t="array" ref="D55">PRODUCT(1+C44:C55) - 1</f>
        <v>0.51370146837709441</v>
      </c>
      <c r="E55" s="4">
        <f t="shared" si="1"/>
        <v>0.14261336395340551</v>
      </c>
      <c r="F55" s="3">
        <f t="shared" si="2"/>
        <v>3.4541045433725035</v>
      </c>
    </row>
    <row r="56" spans="1:6" x14ac:dyDescent="0.25">
      <c r="A56" s="1">
        <v>35643</v>
      </c>
      <c r="B56" s="3">
        <v>58.155056000000002</v>
      </c>
      <c r="C56" s="4">
        <f t="shared" si="0"/>
        <v>-5.1803083845472719E-2</v>
      </c>
      <c r="D56" s="4" cm="1">
        <f t="array" ref="D56">PRODUCT(1+C45:C56) - 1</f>
        <v>0.40816739206608976</v>
      </c>
      <c r="E56" s="4">
        <f t="shared" si="1"/>
        <v>0.16724602666895935</v>
      </c>
      <c r="F56" s="3">
        <f t="shared" si="2"/>
        <v>2.3143592692473152</v>
      </c>
    </row>
    <row r="57" spans="1:6" x14ac:dyDescent="0.25">
      <c r="A57" s="1">
        <v>35674</v>
      </c>
      <c r="B57" s="3">
        <v>60.728991999999998</v>
      </c>
      <c r="C57" s="4">
        <f t="shared" si="0"/>
        <v>4.4259883439885295E-2</v>
      </c>
      <c r="D57" s="4" cm="1">
        <f t="array" ref="D57">PRODUCT(1+C46:C57) - 1</f>
        <v>0.399847178316038</v>
      </c>
      <c r="E57" s="4">
        <f t="shared" si="1"/>
        <v>0.16653090937869891</v>
      </c>
      <c r="F57" s="3">
        <f t="shared" si="2"/>
        <v>2.2743356157069292</v>
      </c>
    </row>
    <row r="58" spans="1:6" x14ac:dyDescent="0.25">
      <c r="A58" s="1">
        <v>35704</v>
      </c>
      <c r="B58" s="3">
        <v>59.458210000000001</v>
      </c>
      <c r="C58" s="4">
        <f t="shared" si="0"/>
        <v>-2.0925458469654767E-2</v>
      </c>
      <c r="D58" s="4" cm="1">
        <f t="array" ref="D58">PRODUCT(1+C47:C58) - 1</f>
        <v>0.32083337720693761</v>
      </c>
      <c r="E58" s="4">
        <f t="shared" si="1"/>
        <v>0.17354969910660745</v>
      </c>
      <c r="F58" s="3">
        <f t="shared" si="2"/>
        <v>1.7270751764474022</v>
      </c>
    </row>
    <row r="59" spans="1:6" x14ac:dyDescent="0.25">
      <c r="A59" s="1">
        <v>35735</v>
      </c>
      <c r="B59" s="3">
        <v>61.759033000000002</v>
      </c>
      <c r="C59" s="4">
        <f t="shared" si="0"/>
        <v>3.8696472699060402E-2</v>
      </c>
      <c r="D59" s="4" cm="1">
        <f t="array" ref="D59">PRODUCT(1+C48:C59) - 1</f>
        <v>0.27860182452877869</v>
      </c>
      <c r="E59" s="4">
        <f t="shared" si="1"/>
        <v>0.16635253004539902</v>
      </c>
      <c r="F59" s="3">
        <f t="shared" si="2"/>
        <v>1.5479285133715985</v>
      </c>
    </row>
    <row r="60" spans="1:6" x14ac:dyDescent="0.25">
      <c r="A60" s="1">
        <v>35765</v>
      </c>
      <c r="B60" s="3">
        <v>62.687485000000002</v>
      </c>
      <c r="C60" s="4">
        <f t="shared" si="0"/>
        <v>1.503346077326051E-2</v>
      </c>
      <c r="D60" s="4" cm="1">
        <f t="array" ref="D60">PRODUCT(1+C49:C60) - 1</f>
        <v>0.33599496627878689</v>
      </c>
      <c r="E60" s="4">
        <f t="shared" si="1"/>
        <v>0.15744244214199096</v>
      </c>
      <c r="F60" s="3">
        <f t="shared" si="2"/>
        <v>2.0000640360671991</v>
      </c>
    </row>
    <row r="61" spans="1:6" x14ac:dyDescent="0.25">
      <c r="A61" s="1">
        <v>35796</v>
      </c>
      <c r="B61" s="3">
        <v>63.747428999999997</v>
      </c>
      <c r="C61" s="4">
        <f t="shared" si="0"/>
        <v>1.6908382909283981E-2</v>
      </c>
      <c r="D61" s="4" cm="1">
        <f t="array" ref="D61">PRODUCT(1+C50:C61) - 1</f>
        <v>0.27327112169343626</v>
      </c>
      <c r="E61" s="4">
        <f t="shared" si="1"/>
        <v>0.15082267646599656</v>
      </c>
      <c r="F61" s="3">
        <f t="shared" si="2"/>
        <v>1.6719708707084839</v>
      </c>
    </row>
    <row r="62" spans="1:6" x14ac:dyDescent="0.25">
      <c r="A62" s="1">
        <v>35827</v>
      </c>
      <c r="B62" s="3">
        <v>68.164756999999994</v>
      </c>
      <c r="C62" s="4">
        <f t="shared" si="0"/>
        <v>6.9294214202740623E-2</v>
      </c>
      <c r="D62" s="4" cm="1">
        <f t="array" ref="D62">PRODUCT(1+C51:C62) - 1</f>
        <v>0.34860059906846619</v>
      </c>
      <c r="E62" s="4">
        <f t="shared" si="1"/>
        <v>0.15747727810730539</v>
      </c>
      <c r="F62" s="3">
        <f t="shared" si="2"/>
        <v>2.0796689084586952</v>
      </c>
    </row>
    <row r="63" spans="1:6" x14ac:dyDescent="0.25">
      <c r="A63" s="1">
        <v>35855</v>
      </c>
      <c r="B63" s="3">
        <v>71.285263</v>
      </c>
      <c r="C63" s="4">
        <f t="shared" si="0"/>
        <v>4.5778876612147412E-2</v>
      </c>
      <c r="D63" s="4" cm="1">
        <f t="array" ref="D63">PRODUCT(1+C52:C63) - 1</f>
        <v>0.48109033693148584</v>
      </c>
      <c r="E63" s="4">
        <f t="shared" si="1"/>
        <v>0.13585894810184396</v>
      </c>
      <c r="F63" s="3">
        <f t="shared" si="2"/>
        <v>3.3857934523875692</v>
      </c>
    </row>
    <row r="64" spans="1:6" x14ac:dyDescent="0.25">
      <c r="A64" s="1">
        <v>35886</v>
      </c>
      <c r="B64" s="3">
        <v>72.404555999999999</v>
      </c>
      <c r="C64" s="4">
        <f t="shared" si="0"/>
        <v>1.5701604411559877E-2</v>
      </c>
      <c r="D64" s="4" cm="1">
        <f t="array" ref="D64">PRODUCT(1+C53:C64) - 1</f>
        <v>0.41031520665115839</v>
      </c>
      <c r="E64" s="4">
        <f t="shared" si="1"/>
        <v>0.13198076527584185</v>
      </c>
      <c r="F64" s="3">
        <f t="shared" si="2"/>
        <v>2.9490297759502497</v>
      </c>
    </row>
    <row r="65" spans="1:6" x14ac:dyDescent="0.25">
      <c r="A65" s="1">
        <v>35916</v>
      </c>
      <c r="B65" s="3">
        <v>70.900779999999997</v>
      </c>
      <c r="C65" s="4">
        <f t="shared" si="0"/>
        <v>-2.0769079780007194E-2</v>
      </c>
      <c r="D65" s="4" cm="1">
        <f t="array" ref="D65">PRODUCT(1+C54:C65) - 1</f>
        <v>0.29892256016981911</v>
      </c>
      <c r="E65" s="4">
        <f t="shared" si="1"/>
        <v>0.1354104980215754</v>
      </c>
      <c r="F65" s="3">
        <f t="shared" si="2"/>
        <v>2.0517062135430053</v>
      </c>
    </row>
    <row r="66" spans="1:6" x14ac:dyDescent="0.25">
      <c r="A66" s="1">
        <v>35947</v>
      </c>
      <c r="B66" s="3">
        <v>73.684798999999998</v>
      </c>
      <c r="C66" s="4">
        <f t="shared" si="0"/>
        <v>3.9266408634714534E-2</v>
      </c>
      <c r="D66" s="4" cm="1">
        <f t="array" ref="D66">PRODUCT(1+C55:C66) - 1</f>
        <v>0.30168053713507681</v>
      </c>
      <c r="E66" s="4">
        <f t="shared" si="1"/>
        <v>0.13568249854153977</v>
      </c>
      <c r="F66" s="3">
        <f t="shared" si="2"/>
        <v>2.0679198876130358</v>
      </c>
    </row>
    <row r="67" spans="1:6" x14ac:dyDescent="0.25">
      <c r="A67" s="1">
        <v>35977</v>
      </c>
      <c r="B67" s="3">
        <v>72.920333999999997</v>
      </c>
      <c r="C67" s="4">
        <f t="shared" si="0"/>
        <v>-1.0374799285263747E-2</v>
      </c>
      <c r="D67" s="4" cm="1">
        <f t="array" ref="D67">PRODUCT(1+C56:C67) - 1</f>
        <v>0.18893937310898856</v>
      </c>
      <c r="E67" s="4">
        <f t="shared" si="1"/>
        <v>0.12172560043816785</v>
      </c>
      <c r="F67" s="3">
        <f t="shared" si="2"/>
        <v>1.3788338073899649</v>
      </c>
    </row>
    <row r="68" spans="1:6" x14ac:dyDescent="0.25">
      <c r="A68" s="1">
        <v>36008</v>
      </c>
      <c r="B68" s="3">
        <v>62.625464999999998</v>
      </c>
      <c r="C68" s="4">
        <f t="shared" ref="C68:C131" si="3">B68/B67-1</f>
        <v>-0.14117967424559519</v>
      </c>
      <c r="D68" s="4" cm="1">
        <f t="array" ref="D68">PRODUCT(1+C57:C68) - 1</f>
        <v>7.6870513201810153E-2</v>
      </c>
      <c r="E68" s="4">
        <f t="shared" si="1"/>
        <v>0.1893395548047363</v>
      </c>
      <c r="F68" s="3">
        <f t="shared" si="2"/>
        <v>0.29455289075399821</v>
      </c>
    </row>
    <row r="69" spans="1:6" x14ac:dyDescent="0.25">
      <c r="A69" s="1">
        <v>36039</v>
      </c>
      <c r="B69" s="3">
        <v>66.376487999999995</v>
      </c>
      <c r="C69" s="4">
        <f t="shared" si="3"/>
        <v>5.989613011256667E-2</v>
      </c>
      <c r="D69" s="4" cm="1">
        <f t="array" ref="D69">PRODUCT(1+C58:C69) - 1</f>
        <v>9.2995055804647508E-2</v>
      </c>
      <c r="E69" s="4">
        <f t="shared" si="1"/>
        <v>0.19324397446587654</v>
      </c>
      <c r="F69" s="3">
        <f t="shared" si="2"/>
        <v>0.37204293693174317</v>
      </c>
    </row>
    <row r="70" spans="1:6" x14ac:dyDescent="0.25">
      <c r="A70" s="1">
        <v>36069</v>
      </c>
      <c r="B70" s="3">
        <v>72.011818000000005</v>
      </c>
      <c r="C70" s="4">
        <f t="shared" si="3"/>
        <v>8.4899490313497861E-2</v>
      </c>
      <c r="D70" s="4" cm="1">
        <f t="array" ref="D70">PRODUCT(1+C59:C70) - 1</f>
        <v>0.21113329849654061</v>
      </c>
      <c r="E70" s="4">
        <f t="shared" si="1"/>
        <v>0.20407253242202153</v>
      </c>
      <c r="F70" s="3">
        <f t="shared" si="2"/>
        <v>0.93120468610421403</v>
      </c>
    </row>
    <row r="71" spans="1:6" x14ac:dyDescent="0.25">
      <c r="A71" s="1">
        <v>36100</v>
      </c>
      <c r="B71" s="3">
        <v>76.021552999999997</v>
      </c>
      <c r="C71" s="4">
        <f t="shared" si="3"/>
        <v>5.5681624368933313E-2</v>
      </c>
      <c r="D71" s="4" cm="1">
        <f t="array" ref="D71">PRODUCT(1+C60:C71) - 1</f>
        <v>0.23093820138019328</v>
      </c>
      <c r="E71" s="4">
        <f t="shared" si="1"/>
        <v>0.20666366678001175</v>
      </c>
      <c r="F71" s="3">
        <f t="shared" si="2"/>
        <v>1.0153608742632092</v>
      </c>
    </row>
    <row r="72" spans="1:6" x14ac:dyDescent="0.25">
      <c r="A72" s="1">
        <v>36130</v>
      </c>
      <c r="B72" s="3">
        <v>80.726844999999997</v>
      </c>
      <c r="C72" s="4">
        <f t="shared" si="3"/>
        <v>6.1894184140121489E-2</v>
      </c>
      <c r="D72" s="4" cm="1">
        <f t="array" ref="D72">PRODUCT(1+C61:C72) - 1</f>
        <v>0.28776652947554071</v>
      </c>
      <c r="E72" s="4">
        <f t="shared" si="1"/>
        <v>0.21090767858269763</v>
      </c>
      <c r="F72" s="3">
        <f t="shared" si="2"/>
        <v>1.2643756323503406</v>
      </c>
    </row>
    <row r="73" spans="1:6" x14ac:dyDescent="0.25">
      <c r="A73" s="1">
        <v>36161</v>
      </c>
      <c r="B73" s="3">
        <v>83.848129</v>
      </c>
      <c r="C73" s="4">
        <f t="shared" si="3"/>
        <v>3.8664758916318487E-2</v>
      </c>
      <c r="D73" s="4" cm="1">
        <f t="array" ref="D73">PRODUCT(1+C62:C73) - 1</f>
        <v>0.31531781462119879</v>
      </c>
      <c r="E73" s="4">
        <f t="shared" si="1"/>
        <v>0.21133453065838032</v>
      </c>
      <c r="F73" s="3">
        <f t="shared" si="2"/>
        <v>1.392189973425584</v>
      </c>
    </row>
    <row r="74" spans="1:6" x14ac:dyDescent="0.25">
      <c r="A74" s="1">
        <v>36192</v>
      </c>
      <c r="B74" s="3">
        <v>81.159301999999997</v>
      </c>
      <c r="C74" s="4">
        <f t="shared" si="3"/>
        <v>-3.2067823481189417E-2</v>
      </c>
      <c r="D74" s="4" cm="1">
        <f t="array" ref="D74">PRODUCT(1+C63:C74) - 1</f>
        <v>0.1906343625636342</v>
      </c>
      <c r="E74" s="4">
        <f t="shared" si="1"/>
        <v>0.21240940768445402</v>
      </c>
      <c r="F74" s="3">
        <f t="shared" si="2"/>
        <v>0.79814902932871457</v>
      </c>
    </row>
    <row r="75" spans="1:6" x14ac:dyDescent="0.25">
      <c r="A75" s="1">
        <v>36220</v>
      </c>
      <c r="B75" s="3">
        <v>84.320273999999998</v>
      </c>
      <c r="C75" s="4">
        <f t="shared" si="3"/>
        <v>3.8947747480627681E-2</v>
      </c>
      <c r="D75" s="4" cm="1">
        <f t="array" ref="D75">PRODUCT(1+C64:C75) - 1</f>
        <v>0.1828570233373481</v>
      </c>
      <c r="E75" s="4">
        <f t="shared" si="1"/>
        <v>0.2114882612581126</v>
      </c>
      <c r="F75" s="3">
        <f t="shared" si="2"/>
        <v>0.76485107199368574</v>
      </c>
    </row>
    <row r="76" spans="1:6" x14ac:dyDescent="0.25">
      <c r="A76" s="1">
        <v>36251</v>
      </c>
      <c r="B76" s="3">
        <v>87.734549999999999</v>
      </c>
      <c r="C76" s="4">
        <f t="shared" si="3"/>
        <v>4.0491756466540796E-2</v>
      </c>
      <c r="D76" s="4" cm="1">
        <f t="array" ref="D76">PRODUCT(1+C65:C76) - 1</f>
        <v>0.21172692502941404</v>
      </c>
      <c r="E76" s="4">
        <f t="shared" si="1"/>
        <v>0.21291356162196085</v>
      </c>
      <c r="F76" s="3">
        <f t="shared" si="2"/>
        <v>0.89532542491530953</v>
      </c>
    </row>
    <row r="77" spans="1:6" x14ac:dyDescent="0.25">
      <c r="A77" s="1">
        <v>36281</v>
      </c>
      <c r="B77" s="3">
        <v>85.728393999999994</v>
      </c>
      <c r="C77" s="4">
        <f t="shared" si="3"/>
        <v>-2.2866202653344714E-2</v>
      </c>
      <c r="D77" s="4" cm="1">
        <f t="array" ref="D77">PRODUCT(1+C66:C77) - 1</f>
        <v>0.20913188825285145</v>
      </c>
      <c r="E77" s="4">
        <f t="shared" si="1"/>
        <v>0.21333945858161651</v>
      </c>
      <c r="F77" s="3">
        <f t="shared" si="2"/>
        <v>0.88137417008076246</v>
      </c>
    </row>
    <row r="78" spans="1:6" x14ac:dyDescent="0.25">
      <c r="A78" s="1">
        <v>36312</v>
      </c>
      <c r="B78" s="3">
        <v>90.203643999999997</v>
      </c>
      <c r="C78" s="4">
        <f t="shared" si="3"/>
        <v>5.2202657616565284E-2</v>
      </c>
      <c r="D78" s="4" cm="1">
        <f t="array" ref="D78">PRODUCT(1+C67:C78) - 1</f>
        <v>0.22418253458220039</v>
      </c>
      <c r="E78" s="4">
        <f t="shared" si="1"/>
        <v>0.21514591664929023</v>
      </c>
      <c r="F78" s="3">
        <f t="shared" si="2"/>
        <v>0.943929300379173</v>
      </c>
    </row>
    <row r="79" spans="1:6" x14ac:dyDescent="0.25">
      <c r="A79" s="1">
        <v>36342</v>
      </c>
      <c r="B79" s="3">
        <v>87.669212000000002</v>
      </c>
      <c r="C79" s="4">
        <f t="shared" si="3"/>
        <v>-2.8096780657774656E-2</v>
      </c>
      <c r="D79" s="4" cm="1">
        <f t="array" ref="D79">PRODUCT(1+C68:C79) - 1</f>
        <v>0.20226015421158117</v>
      </c>
      <c r="E79" s="4">
        <f t="shared" ref="E79:E142" si="4">_xlfn.STDEV.S(C68:C79)*SQRT(12)</f>
        <v>0.21847611215812407</v>
      </c>
      <c r="F79" s="3">
        <f t="shared" ref="F79:F142" si="5">(D79-I$2)/E79</f>
        <v>0.82919891068212004</v>
      </c>
    </row>
    <row r="80" spans="1:6" x14ac:dyDescent="0.25">
      <c r="A80" s="1">
        <v>36373</v>
      </c>
      <c r="B80" s="3">
        <v>87.215187</v>
      </c>
      <c r="C80" s="4">
        <f t="shared" si="3"/>
        <v>-5.1788420317956385E-3</v>
      </c>
      <c r="D80" s="4" cm="1">
        <f t="array" ref="D80">PRODUCT(1+C69:C80) - 1</f>
        <v>0.39264733603175639</v>
      </c>
      <c r="E80" s="4">
        <f t="shared" si="4"/>
        <v>0.13849566245136277</v>
      </c>
      <c r="F80" s="3">
        <f t="shared" si="5"/>
        <v>2.6827362637601539</v>
      </c>
    </row>
    <row r="81" spans="1:6" x14ac:dyDescent="0.25">
      <c r="A81" s="1">
        <v>36404</v>
      </c>
      <c r="B81" s="3">
        <v>85.02758</v>
      </c>
      <c r="C81" s="4">
        <f t="shared" si="3"/>
        <v>-2.5082867734950831E-2</v>
      </c>
      <c r="D81" s="4" cm="1">
        <f t="array" ref="D81">PRODUCT(1+C70:C81) - 1</f>
        <v>0.28098943710308988</v>
      </c>
      <c r="E81" s="4">
        <f t="shared" si="4"/>
        <v>0.14359493526437889</v>
      </c>
      <c r="F81" s="3">
        <f t="shared" si="5"/>
        <v>1.8098788555779917</v>
      </c>
    </row>
    <row r="82" spans="1:6" x14ac:dyDescent="0.25">
      <c r="A82" s="1">
        <v>36434</v>
      </c>
      <c r="B82" s="3">
        <v>90.730766000000003</v>
      </c>
      <c r="C82" s="4">
        <f t="shared" si="3"/>
        <v>6.7074542166200679E-2</v>
      </c>
      <c r="D82" s="4" cm="1">
        <f t="array" ref="D82">PRODUCT(1+C71:C82) - 1</f>
        <v>0.25994272217929537</v>
      </c>
      <c r="E82" s="4">
        <f t="shared" si="4"/>
        <v>0.13592794247522411</v>
      </c>
      <c r="F82" s="3">
        <f t="shared" si="5"/>
        <v>1.7571274737924454</v>
      </c>
    </row>
    <row r="83" spans="1:6" x14ac:dyDescent="0.25">
      <c r="A83" s="1">
        <v>36465</v>
      </c>
      <c r="B83" s="3">
        <v>92.241553999999994</v>
      </c>
      <c r="C83" s="4">
        <f t="shared" si="3"/>
        <v>1.6651330817597065E-2</v>
      </c>
      <c r="D83" s="4" cm="1">
        <f t="array" ref="D83">PRODUCT(1+C72:C83) - 1</f>
        <v>0.21336055841953083</v>
      </c>
      <c r="E83" s="4">
        <f t="shared" si="4"/>
        <v>0.13028063140765095</v>
      </c>
      <c r="F83" s="3">
        <f t="shared" si="5"/>
        <v>1.4757416842565287</v>
      </c>
    </row>
    <row r="84" spans="1:6" x14ac:dyDescent="0.25">
      <c r="A84" s="1">
        <v>36495</v>
      </c>
      <c r="B84" s="3">
        <v>97.270690999999999</v>
      </c>
      <c r="C84" s="4">
        <f t="shared" si="3"/>
        <v>5.4521381979319328E-2</v>
      </c>
      <c r="D84" s="4" cm="1">
        <f t="array" ref="D84">PRODUCT(1+C73:C84) - 1</f>
        <v>0.20493611511759191</v>
      </c>
      <c r="E84" s="4">
        <f t="shared" si="4"/>
        <v>0.12768475891225547</v>
      </c>
      <c r="F84" s="3">
        <f t="shared" si="5"/>
        <v>1.4397655341458837</v>
      </c>
    </row>
    <row r="85" spans="1:6" x14ac:dyDescent="0.25">
      <c r="A85" s="1">
        <v>36526</v>
      </c>
      <c r="B85" s="3">
        <v>92.654724000000002</v>
      </c>
      <c r="C85" s="4">
        <f t="shared" si="3"/>
        <v>-4.74548597583212E-2</v>
      </c>
      <c r="D85" s="4" cm="1">
        <f t="array" ref="D85">PRODUCT(1+C74:C85) - 1</f>
        <v>0.10503031021717901</v>
      </c>
      <c r="E85" s="4">
        <f t="shared" si="4"/>
        <v>0.13968682710193908</v>
      </c>
      <c r="F85" s="3">
        <f t="shared" si="5"/>
        <v>0.60084627848214556</v>
      </c>
    </row>
    <row r="86" spans="1:6" x14ac:dyDescent="0.25">
      <c r="A86" s="1">
        <v>36557</v>
      </c>
      <c r="B86" s="3">
        <v>91.243919000000005</v>
      </c>
      <c r="C86" s="4">
        <f t="shared" si="3"/>
        <v>-1.5226476741757922E-2</v>
      </c>
      <c r="D86" s="4" cm="1">
        <f t="array" ref="D86">PRODUCT(1+C75:C86) - 1</f>
        <v>0.12425706914039258</v>
      </c>
      <c r="E86" s="4">
        <f t="shared" si="4"/>
        <v>0.13521655391247062</v>
      </c>
      <c r="F86" s="3">
        <f t="shared" si="5"/>
        <v>0.76290266358340253</v>
      </c>
    </row>
    <row r="87" spans="1:6" x14ac:dyDescent="0.25">
      <c r="A87" s="1">
        <v>36586</v>
      </c>
      <c r="B87" s="3">
        <v>99.833045999999996</v>
      </c>
      <c r="C87" s="4">
        <f t="shared" si="3"/>
        <v>9.4133692350500509E-2</v>
      </c>
      <c r="D87" s="4" cm="1">
        <f t="array" ref="D87">PRODUCT(1+C76:C87) - 1</f>
        <v>0.18397440217046679</v>
      </c>
      <c r="E87" s="4">
        <f t="shared" si="4"/>
        <v>0.15733544592475229</v>
      </c>
      <c r="F87" s="3">
        <f t="shared" si="5"/>
        <v>1.0352047576638488</v>
      </c>
    </row>
    <row r="88" spans="1:6" x14ac:dyDescent="0.25">
      <c r="A88" s="1">
        <v>36617</v>
      </c>
      <c r="B88" s="3">
        <v>96.571631999999994</v>
      </c>
      <c r="C88" s="4">
        <f t="shared" si="3"/>
        <v>-3.2668681670796729E-2</v>
      </c>
      <c r="D88" s="4" cm="1">
        <f t="array" ref="D88">PRODUCT(1+C77:C88) - 1</f>
        <v>0.10072522170570197</v>
      </c>
      <c r="E88" s="4">
        <f t="shared" si="4"/>
        <v>0.16141059971656346</v>
      </c>
      <c r="F88" s="3">
        <f t="shared" si="5"/>
        <v>0.49330850542358196</v>
      </c>
    </row>
    <row r="89" spans="1:6" x14ac:dyDescent="0.25">
      <c r="A89" s="1">
        <v>36647</v>
      </c>
      <c r="B89" s="3">
        <v>95.053329000000005</v>
      </c>
      <c r="C89" s="4">
        <f t="shared" si="3"/>
        <v>-1.5722039366591556E-2</v>
      </c>
      <c r="D89" s="4" cm="1">
        <f t="array" ref="D89">PRODUCT(1+C78:C89) - 1</f>
        <v>0.10877300465934314</v>
      </c>
      <c r="E89" s="4">
        <f t="shared" si="4"/>
        <v>0.16002406775555128</v>
      </c>
      <c r="F89" s="3">
        <f t="shared" si="5"/>
        <v>0.5478738660316409</v>
      </c>
    </row>
    <row r="90" spans="1:6" x14ac:dyDescent="0.25">
      <c r="A90" s="1">
        <v>36678</v>
      </c>
      <c r="B90" s="3">
        <v>96.696510000000004</v>
      </c>
      <c r="C90" s="4">
        <f t="shared" si="3"/>
        <v>1.728693794617131E-2</v>
      </c>
      <c r="D90" s="4" cm="1">
        <f t="array" ref="D90">PRODUCT(1+C79:C90) - 1</f>
        <v>7.1980085416504913E-2</v>
      </c>
      <c r="E90" s="4">
        <f t="shared" si="4"/>
        <v>0.1535612315656984</v>
      </c>
      <c r="F90" s="3">
        <f t="shared" si="5"/>
        <v>0.33133418440146323</v>
      </c>
    </row>
    <row r="91" spans="1:6" x14ac:dyDescent="0.25">
      <c r="A91" s="1">
        <v>36708</v>
      </c>
      <c r="B91" s="3">
        <v>95.402198999999996</v>
      </c>
      <c r="C91" s="4">
        <f t="shared" si="3"/>
        <v>-1.3385291775266817E-2</v>
      </c>
      <c r="D91" s="4" cm="1">
        <f t="array" ref="D91">PRODUCT(1+C80:C91) - 1</f>
        <v>8.8206416181771941E-2</v>
      </c>
      <c r="E91" s="4">
        <f t="shared" si="4"/>
        <v>0.15060217443023741</v>
      </c>
      <c r="F91" s="3">
        <f t="shared" si="5"/>
        <v>0.44558729935773445</v>
      </c>
    </row>
    <row r="92" spans="1:6" x14ac:dyDescent="0.25">
      <c r="A92" s="1">
        <v>36739</v>
      </c>
      <c r="B92" s="3">
        <v>101.635864</v>
      </c>
      <c r="C92" s="4">
        <f t="shared" si="3"/>
        <v>6.5340894291126439E-2</v>
      </c>
      <c r="D92" s="4" cm="1">
        <f t="array" ref="D92">PRODUCT(1+C81:C92) - 1</f>
        <v>0.16534593911952489</v>
      </c>
      <c r="E92" s="4">
        <f t="shared" si="4"/>
        <v>0.1601243674415414</v>
      </c>
      <c r="F92" s="3">
        <f t="shared" si="5"/>
        <v>0.90083690211726541</v>
      </c>
    </row>
    <row r="93" spans="1:6" x14ac:dyDescent="0.25">
      <c r="A93" s="1">
        <v>36770</v>
      </c>
      <c r="B93" s="3">
        <v>95.819182999999995</v>
      </c>
      <c r="C93" s="4">
        <f t="shared" si="3"/>
        <v>-5.7230595294590181E-2</v>
      </c>
      <c r="D93" s="4" cm="1">
        <f t="array" ref="D93">PRODUCT(1+C82:C93) - 1</f>
        <v>0.12691885385894808</v>
      </c>
      <c r="E93" s="4">
        <f t="shared" si="4"/>
        <v>0.17146365453420848</v>
      </c>
      <c r="F93" s="3">
        <f t="shared" si="5"/>
        <v>0.61715034679746839</v>
      </c>
    </row>
    <row r="94" spans="1:6" x14ac:dyDescent="0.25">
      <c r="A94" s="1">
        <v>36800</v>
      </c>
      <c r="B94" s="3">
        <v>95.610541999999995</v>
      </c>
      <c r="C94" s="4">
        <f t="shared" si="3"/>
        <v>-2.1774449903210202E-3</v>
      </c>
      <c r="D94" s="4" cm="1">
        <f t="array" ref="D94">PRODUCT(1+C83:C94) - 1</f>
        <v>5.3783035403889068E-2</v>
      </c>
      <c r="E94" s="4">
        <f t="shared" si="4"/>
        <v>0.16043583412361728</v>
      </c>
      <c r="F94" s="3">
        <f t="shared" si="5"/>
        <v>0.20371406165225214</v>
      </c>
    </row>
    <row r="95" spans="1:6" x14ac:dyDescent="0.25">
      <c r="A95" s="1">
        <v>36831</v>
      </c>
      <c r="B95" s="3">
        <v>88.472977</v>
      </c>
      <c r="C95" s="4">
        <f t="shared" si="3"/>
        <v>-7.4652489680478884E-2</v>
      </c>
      <c r="D95" s="4" cm="1">
        <f t="array" ref="D95">PRODUCT(1+C84:C95) - 1</f>
        <v>-4.0855523748005829E-2</v>
      </c>
      <c r="E95" s="4">
        <f t="shared" si="4"/>
        <v>0.1783887552174912</v>
      </c>
      <c r="F95" s="3">
        <f t="shared" si="5"/>
        <v>-0.3473062171013514</v>
      </c>
    </row>
    <row r="96" spans="1:6" x14ac:dyDescent="0.25">
      <c r="A96" s="1">
        <v>36861</v>
      </c>
      <c r="B96" s="3">
        <v>87.741409000000004</v>
      </c>
      <c r="C96" s="4">
        <f t="shared" si="3"/>
        <v>-8.2688299275833765E-3</v>
      </c>
      <c r="D96" s="4" cm="1">
        <f t="array" ref="D96">PRODUCT(1+C85:C96) - 1</f>
        <v>-9.7966632107095886E-2</v>
      </c>
      <c r="E96" s="4">
        <f t="shared" si="4"/>
        <v>0.16728710954165649</v>
      </c>
      <c r="F96" s="3">
        <f t="shared" si="5"/>
        <v>-0.71175019063526157</v>
      </c>
    </row>
    <row r="97" spans="1:6" x14ac:dyDescent="0.25">
      <c r="A97" s="1">
        <v>36892</v>
      </c>
      <c r="B97" s="3">
        <v>91.923393000000004</v>
      </c>
      <c r="C97" s="4">
        <f t="shared" si="3"/>
        <v>4.7662603640203693E-2</v>
      </c>
      <c r="D97" s="4" cm="1">
        <f t="array" ref="D97">PRODUCT(1+C86:C97) - 1</f>
        <v>-7.8930783928516934E-3</v>
      </c>
      <c r="E97" s="4">
        <f t="shared" si="4"/>
        <v>0.16953156601275493</v>
      </c>
      <c r="F97" s="3">
        <f t="shared" si="5"/>
        <v>-0.17101876113543577</v>
      </c>
    </row>
    <row r="98" spans="1:6" x14ac:dyDescent="0.25">
      <c r="A98" s="1">
        <v>36923</v>
      </c>
      <c r="B98" s="3">
        <v>83.155060000000006</v>
      </c>
      <c r="C98" s="4">
        <f t="shared" si="3"/>
        <v>-9.5387395023593169E-2</v>
      </c>
      <c r="D98" s="4" cm="1">
        <f t="array" ref="D98">PRODUCT(1+C87:C98) - 1</f>
        <v>-8.8650937932642004E-2</v>
      </c>
      <c r="E98" s="4">
        <f t="shared" si="4"/>
        <v>0.19468950004693014</v>
      </c>
      <c r="F98" s="3">
        <f t="shared" si="5"/>
        <v>-0.56372294297425596</v>
      </c>
    </row>
    <row r="99" spans="1:6" x14ac:dyDescent="0.25">
      <c r="A99" s="1">
        <v>36951</v>
      </c>
      <c r="B99" s="3">
        <v>78.284522999999993</v>
      </c>
      <c r="C99" s="4">
        <f t="shared" si="3"/>
        <v>-5.8571745363421246E-2</v>
      </c>
      <c r="D99" s="4" cm="1">
        <f t="array" ref="D99">PRODUCT(1+C88:C99) - 1</f>
        <v>-0.21584559285108884</v>
      </c>
      <c r="E99" s="4">
        <f t="shared" si="4"/>
        <v>0.16666031155716926</v>
      </c>
      <c r="F99" s="3">
        <f t="shared" si="5"/>
        <v>-1.4217277685203997</v>
      </c>
    </row>
    <row r="100" spans="1:6" x14ac:dyDescent="0.25">
      <c r="A100" s="1">
        <v>36982</v>
      </c>
      <c r="B100" s="3">
        <v>85.201911999999993</v>
      </c>
      <c r="C100" s="4">
        <f t="shared" si="3"/>
        <v>8.8362153014587497E-2</v>
      </c>
      <c r="D100" s="4" cm="1">
        <f t="array" ref="D100">PRODUCT(1+C89:C100) - 1</f>
        <v>-0.11773353897550387</v>
      </c>
      <c r="E100" s="4">
        <f t="shared" si="4"/>
        <v>0.19700177485040096</v>
      </c>
      <c r="F100" s="3">
        <f t="shared" si="5"/>
        <v>-0.70473242731407459</v>
      </c>
    </row>
    <row r="101" spans="1:6" x14ac:dyDescent="0.25">
      <c r="A101" s="1">
        <v>37012</v>
      </c>
      <c r="B101" s="3">
        <v>84.724311999999998</v>
      </c>
      <c r="C101" s="4">
        <f t="shared" si="3"/>
        <v>-5.6055080078484254E-3</v>
      </c>
      <c r="D101" s="4" cm="1">
        <f t="array" ref="D101">PRODUCT(1+C90:C101) - 1</f>
        <v>-0.10866549450361729</v>
      </c>
      <c r="E101" s="4">
        <f t="shared" si="4"/>
        <v>0.19687904942525353</v>
      </c>
      <c r="F101" s="3">
        <f t="shared" si="5"/>
        <v>-0.65911276432124211</v>
      </c>
    </row>
    <row r="102" spans="1:6" x14ac:dyDescent="0.25">
      <c r="A102" s="1">
        <v>37043</v>
      </c>
      <c r="B102" s="3">
        <v>82.470825000000005</v>
      </c>
      <c r="C102" s="4">
        <f t="shared" si="3"/>
        <v>-2.6597879012578929E-2</v>
      </c>
      <c r="D102" s="4" cm="1">
        <f t="array" ref="D102">PRODUCT(1+C91:C102) - 1</f>
        <v>-0.14711684010105441</v>
      </c>
      <c r="E102" s="4">
        <f t="shared" si="4"/>
        <v>0.19560430842899204</v>
      </c>
      <c r="F102" s="3">
        <f t="shared" si="5"/>
        <v>-0.85998535232735029</v>
      </c>
    </row>
    <row r="103" spans="1:6" x14ac:dyDescent="0.25">
      <c r="A103" s="1">
        <v>37073</v>
      </c>
      <c r="B103" s="3">
        <v>81.862160000000003</v>
      </c>
      <c r="C103" s="4">
        <f t="shared" si="3"/>
        <v>-7.3803675420974768E-3</v>
      </c>
      <c r="D103" s="4" cm="1">
        <f t="array" ref="D103">PRODUCT(1+C92:C103) - 1</f>
        <v>-0.14192585854336537</v>
      </c>
      <c r="E103" s="4">
        <f t="shared" si="4"/>
        <v>0.19564034923835527</v>
      </c>
      <c r="F103" s="3">
        <f t="shared" si="5"/>
        <v>-0.83329363895555841</v>
      </c>
    </row>
    <row r="104" spans="1:6" x14ac:dyDescent="0.25">
      <c r="A104" s="1">
        <v>37104</v>
      </c>
      <c r="B104" s="3">
        <v>77.005043000000001</v>
      </c>
      <c r="C104" s="4">
        <f t="shared" si="3"/>
        <v>-5.933287125577924E-2</v>
      </c>
      <c r="D104" s="4" cm="1">
        <f t="array" ref="D104">PRODUCT(1+C93:C104) - 1</f>
        <v>-0.2423437950997297</v>
      </c>
      <c r="E104" s="4">
        <f t="shared" si="4"/>
        <v>0.181647925462812</v>
      </c>
      <c r="F104" s="3">
        <f t="shared" si="5"/>
        <v>-1.4502989474199275</v>
      </c>
    </row>
    <row r="105" spans="1:6" x14ac:dyDescent="0.25">
      <c r="A105" s="1">
        <v>37135</v>
      </c>
      <c r="B105" s="3">
        <v>70.454750000000004</v>
      </c>
      <c r="C105" s="4">
        <f t="shared" si="3"/>
        <v>-8.5063169174517506E-2</v>
      </c>
      <c r="D105" s="4" cm="1">
        <f t="array" ref="D105">PRODUCT(1+C94:C105) - 1</f>
        <v>-0.26471143048673262</v>
      </c>
      <c r="E105" s="4">
        <f t="shared" si="4"/>
        <v>0.18956373643686122</v>
      </c>
      <c r="F105" s="3">
        <f t="shared" si="5"/>
        <v>-1.507732627869619</v>
      </c>
    </row>
    <row r="106" spans="1:6" x14ac:dyDescent="0.25">
      <c r="A106" s="1">
        <v>37165</v>
      </c>
      <c r="B106" s="3">
        <v>71.640006999999997</v>
      </c>
      <c r="C106" s="4">
        <f t="shared" si="3"/>
        <v>1.6822953739811686E-2</v>
      </c>
      <c r="D106" s="4" cm="1">
        <f t="array" ref="D106">PRODUCT(1+C95:C106) - 1</f>
        <v>-0.25071016750433239</v>
      </c>
      <c r="E106" s="4">
        <f t="shared" si="4"/>
        <v>0.19286440444870667</v>
      </c>
      <c r="F106" s="3">
        <f t="shared" si="5"/>
        <v>-1.409332988538182</v>
      </c>
    </row>
    <row r="107" spans="1:6" x14ac:dyDescent="0.25">
      <c r="A107" s="1">
        <v>37196</v>
      </c>
      <c r="B107" s="3">
        <v>77.226318000000006</v>
      </c>
      <c r="C107" s="4">
        <f t="shared" si="3"/>
        <v>7.7977532860933563E-2</v>
      </c>
      <c r="D107" s="4" cm="1">
        <f t="array" ref="D107">PRODUCT(1+C96:C107) - 1</f>
        <v>-0.12711970797591665</v>
      </c>
      <c r="E107" s="4">
        <f t="shared" si="4"/>
        <v>0.20753336603329922</v>
      </c>
      <c r="F107" s="3">
        <f t="shared" si="5"/>
        <v>-0.71419700267442521</v>
      </c>
    </row>
    <row r="108" spans="1:6" x14ac:dyDescent="0.25">
      <c r="A108" s="1">
        <v>37226</v>
      </c>
      <c r="B108" s="3">
        <v>77.395568999999995</v>
      </c>
      <c r="C108" s="4">
        <f t="shared" si="3"/>
        <v>2.191623327166603E-3</v>
      </c>
      <c r="D108" s="4" cm="1">
        <f t="array" ref="D108">PRODUCT(1+C97:C108) - 1</f>
        <v>-0.11791285457930156</v>
      </c>
      <c r="E108" s="4">
        <f t="shared" si="4"/>
        <v>0.20787074656138224</v>
      </c>
      <c r="F108" s="3">
        <f t="shared" si="5"/>
        <v>-0.66874659796467517</v>
      </c>
    </row>
    <row r="109" spans="1:6" x14ac:dyDescent="0.25">
      <c r="A109" s="1">
        <v>37257</v>
      </c>
      <c r="B109" s="3">
        <v>76.900786999999994</v>
      </c>
      <c r="C109" s="4">
        <f t="shared" si="3"/>
        <v>-6.3928982807788248E-3</v>
      </c>
      <c r="D109" s="4" cm="1">
        <f t="array" ref="D109">PRODUCT(1+C98:C109) - 1</f>
        <v>-0.16342527739375357</v>
      </c>
      <c r="E109" s="4">
        <f t="shared" si="4"/>
        <v>0.19869511521585712</v>
      </c>
      <c r="F109" s="3">
        <f t="shared" si="5"/>
        <v>-0.92868552502304946</v>
      </c>
    </row>
    <row r="110" spans="1:6" x14ac:dyDescent="0.25">
      <c r="A110" s="1">
        <v>37288</v>
      </c>
      <c r="B110" s="3">
        <v>75.521477000000004</v>
      </c>
      <c r="C110" s="4">
        <f t="shared" si="3"/>
        <v>-1.7936227362666535E-2</v>
      </c>
      <c r="D110" s="4" cm="1">
        <f t="array" ref="D110">PRODUCT(1+C99:C110) - 1</f>
        <v>-9.1799380578884704E-2</v>
      </c>
      <c r="E110" s="4">
        <f t="shared" si="4"/>
        <v>0.17775877116435571</v>
      </c>
      <c r="F110" s="3">
        <f t="shared" si="5"/>
        <v>-0.63512691857268733</v>
      </c>
    </row>
    <row r="111" spans="1:6" x14ac:dyDescent="0.25">
      <c r="A111" s="1">
        <v>37316</v>
      </c>
      <c r="B111" s="3">
        <v>77.811233999999999</v>
      </c>
      <c r="C111" s="4">
        <f t="shared" si="3"/>
        <v>3.0319282553226579E-2</v>
      </c>
      <c r="D111" s="4" cm="1">
        <f t="array" ref="D111">PRODUCT(1+C100:C111) - 1</f>
        <v>-6.045754407930537E-3</v>
      </c>
      <c r="E111" s="4">
        <f t="shared" si="4"/>
        <v>0.17163269956405622</v>
      </c>
      <c r="F111" s="3">
        <f t="shared" si="5"/>
        <v>-0.15816190316227757</v>
      </c>
    </row>
    <row r="112" spans="1:6" x14ac:dyDescent="0.25">
      <c r="A112" s="1">
        <v>37347</v>
      </c>
      <c r="B112" s="3">
        <v>73.496032999999997</v>
      </c>
      <c r="C112" s="4">
        <f t="shared" si="3"/>
        <v>-5.5457300677174692E-2</v>
      </c>
      <c r="D112" s="4" cm="1">
        <f t="array" ref="D112">PRODUCT(1+C101:C112) - 1</f>
        <v>-0.13738986280026177</v>
      </c>
      <c r="E112" s="4">
        <f t="shared" si="4"/>
        <v>0.15035764693195869</v>
      </c>
      <c r="F112" s="3">
        <f t="shared" si="5"/>
        <v>-1.054085814950158</v>
      </c>
    </row>
    <row r="113" spans="1:6" x14ac:dyDescent="0.25">
      <c r="A113" s="1">
        <v>37377</v>
      </c>
      <c r="B113" s="3">
        <v>73.059944000000002</v>
      </c>
      <c r="C113" s="4">
        <f t="shared" si="3"/>
        <v>-5.9335039212251584E-3</v>
      </c>
      <c r="D113" s="4" cm="1">
        <f t="array" ref="D113">PRODUCT(1+C102:C113) - 1</f>
        <v>-0.13767439032139861</v>
      </c>
      <c r="E113" s="4">
        <f t="shared" si="4"/>
        <v>0.15034428309456402</v>
      </c>
      <c r="F113" s="3">
        <f t="shared" si="5"/>
        <v>-1.0560720171949085</v>
      </c>
    </row>
    <row r="114" spans="1:6" x14ac:dyDescent="0.25">
      <c r="A114" s="1">
        <v>37408</v>
      </c>
      <c r="B114" s="3">
        <v>67.431533999999999</v>
      </c>
      <c r="C114" s="4">
        <f t="shared" si="3"/>
        <v>-7.7038246840156366E-2</v>
      </c>
      <c r="D114" s="4" cm="1">
        <f t="array" ref="D114">PRODUCT(1+C103:C114) - 1</f>
        <v>-0.18235892511078899</v>
      </c>
      <c r="E114" s="4">
        <f t="shared" si="4"/>
        <v>0.16376917987835854</v>
      </c>
      <c r="F114" s="3">
        <f t="shared" si="5"/>
        <v>-1.2423517371333879</v>
      </c>
    </row>
    <row r="115" spans="1:6" x14ac:dyDescent="0.25">
      <c r="A115" s="1">
        <v>37438</v>
      </c>
      <c r="B115" s="3">
        <v>62.334000000000003</v>
      </c>
      <c r="C115" s="4">
        <f t="shared" si="3"/>
        <v>-7.5595699780461656E-2</v>
      </c>
      <c r="D115" s="4" cm="1">
        <f t="array" ref="D115">PRODUCT(1+C104:C115) - 1</f>
        <v>-0.23854928821814603</v>
      </c>
      <c r="E115" s="4">
        <f t="shared" si="4"/>
        <v>0.17392536302590264</v>
      </c>
      <c r="F115" s="3">
        <f t="shared" si="5"/>
        <v>-1.4928776556842751</v>
      </c>
    </row>
    <row r="116" spans="1:6" x14ac:dyDescent="0.25">
      <c r="A116" s="1">
        <v>37469</v>
      </c>
      <c r="B116" s="3">
        <v>62.757950000000001</v>
      </c>
      <c r="C116" s="4">
        <f t="shared" si="3"/>
        <v>6.8012641576025157E-3</v>
      </c>
      <c r="D116" s="4" cm="1">
        <f t="array" ref="D116">PRODUCT(1+C105:C116) - 1</f>
        <v>-0.1850150645328511</v>
      </c>
      <c r="E116" s="4">
        <f t="shared" si="4"/>
        <v>0.17068670131009797</v>
      </c>
      <c r="F116" s="3">
        <f t="shared" si="5"/>
        <v>-1.2075636997541364</v>
      </c>
    </row>
    <row r="117" spans="1:6" x14ac:dyDescent="0.25">
      <c r="A117" s="1">
        <v>37500</v>
      </c>
      <c r="B117" s="3">
        <v>55.926929000000001</v>
      </c>
      <c r="C117" s="4">
        <f t="shared" si="3"/>
        <v>-0.10884710223963656</v>
      </c>
      <c r="D117" s="4" cm="1">
        <f t="array" ref="D117">PRODUCT(1+C106:C117) - 1</f>
        <v>-0.20620073167529507</v>
      </c>
      <c r="E117" s="4">
        <f t="shared" si="4"/>
        <v>0.18246951319753024</v>
      </c>
      <c r="F117" s="3">
        <f t="shared" si="5"/>
        <v>-1.2456915552201497</v>
      </c>
    </row>
    <row r="118" spans="1:6" x14ac:dyDescent="0.25">
      <c r="A118" s="1">
        <v>37530</v>
      </c>
      <c r="B118" s="3">
        <v>60.800139999999999</v>
      </c>
      <c r="C118" s="4">
        <f t="shared" si="3"/>
        <v>8.7135322592091446E-2</v>
      </c>
      <c r="D118" s="4" cm="1">
        <f t="array" ref="D118">PRODUCT(1+C107:C118) - 1</f>
        <v>-0.1513102448468493</v>
      </c>
      <c r="E118" s="4">
        <f t="shared" si="4"/>
        <v>0.2086716969092898</v>
      </c>
      <c r="F118" s="3">
        <f t="shared" si="5"/>
        <v>-0.82622726225203669</v>
      </c>
    </row>
    <row r="119" spans="1:6" x14ac:dyDescent="0.25">
      <c r="A119" s="1">
        <v>37561</v>
      </c>
      <c r="B119" s="3">
        <v>64.550376999999997</v>
      </c>
      <c r="C119" s="4">
        <f t="shared" si="3"/>
        <v>6.1681387575752256E-2</v>
      </c>
      <c r="D119" s="4" cm="1">
        <f t="array" ref="D119">PRODUCT(1+C108:C119) - 1</f>
        <v>-0.1641401704532901</v>
      </c>
      <c r="E119" s="4">
        <f t="shared" si="4"/>
        <v>0.20152889790292097</v>
      </c>
      <c r="F119" s="3">
        <f t="shared" si="5"/>
        <v>-0.91917423446895763</v>
      </c>
    </row>
    <row r="120" spans="1:6" x14ac:dyDescent="0.25">
      <c r="A120" s="1">
        <v>37591</v>
      </c>
      <c r="B120" s="3">
        <v>60.600985999999999</v>
      </c>
      <c r="C120" s="4">
        <f t="shared" si="3"/>
        <v>-6.1183081858685373E-2</v>
      </c>
      <c r="D120" s="4" cm="1">
        <f t="array" ref="D120">PRODUCT(1+C109:C120) - 1</f>
        <v>-0.21699669912627673</v>
      </c>
      <c r="E120" s="4">
        <f t="shared" si="4"/>
        <v>0.20614139258496653</v>
      </c>
      <c r="F120" s="3">
        <f t="shared" si="5"/>
        <v>-1.1550164483736036</v>
      </c>
    </row>
    <row r="121" spans="1:6" x14ac:dyDescent="0.25">
      <c r="A121" s="1">
        <v>37622</v>
      </c>
      <c r="B121" s="3">
        <v>59.401001000000001</v>
      </c>
      <c r="C121" s="4">
        <f t="shared" si="3"/>
        <v>-1.9801410491901872E-2</v>
      </c>
      <c r="D121" s="4" cm="1">
        <f t="array" ref="D121">PRODUCT(1+C110:C121) - 1</f>
        <v>-0.22756315874894739</v>
      </c>
      <c r="E121" s="4">
        <f t="shared" si="4"/>
        <v>0.20571528913803769</v>
      </c>
      <c r="F121" s="3">
        <f t="shared" si="5"/>
        <v>-1.208773347819039</v>
      </c>
    </row>
    <row r="122" spans="1:6" x14ac:dyDescent="0.25">
      <c r="A122" s="1">
        <v>37653</v>
      </c>
      <c r="B122" s="3">
        <v>58.600310999999998</v>
      </c>
      <c r="C122" s="4">
        <f t="shared" si="3"/>
        <v>-1.3479402476736069E-2</v>
      </c>
      <c r="D122" s="4" cm="1">
        <f t="array" ref="D122">PRODUCT(1+C111:C122) - 1</f>
        <v>-0.22405766772808211</v>
      </c>
      <c r="E122" s="4">
        <f t="shared" si="4"/>
        <v>0.20580416174436564</v>
      </c>
      <c r="F122" s="3">
        <f t="shared" si="5"/>
        <v>-1.1912182224604302</v>
      </c>
    </row>
    <row r="123" spans="1:6" x14ac:dyDescent="0.25">
      <c r="A123" s="1">
        <v>37681</v>
      </c>
      <c r="B123" s="3">
        <v>58.489876000000002</v>
      </c>
      <c r="C123" s="4">
        <f t="shared" si="3"/>
        <v>-1.8845463123906558E-3</v>
      </c>
      <c r="D123" s="4" cm="1">
        <f t="array" ref="D123">PRODUCT(1+C112:C123) - 1</f>
        <v>-0.24831064881968068</v>
      </c>
      <c r="E123" s="4">
        <f t="shared" si="4"/>
        <v>0.19976792738296772</v>
      </c>
      <c r="F123" s="3">
        <f t="shared" si="5"/>
        <v>-1.3486181307933554</v>
      </c>
    </row>
    <row r="124" spans="1:6" x14ac:dyDescent="0.25">
      <c r="A124" s="1">
        <v>37712</v>
      </c>
      <c r="B124" s="3">
        <v>63.694583999999999</v>
      </c>
      <c r="C124" s="4">
        <f t="shared" si="3"/>
        <v>8.8984767209969728E-2</v>
      </c>
      <c r="D124" s="4" cm="1">
        <f t="array" ref="D124">PRODUCT(1+C113:C124) - 1</f>
        <v>-0.13336024544345138</v>
      </c>
      <c r="E124" s="4">
        <f t="shared" si="4"/>
        <v>0.22409004066720931</v>
      </c>
      <c r="F124" s="3">
        <f t="shared" si="5"/>
        <v>-0.68927760012698003</v>
      </c>
    </row>
    <row r="125" spans="1:6" x14ac:dyDescent="0.25">
      <c r="A125" s="1">
        <v>37742</v>
      </c>
      <c r="B125" s="3">
        <v>67.187400999999994</v>
      </c>
      <c r="C125" s="4">
        <f t="shared" si="3"/>
        <v>5.4836954426140672E-2</v>
      </c>
      <c r="D125" s="4" cm="1">
        <f t="array" ref="D125">PRODUCT(1+C114:C125) - 1</f>
        <v>-8.0379790600442091E-2</v>
      </c>
      <c r="E125" s="4">
        <f t="shared" si="4"/>
        <v>0.23332229533664336</v>
      </c>
      <c r="F125" s="3">
        <f t="shared" si="5"/>
        <v>-0.43493396314323268</v>
      </c>
    </row>
    <row r="126" spans="1:6" x14ac:dyDescent="0.25">
      <c r="A126" s="1">
        <v>37773</v>
      </c>
      <c r="B126" s="3">
        <v>67.658585000000002</v>
      </c>
      <c r="C126" s="4">
        <f t="shared" si="3"/>
        <v>7.0129814963375559E-3</v>
      </c>
      <c r="D126" s="4" cm="1">
        <f t="array" ref="D126">PRODUCT(1+C115:C126) - 1</f>
        <v>3.3671338397847084E-3</v>
      </c>
      <c r="E126" s="4">
        <f t="shared" si="4"/>
        <v>0.21970115499128037</v>
      </c>
      <c r="F126" s="3">
        <f t="shared" si="5"/>
        <v>-8.0713577317875665E-2</v>
      </c>
    </row>
    <row r="127" spans="1:6" x14ac:dyDescent="0.25">
      <c r="A127" s="1">
        <v>37803</v>
      </c>
      <c r="B127" s="3">
        <v>69.127128999999996</v>
      </c>
      <c r="C127" s="4">
        <f t="shared" si="3"/>
        <v>2.1705213019160841E-2</v>
      </c>
      <c r="D127" s="4" cm="1">
        <f t="array" ref="D127">PRODUCT(1+C116:C127) - 1</f>
        <v>0.10897951358809022</v>
      </c>
      <c r="E127" s="4">
        <f t="shared" si="4"/>
        <v>0.20306072094973796</v>
      </c>
      <c r="F127" s="3">
        <f t="shared" si="5"/>
        <v>0.43277455717219848</v>
      </c>
    </row>
    <row r="128" spans="1:6" x14ac:dyDescent="0.25">
      <c r="A128" s="1">
        <v>37834</v>
      </c>
      <c r="B128" s="3">
        <v>70.552948000000001</v>
      </c>
      <c r="C128" s="4">
        <f t="shared" si="3"/>
        <v>2.0626041043886101E-2</v>
      </c>
      <c r="D128" s="4" cm="1">
        <f t="array" ref="D128">PRODUCT(1+C117:C128) - 1</f>
        <v>0.12420733946854545</v>
      </c>
      <c r="E128" s="4">
        <f t="shared" si="4"/>
        <v>0.20327530779147263</v>
      </c>
      <c r="F128" s="3">
        <f t="shared" si="5"/>
        <v>0.50723002507671411</v>
      </c>
    </row>
    <row r="129" spans="1:6" x14ac:dyDescent="0.25">
      <c r="A129" s="1">
        <v>37865</v>
      </c>
      <c r="B129" s="3">
        <v>69.516609000000003</v>
      </c>
      <c r="C129" s="4">
        <f t="shared" si="3"/>
        <v>-1.4688812152824582E-2</v>
      </c>
      <c r="D129" s="4" cm="1">
        <f t="array" ref="D129">PRODUCT(1+C118:C129) - 1</f>
        <v>0.24298991993642294</v>
      </c>
      <c r="E129" s="4">
        <f t="shared" si="4"/>
        <v>0.15963627002439459</v>
      </c>
      <c r="F129" s="3">
        <f t="shared" si="5"/>
        <v>1.3899718397486682</v>
      </c>
    </row>
    <row r="130" spans="1:6" x14ac:dyDescent="0.25">
      <c r="A130" s="1">
        <v>37895</v>
      </c>
      <c r="B130" s="3">
        <v>73.518753000000004</v>
      </c>
      <c r="C130" s="4">
        <f t="shared" si="3"/>
        <v>5.7571047517579688E-2</v>
      </c>
      <c r="D130" s="4" cm="1">
        <f t="array" ref="D130">PRODUCT(1+C119:C130) - 1</f>
        <v>0.20918723213466284</v>
      </c>
      <c r="E130" s="4">
        <f t="shared" si="4"/>
        <v>0.14825189857613952</v>
      </c>
      <c r="F130" s="3">
        <f t="shared" si="5"/>
        <v>1.2687003265463384</v>
      </c>
    </row>
    <row r="131" spans="1:6" x14ac:dyDescent="0.25">
      <c r="A131" s="1">
        <v>37926</v>
      </c>
      <c r="B131" s="3">
        <v>74.321670999999995</v>
      </c>
      <c r="C131" s="4">
        <f t="shared" si="3"/>
        <v>1.0921267938263091E-2</v>
      </c>
      <c r="D131" s="4" cm="1">
        <f t="array" ref="D131">PRODUCT(1+C120:C131) - 1</f>
        <v>0.15137470072405601</v>
      </c>
      <c r="E131" s="4">
        <f t="shared" si="4"/>
        <v>0.1399378815623685</v>
      </c>
      <c r="F131" s="3">
        <f t="shared" si="5"/>
        <v>0.93094664053488807</v>
      </c>
    </row>
    <row r="132" spans="1:6" x14ac:dyDescent="0.25">
      <c r="A132" s="1">
        <v>37956</v>
      </c>
      <c r="B132" s="3">
        <v>77.693909000000005</v>
      </c>
      <c r="C132" s="4">
        <f t="shared" ref="C132:C195" si="6">B132/B131-1</f>
        <v>4.5373549257255119E-2</v>
      </c>
      <c r="D132" s="4" cm="1">
        <f t="array" ref="D132">PRODUCT(1+C121:C132) - 1</f>
        <v>0.28205684640180628</v>
      </c>
      <c r="E132" s="4">
        <f t="shared" si="4"/>
        <v>0.11745008178504918</v>
      </c>
      <c r="F132" s="3">
        <f t="shared" si="5"/>
        <v>2.2218532540436664</v>
      </c>
    </row>
    <row r="133" spans="1:6" x14ac:dyDescent="0.25">
      <c r="A133" s="1">
        <v>37987</v>
      </c>
      <c r="B133" s="3">
        <v>79.604279000000005</v>
      </c>
      <c r="C133" s="4">
        <f t="shared" si="6"/>
        <v>2.4588414002956194E-2</v>
      </c>
      <c r="D133" s="4" cm="1">
        <f t="array" ref="D133">PRODUCT(1+C122:C133) - 1</f>
        <v>0.34011679365470671</v>
      </c>
      <c r="E133" s="4">
        <f t="shared" si="4"/>
        <v>0.10849678324396794</v>
      </c>
      <c r="F133" s="3">
        <f t="shared" si="5"/>
        <v>2.9403341197439876</v>
      </c>
    </row>
    <row r="134" spans="1:6" x14ac:dyDescent="0.25">
      <c r="A134" s="1">
        <v>38018</v>
      </c>
      <c r="B134" s="3">
        <v>80.684562999999997</v>
      </c>
      <c r="C134" s="4">
        <f t="shared" si="6"/>
        <v>1.3570677526015817E-2</v>
      </c>
      <c r="D134" s="4" cm="1">
        <f t="array" ref="D134">PRODUCT(1+C123:C134) - 1</f>
        <v>0.37686236852906863</v>
      </c>
      <c r="E134" s="4">
        <f t="shared" si="4"/>
        <v>0.10111655929908142</v>
      </c>
      <c r="F134" s="3">
        <f t="shared" si="5"/>
        <v>3.5183393402142835</v>
      </c>
    </row>
    <row r="135" spans="1:6" x14ac:dyDescent="0.25">
      <c r="A135" s="1">
        <v>38047</v>
      </c>
      <c r="B135" s="3">
        <v>79.337684999999993</v>
      </c>
      <c r="C135" s="4">
        <f t="shared" si="6"/>
        <v>-1.6693131249902238E-2</v>
      </c>
      <c r="D135" s="4" cm="1">
        <f t="array" ref="D135">PRODUCT(1+C124:C135) - 1</f>
        <v>0.35643448791035182</v>
      </c>
      <c r="E135" s="4">
        <f t="shared" si="4"/>
        <v>0.10672176286727411</v>
      </c>
      <c r="F135" s="3">
        <f t="shared" si="5"/>
        <v>3.1421378255098245</v>
      </c>
    </row>
    <row r="136" spans="1:6" x14ac:dyDescent="0.25">
      <c r="A136" s="1">
        <v>38078</v>
      </c>
      <c r="B136" s="3">
        <v>78.109390000000005</v>
      </c>
      <c r="C136" s="4">
        <f t="shared" si="6"/>
        <v>-1.5481860858430507E-2</v>
      </c>
      <c r="D136" s="4" cm="1">
        <f t="array" ref="D136">PRODUCT(1+C125:C136) - 1</f>
        <v>0.22631132970426537</v>
      </c>
      <c r="E136" s="4">
        <f t="shared" si="4"/>
        <v>8.9337727722871935E-2</v>
      </c>
      <c r="F136" s="3">
        <f t="shared" si="5"/>
        <v>2.2970287574454153</v>
      </c>
    </row>
    <row r="137" spans="1:6" x14ac:dyDescent="0.25">
      <c r="A137" s="1">
        <v>38108</v>
      </c>
      <c r="B137" s="3">
        <v>79.446899000000002</v>
      </c>
      <c r="C137" s="4">
        <f t="shared" si="6"/>
        <v>1.7123536619604751E-2</v>
      </c>
      <c r="D137" s="4" cm="1">
        <f t="array" ref="D137">PRODUCT(1+C126:C137) - 1</f>
        <v>0.18246721584006531</v>
      </c>
      <c r="E137" s="4">
        <f t="shared" si="4"/>
        <v>7.9541150756752901E-2</v>
      </c>
      <c r="F137" s="3">
        <f t="shared" si="5"/>
        <v>2.0287261914722237</v>
      </c>
    </row>
    <row r="138" spans="1:6" x14ac:dyDescent="0.25">
      <c r="A138" s="1">
        <v>38139</v>
      </c>
      <c r="B138" s="3">
        <v>80.622482000000005</v>
      </c>
      <c r="C138" s="4">
        <f t="shared" si="6"/>
        <v>1.4797091073372126E-2</v>
      </c>
      <c r="D138" s="4" cm="1">
        <f t="array" ref="D138">PRODUCT(1+C127:C138) - 1</f>
        <v>0.19160756909119536</v>
      </c>
      <c r="E138" s="4">
        <f t="shared" si="4"/>
        <v>7.9142826110069703E-2</v>
      </c>
      <c r="F138" s="3">
        <f t="shared" si="5"/>
        <v>2.1544286130755306</v>
      </c>
    </row>
    <row r="139" spans="1:6" x14ac:dyDescent="0.25">
      <c r="A139" s="1">
        <v>38169</v>
      </c>
      <c r="B139" s="3">
        <v>78.309746000000004</v>
      </c>
      <c r="C139" s="4">
        <f t="shared" si="6"/>
        <v>-2.8685993566906043E-2</v>
      </c>
      <c r="D139" s="4" cm="1">
        <f t="array" ref="D139">PRODUCT(1+C128:C139) - 1</f>
        <v>0.1328366609873235</v>
      </c>
      <c r="E139" s="4">
        <f t="shared" si="4"/>
        <v>8.9779072486287845E-2</v>
      </c>
      <c r="F139" s="3">
        <f t="shared" si="5"/>
        <v>1.24457357258162</v>
      </c>
    </row>
    <row r="140" spans="1:6" x14ac:dyDescent="0.25">
      <c r="A140" s="1">
        <v>38200</v>
      </c>
      <c r="B140" s="3">
        <v>78.500525999999994</v>
      </c>
      <c r="C140" s="4">
        <f t="shared" si="6"/>
        <v>2.4362229447147943E-3</v>
      </c>
      <c r="D140" s="4" cm="1">
        <f t="array" ref="D140">PRODUCT(1+C129:C140) - 1</f>
        <v>0.11264700094459523</v>
      </c>
      <c r="E140" s="4">
        <f t="shared" si="4"/>
        <v>8.9438662287473394E-2</v>
      </c>
      <c r="F140" s="3">
        <f t="shared" si="5"/>
        <v>1.023573011974902</v>
      </c>
    </row>
    <row r="141" spans="1:6" x14ac:dyDescent="0.25">
      <c r="A141" s="1">
        <v>38231</v>
      </c>
      <c r="B141" s="3">
        <v>78.959762999999995</v>
      </c>
      <c r="C141" s="4">
        <f t="shared" si="6"/>
        <v>5.8501136667543641E-3</v>
      </c>
      <c r="D141" s="4" cm="1">
        <f t="array" ref="D141">PRODUCT(1+C130:C141) - 1</f>
        <v>0.13584025653495213</v>
      </c>
      <c r="E141" s="4">
        <f t="shared" si="4"/>
        <v>8.5726298426189979E-2</v>
      </c>
      <c r="F141" s="3">
        <f t="shared" si="5"/>
        <v>1.3384487449174427</v>
      </c>
    </row>
    <row r="142" spans="1:6" x14ac:dyDescent="0.25">
      <c r="A142" s="1">
        <v>38261</v>
      </c>
      <c r="B142" s="3">
        <v>80.310019999999994</v>
      </c>
      <c r="C142" s="4">
        <f t="shared" si="6"/>
        <v>1.7100570577953667E-2</v>
      </c>
      <c r="D142" s="4" cm="1">
        <f t="array" ref="D142">PRODUCT(1+C131:C142) - 1</f>
        <v>9.2374621751269093E-2</v>
      </c>
      <c r="E142" s="4">
        <f t="shared" si="4"/>
        <v>6.9785683579363419E-2</v>
      </c>
      <c r="F142" s="3">
        <f t="shared" si="5"/>
        <v>1.0213358685555094</v>
      </c>
    </row>
    <row r="143" spans="1:6" x14ac:dyDescent="0.25">
      <c r="A143" s="1">
        <v>38292</v>
      </c>
      <c r="B143" s="3">
        <v>83.637352000000007</v>
      </c>
      <c r="C143" s="4">
        <f t="shared" si="6"/>
        <v>4.1431094152386105E-2</v>
      </c>
      <c r="D143" s="4" cm="1">
        <f t="array" ref="D143">PRODUCT(1+C132:C143) - 1</f>
        <v>0.12534272809878022</v>
      </c>
      <c r="E143" s="4">
        <f t="shared" ref="E143:E206" si="7">_xlfn.STDEV.S(C132:C143)*SQRT(12)</f>
        <v>7.7612107622850493E-2</v>
      </c>
      <c r="F143" s="3">
        <f t="shared" ref="F143:F206" si="8">(D143-I$2)/E143</f>
        <v>1.3431245625404091</v>
      </c>
    </row>
    <row r="144" spans="1:6" x14ac:dyDescent="0.25">
      <c r="A144" s="1">
        <v>38322</v>
      </c>
      <c r="B144" s="3">
        <v>86.005675999999994</v>
      </c>
      <c r="C144" s="4">
        <f t="shared" si="6"/>
        <v>2.8316582763165288E-2</v>
      </c>
      <c r="D144" s="4" cm="1">
        <f t="array" ref="D144">PRODUCT(1+C133:C144) - 1</f>
        <v>0.10698093463156799</v>
      </c>
      <c r="E144" s="4">
        <f t="shared" si="7"/>
        <v>7.0728490198855826E-2</v>
      </c>
      <c r="F144" s="3">
        <f t="shared" si="8"/>
        <v>1.2142339584813771</v>
      </c>
    </row>
    <row r="145" spans="1:6" x14ac:dyDescent="0.25">
      <c r="A145" s="1">
        <v>38353</v>
      </c>
      <c r="B145" s="3">
        <v>84.474495000000005</v>
      </c>
      <c r="C145" s="4">
        <f t="shared" si="6"/>
        <v>-1.7803255217713643E-2</v>
      </c>
      <c r="D145" s="4" cm="1">
        <f t="array" ref="D145">PRODUCT(1+C134:C145) - 1</f>
        <v>6.1180329263455846E-2</v>
      </c>
      <c r="E145" s="4">
        <f t="shared" si="7"/>
        <v>7.3004651863317505E-2</v>
      </c>
      <c r="F145" s="3">
        <f t="shared" si="8"/>
        <v>0.54901062111077503</v>
      </c>
    </row>
    <row r="146" spans="1:6" x14ac:dyDescent="0.25">
      <c r="A146" s="1">
        <v>38384</v>
      </c>
      <c r="B146" s="3">
        <v>86.240371999999994</v>
      </c>
      <c r="C146" s="4">
        <f t="shared" si="6"/>
        <v>2.0904262286504105E-2</v>
      </c>
      <c r="D146" s="4" cm="1">
        <f t="array" ref="D146">PRODUCT(1+C135:C146) - 1</f>
        <v>6.8858388685825167E-2</v>
      </c>
      <c r="E146" s="4">
        <f t="shared" si="7"/>
        <v>7.4283111002608329E-2</v>
      </c>
      <c r="F146" s="3">
        <f t="shared" si="8"/>
        <v>0.64292391690687545</v>
      </c>
    </row>
    <row r="147" spans="1:6" x14ac:dyDescent="0.25">
      <c r="A147" s="1">
        <v>38412</v>
      </c>
      <c r="B147" s="3">
        <v>84.331505000000007</v>
      </c>
      <c r="C147" s="4">
        <f t="shared" si="6"/>
        <v>-2.2134262129574145E-2</v>
      </c>
      <c r="D147" s="4" cm="1">
        <f t="array" ref="D147">PRODUCT(1+C136:C147) - 1</f>
        <v>6.2943858268614594E-2</v>
      </c>
      <c r="E147" s="4">
        <f t="shared" si="7"/>
        <v>7.625164587948248E-2</v>
      </c>
      <c r="F147" s="3">
        <f t="shared" si="8"/>
        <v>0.54876006656629805</v>
      </c>
    </row>
    <row r="148" spans="1:6" x14ac:dyDescent="0.25">
      <c r="A148" s="1">
        <v>38443</v>
      </c>
      <c r="B148" s="3">
        <v>83.076629999999994</v>
      </c>
      <c r="C148" s="4">
        <f t="shared" si="6"/>
        <v>-1.4880263313218567E-2</v>
      </c>
      <c r="D148" s="4" cm="1">
        <f t="array" ref="D148">PRODUCT(1+C137:C148) - 1</f>
        <v>6.3593378465764072E-2</v>
      </c>
      <c r="E148" s="4">
        <f t="shared" si="7"/>
        <v>7.607476482692388E-2</v>
      </c>
      <c r="F148" s="3">
        <f t="shared" si="8"/>
        <v>0.55857390505826576</v>
      </c>
    </row>
    <row r="149" spans="1:6" x14ac:dyDescent="0.25">
      <c r="A149" s="1">
        <v>38473</v>
      </c>
      <c r="B149" s="3">
        <v>85.753715999999997</v>
      </c>
      <c r="C149" s="4">
        <f t="shared" si="6"/>
        <v>3.2224297013492276E-2</v>
      </c>
      <c r="D149" s="4" cm="1">
        <f t="array" ref="D149">PRODUCT(1+C138:C149) - 1</f>
        <v>7.9384055002574616E-2</v>
      </c>
      <c r="E149" s="4">
        <f t="shared" si="7"/>
        <v>8.0016278397474008E-2</v>
      </c>
      <c r="F149" s="3">
        <f t="shared" si="8"/>
        <v>0.72840247222013454</v>
      </c>
    </row>
    <row r="150" spans="1:6" x14ac:dyDescent="0.25">
      <c r="A150" s="1">
        <v>38504</v>
      </c>
      <c r="B150" s="3">
        <v>85.538414000000003</v>
      </c>
      <c r="C150" s="4">
        <f t="shared" si="6"/>
        <v>-2.5107016936735116E-3</v>
      </c>
      <c r="D150" s="4" cm="1">
        <f t="array" ref="D150">PRODUCT(1+C139:C150) - 1</f>
        <v>6.0974704301462568E-2</v>
      </c>
      <c r="E150" s="4">
        <f t="shared" si="7"/>
        <v>7.996089003306138E-2</v>
      </c>
      <c r="F150" s="3">
        <f t="shared" si="8"/>
        <v>0.498677594571241</v>
      </c>
    </row>
    <row r="151" spans="1:6" x14ac:dyDescent="0.25">
      <c r="A151" s="1">
        <v>38534</v>
      </c>
      <c r="B151" s="3">
        <v>89.169701000000003</v>
      </c>
      <c r="C151" s="4">
        <f t="shared" si="6"/>
        <v>4.2452119816016154E-2</v>
      </c>
      <c r="D151" s="4" cm="1">
        <f t="array" ref="D151">PRODUCT(1+C140:C151) - 1</f>
        <v>0.13867948186168255</v>
      </c>
      <c r="E151" s="4">
        <f t="shared" si="7"/>
        <v>7.872021894406464E-2</v>
      </c>
      <c r="F151" s="3">
        <f t="shared" si="8"/>
        <v>1.4936376376853029</v>
      </c>
    </row>
    <row r="152" spans="1:6" x14ac:dyDescent="0.25">
      <c r="A152" s="1">
        <v>38565</v>
      </c>
      <c r="B152" s="3">
        <v>88.333732999999995</v>
      </c>
      <c r="C152" s="4">
        <f t="shared" si="6"/>
        <v>-9.3750230249174393E-3</v>
      </c>
      <c r="D152" s="4" cm="1">
        <f t="array" ref="D152">PRODUCT(1+C141:C152) - 1</f>
        <v>0.12526294409798</v>
      </c>
      <c r="E152" s="4">
        <f t="shared" si="7"/>
        <v>8.0994104552496546E-2</v>
      </c>
      <c r="F152" s="3">
        <f t="shared" si="8"/>
        <v>1.2860558762084529</v>
      </c>
    </row>
    <row r="153" spans="1:6" x14ac:dyDescent="0.25">
      <c r="A153" s="1">
        <v>38596</v>
      </c>
      <c r="B153" s="3">
        <v>88.665237000000005</v>
      </c>
      <c r="C153" s="4">
        <f t="shared" si="6"/>
        <v>3.7528584917838614E-3</v>
      </c>
      <c r="D153" s="4" cm="1">
        <f t="array" ref="D153">PRODUCT(1+C142:C153) - 1</f>
        <v>0.12291670632294105</v>
      </c>
      <c r="E153" s="4">
        <f t="shared" si="7"/>
        <v>8.1142056945250993E-2</v>
      </c>
      <c r="F153" s="3">
        <f t="shared" si="8"/>
        <v>1.2547957268527203</v>
      </c>
    </row>
    <row r="154" spans="1:6" x14ac:dyDescent="0.25">
      <c r="A154" s="1">
        <v>38626</v>
      </c>
      <c r="B154" s="3">
        <v>86.936706999999998</v>
      </c>
      <c r="C154" s="4">
        <f t="shared" si="6"/>
        <v>-1.9495013586892096E-2</v>
      </c>
      <c r="D154" s="4" cm="1">
        <f t="array" ref="D154">PRODUCT(1+C143:C154) - 1</f>
        <v>8.2513825796581841E-2</v>
      </c>
      <c r="E154" s="4">
        <f t="shared" si="7"/>
        <v>8.5748786394185303E-2</v>
      </c>
      <c r="F154" s="3">
        <f t="shared" si="8"/>
        <v>0.71620635555427947</v>
      </c>
    </row>
    <row r="155" spans="1:6" x14ac:dyDescent="0.25">
      <c r="A155" s="1">
        <v>38657</v>
      </c>
      <c r="B155" s="3">
        <v>90.757796999999997</v>
      </c>
      <c r="C155" s="4">
        <f t="shared" si="6"/>
        <v>4.3952550445693683E-2</v>
      </c>
      <c r="D155" s="4" cm="1">
        <f t="array" ref="D155">PRODUCT(1+C144:C155) - 1</f>
        <v>8.5134749364135898E-2</v>
      </c>
      <c r="E155" s="4">
        <f t="shared" si="7"/>
        <v>8.6885799475027892E-2</v>
      </c>
      <c r="F155" s="3">
        <f t="shared" si="8"/>
        <v>0.73699902344272394</v>
      </c>
    </row>
    <row r="156" spans="1:6" x14ac:dyDescent="0.25">
      <c r="A156" s="1">
        <v>38687</v>
      </c>
      <c r="B156" s="3">
        <v>90.106482999999997</v>
      </c>
      <c r="C156" s="4">
        <f t="shared" si="6"/>
        <v>-7.1763971970364437E-3</v>
      </c>
      <c r="D156" s="4" cm="1">
        <f t="array" ref="D156">PRODUCT(1+C145:C156) - 1</f>
        <v>4.7680655402324579E-2</v>
      </c>
      <c r="E156" s="4">
        <f t="shared" si="7"/>
        <v>8.4659408292378349E-2</v>
      </c>
      <c r="F156" s="3">
        <f t="shared" si="8"/>
        <v>0.31397166526992559</v>
      </c>
    </row>
    <row r="157" spans="1:6" x14ac:dyDescent="0.25">
      <c r="A157" s="1">
        <v>38718</v>
      </c>
      <c r="B157" s="3">
        <v>92.759438000000003</v>
      </c>
      <c r="C157" s="4">
        <f t="shared" si="6"/>
        <v>2.9442443114775729E-2</v>
      </c>
      <c r="D157" s="4" cm="1">
        <f t="array" ref="D157">PRODUCT(1+C146:C157) - 1</f>
        <v>9.807626550475379E-2</v>
      </c>
      <c r="E157" s="4">
        <f t="shared" si="7"/>
        <v>8.4471542226398508E-2</v>
      </c>
      <c r="F157" s="3">
        <f t="shared" si="8"/>
        <v>0.91126861752380384</v>
      </c>
    </row>
    <row r="158" spans="1:6" x14ac:dyDescent="0.25">
      <c r="A158" s="1">
        <v>38749</v>
      </c>
      <c r="B158" s="3">
        <v>93.290535000000006</v>
      </c>
      <c r="C158" s="4">
        <f t="shared" si="6"/>
        <v>5.7255305923695765E-3</v>
      </c>
      <c r="D158" s="4" cm="1">
        <f t="array" ref="D158">PRODUCT(1+C147:C158) - 1</f>
        <v>8.1750145975715505E-2</v>
      </c>
      <c r="E158" s="4">
        <f t="shared" si="7"/>
        <v>8.331671248254649E-2</v>
      </c>
      <c r="F158" s="3">
        <f t="shared" si="8"/>
        <v>0.72794694087840695</v>
      </c>
    </row>
    <row r="159" spans="1:6" x14ac:dyDescent="0.25">
      <c r="A159" s="1">
        <v>38777</v>
      </c>
      <c r="B159" s="3">
        <v>94.454566999999997</v>
      </c>
      <c r="C159" s="4">
        <f t="shared" si="6"/>
        <v>1.2477493027561515E-2</v>
      </c>
      <c r="D159" s="4" cm="1">
        <f t="array" ref="D159">PRODUCT(1+C148:C159) - 1</f>
        <v>0.12003891072500128</v>
      </c>
      <c r="E159" s="4">
        <f t="shared" si="7"/>
        <v>7.7150843701052352E-2</v>
      </c>
      <c r="F159" s="3">
        <f t="shared" si="8"/>
        <v>1.2824086682496219</v>
      </c>
    </row>
    <row r="160" spans="1:6" x14ac:dyDescent="0.25">
      <c r="A160" s="1">
        <v>38808</v>
      </c>
      <c r="B160" s="3">
        <v>96.028053</v>
      </c>
      <c r="C160" s="4">
        <f t="shared" si="6"/>
        <v>1.6658654525407934E-2</v>
      </c>
      <c r="D160" s="4" cm="1">
        <f t="array" ref="D160">PRODUCT(1+C149:C160) - 1</f>
        <v>0.15589730830439286</v>
      </c>
      <c r="E160" s="4">
        <f t="shared" si="7"/>
        <v>7.2487554066234347E-2</v>
      </c>
      <c r="F160" s="3">
        <f t="shared" si="8"/>
        <v>1.8595924506050232</v>
      </c>
    </row>
    <row r="161" spans="1:6" x14ac:dyDescent="0.25">
      <c r="A161" s="1">
        <v>38838</v>
      </c>
      <c r="B161" s="3">
        <v>93.135611999999995</v>
      </c>
      <c r="C161" s="4">
        <f t="shared" si="6"/>
        <v>-3.0120791889844956E-2</v>
      </c>
      <c r="D161" s="4" cm="1">
        <f t="array" ref="D161">PRODUCT(1+C150:C161) - 1</f>
        <v>8.6082520319002764E-2</v>
      </c>
      <c r="E161" s="4">
        <f t="shared" si="7"/>
        <v>8.023175499716434E-2</v>
      </c>
      <c r="F161" s="3">
        <f t="shared" si="8"/>
        <v>0.80993517244262525</v>
      </c>
    </row>
    <row r="162" spans="1:6" x14ac:dyDescent="0.25">
      <c r="A162" s="1">
        <v>38869</v>
      </c>
      <c r="B162" s="3">
        <v>92.967583000000005</v>
      </c>
      <c r="C162" s="4">
        <f t="shared" si="6"/>
        <v>-1.8041326662457946E-3</v>
      </c>
      <c r="D162" s="4" cm="1">
        <f t="array" ref="D162">PRODUCT(1+C151:C162) - 1</f>
        <v>8.6851844131690115E-2</v>
      </c>
      <c r="E162" s="4">
        <f t="shared" si="7"/>
        <v>8.014201677854299E-2</v>
      </c>
      <c r="F162" s="3">
        <f t="shared" si="8"/>
        <v>0.82044159574100373</v>
      </c>
    </row>
    <row r="163" spans="1:6" x14ac:dyDescent="0.25">
      <c r="A163" s="1">
        <v>38899</v>
      </c>
      <c r="B163" s="3">
        <v>93.796700000000001</v>
      </c>
      <c r="C163" s="4">
        <f t="shared" si="6"/>
        <v>8.9183452257761697E-3</v>
      </c>
      <c r="D163" s="4" cm="1">
        <f t="array" ref="D163">PRODUCT(1+C152:C163) - 1</f>
        <v>5.1889811764648686E-2</v>
      </c>
      <c r="E163" s="4">
        <f t="shared" si="7"/>
        <v>7.0488298250960549E-2</v>
      </c>
      <c r="F163" s="3">
        <f t="shared" si="8"/>
        <v>0.43680742092860936</v>
      </c>
    </row>
    <row r="164" spans="1:6" x14ac:dyDescent="0.25">
      <c r="A164" s="1">
        <v>38930</v>
      </c>
      <c r="B164" s="3">
        <v>95.843581999999998</v>
      </c>
      <c r="C164" s="4">
        <f t="shared" si="6"/>
        <v>2.1822537466669845E-2</v>
      </c>
      <c r="D164" s="4" cm="1">
        <f t="array" ref="D164">PRODUCT(1+C153:C164) - 1</f>
        <v>8.5016773829766468E-2</v>
      </c>
      <c r="E164" s="4">
        <f t="shared" si="7"/>
        <v>7.0734504272438062E-2</v>
      </c>
      <c r="F164" s="3">
        <f t="shared" si="8"/>
        <v>0.90361520854924327</v>
      </c>
    </row>
    <row r="165" spans="1:6" x14ac:dyDescent="0.25">
      <c r="A165" s="1">
        <v>38961</v>
      </c>
      <c r="B165" s="3">
        <v>98.000495999999998</v>
      </c>
      <c r="C165" s="4">
        <f t="shared" si="6"/>
        <v>2.2504522003361727E-2</v>
      </c>
      <c r="D165" s="4" cm="1">
        <f t="array" ref="D165">PRODUCT(1+C154:C165) - 1</f>
        <v>0.10528657358689464</v>
      </c>
      <c r="E165" s="4">
        <f t="shared" si="7"/>
        <v>7.2260779649498147E-2</v>
      </c>
      <c r="F165" s="3">
        <f t="shared" si="8"/>
        <v>1.1650382682728126</v>
      </c>
    </row>
    <row r="166" spans="1:6" x14ac:dyDescent="0.25">
      <c r="A166" s="1">
        <v>38991</v>
      </c>
      <c r="B166" s="3">
        <v>101.533737</v>
      </c>
      <c r="C166" s="4">
        <f t="shared" si="6"/>
        <v>3.6053297118006533E-2</v>
      </c>
      <c r="D166" s="4" cm="1">
        <f t="array" ref="D166">PRODUCT(1+C155:C166) - 1</f>
        <v>0.16790410522450538</v>
      </c>
      <c r="E166" s="4">
        <f t="shared" si="7"/>
        <v>7.0037096789174108E-2</v>
      </c>
      <c r="F166" s="3">
        <f t="shared" si="8"/>
        <v>2.0960906712968921</v>
      </c>
    </row>
    <row r="167" spans="1:6" x14ac:dyDescent="0.25">
      <c r="A167" s="1">
        <v>39022</v>
      </c>
      <c r="B167" s="3">
        <v>103.552734</v>
      </c>
      <c r="C167" s="4">
        <f t="shared" si="6"/>
        <v>1.9884986603024402E-2</v>
      </c>
      <c r="D167" s="4" cm="1">
        <f t="array" ref="D167">PRODUCT(1+C156:C167) - 1</f>
        <v>0.14097892878558982</v>
      </c>
      <c r="E167" s="4">
        <f t="shared" si="7"/>
        <v>6.220796104869146E-2</v>
      </c>
      <c r="F167" s="3">
        <f t="shared" si="8"/>
        <v>1.9270673200775394</v>
      </c>
    </row>
    <row r="168" spans="1:6" x14ac:dyDescent="0.25">
      <c r="A168" s="1">
        <v>39052</v>
      </c>
      <c r="B168" s="3">
        <v>104.355949</v>
      </c>
      <c r="C168" s="4">
        <f t="shared" si="6"/>
        <v>7.7565793675713479E-3</v>
      </c>
      <c r="D168" s="4" cm="1">
        <f t="array" ref="D168">PRODUCT(1+C157:C168) - 1</f>
        <v>0.15814029718594202</v>
      </c>
      <c r="E168" s="4">
        <f t="shared" si="7"/>
        <v>5.9111240600512337E-2</v>
      </c>
      <c r="F168" s="3">
        <f t="shared" si="8"/>
        <v>2.3183458136514603</v>
      </c>
    </row>
    <row r="169" spans="1:6" x14ac:dyDescent="0.25">
      <c r="A169" s="1">
        <v>39083</v>
      </c>
      <c r="B169" s="3">
        <v>106.515694</v>
      </c>
      <c r="C169" s="4">
        <f t="shared" si="6"/>
        <v>2.0695945182770625E-2</v>
      </c>
      <c r="D169" s="4" cm="1">
        <f t="array" ref="D169">PRODUCT(1+C158:C169) - 1</f>
        <v>0.14830033791278452</v>
      </c>
      <c r="E169" s="4">
        <f t="shared" si="7"/>
        <v>5.6975789318066239E-2</v>
      </c>
      <c r="F169" s="3">
        <f t="shared" si="8"/>
        <v>2.2325331414487493</v>
      </c>
    </row>
    <row r="170" spans="1:6" x14ac:dyDescent="0.25">
      <c r="A170" s="1">
        <v>39114</v>
      </c>
      <c r="B170" s="3">
        <v>104.42609400000001</v>
      </c>
      <c r="C170" s="4">
        <f t="shared" si="6"/>
        <v>-1.9617766373469681E-2</v>
      </c>
      <c r="D170" s="4" cm="1">
        <f t="array" ref="D170">PRODUCT(1+C159:C170) - 1</f>
        <v>0.11936429563835182</v>
      </c>
      <c r="E170" s="4">
        <f t="shared" si="7"/>
        <v>6.4959028421515838E-2</v>
      </c>
      <c r="F170" s="3">
        <f t="shared" si="8"/>
        <v>1.5127119051214835</v>
      </c>
    </row>
    <row r="171" spans="1:6" x14ac:dyDescent="0.25">
      <c r="A171" s="1">
        <v>39142</v>
      </c>
      <c r="B171" s="3">
        <v>105.218964</v>
      </c>
      <c r="C171" s="4">
        <f t="shared" si="6"/>
        <v>7.5926425056174196E-3</v>
      </c>
      <c r="D171" s="4" cm="1">
        <f t="array" ref="D171">PRODUCT(1+C160:C171) - 1</f>
        <v>0.11396375360018363</v>
      </c>
      <c r="E171" s="4">
        <f t="shared" si="7"/>
        <v>6.4906822321335669E-2</v>
      </c>
      <c r="F171" s="3">
        <f t="shared" si="8"/>
        <v>1.4307240792106712</v>
      </c>
    </row>
    <row r="172" spans="1:6" x14ac:dyDescent="0.25">
      <c r="A172" s="1">
        <v>39173</v>
      </c>
      <c r="B172" s="3">
        <v>110.315567</v>
      </c>
      <c r="C172" s="4">
        <f t="shared" si="6"/>
        <v>4.8438064834016137E-2</v>
      </c>
      <c r="D172" s="4" cm="1">
        <f t="array" ref="D172">PRODUCT(1+C161:C172) - 1</f>
        <v>0.14878479312706716</v>
      </c>
      <c r="E172" s="4">
        <f t="shared" si="7"/>
        <v>7.5764802449789045E-2</v>
      </c>
      <c r="F172" s="3">
        <f t="shared" si="8"/>
        <v>1.6852785066216809</v>
      </c>
    </row>
    <row r="173" spans="1:6" x14ac:dyDescent="0.25">
      <c r="A173" s="1">
        <v>39203</v>
      </c>
      <c r="B173" s="3">
        <v>114.05742600000001</v>
      </c>
      <c r="C173" s="4">
        <f t="shared" si="6"/>
        <v>3.3919591783451608E-2</v>
      </c>
      <c r="D173" s="4" cm="1">
        <f t="array" ref="D173">PRODUCT(1+C162:C173) - 1</f>
        <v>0.22463817599652458</v>
      </c>
      <c r="E173" s="4">
        <f t="shared" si="7"/>
        <v>6.3071479166549996E-2</v>
      </c>
      <c r="F173" s="3">
        <f t="shared" si="8"/>
        <v>3.2271032594471194</v>
      </c>
    </row>
    <row r="174" spans="1:6" x14ac:dyDescent="0.25">
      <c r="A174" s="1">
        <v>39234</v>
      </c>
      <c r="B174" s="3">
        <v>111.907555</v>
      </c>
      <c r="C174" s="4">
        <f t="shared" si="6"/>
        <v>-1.8849022596740039E-2</v>
      </c>
      <c r="D174" s="4" cm="1">
        <f t="array" ref="D174">PRODUCT(1+C163:C174) - 1</f>
        <v>0.20372662587130042</v>
      </c>
      <c r="E174" s="4">
        <f t="shared" si="7"/>
        <v>7.0530504958169787E-2</v>
      </c>
      <c r="F174" s="3">
        <f t="shared" si="8"/>
        <v>2.5893282059955838</v>
      </c>
    </row>
    <row r="175" spans="1:6" x14ac:dyDescent="0.25">
      <c r="A175" s="1">
        <v>39264</v>
      </c>
      <c r="B175" s="3">
        <v>108.870857</v>
      </c>
      <c r="C175" s="4">
        <f t="shared" si="6"/>
        <v>-2.713577291542113E-2</v>
      </c>
      <c r="D175" s="4" cm="1">
        <f t="array" ref="D175">PRODUCT(1+C164:C175) - 1</f>
        <v>0.16071095251751943</v>
      </c>
      <c r="E175" s="4">
        <f t="shared" si="7"/>
        <v>8.2538708909806427E-2</v>
      </c>
      <c r="F175" s="3">
        <f t="shared" si="8"/>
        <v>1.6914603385676685</v>
      </c>
    </row>
    <row r="176" spans="1:6" x14ac:dyDescent="0.25">
      <c r="A176" s="1">
        <v>39295</v>
      </c>
      <c r="B176" s="3">
        <v>110.268005</v>
      </c>
      <c r="C176" s="4">
        <f t="shared" si="6"/>
        <v>1.2833076164726176E-2</v>
      </c>
      <c r="D176" s="4" cm="1">
        <f t="array" ref="D176">PRODUCT(1+C165:C176) - 1</f>
        <v>0.15049962343853207</v>
      </c>
      <c r="E176" s="4">
        <f t="shared" si="7"/>
        <v>8.194884426085787E-2</v>
      </c>
      <c r="F176" s="3">
        <f t="shared" si="8"/>
        <v>1.5790292664363863</v>
      </c>
    </row>
    <row r="177" spans="1:6" x14ac:dyDescent="0.25">
      <c r="A177" s="1">
        <v>39326</v>
      </c>
      <c r="B177" s="3">
        <v>113.996208</v>
      </c>
      <c r="C177" s="4">
        <f t="shared" si="6"/>
        <v>3.3810378631589311E-2</v>
      </c>
      <c r="D177" s="4" cm="1">
        <f t="array" ref="D177">PRODUCT(1+C166:C177) - 1</f>
        <v>0.16322072492367834</v>
      </c>
      <c r="E177" s="4">
        <f t="shared" si="7"/>
        <v>8.4275722429910799E-2</v>
      </c>
      <c r="F177" s="3">
        <f t="shared" si="8"/>
        <v>1.6863780081134898</v>
      </c>
    </row>
    <row r="178" spans="1:6" x14ac:dyDescent="0.25">
      <c r="A178" s="1">
        <v>39356</v>
      </c>
      <c r="B178" s="3">
        <v>116.090813</v>
      </c>
      <c r="C178" s="4">
        <f t="shared" si="6"/>
        <v>1.8374339258723449E-2</v>
      </c>
      <c r="D178" s="4" cm="1">
        <f t="array" ref="D178">PRODUCT(1+C167:C178) - 1</f>
        <v>0.14337181344955363</v>
      </c>
      <c r="E178" s="4">
        <f t="shared" si="7"/>
        <v>8.0769662814744736E-2</v>
      </c>
      <c r="F178" s="3">
        <f t="shared" si="8"/>
        <v>1.5138334021524793</v>
      </c>
    </row>
    <row r="179" spans="1:6" x14ac:dyDescent="0.25">
      <c r="A179" s="1">
        <v>39387</v>
      </c>
      <c r="B179" s="3">
        <v>111.594368</v>
      </c>
      <c r="C179" s="4">
        <f t="shared" si="6"/>
        <v>-3.8732134643591376E-2</v>
      </c>
      <c r="D179" s="4" cm="1">
        <f t="array" ref="D179">PRODUCT(1+C168:C179) - 1</f>
        <v>7.7657379862129616E-2</v>
      </c>
      <c r="E179" s="4">
        <f t="shared" si="7"/>
        <v>9.4255867650656272E-2</v>
      </c>
      <c r="F179" s="3">
        <f t="shared" si="8"/>
        <v>0.60004094463116242</v>
      </c>
    </row>
    <row r="180" spans="1:6" x14ac:dyDescent="0.25">
      <c r="A180" s="1">
        <v>39417</v>
      </c>
      <c r="B180" s="3">
        <v>109.755211</v>
      </c>
      <c r="C180" s="4">
        <f t="shared" si="6"/>
        <v>-1.6480733149543902E-2</v>
      </c>
      <c r="D180" s="4" cm="1">
        <f t="array" ref="D180">PRODUCT(1+C169:C180) - 1</f>
        <v>5.173889990689462E-2</v>
      </c>
      <c r="E180" s="4">
        <f t="shared" si="7"/>
        <v>9.7004905222673507E-2</v>
      </c>
      <c r="F180" s="3">
        <f t="shared" si="8"/>
        <v>0.31584897523030842</v>
      </c>
    </row>
    <row r="181" spans="1:6" x14ac:dyDescent="0.25">
      <c r="A181" s="1">
        <v>39448</v>
      </c>
      <c r="B181" s="3">
        <v>103.66658</v>
      </c>
      <c r="C181" s="4">
        <f t="shared" si="6"/>
        <v>-5.5474641655055557E-2</v>
      </c>
      <c r="D181" s="4" cm="1">
        <f t="array" ref="D181">PRODUCT(1+C170:C181) - 1</f>
        <v>-2.6748302461419349E-2</v>
      </c>
      <c r="E181" s="4">
        <f t="shared" si="7"/>
        <v>0.11194664953723379</v>
      </c>
      <c r="F181" s="3">
        <f t="shared" si="8"/>
        <v>-0.42742058524498189</v>
      </c>
    </row>
    <row r="182" spans="1:6" x14ac:dyDescent="0.25">
      <c r="A182" s="1">
        <v>39479</v>
      </c>
      <c r="B182" s="3">
        <v>100.987602</v>
      </c>
      <c r="C182" s="4">
        <f t="shared" si="6"/>
        <v>-2.5842253115709979E-2</v>
      </c>
      <c r="D182" s="4" cm="1">
        <f t="array" ref="D182">PRODUCT(1+C171:C182) - 1</f>
        <v>-3.2927517139538121E-2</v>
      </c>
      <c r="E182" s="4">
        <f t="shared" si="7"/>
        <v>0.11319491566488396</v>
      </c>
      <c r="F182" s="3">
        <f t="shared" si="8"/>
        <v>-0.47729632397525501</v>
      </c>
    </row>
    <row r="183" spans="1:6" x14ac:dyDescent="0.25">
      <c r="A183" s="1">
        <v>39508</v>
      </c>
      <c r="B183" s="3">
        <v>99.591469000000004</v>
      </c>
      <c r="C183" s="4">
        <f t="shared" si="6"/>
        <v>-1.3824796037834375E-2</v>
      </c>
      <c r="D183" s="4" cm="1">
        <f t="array" ref="D183">PRODUCT(1+C172:C183) - 1</f>
        <v>-5.348365718560022E-2</v>
      </c>
      <c r="E183" s="4">
        <f t="shared" si="7"/>
        <v>0.11318008310474748</v>
      </c>
      <c r="F183" s="3">
        <f t="shared" si="8"/>
        <v>-0.65898217371490631</v>
      </c>
    </row>
    <row r="184" spans="1:6" x14ac:dyDescent="0.25">
      <c r="A184" s="1">
        <v>39539</v>
      </c>
      <c r="B184" s="3">
        <v>104.854782</v>
      </c>
      <c r="C184" s="4">
        <f t="shared" si="6"/>
        <v>5.2849034689909091E-2</v>
      </c>
      <c r="D184" s="4" cm="1">
        <f t="array" ref="D184">PRODUCT(1+C173:C184) - 1</f>
        <v>-4.9501490573855222E-2</v>
      </c>
      <c r="E184" s="4">
        <f t="shared" si="7"/>
        <v>0.11547563119164912</v>
      </c>
      <c r="F184" s="3">
        <f t="shared" si="8"/>
        <v>-0.61139731253498386</v>
      </c>
    </row>
    <row r="185" spans="1:6" x14ac:dyDescent="0.25">
      <c r="A185" s="1">
        <v>39569</v>
      </c>
      <c r="B185" s="3">
        <v>106.43982699999999</v>
      </c>
      <c r="C185" s="4">
        <f t="shared" si="6"/>
        <v>1.5116573319469584E-2</v>
      </c>
      <c r="D185" s="4" cm="1">
        <f t="array" ref="D185">PRODUCT(1+C174:C185) - 1</f>
        <v>-6.6787400585385903E-2</v>
      </c>
      <c r="E185" s="4">
        <f t="shared" si="7"/>
        <v>0.11020125704908686</v>
      </c>
      <c r="F185" s="3">
        <f t="shared" si="8"/>
        <v>-0.79751722383927337</v>
      </c>
    </row>
    <row r="186" spans="1:6" x14ac:dyDescent="0.25">
      <c r="A186" s="1">
        <v>39600</v>
      </c>
      <c r="B186" s="3">
        <v>97.058539999999994</v>
      </c>
      <c r="C186" s="4">
        <f t="shared" si="6"/>
        <v>-8.8136999696551532E-2</v>
      </c>
      <c r="D186" s="4" cm="1">
        <f t="array" ref="D186">PRODUCT(1+C175:C186) - 1</f>
        <v>-0.13269001364563815</v>
      </c>
      <c r="E186" s="4">
        <f t="shared" si="7"/>
        <v>0.13782768988157645</v>
      </c>
      <c r="F186" s="3">
        <f t="shared" si="8"/>
        <v>-1.1158136204544731</v>
      </c>
    </row>
    <row r="187" spans="1:6" x14ac:dyDescent="0.25">
      <c r="A187" s="1">
        <v>39630</v>
      </c>
      <c r="B187" s="3">
        <v>96.667502999999996</v>
      </c>
      <c r="C187" s="4">
        <f t="shared" si="6"/>
        <v>-4.0288778298127603E-3</v>
      </c>
      <c r="D187" s="4" cm="1">
        <f t="array" ref="D187">PRODUCT(1+C176:C187) - 1</f>
        <v>-0.11209018038684104</v>
      </c>
      <c r="E187" s="4">
        <f t="shared" si="7"/>
        <v>0.13681966346117097</v>
      </c>
      <c r="F187" s="3">
        <f t="shared" si="8"/>
        <v>-0.97347250400626839</v>
      </c>
    </row>
    <row r="188" spans="1:6" x14ac:dyDescent="0.25">
      <c r="A188" s="1">
        <v>39661</v>
      </c>
      <c r="B188" s="3">
        <v>98.161384999999996</v>
      </c>
      <c r="C188" s="4">
        <f t="shared" si="6"/>
        <v>1.5453818021967436E-2</v>
      </c>
      <c r="D188" s="4" cm="1">
        <f t="array" ref="D188">PRODUCT(1+C177:C188) - 1</f>
        <v>-0.10979268192981284</v>
      </c>
      <c r="E188" s="4">
        <f t="shared" si="7"/>
        <v>0.13730281181967541</v>
      </c>
      <c r="F188" s="3">
        <f t="shared" si="8"/>
        <v>-0.95331392121611314</v>
      </c>
    </row>
    <row r="189" spans="1:6" x14ac:dyDescent="0.25">
      <c r="A189" s="1">
        <v>39692</v>
      </c>
      <c r="B189" s="3">
        <v>88.405463999999995</v>
      </c>
      <c r="C189" s="4">
        <f t="shared" si="6"/>
        <v>-9.9386545941665405E-2</v>
      </c>
      <c r="D189" s="4" cm="1">
        <f t="array" ref="D189">PRODUCT(1+C178:C189) - 1</f>
        <v>-0.22448767769538436</v>
      </c>
      <c r="E189" s="4">
        <f t="shared" si="7"/>
        <v>0.15549450322596944</v>
      </c>
      <c r="F189" s="3">
        <f t="shared" si="8"/>
        <v>-1.5793978089276166</v>
      </c>
    </row>
    <row r="190" spans="1:6" x14ac:dyDescent="0.25">
      <c r="A190" s="1">
        <v>39722</v>
      </c>
      <c r="B190" s="3">
        <v>74.229225</v>
      </c>
      <c r="C190" s="4">
        <f t="shared" si="6"/>
        <v>-0.16035478304825135</v>
      </c>
      <c r="D190" s="4" cm="1">
        <f t="array" ref="D190">PRODUCT(1+C179:C190) - 1</f>
        <v>-0.36059346056952846</v>
      </c>
      <c r="E190" s="4">
        <f t="shared" si="7"/>
        <v>0.20286625217082094</v>
      </c>
      <c r="F190" s="3">
        <f t="shared" si="8"/>
        <v>-1.8815029926620241</v>
      </c>
    </row>
    <row r="191" spans="1:6" x14ac:dyDescent="0.25">
      <c r="A191" s="1">
        <v>39753</v>
      </c>
      <c r="B191" s="3">
        <v>69.062400999999994</v>
      </c>
      <c r="C191" s="4">
        <f t="shared" si="6"/>
        <v>-6.9606330929630533E-2</v>
      </c>
      <c r="D191" s="4" cm="1">
        <f t="array" ref="D191">PRODUCT(1+C180:C191) - 1</f>
        <v>-0.3811300495021398</v>
      </c>
      <c r="E191" s="4">
        <f t="shared" si="7"/>
        <v>0.20582962469200708</v>
      </c>
      <c r="F191" s="3">
        <f t="shared" si="8"/>
        <v>-1.9541892966282977</v>
      </c>
    </row>
    <row r="192" spans="1:6" x14ac:dyDescent="0.25">
      <c r="A192" s="1">
        <v>39783</v>
      </c>
      <c r="B192" s="3">
        <v>69.177375999999995</v>
      </c>
      <c r="C192" s="4">
        <f t="shared" si="6"/>
        <v>1.6647987665532327E-3</v>
      </c>
      <c r="D192" s="4" cm="1">
        <f t="array" ref="D192">PRODUCT(1+C181:C192) - 1</f>
        <v>-0.36971214970376209</v>
      </c>
      <c r="E192" s="4">
        <f t="shared" si="7"/>
        <v>0.20862961819059833</v>
      </c>
      <c r="F192" s="3">
        <f t="shared" si="8"/>
        <v>-1.8732342660318093</v>
      </c>
    </row>
    <row r="193" spans="1:6" x14ac:dyDescent="0.25">
      <c r="A193" s="1">
        <v>39814</v>
      </c>
      <c r="B193" s="3">
        <v>64.012375000000006</v>
      </c>
      <c r="C193" s="4">
        <f t="shared" si="6"/>
        <v>-7.4663152878189365E-2</v>
      </c>
      <c r="D193" s="4" cm="1">
        <f t="array" ref="D193">PRODUCT(1+C182:C193) - 1</f>
        <v>-0.38251676673427437</v>
      </c>
      <c r="E193" s="4">
        <f t="shared" si="7"/>
        <v>0.21145055101533802</v>
      </c>
      <c r="F193" s="3">
        <f t="shared" si="8"/>
        <v>-1.9087997869771318</v>
      </c>
    </row>
    <row r="194" spans="1:6" x14ac:dyDescent="0.25">
      <c r="A194" s="1">
        <v>39845</v>
      </c>
      <c r="B194" s="3">
        <v>57.134307999999997</v>
      </c>
      <c r="C194" s="4">
        <f t="shared" si="6"/>
        <v>-0.10744902059953265</v>
      </c>
      <c r="D194" s="4" cm="1">
        <f t="array" ref="D194">PRODUCT(1+C183:C194) - 1</f>
        <v>-0.43424433426986409</v>
      </c>
      <c r="E194" s="4">
        <f t="shared" si="7"/>
        <v>0.22200012535657376</v>
      </c>
      <c r="F194" s="3">
        <f t="shared" si="8"/>
        <v>-2.0510994466264192</v>
      </c>
    </row>
    <row r="195" spans="1:6" x14ac:dyDescent="0.25">
      <c r="A195" s="1">
        <v>39873</v>
      </c>
      <c r="B195" s="3">
        <v>61.454365000000003</v>
      </c>
      <c r="C195" s="4">
        <f t="shared" si="6"/>
        <v>7.5612309857677973E-2</v>
      </c>
      <c r="D195" s="4" cm="1">
        <f t="array" ref="D195">PRODUCT(1+C184:C195) - 1</f>
        <v>-0.38293545002333462</v>
      </c>
      <c r="E195" s="4">
        <f t="shared" si="7"/>
        <v>0.25148023100238642</v>
      </c>
      <c r="F195" s="3">
        <f t="shared" si="8"/>
        <v>-1.6066290714497575</v>
      </c>
    </row>
    <row r="196" spans="1:6" x14ac:dyDescent="0.25">
      <c r="A196" s="1">
        <v>39904</v>
      </c>
      <c r="B196" s="3">
        <v>68.043159000000003</v>
      </c>
      <c r="C196" s="4">
        <f t="shared" ref="C196:C259" si="9">B196/B195-1</f>
        <v>0.10721441837369894</v>
      </c>
      <c r="D196" s="4" cm="1">
        <f t="array" ref="D196">PRODUCT(1+C185:C196) - 1</f>
        <v>-0.35107242891411472</v>
      </c>
      <c r="E196" s="4">
        <f t="shared" si="7"/>
        <v>0.27720893649373179</v>
      </c>
      <c r="F196" s="3">
        <f t="shared" si="8"/>
        <v>-1.3425700975644059</v>
      </c>
    </row>
    <row r="197" spans="1:6" x14ac:dyDescent="0.25">
      <c r="A197" s="1">
        <v>39934</v>
      </c>
      <c r="B197" s="3">
        <v>72.020538000000002</v>
      </c>
      <c r="C197" s="4">
        <f t="shared" si="9"/>
        <v>5.8453767556559288E-2</v>
      </c>
      <c r="D197" s="4" cm="1">
        <f t="array" ref="D197">PRODUCT(1+C186:C197) - 1</f>
        <v>-0.32336851693680357</v>
      </c>
      <c r="E197" s="4">
        <f t="shared" si="7"/>
        <v>0.28846823390966136</v>
      </c>
      <c r="F197" s="3">
        <f t="shared" si="8"/>
        <v>-1.1941298085690768</v>
      </c>
    </row>
    <row r="198" spans="1:6" x14ac:dyDescent="0.25">
      <c r="A198" s="1">
        <v>39965</v>
      </c>
      <c r="B198" s="3">
        <v>71.569076999999993</v>
      </c>
      <c r="C198" s="4">
        <f t="shared" si="9"/>
        <v>-6.2685035760217112E-3</v>
      </c>
      <c r="D198" s="4" cm="1">
        <f t="array" ref="D198">PRODUCT(1+C187:C198) - 1</f>
        <v>-0.26261947686416864</v>
      </c>
      <c r="E198" s="4">
        <f t="shared" si="7"/>
        <v>0.28162370396447362</v>
      </c>
      <c r="F198" s="3">
        <f t="shared" si="8"/>
        <v>-1.0074417489372962</v>
      </c>
    </row>
    <row r="199" spans="1:6" x14ac:dyDescent="0.25">
      <c r="A199" s="1">
        <v>39995</v>
      </c>
      <c r="B199" s="3">
        <v>77.342979</v>
      </c>
      <c r="C199" s="4">
        <f t="shared" si="9"/>
        <v>8.0675932148740914E-2</v>
      </c>
      <c r="D199" s="4" cm="1">
        <f t="array" ref="D199">PRODUCT(1+C188:C199) - 1</f>
        <v>-0.19990713942409355</v>
      </c>
      <c r="E199" s="4">
        <f t="shared" si="7"/>
        <v>0.29966344731392353</v>
      </c>
      <c r="F199" s="3">
        <f t="shared" si="8"/>
        <v>-0.73751784345112126</v>
      </c>
    </row>
    <row r="200" spans="1:6" x14ac:dyDescent="0.25">
      <c r="A200" s="1">
        <v>40026</v>
      </c>
      <c r="B200" s="3">
        <v>80.199989000000002</v>
      </c>
      <c r="C200" s="4">
        <f t="shared" si="9"/>
        <v>3.6939487422639861E-2</v>
      </c>
      <c r="D200" s="4" cm="1">
        <f t="array" ref="D200">PRODUCT(1+C189:C200) - 1</f>
        <v>-0.18297822509329897</v>
      </c>
      <c r="E200" s="4">
        <f t="shared" si="7"/>
        <v>0.30279062646884919</v>
      </c>
      <c r="F200" s="3">
        <f t="shared" si="8"/>
        <v>-0.67399122447502302</v>
      </c>
    </row>
    <row r="201" spans="1:6" x14ac:dyDescent="0.25">
      <c r="A201" s="1">
        <v>40057</v>
      </c>
      <c r="B201" s="3">
        <v>82.649985999999998</v>
      </c>
      <c r="C201" s="4">
        <f t="shared" si="9"/>
        <v>3.054859521240072E-2</v>
      </c>
      <c r="D201" s="4" cm="1">
        <f t="array" ref="D201">PRODUCT(1+C190:C201) - 1</f>
        <v>-6.5103193169145923E-2</v>
      </c>
      <c r="E201" s="4">
        <f t="shared" si="7"/>
        <v>0.29000473753599676</v>
      </c>
      <c r="F201" s="3">
        <f t="shared" si="8"/>
        <v>-0.297247534304318</v>
      </c>
    </row>
    <row r="202" spans="1:6" x14ac:dyDescent="0.25">
      <c r="A202" s="1">
        <v>40087</v>
      </c>
      <c r="B202" s="3">
        <v>81.447128000000006</v>
      </c>
      <c r="C202" s="4">
        <f t="shared" si="9"/>
        <v>-1.4553638278898107E-2</v>
      </c>
      <c r="D202" s="4" cm="1">
        <f t="array" ref="D202">PRODUCT(1+C191:C202) - 1</f>
        <v>9.723802181687935E-2</v>
      </c>
      <c r="E202" s="4">
        <f t="shared" si="7"/>
        <v>0.23467407363686157</v>
      </c>
      <c r="F202" s="3">
        <f t="shared" si="8"/>
        <v>0.32444155690882387</v>
      </c>
    </row>
    <row r="203" spans="1:6" x14ac:dyDescent="0.25">
      <c r="A203" s="1">
        <v>40118</v>
      </c>
      <c r="B203" s="3">
        <v>86.464843999999999</v>
      </c>
      <c r="C203" s="4">
        <f t="shared" si="9"/>
        <v>6.1607034197694421E-2</v>
      </c>
      <c r="D203" s="4" cm="1">
        <f t="array" ref="D203">PRODUCT(1+C192:C203) - 1</f>
        <v>0.25198143632452097</v>
      </c>
      <c r="E203" s="4">
        <f t="shared" si="7"/>
        <v>0.22256014912144984</v>
      </c>
      <c r="F203" s="3">
        <f t="shared" si="8"/>
        <v>1.0373889361411699</v>
      </c>
    </row>
    <row r="204" spans="1:6" x14ac:dyDescent="0.25">
      <c r="A204" s="1">
        <v>40148</v>
      </c>
      <c r="B204" s="3">
        <v>87.644547000000003</v>
      </c>
      <c r="C204" s="4">
        <f t="shared" si="9"/>
        <v>1.3643730161590373E-2</v>
      </c>
      <c r="D204" s="4" cm="1">
        <f t="array" ref="D204">PRODUCT(1+C193:C204) - 1</f>
        <v>0.26695390990256729</v>
      </c>
      <c r="E204" s="4">
        <f t="shared" si="7"/>
        <v>0.22175663138666296</v>
      </c>
      <c r="F204" s="3">
        <f t="shared" si="8"/>
        <v>1.1086654246379104</v>
      </c>
    </row>
    <row r="205" spans="1:6" x14ac:dyDescent="0.25">
      <c r="A205" s="1">
        <v>40179</v>
      </c>
      <c r="B205" s="3">
        <v>84.914023999999998</v>
      </c>
      <c r="C205" s="4">
        <f t="shared" si="9"/>
        <v>-3.1154510958907755E-2</v>
      </c>
      <c r="D205" s="4" cm="1">
        <f t="array" ref="D205">PRODUCT(1+C194:C205) - 1</f>
        <v>0.32652512893014807</v>
      </c>
      <c r="E205" s="4">
        <f t="shared" si="7"/>
        <v>0.20472098871550642</v>
      </c>
      <c r="F205" s="3">
        <f t="shared" si="8"/>
        <v>1.4919092118814776</v>
      </c>
    </row>
    <row r="206" spans="1:6" x14ac:dyDescent="0.25">
      <c r="A206" s="1">
        <v>40210</v>
      </c>
      <c r="B206" s="3">
        <v>87.562888999999998</v>
      </c>
      <c r="C206" s="4">
        <f t="shared" si="9"/>
        <v>3.1194670505781286E-2</v>
      </c>
      <c r="D206" s="4" cm="1">
        <f t="array" ref="D206">PRODUCT(1+C195:C206) - 1</f>
        <v>0.53257984677087622</v>
      </c>
      <c r="E206" s="4">
        <f t="shared" si="7"/>
        <v>0.14468832300455384</v>
      </c>
      <c r="F206" s="3">
        <f t="shared" si="8"/>
        <v>3.5350457877293815</v>
      </c>
    </row>
    <row r="207" spans="1:6" x14ac:dyDescent="0.25">
      <c r="A207" s="1">
        <v>40238</v>
      </c>
      <c r="B207" s="3">
        <v>92.512710999999996</v>
      </c>
      <c r="C207" s="4">
        <f t="shared" si="9"/>
        <v>5.6528765285485338E-2</v>
      </c>
      <c r="D207" s="4" cm="1">
        <f t="array" ref="D207">PRODUCT(1+C196:C207) - 1</f>
        <v>0.50538877100105095</v>
      </c>
      <c r="E207" s="4">
        <f t="shared" ref="E207:E270" si="10">_xlfn.STDEV.S(C196:C207)*SQRT(12)</f>
        <v>0.14032425900661336</v>
      </c>
      <c r="F207" s="3">
        <f t="shared" ref="F207:F270" si="11">(D207-I$2)/E207</f>
        <v>3.4512120315435042</v>
      </c>
    </row>
    <row r="208" spans="1:6" x14ac:dyDescent="0.25">
      <c r="A208" s="1">
        <v>40269</v>
      </c>
      <c r="B208" s="3">
        <v>94.330771999999996</v>
      </c>
      <c r="C208" s="4">
        <f t="shared" si="9"/>
        <v>1.9652013008244928E-2</v>
      </c>
      <c r="D208" s="4" cm="1">
        <f t="array" ref="D208">PRODUCT(1+C197:C208) - 1</f>
        <v>0.38633733921730506</v>
      </c>
      <c r="E208" s="4">
        <f t="shared" si="10"/>
        <v>0.1167850278413522</v>
      </c>
      <c r="F208" s="3">
        <f t="shared" si="11"/>
        <v>3.1274329078678256</v>
      </c>
    </row>
    <row r="209" spans="1:6" x14ac:dyDescent="0.25">
      <c r="A209" s="1">
        <v>40299</v>
      </c>
      <c r="B209" s="3">
        <v>86.835769999999997</v>
      </c>
      <c r="C209" s="4">
        <f t="shared" si="9"/>
        <v>-7.9454475364624355E-2</v>
      </c>
      <c r="D209" s="4" cm="1">
        <f t="array" ref="D209">PRODUCT(1+C198:C209) - 1</f>
        <v>0.20570843278066064</v>
      </c>
      <c r="E209" s="4">
        <f t="shared" si="10"/>
        <v>0.15338170696816369</v>
      </c>
      <c r="F209" s="3">
        <f t="shared" si="11"/>
        <v>1.2035883315536346</v>
      </c>
    </row>
    <row r="210" spans="1:6" x14ac:dyDescent="0.25">
      <c r="A210" s="1">
        <v>40330</v>
      </c>
      <c r="B210" s="3">
        <v>81.952904000000004</v>
      </c>
      <c r="C210" s="4">
        <f t="shared" si="9"/>
        <v>-5.6231043958037019E-2</v>
      </c>
      <c r="D210" s="4" cm="1">
        <f t="array" ref="D210">PRODUCT(1+C199:C210) - 1</f>
        <v>0.14508817823653142</v>
      </c>
      <c r="E210" s="4">
        <f t="shared" si="10"/>
        <v>0.16886836752900744</v>
      </c>
      <c r="F210" s="3">
        <f t="shared" si="11"/>
        <v>0.73422974385793882</v>
      </c>
    </row>
    <row r="211" spans="1:6" x14ac:dyDescent="0.25">
      <c r="A211" s="1">
        <v>40360</v>
      </c>
      <c r="B211" s="3">
        <v>87.966873000000007</v>
      </c>
      <c r="C211" s="4">
        <f t="shared" si="9"/>
        <v>7.3383232398939846E-2</v>
      </c>
      <c r="D211" s="4" cm="1">
        <f t="array" ref="D211">PRODUCT(1+C200:C211) - 1</f>
        <v>0.13736080685488017</v>
      </c>
      <c r="E211" s="4">
        <f t="shared" si="10"/>
        <v>0.16578340725581664</v>
      </c>
      <c r="F211" s="3">
        <f t="shared" si="11"/>
        <v>0.70128132108830854</v>
      </c>
    </row>
    <row r="212" spans="1:6" x14ac:dyDescent="0.25">
      <c r="A212" s="1">
        <v>40391</v>
      </c>
      <c r="B212" s="3">
        <v>84.010070999999996</v>
      </c>
      <c r="C212" s="4">
        <f t="shared" si="9"/>
        <v>-4.4980591727979302E-2</v>
      </c>
      <c r="D212" s="4" cm="1">
        <f t="array" ref="D212">PRODUCT(1+C201:C212) - 1</f>
        <v>4.7507263373814501E-2</v>
      </c>
      <c r="E212" s="4">
        <f t="shared" si="10"/>
        <v>0.17236369414119138</v>
      </c>
      <c r="F212" s="3">
        <f t="shared" si="11"/>
        <v>0.15320664543301701</v>
      </c>
    </row>
    <row r="213" spans="1:6" x14ac:dyDescent="0.25">
      <c r="A213" s="1">
        <v>40422</v>
      </c>
      <c r="B213" s="3">
        <v>91.046111999999994</v>
      </c>
      <c r="C213" s="4">
        <f t="shared" si="9"/>
        <v>8.3752351548423309E-2</v>
      </c>
      <c r="D213" s="4" cm="1">
        <f t="array" ref="D213">PRODUCT(1+C202:C213) - 1</f>
        <v>0.10158653868374556</v>
      </c>
      <c r="E213" s="4">
        <f t="shared" si="10"/>
        <v>0.18842454583653151</v>
      </c>
      <c r="F213" s="3">
        <f t="shared" si="11"/>
        <v>0.42715527494794647</v>
      </c>
    </row>
    <row r="214" spans="1:6" x14ac:dyDescent="0.25">
      <c r="A214" s="1">
        <v>40452</v>
      </c>
      <c r="B214" s="3">
        <v>95.030365000000003</v>
      </c>
      <c r="C214" s="4">
        <f t="shared" si="9"/>
        <v>4.3760825283785998E-2</v>
      </c>
      <c r="D214" s="4" cm="1">
        <f t="array" ref="D214">PRODUCT(1+C203:C214) - 1</f>
        <v>0.16677367678329924</v>
      </c>
      <c r="E214" s="4">
        <f t="shared" si="10"/>
        <v>0.18934227739252665</v>
      </c>
      <c r="F214" s="3">
        <f t="shared" si="11"/>
        <v>0.76936687774860879</v>
      </c>
    </row>
    <row r="215" spans="1:6" x14ac:dyDescent="0.25">
      <c r="A215" s="1">
        <v>40483</v>
      </c>
      <c r="B215" s="3">
        <v>95.030365000000003</v>
      </c>
      <c r="C215" s="4">
        <f t="shared" si="9"/>
        <v>0</v>
      </c>
      <c r="D215" s="4" cm="1">
        <f t="array" ref="D215">PRODUCT(1+C204:C215) - 1</f>
        <v>9.9063626368192326E-2</v>
      </c>
      <c r="E215" s="4">
        <f t="shared" si="10"/>
        <v>0.18245074889462443</v>
      </c>
      <c r="F215" s="3">
        <f t="shared" si="11"/>
        <v>0.42731327133779373</v>
      </c>
    </row>
    <row r="216" spans="1:6" x14ac:dyDescent="0.25">
      <c r="A216" s="1">
        <v>40513</v>
      </c>
      <c r="B216" s="3">
        <v>100.852936</v>
      </c>
      <c r="C216" s="4">
        <f t="shared" si="9"/>
        <v>6.1270637022176944E-2</v>
      </c>
      <c r="D216" s="4" cm="1">
        <f t="array" ref="D216">PRODUCT(1+C205:C216) - 1</f>
        <v>0.1507040592040485</v>
      </c>
      <c r="E216" s="4">
        <f t="shared" si="10"/>
        <v>0.18979199640596067</v>
      </c>
      <c r="F216" s="3">
        <f t="shared" si="11"/>
        <v>0.68287420786084374</v>
      </c>
    </row>
    <row r="217" spans="1:6" x14ac:dyDescent="0.25">
      <c r="A217" s="1">
        <v>40544</v>
      </c>
      <c r="B217" s="3">
        <v>103.74559000000001</v>
      </c>
      <c r="C217" s="4">
        <f t="shared" si="9"/>
        <v>2.8681901734620929E-2</v>
      </c>
      <c r="D217" s="4" cm="1">
        <f t="array" ref="D217">PRODUCT(1+C206:C217) - 1</f>
        <v>0.22177215391417615</v>
      </c>
      <c r="E217" s="4">
        <f t="shared" si="10"/>
        <v>0.18389724839733235</v>
      </c>
      <c r="F217" s="3">
        <f t="shared" si="11"/>
        <v>1.0912189043775118</v>
      </c>
    </row>
    <row r="218" spans="1:6" x14ac:dyDescent="0.25">
      <c r="A218" s="1">
        <v>40575</v>
      </c>
      <c r="B218" s="3">
        <v>107.349419</v>
      </c>
      <c r="C218" s="4">
        <f t="shared" si="9"/>
        <v>3.473717774413343E-2</v>
      </c>
      <c r="D218" s="4" cm="1">
        <f t="array" ref="D218">PRODUCT(1+C207:C218) - 1</f>
        <v>0.2259693601475401</v>
      </c>
      <c r="E218" s="4">
        <f t="shared" si="10"/>
        <v>0.18420566403384922</v>
      </c>
      <c r="F218" s="3">
        <f t="shared" si="11"/>
        <v>1.1121773112790589</v>
      </c>
    </row>
    <row r="219" spans="1:6" x14ac:dyDescent="0.25">
      <c r="A219" s="1">
        <v>40603</v>
      </c>
      <c r="B219" s="3">
        <v>106.897942</v>
      </c>
      <c r="C219" s="4">
        <f t="shared" si="9"/>
        <v>-4.2056771634693124E-3</v>
      </c>
      <c r="D219" s="4" cm="1">
        <f t="array" ref="D219">PRODUCT(1+C208:C219) - 1</f>
        <v>0.15549464332528351</v>
      </c>
      <c r="E219" s="4">
        <f t="shared" si="10"/>
        <v>0.1804749855608902</v>
      </c>
      <c r="F219" s="3">
        <f t="shared" si="11"/>
        <v>0.74467186079890435</v>
      </c>
    </row>
    <row r="220" spans="1:6" x14ac:dyDescent="0.25">
      <c r="A220" s="1">
        <v>40634</v>
      </c>
      <c r="B220" s="3">
        <v>110.471687</v>
      </c>
      <c r="C220" s="4">
        <f t="shared" si="9"/>
        <v>3.3431373262546193E-2</v>
      </c>
      <c r="D220" s="4" cm="1">
        <f t="array" ref="D220">PRODUCT(1+C209:C220) - 1</f>
        <v>0.17110975196937916</v>
      </c>
      <c r="E220" s="4">
        <f t="shared" si="10"/>
        <v>0.18152173012377279</v>
      </c>
      <c r="F220" s="3">
        <f t="shared" si="11"/>
        <v>0.82640106981733363</v>
      </c>
    </row>
    <row r="221" spans="1:6" x14ac:dyDescent="0.25">
      <c r="A221" s="1">
        <v>40664</v>
      </c>
      <c r="B221" s="3">
        <v>109.232788</v>
      </c>
      <c r="C221" s="4">
        <f t="shared" si="9"/>
        <v>-1.1214629138414423E-2</v>
      </c>
      <c r="D221" s="4" cm="1">
        <f t="array" ref="D221">PRODUCT(1+C210:C221) - 1</f>
        <v>0.25792387169481001</v>
      </c>
      <c r="E221" s="4">
        <f t="shared" si="10"/>
        <v>0.15367632600878139</v>
      </c>
      <c r="F221" s="3">
        <f t="shared" si="11"/>
        <v>1.5410563087074152</v>
      </c>
    </row>
    <row r="222" spans="1:6" x14ac:dyDescent="0.25">
      <c r="A222" s="1">
        <v>40695</v>
      </c>
      <c r="B222" s="3">
        <v>106.860283</v>
      </c>
      <c r="C222" s="4">
        <f t="shared" si="9"/>
        <v>-2.1719714780144672E-2</v>
      </c>
      <c r="D222" s="4" cm="1">
        <f t="array" ref="D222">PRODUCT(1+C211:C222) - 1</f>
        <v>0.30392308001678625</v>
      </c>
      <c r="E222" s="4">
        <f t="shared" si="10"/>
        <v>0.13803069687049355</v>
      </c>
      <c r="F222" s="3">
        <f t="shared" si="11"/>
        <v>2.0489868299523493</v>
      </c>
    </row>
    <row r="223" spans="1:6" x14ac:dyDescent="0.25">
      <c r="A223" s="1">
        <v>40725</v>
      </c>
      <c r="B223" s="3">
        <v>105.241783</v>
      </c>
      <c r="C223" s="4">
        <f t="shared" si="9"/>
        <v>-1.5145945290075624E-2</v>
      </c>
      <c r="D223" s="4" cm="1">
        <f t="array" ref="D223">PRODUCT(1+C212:C223) - 1</f>
        <v>0.19637972126166137</v>
      </c>
      <c r="E223" s="4">
        <f t="shared" si="10"/>
        <v>0.13104416617583062</v>
      </c>
      <c r="F223" s="3">
        <f t="shared" si="11"/>
        <v>1.3375621851527291</v>
      </c>
    </row>
    <row r="224" spans="1:6" x14ac:dyDescent="0.25">
      <c r="A224" s="1">
        <v>40756</v>
      </c>
      <c r="B224" s="3">
        <v>99.456055000000006</v>
      </c>
      <c r="C224" s="4">
        <f t="shared" si="9"/>
        <v>-5.4975579423621079E-2</v>
      </c>
      <c r="D224" s="4" cm="1">
        <f t="array" ref="D224">PRODUCT(1+C213:C224) - 1</f>
        <v>0.18385871855768365</v>
      </c>
      <c r="E224" s="4">
        <f t="shared" si="10"/>
        <v>0.13636601911545865</v>
      </c>
      <c r="F224" s="3">
        <f t="shared" si="11"/>
        <v>1.1935430806987097</v>
      </c>
    </row>
    <row r="225" spans="1:6" x14ac:dyDescent="0.25">
      <c r="A225" s="1">
        <v>40787</v>
      </c>
      <c r="B225" s="3">
        <v>92.075385999999995</v>
      </c>
      <c r="C225" s="4">
        <f t="shared" si="9"/>
        <v>-7.4210353507385918E-2</v>
      </c>
      <c r="D225" s="4" cm="1">
        <f t="array" ref="D225">PRODUCT(1+C214:C225) - 1</f>
        <v>1.1304974780252275E-2</v>
      </c>
      <c r="E225" s="4">
        <f t="shared" si="10"/>
        <v>0.14073363098094357</v>
      </c>
      <c r="F225" s="3">
        <f t="shared" si="11"/>
        <v>-6.9599747775100376E-2</v>
      </c>
    </row>
    <row r="226" spans="1:6" x14ac:dyDescent="0.25">
      <c r="A226" s="1">
        <v>40817</v>
      </c>
      <c r="B226" s="3">
        <v>102.653496</v>
      </c>
      <c r="C226" s="4">
        <f t="shared" si="9"/>
        <v>0.11488531799367108</v>
      </c>
      <c r="D226" s="4" cm="1">
        <f t="array" ref="D226">PRODUCT(1+C215:C226) - 1</f>
        <v>8.021784405437149E-2</v>
      </c>
      <c r="E226" s="4">
        <f t="shared" si="10"/>
        <v>0.1771766000906505</v>
      </c>
      <c r="F226" s="3">
        <f t="shared" si="11"/>
        <v>0.33366620662166718</v>
      </c>
    </row>
    <row r="227" spans="1:6" x14ac:dyDescent="0.25">
      <c r="A227" s="1">
        <v>40848</v>
      </c>
      <c r="B227" s="3">
        <v>102.236328</v>
      </c>
      <c r="C227" s="4">
        <f t="shared" si="9"/>
        <v>-4.0638460087126793E-3</v>
      </c>
      <c r="D227" s="4" cm="1">
        <f t="array" ref="D227">PRODUCT(1+C216:C227) - 1</f>
        <v>7.5828005080270877E-2</v>
      </c>
      <c r="E227" s="4">
        <f t="shared" si="10"/>
        <v>0.17741391033871096</v>
      </c>
      <c r="F227" s="3">
        <f t="shared" si="11"/>
        <v>0.30847640399665699</v>
      </c>
    </row>
    <row r="228" spans="1:6" x14ac:dyDescent="0.25">
      <c r="A228" s="1">
        <v>40878</v>
      </c>
      <c r="B228" s="3">
        <v>102.653496</v>
      </c>
      <c r="C228" s="4">
        <f t="shared" si="9"/>
        <v>4.0804282407327364E-3</v>
      </c>
      <c r="D228" s="4" cm="1">
        <f t="array" ref="D228">PRODUCT(1+C217:C228) - 1</f>
        <v>1.7853322584480802E-2</v>
      </c>
      <c r="E228" s="4">
        <f t="shared" si="10"/>
        <v>0.16736393917970294</v>
      </c>
      <c r="F228" s="3">
        <f t="shared" si="11"/>
        <v>-1.939890654720524E-2</v>
      </c>
    </row>
    <row r="229" spans="1:6" x14ac:dyDescent="0.25">
      <c r="A229" s="1">
        <v>40909</v>
      </c>
      <c r="B229" s="3">
        <v>108.095253</v>
      </c>
      <c r="C229" s="4">
        <f t="shared" si="9"/>
        <v>5.3010927168033239E-2</v>
      </c>
      <c r="D229" s="4" cm="1">
        <f t="array" ref="D229">PRODUCT(1+C218:C229) - 1</f>
        <v>4.1926244768572873E-2</v>
      </c>
      <c r="E229" s="4">
        <f t="shared" si="10"/>
        <v>0.17317945582735164</v>
      </c>
      <c r="F229" s="3">
        <f t="shared" si="11"/>
        <v>0.12025817190080126</v>
      </c>
    </row>
    <row r="230" spans="1:6" x14ac:dyDescent="0.25">
      <c r="A230" s="1">
        <v>40940</v>
      </c>
      <c r="B230" s="3">
        <v>112.78718600000001</v>
      </c>
      <c r="C230" s="4">
        <f t="shared" si="9"/>
        <v>4.3405541592099306E-2</v>
      </c>
      <c r="D230" s="4" cm="1">
        <f t="array" ref="D230">PRODUCT(1+C219:C230) - 1</f>
        <v>5.065483400520332E-2</v>
      </c>
      <c r="E230" s="4">
        <f t="shared" si="10"/>
        <v>0.17503477763680364</v>
      </c>
      <c r="F230" s="3">
        <f t="shared" si="11"/>
        <v>0.16885121005226439</v>
      </c>
    </row>
    <row r="231" spans="1:6" x14ac:dyDescent="0.25">
      <c r="A231" s="1">
        <v>40969</v>
      </c>
      <c r="B231" s="3">
        <v>115.906898</v>
      </c>
      <c r="C231" s="4">
        <f t="shared" si="9"/>
        <v>2.7660163451546538E-2</v>
      </c>
      <c r="D231" s="4" cm="1">
        <f t="array" ref="D231">PRODUCT(1+C220:C231) - 1</f>
        <v>8.4276234242189663E-2</v>
      </c>
      <c r="E231" s="4">
        <f t="shared" si="10"/>
        <v>0.17604995033785176</v>
      </c>
      <c r="F231" s="3">
        <f t="shared" si="11"/>
        <v>0.35885403046663855</v>
      </c>
    </row>
    <row r="232" spans="1:6" x14ac:dyDescent="0.25">
      <c r="A232" s="1">
        <v>41000</v>
      </c>
      <c r="B232" s="3">
        <v>115.63762699999999</v>
      </c>
      <c r="C232" s="4">
        <f t="shared" si="9"/>
        <v>-2.3231663054256169E-3</v>
      </c>
      <c r="D232" s="4" cm="1">
        <f t="array" ref="D232">PRODUCT(1+C221:C232) - 1</f>
        <v>4.6762570032989226E-2</v>
      </c>
      <c r="E232" s="4">
        <f t="shared" si="10"/>
        <v>0.17401869540430931</v>
      </c>
      <c r="F232" s="3">
        <f t="shared" si="11"/>
        <v>0.14747018975958678</v>
      </c>
    </row>
    <row r="233" spans="1:6" x14ac:dyDescent="0.25">
      <c r="A233" s="1">
        <v>41030</v>
      </c>
      <c r="B233" s="3">
        <v>108.69296300000001</v>
      </c>
      <c r="C233" s="4">
        <f t="shared" si="9"/>
        <v>-6.0055400479637866E-2</v>
      </c>
      <c r="D233" s="4" cm="1">
        <f t="array" ref="D233">PRODUCT(1+C222:C233) - 1</f>
        <v>-4.9419685232240385E-3</v>
      </c>
      <c r="E233" s="4">
        <f t="shared" si="10"/>
        <v>0.18544638302598856</v>
      </c>
      <c r="F233" s="3">
        <f t="shared" si="11"/>
        <v>-0.1404285599874682</v>
      </c>
    </row>
    <row r="234" spans="1:6" x14ac:dyDescent="0.25">
      <c r="A234" s="1">
        <v>41061</v>
      </c>
      <c r="B234" s="3">
        <v>112.520798</v>
      </c>
      <c r="C234" s="4">
        <f t="shared" si="9"/>
        <v>3.5216953281510976E-2</v>
      </c>
      <c r="D234" s="4" cm="1">
        <f t="array" ref="D234">PRODUCT(1+C223:C234) - 1</f>
        <v>5.2971177326940122E-2</v>
      </c>
      <c r="E234" s="4">
        <f t="shared" si="10"/>
        <v>0.18661405521869809</v>
      </c>
      <c r="F234" s="3">
        <f t="shared" si="11"/>
        <v>0.1707865856598498</v>
      </c>
    </row>
    <row r="235" spans="1:6" x14ac:dyDescent="0.25">
      <c r="A235" s="1">
        <v>41091</v>
      </c>
      <c r="B235" s="3">
        <v>114.441772</v>
      </c>
      <c r="C235" s="4">
        <f t="shared" si="9"/>
        <v>1.7072168293722934E-2</v>
      </c>
      <c r="D235" s="4" cm="1">
        <f t="array" ref="D235">PRODUCT(1+C224:C235) - 1</f>
        <v>8.741764665845686E-2</v>
      </c>
      <c r="E235" s="4">
        <f t="shared" si="10"/>
        <v>0.18547998781010219</v>
      </c>
      <c r="F235" s="3">
        <f t="shared" si="11"/>
        <v>0.35754610209676135</v>
      </c>
    </row>
    <row r="236" spans="1:6" x14ac:dyDescent="0.25">
      <c r="A236" s="1">
        <v>41122</v>
      </c>
      <c r="B236" s="3">
        <v>117.308876</v>
      </c>
      <c r="C236" s="4">
        <f t="shared" si="9"/>
        <v>2.5052950071412727E-2</v>
      </c>
      <c r="D236" s="4" cm="1">
        <f t="array" ref="D236">PRODUCT(1+C225:C236) - 1</f>
        <v>0.17950461638559823</v>
      </c>
      <c r="E236" s="4">
        <f t="shared" si="10"/>
        <v>0.17250358551433925</v>
      </c>
      <c r="F236" s="3">
        <f t="shared" si="11"/>
        <v>0.91826854446704198</v>
      </c>
    </row>
    <row r="237" spans="1:6" x14ac:dyDescent="0.25">
      <c r="A237" s="1">
        <v>41153</v>
      </c>
      <c r="B237" s="3">
        <v>119.644043</v>
      </c>
      <c r="C237" s="4">
        <f t="shared" si="9"/>
        <v>1.9906140776593917E-2</v>
      </c>
      <c r="D237" s="4" cm="1">
        <f t="array" ref="D237">PRODUCT(1+C226:C237) - 1</f>
        <v>0.29941397150374227</v>
      </c>
      <c r="E237" s="4">
        <f t="shared" si="10"/>
        <v>0.14248187928380882</v>
      </c>
      <c r="F237" s="3">
        <f t="shared" si="11"/>
        <v>1.9533288927876247</v>
      </c>
    </row>
    <row r="238" spans="1:6" x14ac:dyDescent="0.25">
      <c r="A238" s="1">
        <v>41183</v>
      </c>
      <c r="B238" s="3">
        <v>118.093811</v>
      </c>
      <c r="C238" s="4">
        <f t="shared" si="9"/>
        <v>-1.2957034559589298E-2</v>
      </c>
      <c r="D238" s="4" cm="1">
        <f t="array" ref="D238">PRODUCT(1+C227:C238) - 1</f>
        <v>0.15041197427898645</v>
      </c>
      <c r="E238" s="4">
        <f t="shared" si="10"/>
        <v>0.10471521994282411</v>
      </c>
      <c r="F238" s="3">
        <f t="shared" si="11"/>
        <v>1.234891874835315</v>
      </c>
    </row>
    <row r="239" spans="1:6" x14ac:dyDescent="0.25">
      <c r="A239" s="1">
        <v>41214</v>
      </c>
      <c r="B239" s="3">
        <v>118.76223</v>
      </c>
      <c r="C239" s="4">
        <f t="shared" si="9"/>
        <v>5.6600679945877364E-3</v>
      </c>
      <c r="D239" s="4" cm="1">
        <f t="array" ref="D239">PRODUCT(1+C228:C239) - 1</f>
        <v>0.16164412712475351</v>
      </c>
      <c r="E239" s="4">
        <f t="shared" si="10"/>
        <v>0.103515592932572</v>
      </c>
      <c r="F239" s="3">
        <f t="shared" si="11"/>
        <v>1.3577097241407985</v>
      </c>
    </row>
    <row r="240" spans="1:6" x14ac:dyDescent="0.25">
      <c r="A240" s="1">
        <v>41244</v>
      </c>
      <c r="B240" s="3">
        <v>118.97940800000001</v>
      </c>
      <c r="C240" s="4">
        <f t="shared" si="9"/>
        <v>1.828679033729852E-3</v>
      </c>
      <c r="D240" s="4" cm="1">
        <f t="array" ref="D240">PRODUCT(1+C229:C240) - 1</f>
        <v>0.15903902581164897</v>
      </c>
      <c r="E240" s="4">
        <f t="shared" si="10"/>
        <v>0.10375094571794376</v>
      </c>
      <c r="F240" s="3">
        <f t="shared" si="11"/>
        <v>1.3295206598564273</v>
      </c>
    </row>
    <row r="241" spans="1:6" x14ac:dyDescent="0.25">
      <c r="A241" s="1">
        <v>41275</v>
      </c>
      <c r="B241" s="3">
        <v>125.957008</v>
      </c>
      <c r="C241" s="4">
        <f t="shared" si="9"/>
        <v>5.8645442243249413E-2</v>
      </c>
      <c r="D241" s="4" cm="1">
        <f t="array" ref="D241">PRODUCT(1+C230:C241) - 1</f>
        <v>0.16524088250202817</v>
      </c>
      <c r="E241" s="4">
        <f t="shared" si="10"/>
        <v>0.10625659517964711</v>
      </c>
      <c r="F241" s="3">
        <f t="shared" si="11"/>
        <v>1.3565358673344503</v>
      </c>
    </row>
    <row r="242" spans="1:6" x14ac:dyDescent="0.25">
      <c r="A242" s="1">
        <v>41306</v>
      </c>
      <c r="B242" s="3">
        <v>127.56416299999999</v>
      </c>
      <c r="C242" s="4">
        <f t="shared" si="9"/>
        <v>1.2759552052871825E-2</v>
      </c>
      <c r="D242" s="4" cm="1">
        <f t="array" ref="D242">PRODUCT(1+C231:C242) - 1</f>
        <v>0.1310164525250237</v>
      </c>
      <c r="E242" s="4">
        <f t="shared" si="10"/>
        <v>0.10106407932144391</v>
      </c>
      <c r="F242" s="3">
        <f t="shared" si="11"/>
        <v>1.0875916870070519</v>
      </c>
    </row>
    <row r="243" spans="1:6" x14ac:dyDescent="0.25">
      <c r="A243" s="1">
        <v>41334</v>
      </c>
      <c r="B243" s="3">
        <v>131.82157900000001</v>
      </c>
      <c r="C243" s="4">
        <f t="shared" si="9"/>
        <v>3.3374702580065696E-2</v>
      </c>
      <c r="D243" s="4" cm="1">
        <f t="array" ref="D243">PRODUCT(1+C232:C243) - 1</f>
        <v>0.13730572791275986</v>
      </c>
      <c r="E243" s="4">
        <f t="shared" si="10"/>
        <v>0.10226434247537945</v>
      </c>
      <c r="F243" s="3">
        <f t="shared" si="11"/>
        <v>1.1363269454427563</v>
      </c>
    </row>
    <row r="244" spans="1:6" x14ac:dyDescent="0.25">
      <c r="A244" s="1">
        <v>41365</v>
      </c>
      <c r="B244" s="3">
        <v>134.95172099999999</v>
      </c>
      <c r="C244" s="4">
        <f t="shared" si="9"/>
        <v>2.3745292870448687E-2</v>
      </c>
      <c r="D244" s="4" cm="1">
        <f t="array" ref="D244">PRODUCT(1+C233:C244) - 1</f>
        <v>0.16702257302460954</v>
      </c>
      <c r="E244" s="4">
        <f t="shared" si="10"/>
        <v>0.10183047582364886</v>
      </c>
      <c r="F244" s="3">
        <f t="shared" si="11"/>
        <v>1.4329951013615989</v>
      </c>
    </row>
    <row r="245" spans="1:6" x14ac:dyDescent="0.25">
      <c r="A245" s="1">
        <v>41395</v>
      </c>
      <c r="B245" s="3">
        <v>138.13793899999999</v>
      </c>
      <c r="C245" s="4">
        <f t="shared" si="9"/>
        <v>2.361005829632945E-2</v>
      </c>
      <c r="D245" s="4" cm="1">
        <f t="array" ref="D245">PRODUCT(1+C234:C245) - 1</f>
        <v>0.27090048138626965</v>
      </c>
      <c r="E245" s="4">
        <f t="shared" si="10"/>
        <v>6.2999784522972085E-2</v>
      </c>
      <c r="F245" s="3">
        <f t="shared" si="11"/>
        <v>3.9651005678469109</v>
      </c>
    </row>
    <row r="246" spans="1:6" x14ac:dyDescent="0.25">
      <c r="A246" s="1">
        <v>41426</v>
      </c>
      <c r="B246" s="3">
        <v>135.57711800000001</v>
      </c>
      <c r="C246" s="4">
        <f t="shared" si="9"/>
        <v>-1.853814396347675E-2</v>
      </c>
      <c r="D246" s="4" cm="1">
        <f t="array" ref="D246">PRODUCT(1+C235:C246) - 1</f>
        <v>0.20490718524765605</v>
      </c>
      <c r="E246" s="4">
        <f t="shared" si="10"/>
        <v>7.1499259275835947E-2</v>
      </c>
      <c r="F246" s="3">
        <f t="shared" si="11"/>
        <v>2.5707564960715046</v>
      </c>
    </row>
    <row r="247" spans="1:6" x14ac:dyDescent="0.25">
      <c r="A247" s="1">
        <v>41456</v>
      </c>
      <c r="B247" s="3">
        <v>143.33781400000001</v>
      </c>
      <c r="C247" s="4">
        <f t="shared" si="9"/>
        <v>5.7241930751175785E-2</v>
      </c>
      <c r="D247" s="4" cm="1">
        <f t="array" ref="D247">PRODUCT(1+C236:C247) - 1</f>
        <v>0.25249558351822832</v>
      </c>
      <c r="E247" s="4">
        <f t="shared" si="10"/>
        <v>8.2662939607842392E-2</v>
      </c>
      <c r="F247" s="3">
        <f t="shared" si="11"/>
        <v>2.7992663292157514</v>
      </c>
    </row>
    <row r="248" spans="1:6" x14ac:dyDescent="0.25">
      <c r="A248" s="1">
        <v>41487</v>
      </c>
      <c r="B248" s="3">
        <v>139.038803</v>
      </c>
      <c r="C248" s="4">
        <f t="shared" si="9"/>
        <v>-2.9992162431052627E-2</v>
      </c>
      <c r="D248" s="4" cm="1">
        <f t="array" ref="D248">PRODUCT(1+C237:C248) - 1</f>
        <v>0.18523685283626823</v>
      </c>
      <c r="E248" s="4">
        <f t="shared" si="10"/>
        <v>9.5705233403674303E-2</v>
      </c>
      <c r="F248" s="3">
        <f t="shared" si="11"/>
        <v>1.7150248424133376</v>
      </c>
    </row>
    <row r="249" spans="1:6" x14ac:dyDescent="0.25">
      <c r="A249" s="1">
        <v>41518</v>
      </c>
      <c r="B249" s="3">
        <v>142.74311800000001</v>
      </c>
      <c r="C249" s="4">
        <f t="shared" si="9"/>
        <v>2.6642310779962708E-2</v>
      </c>
      <c r="D249" s="4" cm="1">
        <f t="array" ref="D249">PRODUCT(1+C238:C249) - 1</f>
        <v>0.19306498193144472</v>
      </c>
      <c r="E249" s="4">
        <f t="shared" si="10"/>
        <v>9.6347024010552354E-2</v>
      </c>
      <c r="F249" s="3">
        <f t="shared" si="11"/>
        <v>1.7848499597933647</v>
      </c>
    </row>
    <row r="250" spans="1:6" x14ac:dyDescent="0.25">
      <c r="A250" s="1">
        <v>41548</v>
      </c>
      <c r="B250" s="3">
        <v>150.08105499999999</v>
      </c>
      <c r="C250" s="4">
        <f t="shared" si="9"/>
        <v>5.1406590403888952E-2</v>
      </c>
      <c r="D250" s="4" cm="1">
        <f t="array" ref="D250">PRODUCT(1+C239:C250) - 1</f>
        <v>0.27086300060212265</v>
      </c>
      <c r="E250" s="4">
        <f t="shared" si="10"/>
        <v>9.7343614957087349E-2</v>
      </c>
      <c r="F250" s="3">
        <f t="shared" si="11"/>
        <v>2.5657871932558431</v>
      </c>
    </row>
    <row r="251" spans="1:6" x14ac:dyDescent="0.25">
      <c r="A251" s="1">
        <v>41579</v>
      </c>
      <c r="B251" s="3">
        <v>154.52911399999999</v>
      </c>
      <c r="C251" s="4">
        <f t="shared" si="9"/>
        <v>2.9637711435330782E-2</v>
      </c>
      <c r="D251" s="4" cm="1">
        <f t="array" ref="D251">PRODUCT(1+C240:C251) - 1</f>
        <v>0.30116379593074316</v>
      </c>
      <c r="E251" s="4">
        <f t="shared" si="10"/>
        <v>9.629476799347457E-2</v>
      </c>
      <c r="F251" s="3">
        <f t="shared" si="11"/>
        <v>2.908400962653773</v>
      </c>
    </row>
    <row r="252" spans="1:6" x14ac:dyDescent="0.25">
      <c r="A252" s="1">
        <v>41609</v>
      </c>
      <c r="B252" s="3">
        <v>157.679474</v>
      </c>
      <c r="C252" s="4">
        <f t="shared" si="9"/>
        <v>2.0386837913275002E-2</v>
      </c>
      <c r="D252" s="4" cm="1">
        <f t="array" ref="D252">PRODUCT(1+C241:C252) - 1</f>
        <v>0.32526692349990527</v>
      </c>
      <c r="E252" s="4">
        <f t="shared" si="10"/>
        <v>9.3695643180202126E-2</v>
      </c>
      <c r="F252" s="3">
        <f t="shared" si="11"/>
        <v>3.2463294255305959</v>
      </c>
    </row>
    <row r="253" spans="1:6" x14ac:dyDescent="0.25">
      <c r="A253" s="1">
        <v>41640</v>
      </c>
      <c r="B253" s="3">
        <v>152.947372</v>
      </c>
      <c r="C253" s="4">
        <f t="shared" si="9"/>
        <v>-3.0010894125636178E-2</v>
      </c>
      <c r="D253" s="4" cm="1">
        <f t="array" ref="D253">PRODUCT(1+C242:C253) - 1</f>
        <v>0.21428235259446593</v>
      </c>
      <c r="E253" s="4">
        <f t="shared" si="10"/>
        <v>9.97602820996836E-2</v>
      </c>
      <c r="F253" s="3">
        <f t="shared" si="11"/>
        <v>1.9364655805747628</v>
      </c>
    </row>
    <row r="254" spans="1:6" x14ac:dyDescent="0.25">
      <c r="A254" s="1">
        <v>41671</v>
      </c>
      <c r="B254" s="3">
        <v>159.90889000000001</v>
      </c>
      <c r="C254" s="4">
        <f t="shared" si="9"/>
        <v>4.5515773883319843E-2</v>
      </c>
      <c r="D254" s="4" cm="1">
        <f t="array" ref="D254">PRODUCT(1+C243:C254) - 1</f>
        <v>0.25355653374216081</v>
      </c>
      <c r="E254" s="4">
        <f t="shared" si="10"/>
        <v>0.10365461296178848</v>
      </c>
      <c r="F254" s="3">
        <f t="shared" si="11"/>
        <v>2.2426067407907277</v>
      </c>
    </row>
    <row r="255" spans="1:6" x14ac:dyDescent="0.25">
      <c r="A255" s="1">
        <v>41699</v>
      </c>
      <c r="B255" s="3">
        <v>160.527008</v>
      </c>
      <c r="C255" s="4">
        <f t="shared" si="9"/>
        <v>3.8654386257073181E-3</v>
      </c>
      <c r="D255" s="4" cm="1">
        <f t="array" ref="D255">PRODUCT(1+C244:C255) - 1</f>
        <v>0.21775971140506467</v>
      </c>
      <c r="E255" s="4">
        <f t="shared" si="10"/>
        <v>0.10352058117807737</v>
      </c>
      <c r="F255" s="3">
        <f t="shared" si="11"/>
        <v>1.8997160677331226</v>
      </c>
    </row>
    <row r="256" spans="1:6" x14ac:dyDescent="0.25">
      <c r="A256" s="1">
        <v>41730</v>
      </c>
      <c r="B256" s="3">
        <v>162.35627700000001</v>
      </c>
      <c r="C256" s="4">
        <f t="shared" si="9"/>
        <v>1.1395397091061632E-2</v>
      </c>
      <c r="D256" s="4" cm="1">
        <f t="array" ref="D256">PRODUCT(1+C245:C256) - 1</f>
        <v>0.20306933321732168</v>
      </c>
      <c r="E256" s="4">
        <f t="shared" si="10"/>
        <v>0.10337397454260666</v>
      </c>
      <c r="F256" s="3">
        <f t="shared" si="11"/>
        <v>1.7603012172306591</v>
      </c>
    </row>
    <row r="257" spans="1:6" x14ac:dyDescent="0.25">
      <c r="A257" s="1">
        <v>41760</v>
      </c>
      <c r="B257" s="3">
        <v>166.12396200000001</v>
      </c>
      <c r="C257" s="4">
        <f t="shared" si="9"/>
        <v>2.3206278621429544E-2</v>
      </c>
      <c r="D257" s="4" cm="1">
        <f t="array" ref="D257">PRODUCT(1+C246:C257) - 1</f>
        <v>0.20259476290579403</v>
      </c>
      <c r="E257" s="4">
        <f t="shared" si="10"/>
        <v>0.10334203299067687</v>
      </c>
      <c r="F257" s="3">
        <f t="shared" si="11"/>
        <v>1.7562530719921854</v>
      </c>
    </row>
    <row r="258" spans="1:6" x14ac:dyDescent="0.25">
      <c r="A258" s="1">
        <v>41791</v>
      </c>
      <c r="B258" s="3">
        <v>168.74504099999999</v>
      </c>
      <c r="C258" s="4">
        <f t="shared" si="9"/>
        <v>1.5777850277854499E-2</v>
      </c>
      <c r="D258" s="4" cm="1">
        <f t="array" ref="D258">PRODUCT(1+C247:C258) - 1</f>
        <v>0.24464248458209559</v>
      </c>
      <c r="E258" s="4">
        <f t="shared" si="10"/>
        <v>9.6327586212187302E-2</v>
      </c>
      <c r="F258" s="3">
        <f t="shared" si="11"/>
        <v>2.3206486674511226</v>
      </c>
    </row>
    <row r="259" spans="1:6" x14ac:dyDescent="0.25">
      <c r="A259" s="1">
        <v>41821</v>
      </c>
      <c r="B259" s="3">
        <v>167.275192</v>
      </c>
      <c r="C259" s="4">
        <f t="shared" si="9"/>
        <v>-8.710472268041225E-3</v>
      </c>
      <c r="D259" s="4" cm="1">
        <f t="array" ref="D259">PRODUCT(1+C248:C259) - 1</f>
        <v>0.16699974230107895</v>
      </c>
      <c r="E259" s="4">
        <f t="shared" si="10"/>
        <v>8.99486449933736E-2</v>
      </c>
      <c r="F259" s="3">
        <f t="shared" si="11"/>
        <v>1.6220337984171656</v>
      </c>
    </row>
    <row r="260" spans="1:6" x14ac:dyDescent="0.25">
      <c r="A260" s="1">
        <v>41852</v>
      </c>
      <c r="B260" s="3">
        <v>173.87643399999999</v>
      </c>
      <c r="C260" s="4">
        <f t="shared" ref="C260:C323" si="12">B260/B259-1</f>
        <v>3.9463365255022254E-2</v>
      </c>
      <c r="D260" s="4" cm="1">
        <f t="array" ref="D260">PRODUCT(1+C249:C260) - 1</f>
        <v>0.25056049281436898</v>
      </c>
      <c r="E260" s="4">
        <f t="shared" si="10"/>
        <v>7.9752221747381516E-2</v>
      </c>
      <c r="F260" s="3">
        <f t="shared" si="11"/>
        <v>2.8771674040780288</v>
      </c>
    </row>
    <row r="261" spans="1:6" x14ac:dyDescent="0.25">
      <c r="A261" s="1">
        <v>41883</v>
      </c>
      <c r="B261" s="3">
        <v>170.679779</v>
      </c>
      <c r="C261" s="4">
        <f t="shared" si="12"/>
        <v>-1.8384636298671708E-2</v>
      </c>
      <c r="D261" s="4" cm="1">
        <f t="array" ref="D261">PRODUCT(1+C250:C261) - 1</f>
        <v>0.19571283990027455</v>
      </c>
      <c r="E261" s="4">
        <f t="shared" si="10"/>
        <v>8.7417244510513706E-2</v>
      </c>
      <c r="F261" s="3">
        <f t="shared" si="11"/>
        <v>1.9974644691445724</v>
      </c>
    </row>
    <row r="262" spans="1:6" x14ac:dyDescent="0.25">
      <c r="A262" s="1">
        <v>41913</v>
      </c>
      <c r="B262" s="3">
        <v>175.516052</v>
      </c>
      <c r="C262" s="4">
        <f t="shared" si="12"/>
        <v>2.8335360101444662E-2</v>
      </c>
      <c r="D262" s="4" cm="1">
        <f t="array" ref="D262">PRODUCT(1+C251:C262) - 1</f>
        <v>0.16947506798909395</v>
      </c>
      <c r="E262" s="4">
        <f t="shared" si="10"/>
        <v>7.9726643261435443E-2</v>
      </c>
      <c r="F262" s="3">
        <f t="shared" si="11"/>
        <v>1.8610474732085505</v>
      </c>
    </row>
    <row r="263" spans="1:6" x14ac:dyDescent="0.25">
      <c r="A263" s="1">
        <v>41944</v>
      </c>
      <c r="B263" s="3">
        <v>180.33783</v>
      </c>
      <c r="C263" s="4">
        <f t="shared" si="12"/>
        <v>2.7472005808334865E-2</v>
      </c>
      <c r="D263" s="4" cm="1">
        <f t="array" ref="D263">PRODUCT(1+C252:C263) - 1</f>
        <v>0.16701523312946676</v>
      </c>
      <c r="E263" s="4">
        <f t="shared" si="10"/>
        <v>7.9272789124353579E-2</v>
      </c>
      <c r="F263" s="3">
        <f t="shared" si="11"/>
        <v>1.8406723762497186</v>
      </c>
    </row>
    <row r="264" spans="1:6" x14ac:dyDescent="0.25">
      <c r="A264" s="1">
        <v>41974</v>
      </c>
      <c r="B264" s="3">
        <v>178.893036</v>
      </c>
      <c r="C264" s="4">
        <f t="shared" si="12"/>
        <v>-8.0115969012158894E-3</v>
      </c>
      <c r="D264" s="4" cm="1">
        <f t="array" ref="D264">PRODUCT(1+C253:C264) - 1</f>
        <v>0.13453597644548188</v>
      </c>
      <c r="E264" s="4">
        <f t="shared" si="10"/>
        <v>8.151622738062729E-2</v>
      </c>
      <c r="F264" s="3">
        <f t="shared" si="11"/>
        <v>1.3915753965871152</v>
      </c>
    </row>
    <row r="265" spans="1:6" x14ac:dyDescent="0.25">
      <c r="A265" s="1">
        <v>42005</v>
      </c>
      <c r="B265" s="3">
        <v>174.550659</v>
      </c>
      <c r="C265" s="4">
        <f t="shared" si="12"/>
        <v>-2.4273594417616118E-2</v>
      </c>
      <c r="D265" s="4" cm="1">
        <f t="array" ref="D265">PRODUCT(1+C254:C265) - 1</f>
        <v>0.14124653936518783</v>
      </c>
      <c r="E265" s="4">
        <f t="shared" si="10"/>
        <v>7.8527855973217001E-2</v>
      </c>
      <c r="F265" s="3">
        <f t="shared" si="11"/>
        <v>1.5299862434314448</v>
      </c>
    </row>
    <row r="266" spans="1:6" x14ac:dyDescent="0.25">
      <c r="A266" s="1">
        <v>42036</v>
      </c>
      <c r="B266" s="3">
        <v>184.36125200000001</v>
      </c>
      <c r="C266" s="4">
        <f t="shared" si="12"/>
        <v>5.6204846525386154E-2</v>
      </c>
      <c r="D266" s="4" cm="1">
        <f t="array" ref="D266">PRODUCT(1+C255:C266) - 1</f>
        <v>0.1529143376581501</v>
      </c>
      <c r="E266" s="4">
        <f t="shared" si="10"/>
        <v>8.413529597713032E-2</v>
      </c>
      <c r="F266" s="3">
        <f t="shared" si="11"/>
        <v>1.5666948826563813</v>
      </c>
    </row>
    <row r="267" spans="1:6" x14ac:dyDescent="0.25">
      <c r="A267" s="1">
        <v>42064</v>
      </c>
      <c r="B267" s="3">
        <v>180.659302</v>
      </c>
      <c r="C267" s="4">
        <f t="shared" si="12"/>
        <v>-2.0079870145381817E-2</v>
      </c>
      <c r="D267" s="4" cm="1">
        <f t="array" ref="D267">PRODUCT(1+C256:C267) - 1</f>
        <v>0.12541374969126684</v>
      </c>
      <c r="E267" s="4">
        <f t="shared" si="10"/>
        <v>8.9929411672228357E-2</v>
      </c>
      <c r="F267" s="3">
        <f t="shared" si="11"/>
        <v>1.1599514302558325</v>
      </c>
    </row>
    <row r="268" spans="1:6" x14ac:dyDescent="0.25">
      <c r="A268" s="1">
        <v>42095</v>
      </c>
      <c r="B268" s="3">
        <v>183.25022899999999</v>
      </c>
      <c r="C268" s="4">
        <f t="shared" si="12"/>
        <v>1.4341508969186512E-2</v>
      </c>
      <c r="D268" s="4" cm="1">
        <f t="array" ref="D268">PRODUCT(1+C257:C268) - 1</f>
        <v>0.12869198768335832</v>
      </c>
      <c r="E268" s="4">
        <f t="shared" si="10"/>
        <v>9.0020360154474566E-2</v>
      </c>
      <c r="F268" s="3">
        <f t="shared" si="11"/>
        <v>1.1951961478351221</v>
      </c>
    </row>
    <row r="269" spans="1:6" x14ac:dyDescent="0.25">
      <c r="A269" s="1">
        <v>42125</v>
      </c>
      <c r="B269" s="3">
        <v>185.60614000000001</v>
      </c>
      <c r="C269" s="4">
        <f t="shared" si="12"/>
        <v>1.2856251328340784E-2</v>
      </c>
      <c r="D269" s="4" cm="1">
        <f t="array" ref="D269">PRODUCT(1+C258:C269) - 1</f>
        <v>0.11727494194967458</v>
      </c>
      <c r="E269" s="4">
        <f t="shared" si="10"/>
        <v>8.900908179110098E-2</v>
      </c>
      <c r="F269" s="3">
        <f t="shared" si="11"/>
        <v>1.0805070675303834</v>
      </c>
    </row>
    <row r="270" spans="1:6" x14ac:dyDescent="0.25">
      <c r="A270" s="1">
        <v>42156</v>
      </c>
      <c r="B270" s="3">
        <v>180.955917</v>
      </c>
      <c r="C270" s="4">
        <f t="shared" si="12"/>
        <v>-2.5054251976793451E-2</v>
      </c>
      <c r="D270" s="4" cm="1">
        <f t="array" ref="D270">PRODUCT(1+C259:C270) - 1</f>
        <v>7.2362873170299213E-2</v>
      </c>
      <c r="E270" s="4">
        <f t="shared" si="10"/>
        <v>9.5068144125564968E-2</v>
      </c>
      <c r="F270" s="3">
        <f t="shared" si="11"/>
        <v>0.53922240348556472</v>
      </c>
    </row>
    <row r="271" spans="1:6" x14ac:dyDescent="0.25">
      <c r="A271" s="1">
        <v>42186</v>
      </c>
      <c r="B271" s="3">
        <v>185.94358800000001</v>
      </c>
      <c r="C271" s="4">
        <f t="shared" si="12"/>
        <v>2.7562906384542396E-2</v>
      </c>
      <c r="D271" s="4" cm="1">
        <f t="array" ref="D271">PRODUCT(1+C260:C271) - 1</f>
        <v>0.11160289685992408</v>
      </c>
      <c r="E271" s="4">
        <f t="shared" ref="E271:E334" si="13">_xlfn.STDEV.S(C260:C271)*SQRT(12)</f>
        <v>9.5787560019105572E-2</v>
      </c>
      <c r="F271" s="3">
        <f t="shared" ref="F271:F334" si="14">(D271-I$2)/E271</f>
        <v>0.94482933735729957</v>
      </c>
    </row>
    <row r="272" spans="1:6" x14ac:dyDescent="0.25">
      <c r="A272" s="1">
        <v>42217</v>
      </c>
      <c r="B272" s="3">
        <v>174.61033599999999</v>
      </c>
      <c r="C272" s="4">
        <f t="shared" si="12"/>
        <v>-6.0949947894949785E-2</v>
      </c>
      <c r="D272" s="4" cm="1">
        <f t="array" ref="D272">PRODUCT(1+C261:C272) - 1</f>
        <v>4.2208250026567473E-3</v>
      </c>
      <c r="E272" s="4">
        <f t="shared" si="13"/>
        <v>0.1123764785806939</v>
      </c>
      <c r="F272" s="3">
        <f t="shared" si="14"/>
        <v>-0.15020202813369762</v>
      </c>
    </row>
    <row r="273" spans="1:6" x14ac:dyDescent="0.25">
      <c r="A273" s="1">
        <v>42248</v>
      </c>
      <c r="B273" s="3">
        <v>169.27491800000001</v>
      </c>
      <c r="C273" s="4">
        <f t="shared" si="12"/>
        <v>-3.0556140731554216E-2</v>
      </c>
      <c r="D273" s="4" cm="1">
        <f t="array" ref="D273">PRODUCT(1+C262:C273) - 1</f>
        <v>-8.2309750354196964E-3</v>
      </c>
      <c r="E273" s="4">
        <f t="shared" si="13"/>
        <v>0.11526930663369125</v>
      </c>
      <c r="F273" s="3">
        <f t="shared" si="14"/>
        <v>-0.25445607240988427</v>
      </c>
    </row>
    <row r="274" spans="1:6" x14ac:dyDescent="0.25">
      <c r="A274" s="1">
        <v>42278</v>
      </c>
      <c r="B274" s="3">
        <v>184.62832599999999</v>
      </c>
      <c r="C274" s="4">
        <f t="shared" si="12"/>
        <v>9.0701021636294454E-2</v>
      </c>
      <c r="D274" s="4" cm="1">
        <f t="array" ref="D274">PRODUCT(1+C263:C274) - 1</f>
        <v>5.1917040613470133E-2</v>
      </c>
      <c r="E274" s="4">
        <f t="shared" si="13"/>
        <v>0.14510859481851573</v>
      </c>
      <c r="F274" s="3">
        <f t="shared" si="14"/>
        <v>0.21237226266309281</v>
      </c>
    </row>
    <row r="275" spans="1:6" x14ac:dyDescent="0.25">
      <c r="A275" s="1">
        <v>42309</v>
      </c>
      <c r="B275" s="3">
        <v>185.30313100000001</v>
      </c>
      <c r="C275" s="4">
        <f t="shared" si="12"/>
        <v>3.6549375419241414E-3</v>
      </c>
      <c r="D275" s="4" cm="1">
        <f t="array" ref="D275">PRODUCT(1+C264:C275) - 1</f>
        <v>2.7533330083876262E-2</v>
      </c>
      <c r="E275" s="4">
        <f t="shared" si="13"/>
        <v>0.14302773567626423</v>
      </c>
      <c r="F275" s="3">
        <f t="shared" si="14"/>
        <v>4.4979598211900423E-2</v>
      </c>
    </row>
    <row r="276" spans="1:6" x14ac:dyDescent="0.25">
      <c r="A276" s="1">
        <v>42339</v>
      </c>
      <c r="B276" s="3">
        <v>181.023315</v>
      </c>
      <c r="C276" s="4">
        <f t="shared" si="12"/>
        <v>-2.309629619803899E-2</v>
      </c>
      <c r="D276" s="4" cm="1">
        <f t="array" ref="D276">PRODUCT(1+C265:C276) - 1</f>
        <v>1.1908115864275315E-2</v>
      </c>
      <c r="E276" s="4">
        <f t="shared" si="13"/>
        <v>0.14507922690008432</v>
      </c>
      <c r="F276" s="3">
        <f t="shared" si="14"/>
        <v>-6.3357686225162427E-2</v>
      </c>
    </row>
    <row r="277" spans="1:6" x14ac:dyDescent="0.25">
      <c r="A277" s="1">
        <v>42370</v>
      </c>
      <c r="B277" s="3">
        <v>173.03443899999999</v>
      </c>
      <c r="C277" s="4">
        <f t="shared" si="12"/>
        <v>-4.413175175805395E-2</v>
      </c>
      <c r="D277" s="4" cm="1">
        <f t="array" ref="D277">PRODUCT(1+C266:C277) - 1</f>
        <v>-8.6864180787766809E-3</v>
      </c>
      <c r="E277" s="4">
        <f t="shared" si="13"/>
        <v>0.15023639405628761</v>
      </c>
      <c r="F277" s="3">
        <f t="shared" si="14"/>
        <v>-0.19826366484552932</v>
      </c>
    </row>
    <row r="278" spans="1:6" x14ac:dyDescent="0.25">
      <c r="A278" s="1">
        <v>42401</v>
      </c>
      <c r="B278" s="3">
        <v>172.89155600000001</v>
      </c>
      <c r="C278" s="4">
        <f t="shared" si="12"/>
        <v>-8.2574891348641266E-4</v>
      </c>
      <c r="D278" s="4" cm="1">
        <f t="array" ref="D278">PRODUCT(1+C267:C278) - 1</f>
        <v>-6.2213159628575099E-2</v>
      </c>
      <c r="E278" s="4">
        <f t="shared" si="13"/>
        <v>0.13727687569826286</v>
      </c>
      <c r="F278" s="3">
        <f t="shared" si="14"/>
        <v>-0.60689871622442071</v>
      </c>
    </row>
    <row r="279" spans="1:6" x14ac:dyDescent="0.25">
      <c r="A279" s="1">
        <v>42430</v>
      </c>
      <c r="B279" s="3">
        <v>183.57446300000001</v>
      </c>
      <c r="C279" s="4">
        <f t="shared" si="12"/>
        <v>6.1789639975245558E-2</v>
      </c>
      <c r="D279" s="4" cm="1">
        <f t="array" ref="D279">PRODUCT(1+C268:C279) - 1</f>
        <v>1.6136235265649557E-2</v>
      </c>
      <c r="E279" s="4">
        <f t="shared" si="13"/>
        <v>0.15095725374605315</v>
      </c>
      <c r="F279" s="3">
        <f t="shared" si="14"/>
        <v>-3.2881922605062126E-2</v>
      </c>
    </row>
    <row r="280" spans="1:6" x14ac:dyDescent="0.25">
      <c r="A280" s="1">
        <v>42461</v>
      </c>
      <c r="B280" s="3">
        <v>185.248535</v>
      </c>
      <c r="C280" s="4">
        <f t="shared" si="12"/>
        <v>9.1193076239586279E-3</v>
      </c>
      <c r="D280" s="4" cm="1">
        <f t="array" ref="D280">PRODUCT(1+C269:C280) - 1</f>
        <v>1.0904794012563057E-2</v>
      </c>
      <c r="E280" s="4">
        <f t="shared" si="13"/>
        <v>0.15058858641335499</v>
      </c>
      <c r="F280" s="3">
        <f t="shared" si="14"/>
        <v>-6.7702381901984438E-2</v>
      </c>
    </row>
    <row r="281" spans="1:6" x14ac:dyDescent="0.25">
      <c r="A281" s="1">
        <v>42491</v>
      </c>
      <c r="B281" s="3">
        <v>188.39987199999999</v>
      </c>
      <c r="C281" s="4">
        <f t="shared" si="12"/>
        <v>1.7011400387052955E-2</v>
      </c>
      <c r="D281" s="4" cm="1">
        <f t="array" ref="D281">PRODUCT(1+C270:C281) - 1</f>
        <v>1.5051937398191884E-2</v>
      </c>
      <c r="E281" s="4">
        <f t="shared" si="13"/>
        <v>0.15097954040745326</v>
      </c>
      <c r="F281" s="3">
        <f t="shared" si="14"/>
        <v>-4.0058822443663683E-2</v>
      </c>
    </row>
    <row r="282" spans="1:6" x14ac:dyDescent="0.25">
      <c r="A282" s="1">
        <v>42522</v>
      </c>
      <c r="B282" s="3">
        <v>188.07666</v>
      </c>
      <c r="C282" s="4">
        <f t="shared" si="12"/>
        <v>-1.7155637982597671E-3</v>
      </c>
      <c r="D282" s="4" cm="1">
        <f t="array" ref="D282">PRODUCT(1+C271:C282) - 1</f>
        <v>3.9350705509121564E-2</v>
      </c>
      <c r="E282" s="4">
        <f t="shared" si="13"/>
        <v>0.14817791348943835</v>
      </c>
      <c r="F282" s="3">
        <f t="shared" si="14"/>
        <v>0.12316751585533978</v>
      </c>
    </row>
    <row r="283" spans="1:6" x14ac:dyDescent="0.25">
      <c r="A283" s="1">
        <v>42552</v>
      </c>
      <c r="B283" s="3">
        <v>195.949783</v>
      </c>
      <c r="C283" s="4">
        <f t="shared" si="12"/>
        <v>4.1861244239449924E-2</v>
      </c>
      <c r="D283" s="4" cm="1">
        <f t="array" ref="D283">PRODUCT(1+C272:C283) - 1</f>
        <v>5.3813068294670252E-2</v>
      </c>
      <c r="E283" s="4">
        <f t="shared" si="13"/>
        <v>0.15131010581968538</v>
      </c>
      <c r="F283" s="3">
        <f t="shared" si="14"/>
        <v>0.21619883296925363</v>
      </c>
    </row>
    <row r="284" spans="1:6" x14ac:dyDescent="0.25">
      <c r="A284" s="1">
        <v>42583</v>
      </c>
      <c r="B284" s="3">
        <v>196.184448</v>
      </c>
      <c r="C284" s="4">
        <f t="shared" si="12"/>
        <v>1.1975772384500427E-3</v>
      </c>
      <c r="D284" s="4" cm="1">
        <f t="array" ref="D284">PRODUCT(1+C273:C284) - 1</f>
        <v>0.12355575559971488</v>
      </c>
      <c r="E284" s="4">
        <f t="shared" si="13"/>
        <v>0.13335016202981398</v>
      </c>
      <c r="F284" s="3">
        <f t="shared" si="14"/>
        <v>0.76832119316666569</v>
      </c>
    </row>
    <row r="285" spans="1:6" x14ac:dyDescent="0.25">
      <c r="A285" s="1">
        <v>42614</v>
      </c>
      <c r="B285" s="3">
        <v>195.209778</v>
      </c>
      <c r="C285" s="4">
        <f t="shared" si="12"/>
        <v>-4.9681308071881647E-3</v>
      </c>
      <c r="D285" s="4" cm="1">
        <f t="array" ref="D285">PRODUCT(1+C274:C285) - 1</f>
        <v>0.15321147578402639</v>
      </c>
      <c r="E285" s="4">
        <f t="shared" si="13"/>
        <v>0.12708076761647744</v>
      </c>
      <c r="F285" s="3">
        <f t="shared" si="14"/>
        <v>1.0395866995604821</v>
      </c>
    </row>
    <row r="286" spans="1:6" x14ac:dyDescent="0.25">
      <c r="A286" s="1">
        <v>42644</v>
      </c>
      <c r="B286" s="3">
        <v>192.79440299999999</v>
      </c>
      <c r="C286" s="4">
        <f t="shared" si="12"/>
        <v>-1.2373227533715059E-2</v>
      </c>
      <c r="D286" s="4" cm="1">
        <f t="array" ref="D286">PRODUCT(1+C275:C286) - 1</f>
        <v>4.4229816610047434E-2</v>
      </c>
      <c r="E286" s="4">
        <f t="shared" si="13"/>
        <v>9.5908559479788574E-2</v>
      </c>
      <c r="F286" s="3">
        <f t="shared" si="14"/>
        <v>0.24116530094398642</v>
      </c>
    </row>
    <row r="287" spans="1:6" x14ac:dyDescent="0.25">
      <c r="A287" s="1">
        <v>42675</v>
      </c>
      <c r="B287" s="3">
        <v>199.89660599999999</v>
      </c>
      <c r="C287" s="4">
        <f t="shared" si="12"/>
        <v>3.6838221906265733E-2</v>
      </c>
      <c r="D287" s="4" cm="1">
        <f t="array" ref="D287">PRODUCT(1+C276:C287) - 1</f>
        <v>7.8754605608903905E-2</v>
      </c>
      <c r="E287" s="4">
        <f t="shared" si="13"/>
        <v>0.10137788325090639</v>
      </c>
      <c r="F287" s="3">
        <f t="shared" si="14"/>
        <v>0.56870989766289515</v>
      </c>
    </row>
    <row r="288" spans="1:6" x14ac:dyDescent="0.25">
      <c r="A288" s="1">
        <v>42705</v>
      </c>
      <c r="B288" s="3">
        <v>202.75382999999999</v>
      </c>
      <c r="C288" s="4">
        <f t="shared" si="12"/>
        <v>1.4293509315510766E-2</v>
      </c>
      <c r="D288" s="4" cm="1">
        <f t="array" ref="D288">PRODUCT(1+C277:C288) - 1</f>
        <v>0.1200426309727014</v>
      </c>
      <c r="E288" s="4">
        <f t="shared" si="13"/>
        <v>9.6138821190912119E-2</v>
      </c>
      <c r="F288" s="3">
        <f t="shared" si="14"/>
        <v>1.0291641789139632</v>
      </c>
    </row>
    <row r="289" spans="1:6" x14ac:dyDescent="0.25">
      <c r="A289" s="1">
        <v>42736</v>
      </c>
      <c r="B289" s="3">
        <v>207.59852599999999</v>
      </c>
      <c r="C289" s="4">
        <f t="shared" si="12"/>
        <v>2.3894473411427031E-2</v>
      </c>
      <c r="D289" s="4" cm="1">
        <f t="array" ref="D289">PRODUCT(1+C278:C289) - 1</f>
        <v>0.19975264577244123</v>
      </c>
      <c r="E289" s="4">
        <f t="shared" si="13"/>
        <v>7.6547389952608388E-2</v>
      </c>
      <c r="F289" s="3">
        <f t="shared" si="14"/>
        <v>2.3338829172757909</v>
      </c>
    </row>
    <row r="290" spans="1:6" x14ac:dyDescent="0.25">
      <c r="A290" s="1">
        <v>42767</v>
      </c>
      <c r="B290" s="3">
        <v>215.75535600000001</v>
      </c>
      <c r="C290" s="4">
        <f t="shared" si="12"/>
        <v>3.9291367608265348E-2</v>
      </c>
      <c r="D290" s="4" cm="1">
        <f t="array" ref="D290">PRODUCT(1+C279:C290) - 1</f>
        <v>0.2479230391101348</v>
      </c>
      <c r="E290" s="4">
        <f t="shared" si="13"/>
        <v>7.771117452841543E-2</v>
      </c>
      <c r="F290" s="3">
        <f t="shared" si="14"/>
        <v>2.9187956620987108</v>
      </c>
    </row>
    <row r="291" spans="1:6" x14ac:dyDescent="0.25">
      <c r="A291" s="1">
        <v>42795</v>
      </c>
      <c r="B291" s="3">
        <v>215.08931000000001</v>
      </c>
      <c r="C291" s="4">
        <f t="shared" si="12"/>
        <v>-3.0870427151759028E-3</v>
      </c>
      <c r="D291" s="4" cm="1">
        <f t="array" ref="D291">PRODUCT(1+C280:C291) - 1</f>
        <v>0.17167337158436968</v>
      </c>
      <c r="E291" s="4">
        <f t="shared" si="13"/>
        <v>6.4578725613775381E-2</v>
      </c>
      <c r="F291" s="3">
        <f t="shared" si="14"/>
        <v>2.3316250073576965</v>
      </c>
    </row>
    <row r="292" spans="1:6" x14ac:dyDescent="0.25">
      <c r="A292" s="1">
        <v>42826</v>
      </c>
      <c r="B292" s="3">
        <v>218.169342</v>
      </c>
      <c r="C292" s="4">
        <f t="shared" si="12"/>
        <v>1.4319781861776404E-2</v>
      </c>
      <c r="D292" s="4" cm="1">
        <f t="array" ref="D292">PRODUCT(1+C281:C292) - 1</f>
        <v>0.17771156462856785</v>
      </c>
      <c r="E292" s="4">
        <f t="shared" si="13"/>
        <v>6.4407712545245688E-2</v>
      </c>
      <c r="F292" s="3">
        <f t="shared" si="14"/>
        <v>2.4315653892932465</v>
      </c>
    </row>
    <row r="293" spans="1:6" x14ac:dyDescent="0.25">
      <c r="A293" s="1">
        <v>42856</v>
      </c>
      <c r="B293" s="3">
        <v>221.24830600000001</v>
      </c>
      <c r="C293" s="4">
        <f t="shared" si="12"/>
        <v>1.4112725334249898E-2</v>
      </c>
      <c r="D293" s="4" cm="1">
        <f t="array" ref="D293">PRODUCT(1+C282:C293) - 1</f>
        <v>0.17435486368058695</v>
      </c>
      <c r="E293" s="4">
        <f t="shared" si="13"/>
        <v>6.4319153317737285E-2</v>
      </c>
      <c r="F293" s="3">
        <f t="shared" si="14"/>
        <v>2.3827251413510733</v>
      </c>
    </row>
    <row r="294" spans="1:6" x14ac:dyDescent="0.25">
      <c r="A294" s="1">
        <v>42887</v>
      </c>
      <c r="B294" s="3">
        <v>221.57820100000001</v>
      </c>
      <c r="C294" s="4">
        <f t="shared" si="12"/>
        <v>1.4910622637716031E-3</v>
      </c>
      <c r="D294" s="4" cm="1">
        <f t="array" ref="D294">PRODUCT(1+C283:C294) - 1</f>
        <v>0.17812705202229795</v>
      </c>
      <c r="E294" s="4">
        <f t="shared" si="13"/>
        <v>6.3559523039738275E-2</v>
      </c>
      <c r="F294" s="3">
        <f t="shared" si="14"/>
        <v>2.4705511387195669</v>
      </c>
    </row>
    <row r="295" spans="1:6" x14ac:dyDescent="0.25">
      <c r="A295" s="1">
        <v>42917</v>
      </c>
      <c r="B295" s="3">
        <v>227.23535200000001</v>
      </c>
      <c r="C295" s="4">
        <f t="shared" si="12"/>
        <v>2.553117127257476E-2</v>
      </c>
      <c r="D295" s="4" cm="1">
        <f t="array" ref="D295">PRODUCT(1+C284:C295) - 1</f>
        <v>0.15966115665461134</v>
      </c>
      <c r="E295" s="4">
        <f t="shared" si="13"/>
        <v>5.7536584562863272E-2</v>
      </c>
      <c r="F295" s="3">
        <f t="shared" si="14"/>
        <v>2.4082270038678137</v>
      </c>
    </row>
    <row r="296" spans="1:6" x14ac:dyDescent="0.25">
      <c r="A296" s="1">
        <v>42948</v>
      </c>
      <c r="B296" s="3">
        <v>227.898346</v>
      </c>
      <c r="C296" s="4">
        <f t="shared" si="12"/>
        <v>2.9176534116046593E-3</v>
      </c>
      <c r="D296" s="4" cm="1">
        <f t="array" ref="D296">PRODUCT(1+C285:C296) - 1</f>
        <v>0.16165347622253967</v>
      </c>
      <c r="E296" s="4">
        <f t="shared" si="13"/>
        <v>5.7191180182893396E-2</v>
      </c>
      <c r="F296" s="3">
        <f t="shared" si="14"/>
        <v>2.4576075502037109</v>
      </c>
    </row>
    <row r="297" spans="1:6" x14ac:dyDescent="0.25">
      <c r="A297" s="1">
        <v>42979</v>
      </c>
      <c r="B297" s="3">
        <v>231.342285</v>
      </c>
      <c r="C297" s="4">
        <f t="shared" si="12"/>
        <v>1.5111733193535315E-2</v>
      </c>
      <c r="D297" s="4" cm="1">
        <f t="array" ref="D297">PRODUCT(1+C286:C297) - 1</f>
        <v>0.18509578449497566</v>
      </c>
      <c r="E297" s="4">
        <f t="shared" si="13"/>
        <v>5.3856158496150781E-2</v>
      </c>
      <c r="F297" s="3">
        <f t="shared" si="14"/>
        <v>3.0450702217592589</v>
      </c>
    </row>
    <row r="298" spans="1:6" x14ac:dyDescent="0.25">
      <c r="A298" s="1">
        <v>43009</v>
      </c>
      <c r="B298" s="3">
        <v>237.96882600000001</v>
      </c>
      <c r="C298" s="4">
        <f t="shared" si="12"/>
        <v>2.8643881510896252E-2</v>
      </c>
      <c r="D298" s="4" cm="1">
        <f t="array" ref="D298">PRODUCT(1+C287:C298) - 1</f>
        <v>0.23431397539066601</v>
      </c>
      <c r="E298" s="4">
        <f t="shared" si="13"/>
        <v>4.6800882387415102E-2</v>
      </c>
      <c r="F298" s="3">
        <f t="shared" si="14"/>
        <v>4.5557682785912572</v>
      </c>
    </row>
    <row r="299" spans="1:6" x14ac:dyDescent="0.25">
      <c r="A299" s="1">
        <v>43040</v>
      </c>
      <c r="B299" s="3">
        <v>245.24252300000001</v>
      </c>
      <c r="C299" s="4">
        <f t="shared" si="12"/>
        <v>3.0565755701126962E-2</v>
      </c>
      <c r="D299" s="4" cm="1">
        <f t="array" ref="D299">PRODUCT(1+C288:C299) - 1</f>
        <v>0.22684685802019056</v>
      </c>
      <c r="E299" s="4">
        <f t="shared" si="13"/>
        <v>4.4371677151705771E-2</v>
      </c>
      <c r="F299" s="3">
        <f t="shared" si="14"/>
        <v>4.6368961289596209</v>
      </c>
    </row>
    <row r="300" spans="1:6" x14ac:dyDescent="0.25">
      <c r="A300" s="1">
        <v>43070</v>
      </c>
      <c r="B300" s="3">
        <v>246.954498</v>
      </c>
      <c r="C300" s="4">
        <f t="shared" si="12"/>
        <v>6.9807428950647843E-3</v>
      </c>
      <c r="D300" s="4" cm="1">
        <f t="array" ref="D300">PRODUCT(1+C289:C300) - 1</f>
        <v>0.21800164268166955</v>
      </c>
      <c r="E300" s="4">
        <f t="shared" si="13"/>
        <v>4.5492943525010154E-2</v>
      </c>
      <c r="F300" s="3">
        <f t="shared" si="14"/>
        <v>4.3281798763674439</v>
      </c>
    </row>
    <row r="301" spans="1:6" x14ac:dyDescent="0.25">
      <c r="A301" s="1">
        <v>43101</v>
      </c>
      <c r="B301" s="3">
        <v>262.20611600000001</v>
      </c>
      <c r="C301" s="4">
        <f t="shared" si="12"/>
        <v>6.1758818420063699E-2</v>
      </c>
      <c r="D301" s="4" cm="1">
        <f t="array" ref="D301">PRODUCT(1+C290:C301) - 1</f>
        <v>0.26304420870502709</v>
      </c>
      <c r="E301" s="4">
        <f t="shared" si="13"/>
        <v>6.4046770669374212E-2</v>
      </c>
      <c r="F301" s="3">
        <f t="shared" si="14"/>
        <v>3.7776176093874412</v>
      </c>
    </row>
    <row r="302" spans="1:6" x14ac:dyDescent="0.25">
      <c r="A302" s="1">
        <v>43132</v>
      </c>
      <c r="B302" s="3">
        <v>252.67219499999999</v>
      </c>
      <c r="C302" s="4">
        <f t="shared" si="12"/>
        <v>-3.6360406635213782E-2</v>
      </c>
      <c r="D302" s="4" cm="1">
        <f t="array" ref="D302">PRODUCT(1+C291:C302) - 1</f>
        <v>0.17110508718958473</v>
      </c>
      <c r="E302" s="4">
        <f t="shared" si="13"/>
        <v>8.1292578917869757E-2</v>
      </c>
      <c r="F302" s="3">
        <f t="shared" si="14"/>
        <v>1.8452494580241514</v>
      </c>
    </row>
    <row r="303" spans="1:6" x14ac:dyDescent="0.25">
      <c r="A303" s="1">
        <v>43160</v>
      </c>
      <c r="B303" s="3">
        <v>244.76599100000001</v>
      </c>
      <c r="C303" s="4">
        <f t="shared" si="12"/>
        <v>-3.1290360223450664E-2</v>
      </c>
      <c r="D303" s="4" cm="1">
        <f t="array" ref="D303">PRODUCT(1+C292:C303) - 1</f>
        <v>0.13797376076012324</v>
      </c>
      <c r="E303" s="4">
        <f t="shared" si="13"/>
        <v>9.1785149361508514E-2</v>
      </c>
      <c r="F303" s="3">
        <f t="shared" si="14"/>
        <v>1.273340639233475</v>
      </c>
    </row>
    <row r="304" spans="1:6" x14ac:dyDescent="0.25">
      <c r="A304" s="1">
        <v>43191</v>
      </c>
      <c r="B304" s="3">
        <v>247.01637299999999</v>
      </c>
      <c r="C304" s="4">
        <f t="shared" si="12"/>
        <v>9.1940142125381819E-3</v>
      </c>
      <c r="D304" s="4" cm="1">
        <f t="array" ref="D304">PRODUCT(1+C293:C304) - 1</f>
        <v>0.13222311959853661</v>
      </c>
      <c r="E304" s="4">
        <f t="shared" si="13"/>
        <v>9.1735062269605885E-2</v>
      </c>
      <c r="F304" s="3">
        <f t="shared" si="14"/>
        <v>1.2113483857671556</v>
      </c>
    </row>
    <row r="305" spans="1:6" x14ac:dyDescent="0.25">
      <c r="A305" s="1">
        <v>43221</v>
      </c>
      <c r="B305" s="3">
        <v>253.021072</v>
      </c>
      <c r="C305" s="4">
        <f t="shared" si="12"/>
        <v>2.4308910891505997E-2</v>
      </c>
      <c r="D305" s="4" cm="1">
        <f t="array" ref="D305">PRODUCT(1+C294:C305) - 1</f>
        <v>0.14360682155912152</v>
      </c>
      <c r="E305" s="4">
        <f t="shared" si="13"/>
        <v>9.2707756122755849E-2</v>
      </c>
      <c r="F305" s="3">
        <f t="shared" si="14"/>
        <v>1.3214301228141929</v>
      </c>
    </row>
    <row r="306" spans="1:6" x14ac:dyDescent="0.25">
      <c r="A306" s="1">
        <v>43252</v>
      </c>
      <c r="B306" s="3">
        <v>253.338562</v>
      </c>
      <c r="C306" s="4">
        <f t="shared" si="12"/>
        <v>1.254796675590697E-3</v>
      </c>
      <c r="D306" s="4" cm="1">
        <f t="array" ref="D306">PRODUCT(1+C295:C306) - 1</f>
        <v>0.14333702889843369</v>
      </c>
      <c r="E306" s="4">
        <f t="shared" si="13"/>
        <v>9.273607712890776E-2</v>
      </c>
      <c r="F306" s="3">
        <f t="shared" si="14"/>
        <v>1.3181173140256746</v>
      </c>
    </row>
    <row r="307" spans="1:6" x14ac:dyDescent="0.25">
      <c r="A307" s="1">
        <v>43282</v>
      </c>
      <c r="B307" s="3">
        <v>263.90365600000001</v>
      </c>
      <c r="C307" s="4">
        <f t="shared" si="12"/>
        <v>4.1703457683635259E-2</v>
      </c>
      <c r="D307" s="4" cm="1">
        <f t="array" ref="D307">PRODUCT(1+C296:C307) - 1</f>
        <v>0.16136707460905986</v>
      </c>
      <c r="E307" s="4">
        <f t="shared" si="13"/>
        <v>9.6720210808335635E-2</v>
      </c>
      <c r="F307" s="3">
        <f t="shared" si="14"/>
        <v>1.4502354103323689</v>
      </c>
    </row>
    <row r="308" spans="1:6" x14ac:dyDescent="0.25">
      <c r="A308" s="1">
        <v>43313</v>
      </c>
      <c r="B308" s="3">
        <v>272.32742300000001</v>
      </c>
      <c r="C308" s="4">
        <f t="shared" si="12"/>
        <v>3.1919857146655017E-2</v>
      </c>
      <c r="D308" s="4" cm="1">
        <f t="array" ref="D308">PRODUCT(1+C297:C308) - 1</f>
        <v>0.1949512920115708</v>
      </c>
      <c r="E308" s="4">
        <f t="shared" si="13"/>
        <v>9.779737586867146E-2</v>
      </c>
      <c r="F308" s="3">
        <f t="shared" si="14"/>
        <v>1.7776682704148357</v>
      </c>
    </row>
    <row r="309" spans="1:6" x14ac:dyDescent="0.25">
      <c r="A309" s="1">
        <v>43344</v>
      </c>
      <c r="B309" s="3">
        <v>272.71203600000001</v>
      </c>
      <c r="C309" s="4">
        <f t="shared" si="12"/>
        <v>1.412318288635861E-3</v>
      </c>
      <c r="D309" s="4" cm="1">
        <f t="array" ref="D309">PRODUCT(1+C298:C309) - 1</f>
        <v>0.17882485685658356</v>
      </c>
      <c r="E309" s="4">
        <f t="shared" si="13"/>
        <v>9.8783116808188284E-2</v>
      </c>
      <c r="F309" s="3">
        <f t="shared" si="14"/>
        <v>1.5966782781600741</v>
      </c>
    </row>
    <row r="310" spans="1:6" x14ac:dyDescent="0.25">
      <c r="A310" s="1">
        <v>43374</v>
      </c>
      <c r="B310" s="3">
        <v>255.01570100000001</v>
      </c>
      <c r="C310" s="4">
        <f t="shared" si="12"/>
        <v>-6.489018695163129E-2</v>
      </c>
      <c r="D310" s="4" cm="1">
        <f t="array" ref="D310">PRODUCT(1+C299:C310) - 1</f>
        <v>7.1634908179107226E-2</v>
      </c>
      <c r="E310" s="4">
        <f t="shared" si="13"/>
        <v>0.12471511188640716</v>
      </c>
      <c r="F310" s="3">
        <f t="shared" si="14"/>
        <v>0.40520276504370506</v>
      </c>
    </row>
    <row r="311" spans="1:6" x14ac:dyDescent="0.25">
      <c r="A311" s="1">
        <v>43405</v>
      </c>
      <c r="B311" s="3">
        <v>259.74603300000001</v>
      </c>
      <c r="C311" s="4">
        <f t="shared" si="12"/>
        <v>1.8549179448366537E-2</v>
      </c>
      <c r="D311" s="4" cm="1">
        <f t="array" ref="D311">PRODUCT(1+C300:C311) - 1</f>
        <v>5.9139458453540739E-2</v>
      </c>
      <c r="E311" s="4">
        <f t="shared" si="13"/>
        <v>0.12273610097596038</v>
      </c>
      <c r="F311" s="3">
        <f t="shared" si="14"/>
        <v>0.30992884857073394</v>
      </c>
    </row>
    <row r="312" spans="1:6" x14ac:dyDescent="0.25">
      <c r="A312" s="1">
        <v>43435</v>
      </c>
      <c r="B312" s="3">
        <v>235.50056499999999</v>
      </c>
      <c r="C312" s="4">
        <f t="shared" si="12"/>
        <v>-9.3342977060981824E-2</v>
      </c>
      <c r="D312" s="4" cm="1">
        <f t="array" ref="D312">PRODUCT(1+C301:C312) - 1</f>
        <v>-4.6380742577120992E-2</v>
      </c>
      <c r="E312" s="4">
        <f t="shared" si="13"/>
        <v>0.15741115489790425</v>
      </c>
      <c r="F312" s="3">
        <f t="shared" si="14"/>
        <v>-0.42869098203928768</v>
      </c>
    </row>
    <row r="313" spans="1:6" x14ac:dyDescent="0.25">
      <c r="A313" s="1">
        <v>43466</v>
      </c>
      <c r="B313" s="3">
        <v>255.84141500000001</v>
      </c>
      <c r="C313" s="4">
        <f t="shared" si="12"/>
        <v>8.6372828871981833E-2</v>
      </c>
      <c r="D313" s="4" cm="1">
        <f t="array" ref="D313">PRODUCT(1+C302:C313) - 1</f>
        <v>-2.4273655767816149E-2</v>
      </c>
      <c r="E313" s="4">
        <f t="shared" si="13"/>
        <v>0.16988499091446088</v>
      </c>
      <c r="F313" s="3">
        <f t="shared" si="14"/>
        <v>-0.26708454657222974</v>
      </c>
    </row>
    <row r="314" spans="1:6" x14ac:dyDescent="0.25">
      <c r="A314" s="1">
        <v>43497</v>
      </c>
      <c r="B314" s="3">
        <v>264.13473499999998</v>
      </c>
      <c r="C314" s="4">
        <f t="shared" si="12"/>
        <v>3.2415861990131578E-2</v>
      </c>
      <c r="D314" s="4" cm="1">
        <f t="array" ref="D314">PRODUCT(1+C303:C314) - 1</f>
        <v>4.5365260708642552E-2</v>
      </c>
      <c r="E314" s="4">
        <f t="shared" si="13"/>
        <v>0.1681505300899131</v>
      </c>
      <c r="F314" s="3">
        <f t="shared" si="14"/>
        <v>0.1443067749811284</v>
      </c>
    </row>
    <row r="315" spans="1:6" x14ac:dyDescent="0.25">
      <c r="A315" s="1">
        <v>43525</v>
      </c>
      <c r="B315" s="3">
        <v>267.73635899999999</v>
      </c>
      <c r="C315" s="4">
        <f t="shared" si="12"/>
        <v>1.3635556111164293E-2</v>
      </c>
      <c r="D315" s="4" cm="1">
        <f t="array" ref="D315">PRODUCT(1+C304:C315) - 1</f>
        <v>9.3846240264644942E-2</v>
      </c>
      <c r="E315" s="4">
        <f t="shared" si="13"/>
        <v>0.16357045020098651</v>
      </c>
      <c r="F315" s="3">
        <f t="shared" si="14"/>
        <v>0.44473950016802116</v>
      </c>
    </row>
    <row r="316" spans="1:6" x14ac:dyDescent="0.25">
      <c r="A316" s="1">
        <v>43556</v>
      </c>
      <c r="B316" s="3">
        <v>279.90152</v>
      </c>
      <c r="C316" s="4">
        <f t="shared" si="12"/>
        <v>4.5437089850019152E-2</v>
      </c>
      <c r="D316" s="4" cm="1">
        <f t="array" ref="D316">PRODUCT(1+C305:C316) - 1</f>
        <v>0.13312942215372892</v>
      </c>
      <c r="E316" s="4">
        <f t="shared" si="13"/>
        <v>0.16769083483988584</v>
      </c>
      <c r="F316" s="3">
        <f t="shared" si="14"/>
        <v>0.66807122918015505</v>
      </c>
    </row>
    <row r="317" spans="1:6" x14ac:dyDescent="0.25">
      <c r="A317" s="1">
        <v>43586</v>
      </c>
      <c r="B317" s="3">
        <v>262.051941</v>
      </c>
      <c r="C317" s="4">
        <f t="shared" si="12"/>
        <v>-6.3770925574109127E-2</v>
      </c>
      <c r="D317" s="4" cm="1">
        <f t="array" ref="D317">PRODUCT(1+C306:C317) - 1</f>
        <v>3.5692161639406583E-2</v>
      </c>
      <c r="E317" s="4">
        <f t="shared" si="13"/>
        <v>0.18283645693458539</v>
      </c>
      <c r="F317" s="3">
        <f t="shared" si="14"/>
        <v>7.9809912552764664E-2</v>
      </c>
    </row>
    <row r="318" spans="1:6" x14ac:dyDescent="0.25">
      <c r="A318" s="1">
        <v>43617</v>
      </c>
      <c r="B318" s="3">
        <v>278.93057299999998</v>
      </c>
      <c r="C318" s="4">
        <f t="shared" si="12"/>
        <v>6.4409490483415155E-2</v>
      </c>
      <c r="D318" s="4" cm="1">
        <f t="array" ref="D318">PRODUCT(1+C307:C318) - 1</f>
        <v>0.10101901107341016</v>
      </c>
      <c r="E318" s="4">
        <f t="shared" si="13"/>
        <v>0.1923758066857755</v>
      </c>
      <c r="F318" s="3">
        <f t="shared" si="14"/>
        <v>0.41543171384304561</v>
      </c>
    </row>
    <row r="319" spans="1:6" x14ac:dyDescent="0.25">
      <c r="A319" s="1">
        <v>43647</v>
      </c>
      <c r="B319" s="3">
        <v>284.52496300000001</v>
      </c>
      <c r="C319" s="4">
        <f t="shared" si="12"/>
        <v>2.0056567983316897E-2</v>
      </c>
      <c r="D319" s="4" cm="1">
        <f t="array" ref="D319">PRODUCT(1+C308:C319) - 1</f>
        <v>7.8139527555464827E-2</v>
      </c>
      <c r="E319" s="4">
        <f t="shared" si="13"/>
        <v>0.18961935255205736</v>
      </c>
      <c r="F319" s="3">
        <f t="shared" si="14"/>
        <v>0.30081068618671408</v>
      </c>
    </row>
    <row r="320" spans="1:6" x14ac:dyDescent="0.25">
      <c r="A320" s="1">
        <v>43678</v>
      </c>
      <c r="B320" s="3">
        <v>279.76104700000002</v>
      </c>
      <c r="C320" s="4">
        <f t="shared" si="12"/>
        <v>-1.6743402581516187E-2</v>
      </c>
      <c r="D320" s="4" cm="1">
        <f t="array" ref="D320">PRODUCT(1+C309:C320) - 1</f>
        <v>2.7296641366888252E-2</v>
      </c>
      <c r="E320" s="4">
        <f t="shared" si="13"/>
        <v>0.18907764262021934</v>
      </c>
      <c r="F320" s="3">
        <f t="shared" si="14"/>
        <v>3.2772998864465448E-2</v>
      </c>
    </row>
    <row r="321" spans="1:6" x14ac:dyDescent="0.25">
      <c r="A321" s="1">
        <v>43709</v>
      </c>
      <c r="B321" s="3">
        <v>283.89358499999997</v>
      </c>
      <c r="C321" s="4">
        <f t="shared" si="12"/>
        <v>1.4771670482059518E-2</v>
      </c>
      <c r="D321" s="4" cm="1">
        <f t="array" ref="D321">PRODUCT(1+C310:C321) - 1</f>
        <v>4.1001303660832544E-2</v>
      </c>
      <c r="E321" s="4">
        <f t="shared" si="13"/>
        <v>0.18937854190829623</v>
      </c>
      <c r="F321" s="3">
        <f t="shared" si="14"/>
        <v>0.10508742680292393</v>
      </c>
    </row>
    <row r="322" spans="1:6" x14ac:dyDescent="0.25">
      <c r="A322" s="1">
        <v>43739</v>
      </c>
      <c r="B322" s="3">
        <v>291.50891100000001</v>
      </c>
      <c r="C322" s="4">
        <f t="shared" si="12"/>
        <v>2.6824579357790146E-2</v>
      </c>
      <c r="D322" s="4" cm="1">
        <f t="array" ref="D322">PRODUCT(1+C311:C322) - 1</f>
        <v>0.14310181630738095</v>
      </c>
      <c r="E322" s="4">
        <f t="shared" si="13"/>
        <v>0.17418995298562381</v>
      </c>
      <c r="F322" s="3">
        <f t="shared" si="14"/>
        <v>0.70039525366569189</v>
      </c>
    </row>
    <row r="323" spans="1:6" x14ac:dyDescent="0.25">
      <c r="A323" s="1">
        <v>43770</v>
      </c>
      <c r="B323" s="3">
        <v>302.061035</v>
      </c>
      <c r="C323" s="4">
        <f t="shared" si="12"/>
        <v>3.6198289663947891E-2</v>
      </c>
      <c r="D323" s="4" cm="1">
        <f t="array" ref="D323">PRODUCT(1+C312:C323) - 1</f>
        <v>0.16290913671047269</v>
      </c>
      <c r="E323" s="4">
        <f t="shared" si="13"/>
        <v>0.17575838577583511</v>
      </c>
      <c r="F323" s="3">
        <f t="shared" si="14"/>
        <v>0.80684136967062381</v>
      </c>
    </row>
    <row r="324" spans="1:6" x14ac:dyDescent="0.25">
      <c r="A324" s="1">
        <v>43800</v>
      </c>
      <c r="B324" s="3">
        <v>309.31683299999997</v>
      </c>
      <c r="C324" s="4">
        <f t="shared" ref="C324:C353" si="15">B324/B323-1</f>
        <v>2.402096649109331E-2</v>
      </c>
      <c r="D324" s="4" cm="1">
        <f t="array" ref="D324">PRODUCT(1+C313:C324) - 1</f>
        <v>0.31344412273490718</v>
      </c>
      <c r="E324" s="4">
        <f t="shared" si="13"/>
        <v>0.13120733661707182</v>
      </c>
      <c r="F324" s="3">
        <f t="shared" si="14"/>
        <v>2.2281080484707387</v>
      </c>
    </row>
    <row r="325" spans="1:6" x14ac:dyDescent="0.25">
      <c r="A325" s="1">
        <v>43831</v>
      </c>
      <c r="B325" s="3">
        <v>310.71206699999999</v>
      </c>
      <c r="C325" s="4">
        <f t="shared" si="15"/>
        <v>4.5106953490630097E-3</v>
      </c>
      <c r="D325" s="4" cm="1">
        <f t="array" ref="D325">PRODUCT(1+C314:C325) - 1</f>
        <v>0.21447134350785224</v>
      </c>
      <c r="E325" s="4">
        <f t="shared" si="13"/>
        <v>0.11274486805886862</v>
      </c>
      <c r="F325" s="3">
        <f t="shared" si="14"/>
        <v>1.7151232409699153</v>
      </c>
    </row>
    <row r="326" spans="1:6" x14ac:dyDescent="0.25">
      <c r="A326" s="1">
        <v>43862</v>
      </c>
      <c r="B326" s="3">
        <v>286.11431900000002</v>
      </c>
      <c r="C326" s="4">
        <f t="shared" si="15"/>
        <v>-7.9165731274929763E-2</v>
      </c>
      <c r="D326" s="4" cm="1">
        <f t="array" ref="D326">PRODUCT(1+C315:C326) - 1</f>
        <v>8.3213531154848086E-2</v>
      </c>
      <c r="E326" s="4">
        <f t="shared" si="13"/>
        <v>0.1461627195498624</v>
      </c>
      <c r="F326" s="3">
        <f t="shared" si="14"/>
        <v>0.42496151786268921</v>
      </c>
    </row>
    <row r="327" spans="1:6" x14ac:dyDescent="0.25">
      <c r="A327" s="1">
        <v>43891</v>
      </c>
      <c r="B327" s="3">
        <v>248.92311100000001</v>
      </c>
      <c r="C327" s="4">
        <f t="shared" si="15"/>
        <v>-0.12998723073346086</v>
      </c>
      <c r="D327" s="4" cm="1">
        <f t="array" ref="D327">PRODUCT(1+C316:C327) - 1</f>
        <v>-7.0267811477932596E-2</v>
      </c>
      <c r="E327" s="4">
        <f t="shared" si="13"/>
        <v>0.20018302094747273</v>
      </c>
      <c r="F327" s="3">
        <f t="shared" si="14"/>
        <v>-0.45642138401891325</v>
      </c>
    </row>
    <row r="328" spans="1:6" x14ac:dyDescent="0.25">
      <c r="A328" s="1">
        <v>43922</v>
      </c>
      <c r="B328" s="3">
        <v>282.18182400000001</v>
      </c>
      <c r="C328" s="4">
        <f t="shared" si="15"/>
        <v>0.13361038622082777</v>
      </c>
      <c r="D328" s="4" cm="1">
        <f t="array" ref="D328">PRODUCT(1+C317:C328) - 1</f>
        <v>8.1468082059716895E-3</v>
      </c>
      <c r="E328" s="4">
        <f t="shared" si="13"/>
        <v>0.23967804223671949</v>
      </c>
      <c r="F328" s="3">
        <f t="shared" si="14"/>
        <v>-5.4044132174757217E-2</v>
      </c>
    </row>
    <row r="329" spans="1:6" x14ac:dyDescent="0.25">
      <c r="A329" s="1">
        <v>43952</v>
      </c>
      <c r="B329" s="3">
        <v>295.62649499999998</v>
      </c>
      <c r="C329" s="4">
        <f t="shared" si="15"/>
        <v>4.7645418154218078E-2</v>
      </c>
      <c r="D329" s="4" cm="1">
        <f t="array" ref="D329">PRODUCT(1+C318:C329) - 1</f>
        <v>0.12812175277877436</v>
      </c>
      <c r="E329" s="4">
        <f t="shared" si="13"/>
        <v>0.23163209228847997</v>
      </c>
      <c r="F329" s="3">
        <f t="shared" si="14"/>
        <v>0.46203335522906291</v>
      </c>
    </row>
    <row r="330" spans="1:6" x14ac:dyDescent="0.25">
      <c r="A330" s="1">
        <v>43983</v>
      </c>
      <c r="B330" s="3">
        <v>299.55102499999998</v>
      </c>
      <c r="C330" s="4">
        <f t="shared" si="15"/>
        <v>1.3275298616248765E-2</v>
      </c>
      <c r="D330" s="4" cm="1">
        <f t="array" ref="D330">PRODUCT(1+C319:C330) - 1</f>
        <v>7.3926826228546405E-2</v>
      </c>
      <c r="E330" s="4">
        <f t="shared" si="13"/>
        <v>0.22459083878857641</v>
      </c>
      <c r="F330" s="3">
        <f t="shared" si="14"/>
        <v>0.23521362898633685</v>
      </c>
    </row>
    <row r="331" spans="1:6" x14ac:dyDescent="0.25">
      <c r="A331" s="1">
        <v>44013</v>
      </c>
      <c r="B331" s="3">
        <v>318.58810399999999</v>
      </c>
      <c r="C331" s="4">
        <f t="shared" si="15"/>
        <v>6.3552040925248132E-2</v>
      </c>
      <c r="D331" s="4" cm="1">
        <f t="array" ref="D331">PRODUCT(1+C320:C331) - 1</f>
        <v>0.11971934075956625</v>
      </c>
      <c r="E331" s="4">
        <f t="shared" si="13"/>
        <v>0.23126787426625858</v>
      </c>
      <c r="F331" s="3">
        <f t="shared" si="14"/>
        <v>0.42642905363511857</v>
      </c>
    </row>
    <row r="332" spans="1:6" x14ac:dyDescent="0.25">
      <c r="A332" s="1">
        <v>44044</v>
      </c>
      <c r="B332" s="3">
        <v>340.824432</v>
      </c>
      <c r="C332" s="4">
        <f t="shared" si="15"/>
        <v>6.9796479280971546E-2</v>
      </c>
      <c r="D332" s="4" cm="1">
        <f t="array" ref="D332">PRODUCT(1+C321:C332) - 1</f>
        <v>0.21826979007552771</v>
      </c>
      <c r="E332" s="4">
        <f t="shared" si="13"/>
        <v>0.23586680854476891</v>
      </c>
      <c r="F332" s="3">
        <f t="shared" si="14"/>
        <v>0.83593699042272718</v>
      </c>
    </row>
    <row r="333" spans="1:6" x14ac:dyDescent="0.25">
      <c r="A333" s="1">
        <v>44075</v>
      </c>
      <c r="B333" s="3">
        <v>326.75482199999999</v>
      </c>
      <c r="C333" s="4">
        <f t="shared" si="15"/>
        <v>-4.1281107453000954E-2</v>
      </c>
      <c r="D333" s="4" cm="1">
        <f t="array" ref="D333">PRODUCT(1+C322:C333) - 1</f>
        <v>0.15097641956228047</v>
      </c>
      <c r="E333" s="4">
        <f t="shared" si="13"/>
        <v>0.24343816807798627</v>
      </c>
      <c r="F333" s="3">
        <f t="shared" si="14"/>
        <v>0.53350886012531162</v>
      </c>
    </row>
    <row r="334" spans="1:6" x14ac:dyDescent="0.25">
      <c r="A334" s="1">
        <v>44105</v>
      </c>
      <c r="B334" s="3">
        <v>319.88302599999997</v>
      </c>
      <c r="C334" s="4">
        <f t="shared" si="15"/>
        <v>-2.1030434862258973E-2</v>
      </c>
      <c r="D334" s="4" cm="1">
        <f t="array" ref="D334">PRODUCT(1+C323:C334) - 1</f>
        <v>9.7335326397620214E-2</v>
      </c>
      <c r="E334" s="4">
        <f t="shared" si="13"/>
        <v>0.24540154710917797</v>
      </c>
      <c r="F334" s="3">
        <f t="shared" si="14"/>
        <v>0.31065544327519451</v>
      </c>
    </row>
    <row r="335" spans="1:6" x14ac:dyDescent="0.25">
      <c r="A335" s="1">
        <v>44136</v>
      </c>
      <c r="B335" s="3">
        <v>354.67886399999998</v>
      </c>
      <c r="C335" s="4">
        <f t="shared" si="15"/>
        <v>0.1087767564134523</v>
      </c>
      <c r="D335" s="4" cm="1">
        <f t="array" ref="D335">PRODUCT(1+C324:C335) - 1</f>
        <v>0.1741960163779479</v>
      </c>
      <c r="E335" s="4">
        <f t="shared" ref="E335:E353" si="16">_xlfn.STDEV.S(C324:C335)*SQRT(12)</f>
        <v>0.26386174591559736</v>
      </c>
      <c r="F335" s="3">
        <f t="shared" ref="F335:F353" si="17">(D335-I$2)/E335</f>
        <v>0.58021300452896807</v>
      </c>
    </row>
    <row r="336" spans="1:6" x14ac:dyDescent="0.25">
      <c r="A336" s="1">
        <v>44166</v>
      </c>
      <c r="B336" s="3">
        <v>366.25787400000002</v>
      </c>
      <c r="C336" s="4">
        <f t="shared" si="15"/>
        <v>3.2646461842733343E-2</v>
      </c>
      <c r="D336" s="4" cm="1">
        <f t="array" ref="D336">PRODUCT(1+C325:C336) - 1</f>
        <v>0.18408646062918899</v>
      </c>
      <c r="E336" s="4">
        <f t="shared" si="16"/>
        <v>0.26428330599464317</v>
      </c>
      <c r="F336" s="3">
        <f t="shared" si="17"/>
        <v>0.61671114645619196</v>
      </c>
    </row>
    <row r="337" spans="1:6" x14ac:dyDescent="0.25">
      <c r="A337" s="1">
        <v>44197</v>
      </c>
      <c r="B337" s="3">
        <v>364.07092299999999</v>
      </c>
      <c r="C337" s="4">
        <f t="shared" si="15"/>
        <v>-5.9710688977570037E-3</v>
      </c>
      <c r="D337" s="4" cm="1">
        <f t="array" ref="D337">PRODUCT(1+C326:C337) - 1</f>
        <v>0.17173087777115481</v>
      </c>
      <c r="E337" s="4">
        <f t="shared" si="16"/>
        <v>0.26502454327568625</v>
      </c>
      <c r="F337" s="3">
        <f t="shared" si="17"/>
        <v>0.56836576684320206</v>
      </c>
    </row>
    <row r="338" spans="1:6" x14ac:dyDescent="0.25">
      <c r="A338" s="1">
        <v>44228</v>
      </c>
      <c r="B338" s="3">
        <v>374.19406099999998</v>
      </c>
      <c r="C338" s="4">
        <f t="shared" si="15"/>
        <v>2.7805400982269468E-2</v>
      </c>
      <c r="D338" s="4" cm="1">
        <f t="array" ref="D338">PRODUCT(1+C327:C338) - 1</f>
        <v>0.30784807383233348</v>
      </c>
      <c r="E338" s="4">
        <f t="shared" si="16"/>
        <v>0.24386991329600977</v>
      </c>
      <c r="F338" s="3">
        <f t="shared" si="17"/>
        <v>1.1758239052813297</v>
      </c>
    </row>
    <row r="339" spans="1:6" x14ac:dyDescent="0.25">
      <c r="A339" s="1">
        <v>44256</v>
      </c>
      <c r="B339" s="3">
        <v>389.90521200000001</v>
      </c>
      <c r="C339" s="4">
        <f t="shared" si="15"/>
        <v>4.1986639119855118E-2</v>
      </c>
      <c r="D339" s="4" cm="1">
        <f t="array" ref="D339">PRODUCT(1+C328:C339) - 1</f>
        <v>0.56636806616160262</v>
      </c>
      <c r="E339" s="4">
        <f t="shared" si="16"/>
        <v>0.17586990257592758</v>
      </c>
      <c r="F339" s="3">
        <f t="shared" si="17"/>
        <v>3.1004058009652691</v>
      </c>
    </row>
    <row r="340" spans="1:6" x14ac:dyDescent="0.25">
      <c r="A340" s="1">
        <v>44287</v>
      </c>
      <c r="B340" s="3">
        <v>411.87982199999999</v>
      </c>
      <c r="C340" s="4">
        <f t="shared" si="15"/>
        <v>5.6358851648282027E-2</v>
      </c>
      <c r="D340" s="4" cm="1">
        <f t="array" ref="D340">PRODUCT(1+C329:C340) - 1</f>
        <v>0.45962562776545068</v>
      </c>
      <c r="E340" s="4">
        <f t="shared" si="16"/>
        <v>0.14488290204489576</v>
      </c>
      <c r="F340" s="3">
        <f t="shared" si="17"/>
        <v>3.0267590003792306</v>
      </c>
    </row>
    <row r="341" spans="1:6" x14ac:dyDescent="0.25">
      <c r="A341" s="1">
        <v>44317</v>
      </c>
      <c r="B341" s="3">
        <v>414.58425899999997</v>
      </c>
      <c r="C341" s="4">
        <f t="shared" si="15"/>
        <v>6.5660827638212016E-3</v>
      </c>
      <c r="D341" s="4" cm="1">
        <f t="array" ref="D341">PRODUCT(1+C330:C341) - 1</f>
        <v>0.40239209276556864</v>
      </c>
      <c r="E341" s="4">
        <f t="shared" si="16"/>
        <v>0.14610856932805183</v>
      </c>
      <c r="F341" s="3">
        <f t="shared" si="17"/>
        <v>2.6096490747881358</v>
      </c>
    </row>
    <row r="342" spans="1:6" x14ac:dyDescent="0.25">
      <c r="A342" s="1">
        <v>44348</v>
      </c>
      <c r="B342" s="3">
        <v>422.50012199999998</v>
      </c>
      <c r="C342" s="4">
        <f t="shared" si="15"/>
        <v>1.9093496263204779E-2</v>
      </c>
      <c r="D342" s="4" cm="1">
        <f t="array" ref="D342">PRODUCT(1+C331:C342) - 1</f>
        <v>0.41044458786278515</v>
      </c>
      <c r="E342" s="4">
        <f t="shared" si="16"/>
        <v>0.14552392073407469</v>
      </c>
      <c r="F342" s="3">
        <f t="shared" si="17"/>
        <v>2.6754679636089507</v>
      </c>
    </row>
    <row r="343" spans="1:6" x14ac:dyDescent="0.25">
      <c r="A343" s="1">
        <v>44378</v>
      </c>
      <c r="B343" s="3">
        <v>434.23034699999999</v>
      </c>
      <c r="C343" s="4">
        <f t="shared" si="15"/>
        <v>2.7763838136832586E-2</v>
      </c>
      <c r="D343" s="4" cm="1">
        <f t="array" ref="D343">PRODUCT(1+C332:C343) - 1</f>
        <v>0.36298355634772861</v>
      </c>
      <c r="E343" s="4">
        <f t="shared" si="16"/>
        <v>0.14080868841976343</v>
      </c>
      <c r="F343" s="3">
        <f t="shared" si="17"/>
        <v>2.4280004322499105</v>
      </c>
    </row>
    <row r="344" spans="1:6" x14ac:dyDescent="0.25">
      <c r="A344" s="1">
        <v>44409</v>
      </c>
      <c r="B344" s="3">
        <v>447.15301499999998</v>
      </c>
      <c r="C344" s="4">
        <f t="shared" si="15"/>
        <v>2.9759937529193481E-2</v>
      </c>
      <c r="D344" s="4" cm="1">
        <f t="array" ref="D344">PRODUCT(1+C333:C344) - 1</f>
        <v>0.31197465033844773</v>
      </c>
      <c r="E344" s="4">
        <f t="shared" si="16"/>
        <v>0.13296916102698894</v>
      </c>
      <c r="F344" s="3">
        <f t="shared" si="17"/>
        <v>2.1875346741445445</v>
      </c>
    </row>
    <row r="345" spans="1:6" x14ac:dyDescent="0.25">
      <c r="A345" s="1">
        <v>44440</v>
      </c>
      <c r="B345" s="3">
        <v>424.95181300000002</v>
      </c>
      <c r="C345" s="4">
        <f t="shared" si="15"/>
        <v>-4.9650122564867338E-2</v>
      </c>
      <c r="D345" s="4" cm="1">
        <f t="array" ref="D345">PRODUCT(1+C334:C345) - 1</f>
        <v>0.30052193384310599</v>
      </c>
      <c r="E345" s="4">
        <f t="shared" si="16"/>
        <v>0.13760247946547699</v>
      </c>
      <c r="F345" s="3">
        <f t="shared" si="17"/>
        <v>2.0306460677782336</v>
      </c>
    </row>
    <row r="346" spans="1:6" x14ac:dyDescent="0.25">
      <c r="A346" s="1">
        <v>44470</v>
      </c>
      <c r="B346" s="3">
        <v>456.22488399999997</v>
      </c>
      <c r="C346" s="4">
        <f t="shared" si="15"/>
        <v>7.359204042271017E-2</v>
      </c>
      <c r="D346" s="4" cm="1">
        <f t="array" ref="D346">PRODUCT(1+C335:C346) - 1</f>
        <v>0.42622410980943992</v>
      </c>
      <c r="E346" s="4">
        <f t="shared" si="16"/>
        <v>0.13722391055871375</v>
      </c>
      <c r="F346" s="3">
        <f t="shared" si="17"/>
        <v>2.9522851240717278</v>
      </c>
    </row>
    <row r="347" spans="1:6" x14ac:dyDescent="0.25">
      <c r="A347" s="1">
        <v>44501</v>
      </c>
      <c r="B347" s="3">
        <v>452.55920400000002</v>
      </c>
      <c r="C347" s="4">
        <f t="shared" si="15"/>
        <v>-8.0348094296407435E-3</v>
      </c>
      <c r="D347" s="4" cm="1">
        <f t="array" ref="D347">PRODUCT(1+C336:C347) - 1</f>
        <v>0.27596891141503099</v>
      </c>
      <c r="E347" s="4">
        <f t="shared" si="16"/>
        <v>0.11217642132089442</v>
      </c>
      <c r="F347" s="3">
        <f t="shared" si="17"/>
        <v>2.2720363906595593</v>
      </c>
    </row>
    <row r="348" spans="1:6" x14ac:dyDescent="0.25">
      <c r="A348" s="1">
        <v>44531</v>
      </c>
      <c r="B348" s="3">
        <v>471.83139</v>
      </c>
      <c r="C348" s="4">
        <f t="shared" si="15"/>
        <v>4.2584894594255074E-2</v>
      </c>
      <c r="D348" s="4" cm="1">
        <f t="array" ref="D348">PRODUCT(1+C337:C348) - 1</f>
        <v>0.2882491367270914</v>
      </c>
      <c r="E348" s="4">
        <f t="shared" si="16"/>
        <v>0.11373219663481254</v>
      </c>
      <c r="F348" s="3">
        <f t="shared" si="17"/>
        <v>2.3489314779076298</v>
      </c>
    </row>
    <row r="349" spans="1:6" x14ac:dyDescent="0.25">
      <c r="A349" s="1">
        <v>44562</v>
      </c>
      <c r="B349" s="3">
        <v>448.51663200000002</v>
      </c>
      <c r="C349" s="4">
        <f t="shared" si="15"/>
        <v>-4.9413325383035667E-2</v>
      </c>
      <c r="D349" s="4" cm="1">
        <f t="array" ref="D349">PRODUCT(1+C338:C349) - 1</f>
        <v>0.23194851240564507</v>
      </c>
      <c r="E349" s="4">
        <f t="shared" si="16"/>
        <v>0.13212299537953309</v>
      </c>
      <c r="F349" s="3">
        <f t="shared" si="17"/>
        <v>1.5958502287960328</v>
      </c>
    </row>
    <row r="350" spans="1:6" x14ac:dyDescent="0.25">
      <c r="A350" s="1">
        <v>44593</v>
      </c>
      <c r="B350" s="3">
        <v>435.27777099999997</v>
      </c>
      <c r="C350" s="4">
        <f t="shared" si="15"/>
        <v>-2.9516990130256882E-2</v>
      </c>
      <c r="D350" s="4" cm="1">
        <f t="array" ref="D350">PRODUCT(1+C339:C350) - 1</f>
        <v>0.16324072551220947</v>
      </c>
      <c r="E350" s="4">
        <f t="shared" si="16"/>
        <v>0.13978969241920045</v>
      </c>
      <c r="F350" s="3">
        <f t="shared" si="17"/>
        <v>1.0168183580085344</v>
      </c>
    </row>
    <row r="351" spans="1:6" x14ac:dyDescent="0.25">
      <c r="A351" s="1">
        <v>44621</v>
      </c>
      <c r="B351" s="3">
        <v>450.24127199999998</v>
      </c>
      <c r="C351" s="4">
        <f t="shared" si="15"/>
        <v>3.4376901364898904E-2</v>
      </c>
      <c r="D351" s="4" cm="1">
        <f t="array" ref="D351">PRODUCT(1+C340:C351) - 1</f>
        <v>0.15474545644185933</v>
      </c>
      <c r="E351" s="4">
        <f t="shared" si="16"/>
        <v>0.13829259701489832</v>
      </c>
      <c r="F351" s="3">
        <f t="shared" si="17"/>
        <v>0.96639631713230201</v>
      </c>
    </row>
    <row r="352" spans="1:6" x14ac:dyDescent="0.25">
      <c r="A352" s="1">
        <v>44652</v>
      </c>
      <c r="B352" s="3">
        <v>412</v>
      </c>
      <c r="C352" s="4">
        <f t="shared" si="15"/>
        <v>-8.4935065659640374E-2</v>
      </c>
      <c r="D352" s="4" cm="1">
        <f t="array" ref="D352">PRODUCT(1+C341:C352) - 1</f>
        <v>2.917792850751777E-4</v>
      </c>
      <c r="E352" s="4">
        <f t="shared" si="16"/>
        <v>0.16017968416781969</v>
      </c>
      <c r="F352" s="3">
        <f t="shared" si="17"/>
        <v>-0.1299054922166292</v>
      </c>
    </row>
    <row r="353" spans="1:6" x14ac:dyDescent="0.25">
      <c r="A353" s="1">
        <v>44682</v>
      </c>
      <c r="B353" s="3">
        <v>389.459991</v>
      </c>
      <c r="C353" s="4">
        <f t="shared" si="15"/>
        <v>-5.4708759708737897E-2</v>
      </c>
      <c r="D353" s="4" cm="1">
        <f t="array" ref="D353">PRODUCT(1+C342:C353) - 1</f>
        <v>-6.0601114139261059E-2</v>
      </c>
      <c r="E353" s="4">
        <f t="shared" si="16"/>
        <v>0.16932243434594374</v>
      </c>
      <c r="F353" s="3">
        <f t="shared" si="17"/>
        <v>-0.48251795135626863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Sharpe_significance</vt:lpstr>
      <vt:lpstr>Sharpe_bootstrap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2022-05-20T14:42:13Z</dcterms:created>
  <dcterms:modified xsi:type="dcterms:W3CDTF">2022-05-20T16:55:02Z</dcterms:modified>
</cp:coreProperties>
</file>