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8C5A3B9-BDDF-4B2A-B4DD-858C36948BB9}" xr6:coauthVersionLast="46" xr6:coauthVersionMax="46" xr10:uidLastSave="{00000000-0000-0000-0000-000000000000}"/>
  <bookViews>
    <workbookView xWindow="-120" yWindow="-120" windowWidth="20730" windowHeight="11160" xr2:uid="{9CB9E17A-A35E-4F15-B78B-FF65D9E0646A}"/>
  </bookViews>
  <sheets>
    <sheet name="NEDL_Wa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" i="1" l="1"/>
  <c r="M38" i="1"/>
  <c r="M37" i="1"/>
  <c r="M36" i="1"/>
  <c r="M32" i="1"/>
  <c r="M31" i="1"/>
  <c r="M30" i="1"/>
  <c r="M29" i="1"/>
  <c r="M20" i="1"/>
  <c r="P10" i="1"/>
  <c r="P11" i="1"/>
  <c r="P9" i="1"/>
  <c r="O10" i="1"/>
  <c r="O11" i="1"/>
  <c r="O9" i="1"/>
  <c r="N11" i="1"/>
  <c r="N10" i="1"/>
  <c r="N9" i="1"/>
  <c r="M23" i="1" a="1"/>
  <c r="M23" i="1" s="1"/>
  <c r="M1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3" i="1"/>
  <c r="I4" i="1" a="1"/>
  <c r="I4" i="1" s="1"/>
  <c r="I5" i="1" a="1"/>
  <c r="I5" i="1" s="1"/>
  <c r="I6" i="1" a="1"/>
  <c r="I6" i="1" s="1"/>
  <c r="I7" i="1" a="1"/>
  <c r="I7" i="1"/>
  <c r="I8" i="1" a="1"/>
  <c r="I8" i="1" s="1"/>
  <c r="I9" i="1" a="1"/>
  <c r="I9" i="1" s="1"/>
  <c r="I10" i="1" a="1"/>
  <c r="I10" i="1" s="1"/>
  <c r="I11" i="1" a="1"/>
  <c r="I11" i="1"/>
  <c r="I12" i="1" a="1"/>
  <c r="I12" i="1" s="1"/>
  <c r="I13" i="1" a="1"/>
  <c r="I13" i="1" s="1"/>
  <c r="I14" i="1" a="1"/>
  <c r="I14" i="1" s="1"/>
  <c r="I15" i="1" a="1"/>
  <c r="I15" i="1"/>
  <c r="I16" i="1" a="1"/>
  <c r="I16" i="1" s="1"/>
  <c r="I17" i="1" a="1"/>
  <c r="I17" i="1" s="1"/>
  <c r="I18" i="1" a="1"/>
  <c r="I18" i="1" s="1"/>
  <c r="I19" i="1" a="1"/>
  <c r="I19" i="1"/>
  <c r="I20" i="1" a="1"/>
  <c r="I20" i="1" s="1"/>
  <c r="I21" i="1" a="1"/>
  <c r="I21" i="1" s="1"/>
  <c r="I22" i="1" a="1"/>
  <c r="I22" i="1" s="1"/>
  <c r="I23" i="1" a="1"/>
  <c r="I23" i="1"/>
  <c r="I24" i="1" a="1"/>
  <c r="I24" i="1" s="1"/>
  <c r="I25" i="1" a="1"/>
  <c r="I25" i="1" s="1"/>
  <c r="I26" i="1" a="1"/>
  <c r="I26" i="1" s="1"/>
  <c r="I27" i="1" a="1"/>
  <c r="I27" i="1"/>
  <c r="I28" i="1" a="1"/>
  <c r="I28" i="1" s="1"/>
  <c r="I29" i="1" a="1"/>
  <c r="I29" i="1" s="1"/>
  <c r="I30" i="1" a="1"/>
  <c r="I30" i="1" s="1"/>
  <c r="I31" i="1" a="1"/>
  <c r="I31" i="1"/>
  <c r="I32" i="1" a="1"/>
  <c r="I32" i="1" s="1"/>
  <c r="I33" i="1" a="1"/>
  <c r="I33" i="1" s="1"/>
  <c r="I34" i="1" a="1"/>
  <c r="I34" i="1" s="1"/>
  <c r="I35" i="1" a="1"/>
  <c r="I35" i="1"/>
  <c r="I36" i="1" a="1"/>
  <c r="I36" i="1" s="1"/>
  <c r="I37" i="1" a="1"/>
  <c r="I37" i="1" s="1"/>
  <c r="I38" i="1" a="1"/>
  <c r="I38" i="1" s="1"/>
  <c r="I39" i="1" a="1"/>
  <c r="I39" i="1"/>
  <c r="I40" i="1" a="1"/>
  <c r="I40" i="1" s="1"/>
  <c r="I41" i="1" a="1"/>
  <c r="I41" i="1" s="1"/>
  <c r="I42" i="1" a="1"/>
  <c r="I42" i="1" s="1"/>
  <c r="I43" i="1" a="1"/>
  <c r="I43" i="1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/>
  <c r="I52" i="1" a="1"/>
  <c r="I52" i="1" s="1"/>
  <c r="I53" i="1" a="1"/>
  <c r="I53" i="1" s="1"/>
  <c r="I54" i="1" a="1"/>
  <c r="I54" i="1" s="1"/>
  <c r="I55" i="1" a="1"/>
  <c r="I55" i="1"/>
  <c r="I56" i="1" a="1"/>
  <c r="I56" i="1" s="1"/>
  <c r="I57" i="1" a="1"/>
  <c r="I57" i="1" s="1"/>
  <c r="I58" i="1" a="1"/>
  <c r="I58" i="1" s="1"/>
  <c r="I59" i="1" a="1"/>
  <c r="I59" i="1"/>
  <c r="I60" i="1" a="1"/>
  <c r="I60" i="1" s="1"/>
  <c r="I61" i="1" a="1"/>
  <c r="I61" i="1" s="1"/>
  <c r="I62" i="1" a="1"/>
  <c r="I62" i="1" s="1"/>
  <c r="I63" i="1" a="1"/>
  <c r="I63" i="1"/>
  <c r="I64" i="1" a="1"/>
  <c r="I64" i="1" s="1"/>
  <c r="I65" i="1" a="1"/>
  <c r="I65" i="1" s="1"/>
  <c r="I66" i="1" a="1"/>
  <c r="I66" i="1" s="1"/>
  <c r="I67" i="1" a="1"/>
  <c r="I67" i="1"/>
  <c r="I68" i="1" a="1"/>
  <c r="I68" i="1" s="1"/>
  <c r="I69" i="1" a="1"/>
  <c r="I69" i="1" s="1"/>
  <c r="I70" i="1" a="1"/>
  <c r="I70" i="1" s="1"/>
  <c r="I71" i="1" a="1"/>
  <c r="I71" i="1"/>
  <c r="I72" i="1" a="1"/>
  <c r="I72" i="1" s="1"/>
  <c r="I73" i="1" a="1"/>
  <c r="I73" i="1" s="1"/>
  <c r="I74" i="1" a="1"/>
  <c r="I74" i="1" s="1"/>
  <c r="I75" i="1" a="1"/>
  <c r="I75" i="1"/>
  <c r="I76" i="1" a="1"/>
  <c r="I76" i="1" s="1"/>
  <c r="I77" i="1" a="1"/>
  <c r="I77" i="1" s="1"/>
  <c r="I78" i="1" a="1"/>
  <c r="I78" i="1" s="1"/>
  <c r="I79" i="1" a="1"/>
  <c r="I79" i="1"/>
  <c r="I80" i="1" a="1"/>
  <c r="I80" i="1" s="1"/>
  <c r="I81" i="1" a="1"/>
  <c r="I81" i="1" s="1"/>
  <c r="I82" i="1" a="1"/>
  <c r="I82" i="1" s="1"/>
  <c r="I83" i="1" a="1"/>
  <c r="I83" i="1"/>
  <c r="I84" i="1" a="1"/>
  <c r="I84" i="1" s="1"/>
  <c r="I85" i="1" a="1"/>
  <c r="I85" i="1" s="1"/>
  <c r="I86" i="1" a="1"/>
  <c r="I86" i="1" s="1"/>
  <c r="I87" i="1" a="1"/>
  <c r="I87" i="1"/>
  <c r="I88" i="1" a="1"/>
  <c r="I88" i="1" s="1"/>
  <c r="I89" i="1" a="1"/>
  <c r="I89" i="1" s="1"/>
  <c r="I90" i="1" a="1"/>
  <c r="I90" i="1" s="1"/>
  <c r="I91" i="1" a="1"/>
  <c r="I91" i="1"/>
  <c r="I92" i="1" a="1"/>
  <c r="I92" i="1" s="1"/>
  <c r="I93" i="1" a="1"/>
  <c r="I93" i="1" s="1"/>
  <c r="I94" i="1" a="1"/>
  <c r="I94" i="1" s="1"/>
  <c r="I95" i="1" a="1"/>
  <c r="I95" i="1"/>
  <c r="I96" i="1" a="1"/>
  <c r="I96" i="1" s="1"/>
  <c r="I97" i="1" a="1"/>
  <c r="I97" i="1" s="1"/>
  <c r="I98" i="1" a="1"/>
  <c r="I98" i="1" s="1"/>
  <c r="I99" i="1" a="1"/>
  <c r="I99" i="1"/>
  <c r="I100" i="1" a="1"/>
  <c r="I100" i="1" s="1"/>
  <c r="I101" i="1" a="1"/>
  <c r="I101" i="1" s="1"/>
  <c r="I102" i="1" a="1"/>
  <c r="I102" i="1" s="1"/>
  <c r="I103" i="1" a="1"/>
  <c r="I103" i="1"/>
  <c r="I104" i="1" a="1"/>
  <c r="I104" i="1" s="1"/>
  <c r="I105" i="1" a="1"/>
  <c r="I105" i="1" s="1"/>
  <c r="I106" i="1" a="1"/>
  <c r="I106" i="1" s="1"/>
  <c r="I107" i="1" a="1"/>
  <c r="I107" i="1"/>
  <c r="I108" i="1" a="1"/>
  <c r="I108" i="1" s="1"/>
  <c r="I109" i="1" a="1"/>
  <c r="I109" i="1" s="1"/>
  <c r="I110" i="1" a="1"/>
  <c r="I110" i="1" s="1"/>
  <c r="I111" i="1" a="1"/>
  <c r="I111" i="1"/>
  <c r="I112" i="1" a="1"/>
  <c r="I112" i="1" s="1"/>
  <c r="I113" i="1" a="1"/>
  <c r="I113" i="1" s="1"/>
  <c r="I114" i="1" a="1"/>
  <c r="I114" i="1" s="1"/>
  <c r="I115" i="1" a="1"/>
  <c r="I115" i="1"/>
  <c r="I116" i="1" a="1"/>
  <c r="I116" i="1" s="1"/>
  <c r="I117" i="1" a="1"/>
  <c r="I117" i="1" s="1"/>
  <c r="I118" i="1" a="1"/>
  <c r="I118" i="1" s="1"/>
  <c r="I119" i="1" a="1"/>
  <c r="I119" i="1"/>
  <c r="I120" i="1" a="1"/>
  <c r="I120" i="1" s="1"/>
  <c r="I121" i="1" a="1"/>
  <c r="I121" i="1" s="1"/>
  <c r="I122" i="1" a="1"/>
  <c r="I122" i="1" s="1"/>
  <c r="I123" i="1" a="1"/>
  <c r="I123" i="1"/>
  <c r="I124" i="1" a="1"/>
  <c r="I124" i="1" s="1"/>
  <c r="I125" i="1" a="1"/>
  <c r="I125" i="1" s="1"/>
  <c r="I126" i="1" a="1"/>
  <c r="I126" i="1" s="1"/>
  <c r="I127" i="1" a="1"/>
  <c r="I127" i="1"/>
  <c r="I128" i="1" a="1"/>
  <c r="I128" i="1" s="1"/>
  <c r="I129" i="1" a="1"/>
  <c r="I129" i="1" s="1"/>
  <c r="I130" i="1" a="1"/>
  <c r="I130" i="1" s="1"/>
  <c r="I131" i="1" a="1"/>
  <c r="I131" i="1"/>
  <c r="I132" i="1" a="1"/>
  <c r="I132" i="1" s="1"/>
  <c r="I133" i="1" a="1"/>
  <c r="I133" i="1" s="1"/>
  <c r="I134" i="1" a="1"/>
  <c r="I134" i="1" s="1"/>
  <c r="I135" i="1" a="1"/>
  <c r="I135" i="1"/>
  <c r="I136" i="1" a="1"/>
  <c r="I136" i="1" s="1"/>
  <c r="I137" i="1" a="1"/>
  <c r="I137" i="1" s="1"/>
  <c r="I138" i="1" a="1"/>
  <c r="I138" i="1" s="1"/>
  <c r="I139" i="1" a="1"/>
  <c r="I139" i="1"/>
  <c r="I140" i="1" a="1"/>
  <c r="I140" i="1" s="1"/>
  <c r="I141" i="1" a="1"/>
  <c r="I141" i="1" s="1"/>
  <c r="I142" i="1" a="1"/>
  <c r="I142" i="1" s="1"/>
  <c r="I143" i="1" a="1"/>
  <c r="I143" i="1"/>
  <c r="I144" i="1" a="1"/>
  <c r="I144" i="1" s="1"/>
  <c r="I145" i="1" a="1"/>
  <c r="I145" i="1" s="1"/>
  <c r="I146" i="1" a="1"/>
  <c r="I146" i="1" s="1"/>
  <c r="I147" i="1" a="1"/>
  <c r="I147" i="1"/>
  <c r="I148" i="1" a="1"/>
  <c r="I148" i="1" s="1"/>
  <c r="I149" i="1" a="1"/>
  <c r="I149" i="1" s="1"/>
  <c r="I150" i="1" a="1"/>
  <c r="I150" i="1" s="1"/>
  <c r="I151" i="1" a="1"/>
  <c r="I151" i="1"/>
  <c r="I152" i="1" a="1"/>
  <c r="I152" i="1" s="1"/>
  <c r="I153" i="1" a="1"/>
  <c r="I153" i="1" s="1"/>
  <c r="I154" i="1" a="1"/>
  <c r="I154" i="1" s="1"/>
  <c r="I155" i="1" a="1"/>
  <c r="I155" i="1"/>
  <c r="I156" i="1" a="1"/>
  <c r="I156" i="1" s="1"/>
  <c r="I157" i="1" a="1"/>
  <c r="I157" i="1" s="1"/>
  <c r="I158" i="1" a="1"/>
  <c r="I158" i="1" s="1"/>
  <c r="I159" i="1" a="1"/>
  <c r="I159" i="1"/>
  <c r="I160" i="1" a="1"/>
  <c r="I160" i="1" s="1"/>
  <c r="I161" i="1" a="1"/>
  <c r="I161" i="1" s="1"/>
  <c r="I162" i="1" a="1"/>
  <c r="I162" i="1" s="1"/>
  <c r="I163" i="1" a="1"/>
  <c r="I163" i="1"/>
  <c r="I164" i="1" a="1"/>
  <c r="I164" i="1" s="1"/>
  <c r="I165" i="1" a="1"/>
  <c r="I165" i="1" s="1"/>
  <c r="I166" i="1" a="1"/>
  <c r="I166" i="1" s="1"/>
  <c r="I167" i="1" a="1"/>
  <c r="I167" i="1"/>
  <c r="I168" i="1" a="1"/>
  <c r="I168" i="1" s="1"/>
  <c r="I169" i="1" a="1"/>
  <c r="I169" i="1" s="1"/>
  <c r="I170" i="1" a="1"/>
  <c r="I170" i="1" s="1"/>
  <c r="I171" i="1" a="1"/>
  <c r="I171" i="1"/>
  <c r="I172" i="1" a="1"/>
  <c r="I172" i="1" s="1"/>
  <c r="I173" i="1" a="1"/>
  <c r="I173" i="1" s="1"/>
  <c r="I174" i="1" a="1"/>
  <c r="I174" i="1" s="1"/>
  <c r="I175" i="1" a="1"/>
  <c r="I175" i="1"/>
  <c r="I176" i="1" a="1"/>
  <c r="I176" i="1" s="1"/>
  <c r="I177" i="1" a="1"/>
  <c r="I177" i="1" s="1"/>
  <c r="I178" i="1" a="1"/>
  <c r="I178" i="1" s="1"/>
  <c r="I179" i="1" a="1"/>
  <c r="I179" i="1"/>
  <c r="I180" i="1" a="1"/>
  <c r="I180" i="1" s="1"/>
  <c r="I181" i="1" a="1"/>
  <c r="I181" i="1" s="1"/>
  <c r="I182" i="1" a="1"/>
  <c r="I182" i="1" s="1"/>
  <c r="I3" i="1" a="1"/>
  <c r="I3" i="1"/>
  <c r="M13" i="1"/>
  <c r="M9" i="1" a="1"/>
  <c r="M9" i="1" s="1"/>
  <c r="E5" i="1"/>
  <c r="G5" i="1"/>
  <c r="H5" i="1"/>
  <c r="E6" i="1"/>
  <c r="G6" i="1"/>
  <c r="H6" i="1"/>
  <c r="E7" i="1"/>
  <c r="G7" i="1"/>
  <c r="H7" i="1"/>
  <c r="E8" i="1"/>
  <c r="G8" i="1"/>
  <c r="H8" i="1"/>
  <c r="E9" i="1"/>
  <c r="G9" i="1"/>
  <c r="H9" i="1"/>
  <c r="E10" i="1"/>
  <c r="G10" i="1"/>
  <c r="H10" i="1"/>
  <c r="E11" i="1"/>
  <c r="G11" i="1"/>
  <c r="H11" i="1"/>
  <c r="E12" i="1"/>
  <c r="G12" i="1"/>
  <c r="H12" i="1"/>
  <c r="E13" i="1"/>
  <c r="G13" i="1"/>
  <c r="H13" i="1"/>
  <c r="E14" i="1"/>
  <c r="G14" i="1"/>
  <c r="H14" i="1"/>
  <c r="E15" i="1"/>
  <c r="G15" i="1"/>
  <c r="H15" i="1"/>
  <c r="E16" i="1"/>
  <c r="G16" i="1"/>
  <c r="H16" i="1"/>
  <c r="E17" i="1"/>
  <c r="G17" i="1"/>
  <c r="H17" i="1"/>
  <c r="E18" i="1"/>
  <c r="G18" i="1"/>
  <c r="H18" i="1"/>
  <c r="E19" i="1"/>
  <c r="G19" i="1"/>
  <c r="H19" i="1"/>
  <c r="E20" i="1"/>
  <c r="G20" i="1"/>
  <c r="H20" i="1"/>
  <c r="E21" i="1"/>
  <c r="G21" i="1"/>
  <c r="H21" i="1"/>
  <c r="E22" i="1"/>
  <c r="G22" i="1"/>
  <c r="H22" i="1"/>
  <c r="E23" i="1"/>
  <c r="G23" i="1"/>
  <c r="H23" i="1"/>
  <c r="E24" i="1"/>
  <c r="G24" i="1"/>
  <c r="H24" i="1"/>
  <c r="E25" i="1"/>
  <c r="G25" i="1"/>
  <c r="H25" i="1"/>
  <c r="E26" i="1"/>
  <c r="G26" i="1"/>
  <c r="H26" i="1"/>
  <c r="E27" i="1"/>
  <c r="G27" i="1"/>
  <c r="H27" i="1"/>
  <c r="E28" i="1"/>
  <c r="G28" i="1"/>
  <c r="H28" i="1"/>
  <c r="E29" i="1"/>
  <c r="G29" i="1"/>
  <c r="H29" i="1"/>
  <c r="E30" i="1"/>
  <c r="G30" i="1"/>
  <c r="H30" i="1"/>
  <c r="E31" i="1"/>
  <c r="G31" i="1"/>
  <c r="H31" i="1"/>
  <c r="E32" i="1"/>
  <c r="G32" i="1"/>
  <c r="H32" i="1"/>
  <c r="E33" i="1"/>
  <c r="G33" i="1"/>
  <c r="H33" i="1"/>
  <c r="E34" i="1"/>
  <c r="G34" i="1"/>
  <c r="H34" i="1"/>
  <c r="E35" i="1"/>
  <c r="G35" i="1"/>
  <c r="H35" i="1"/>
  <c r="E36" i="1"/>
  <c r="G36" i="1"/>
  <c r="H36" i="1"/>
  <c r="E37" i="1"/>
  <c r="G37" i="1"/>
  <c r="H37" i="1"/>
  <c r="E38" i="1"/>
  <c r="G38" i="1"/>
  <c r="H38" i="1"/>
  <c r="E39" i="1"/>
  <c r="G39" i="1"/>
  <c r="H39" i="1"/>
  <c r="E40" i="1"/>
  <c r="G40" i="1"/>
  <c r="H40" i="1"/>
  <c r="E41" i="1"/>
  <c r="G41" i="1"/>
  <c r="H41" i="1"/>
  <c r="E42" i="1"/>
  <c r="G42" i="1"/>
  <c r="H42" i="1"/>
  <c r="E43" i="1"/>
  <c r="G43" i="1"/>
  <c r="H43" i="1"/>
  <c r="E44" i="1"/>
  <c r="G44" i="1"/>
  <c r="H44" i="1"/>
  <c r="E45" i="1"/>
  <c r="G45" i="1"/>
  <c r="H45" i="1"/>
  <c r="E46" i="1"/>
  <c r="G46" i="1"/>
  <c r="H46" i="1"/>
  <c r="E47" i="1"/>
  <c r="G47" i="1"/>
  <c r="H47" i="1"/>
  <c r="E48" i="1"/>
  <c r="G48" i="1"/>
  <c r="H48" i="1"/>
  <c r="E49" i="1"/>
  <c r="G49" i="1"/>
  <c r="H49" i="1"/>
  <c r="E50" i="1"/>
  <c r="G50" i="1"/>
  <c r="H50" i="1"/>
  <c r="E51" i="1"/>
  <c r="G51" i="1"/>
  <c r="H51" i="1"/>
  <c r="E52" i="1"/>
  <c r="G52" i="1"/>
  <c r="H52" i="1"/>
  <c r="E53" i="1"/>
  <c r="G53" i="1"/>
  <c r="H53" i="1"/>
  <c r="E54" i="1"/>
  <c r="G54" i="1"/>
  <c r="H54" i="1"/>
  <c r="E55" i="1"/>
  <c r="G55" i="1"/>
  <c r="H55" i="1"/>
  <c r="E56" i="1"/>
  <c r="G56" i="1"/>
  <c r="H56" i="1"/>
  <c r="E57" i="1"/>
  <c r="G57" i="1"/>
  <c r="H57" i="1"/>
  <c r="E58" i="1"/>
  <c r="G58" i="1"/>
  <c r="H58" i="1"/>
  <c r="E59" i="1"/>
  <c r="G59" i="1"/>
  <c r="H59" i="1"/>
  <c r="E60" i="1"/>
  <c r="G60" i="1"/>
  <c r="H60" i="1"/>
  <c r="E61" i="1"/>
  <c r="G61" i="1"/>
  <c r="H61" i="1"/>
  <c r="E62" i="1"/>
  <c r="G62" i="1"/>
  <c r="H62" i="1"/>
  <c r="E63" i="1"/>
  <c r="G63" i="1"/>
  <c r="H63" i="1"/>
  <c r="E64" i="1"/>
  <c r="G64" i="1"/>
  <c r="H64" i="1"/>
  <c r="E65" i="1"/>
  <c r="G65" i="1"/>
  <c r="H65" i="1"/>
  <c r="E66" i="1"/>
  <c r="G66" i="1"/>
  <c r="H66" i="1"/>
  <c r="E67" i="1"/>
  <c r="G67" i="1"/>
  <c r="H67" i="1"/>
  <c r="E68" i="1"/>
  <c r="G68" i="1"/>
  <c r="H68" i="1"/>
  <c r="E69" i="1"/>
  <c r="G69" i="1"/>
  <c r="H69" i="1"/>
  <c r="E70" i="1"/>
  <c r="G70" i="1"/>
  <c r="H70" i="1"/>
  <c r="E71" i="1"/>
  <c r="G71" i="1"/>
  <c r="H71" i="1"/>
  <c r="E72" i="1"/>
  <c r="G72" i="1"/>
  <c r="H72" i="1"/>
  <c r="E73" i="1"/>
  <c r="G73" i="1"/>
  <c r="H73" i="1"/>
  <c r="E74" i="1"/>
  <c r="G74" i="1"/>
  <c r="H74" i="1"/>
  <c r="E75" i="1"/>
  <c r="G75" i="1"/>
  <c r="H75" i="1"/>
  <c r="E76" i="1"/>
  <c r="G76" i="1"/>
  <c r="H76" i="1"/>
  <c r="E77" i="1"/>
  <c r="G77" i="1"/>
  <c r="H77" i="1"/>
  <c r="E78" i="1"/>
  <c r="G78" i="1"/>
  <c r="H78" i="1"/>
  <c r="E79" i="1"/>
  <c r="G79" i="1"/>
  <c r="H79" i="1"/>
  <c r="E80" i="1"/>
  <c r="G80" i="1"/>
  <c r="H80" i="1"/>
  <c r="E81" i="1"/>
  <c r="G81" i="1"/>
  <c r="H81" i="1"/>
  <c r="E82" i="1"/>
  <c r="G82" i="1"/>
  <c r="H82" i="1"/>
  <c r="E83" i="1"/>
  <c r="G83" i="1"/>
  <c r="H83" i="1"/>
  <c r="E84" i="1"/>
  <c r="G84" i="1"/>
  <c r="H84" i="1"/>
  <c r="E85" i="1"/>
  <c r="G85" i="1"/>
  <c r="H85" i="1"/>
  <c r="E86" i="1"/>
  <c r="G86" i="1"/>
  <c r="H86" i="1"/>
  <c r="E87" i="1"/>
  <c r="G87" i="1"/>
  <c r="H87" i="1"/>
  <c r="E88" i="1"/>
  <c r="G88" i="1"/>
  <c r="H88" i="1"/>
  <c r="E89" i="1"/>
  <c r="G89" i="1"/>
  <c r="H89" i="1"/>
  <c r="E90" i="1"/>
  <c r="G90" i="1"/>
  <c r="H90" i="1"/>
  <c r="E91" i="1"/>
  <c r="G91" i="1"/>
  <c r="H91" i="1"/>
  <c r="E92" i="1"/>
  <c r="G92" i="1"/>
  <c r="H92" i="1"/>
  <c r="E93" i="1"/>
  <c r="G93" i="1"/>
  <c r="H93" i="1"/>
  <c r="E94" i="1"/>
  <c r="G94" i="1"/>
  <c r="H94" i="1"/>
  <c r="E95" i="1"/>
  <c r="G95" i="1"/>
  <c r="H95" i="1"/>
  <c r="E96" i="1"/>
  <c r="G96" i="1"/>
  <c r="H96" i="1"/>
  <c r="E97" i="1"/>
  <c r="G97" i="1"/>
  <c r="H97" i="1"/>
  <c r="E98" i="1"/>
  <c r="G98" i="1"/>
  <c r="H98" i="1"/>
  <c r="E99" i="1"/>
  <c r="G99" i="1"/>
  <c r="H99" i="1"/>
  <c r="E100" i="1"/>
  <c r="G100" i="1"/>
  <c r="H100" i="1"/>
  <c r="E101" i="1"/>
  <c r="G101" i="1"/>
  <c r="H101" i="1"/>
  <c r="E102" i="1"/>
  <c r="G102" i="1"/>
  <c r="H102" i="1"/>
  <c r="E103" i="1"/>
  <c r="G103" i="1"/>
  <c r="H103" i="1"/>
  <c r="E104" i="1"/>
  <c r="G104" i="1"/>
  <c r="H104" i="1"/>
  <c r="E105" i="1"/>
  <c r="G105" i="1"/>
  <c r="H105" i="1"/>
  <c r="E106" i="1"/>
  <c r="G106" i="1"/>
  <c r="H106" i="1"/>
  <c r="E107" i="1"/>
  <c r="G107" i="1"/>
  <c r="H107" i="1"/>
  <c r="E108" i="1"/>
  <c r="G108" i="1"/>
  <c r="H108" i="1"/>
  <c r="E109" i="1"/>
  <c r="G109" i="1"/>
  <c r="H109" i="1"/>
  <c r="E110" i="1"/>
  <c r="G110" i="1"/>
  <c r="H110" i="1"/>
  <c r="E111" i="1"/>
  <c r="G111" i="1"/>
  <c r="H111" i="1"/>
  <c r="E112" i="1"/>
  <c r="G112" i="1"/>
  <c r="H112" i="1"/>
  <c r="E113" i="1"/>
  <c r="G113" i="1"/>
  <c r="H113" i="1"/>
  <c r="E114" i="1"/>
  <c r="G114" i="1"/>
  <c r="H114" i="1"/>
  <c r="E115" i="1"/>
  <c r="G115" i="1"/>
  <c r="H115" i="1"/>
  <c r="E116" i="1"/>
  <c r="G116" i="1"/>
  <c r="H116" i="1"/>
  <c r="E117" i="1"/>
  <c r="G117" i="1"/>
  <c r="H117" i="1"/>
  <c r="E118" i="1"/>
  <c r="G118" i="1"/>
  <c r="H118" i="1"/>
  <c r="E119" i="1"/>
  <c r="G119" i="1"/>
  <c r="H119" i="1"/>
  <c r="E120" i="1"/>
  <c r="G120" i="1"/>
  <c r="H120" i="1"/>
  <c r="E121" i="1"/>
  <c r="G121" i="1"/>
  <c r="H121" i="1"/>
  <c r="E122" i="1"/>
  <c r="G122" i="1"/>
  <c r="H122" i="1"/>
  <c r="E123" i="1"/>
  <c r="G123" i="1"/>
  <c r="H123" i="1"/>
  <c r="E124" i="1"/>
  <c r="G124" i="1"/>
  <c r="H124" i="1"/>
  <c r="E125" i="1"/>
  <c r="G125" i="1"/>
  <c r="H125" i="1"/>
  <c r="E126" i="1"/>
  <c r="G126" i="1"/>
  <c r="H126" i="1"/>
  <c r="E127" i="1"/>
  <c r="G127" i="1"/>
  <c r="H127" i="1"/>
  <c r="E128" i="1"/>
  <c r="G128" i="1"/>
  <c r="H128" i="1"/>
  <c r="E129" i="1"/>
  <c r="G129" i="1"/>
  <c r="H129" i="1"/>
  <c r="E130" i="1"/>
  <c r="G130" i="1"/>
  <c r="H130" i="1"/>
  <c r="E131" i="1"/>
  <c r="G131" i="1"/>
  <c r="H131" i="1"/>
  <c r="E132" i="1"/>
  <c r="G132" i="1"/>
  <c r="H132" i="1"/>
  <c r="E133" i="1"/>
  <c r="G133" i="1"/>
  <c r="H133" i="1"/>
  <c r="E134" i="1"/>
  <c r="G134" i="1"/>
  <c r="H134" i="1"/>
  <c r="E135" i="1"/>
  <c r="G135" i="1"/>
  <c r="H135" i="1"/>
  <c r="E136" i="1"/>
  <c r="G136" i="1"/>
  <c r="H136" i="1"/>
  <c r="E137" i="1"/>
  <c r="G137" i="1"/>
  <c r="H137" i="1"/>
  <c r="E138" i="1"/>
  <c r="G138" i="1"/>
  <c r="H138" i="1"/>
  <c r="E139" i="1"/>
  <c r="G139" i="1"/>
  <c r="H139" i="1"/>
  <c r="E140" i="1"/>
  <c r="G140" i="1"/>
  <c r="H140" i="1"/>
  <c r="E141" i="1"/>
  <c r="G141" i="1"/>
  <c r="H141" i="1"/>
  <c r="E142" i="1"/>
  <c r="G142" i="1"/>
  <c r="H142" i="1"/>
  <c r="E143" i="1"/>
  <c r="G143" i="1"/>
  <c r="H143" i="1"/>
  <c r="E144" i="1"/>
  <c r="G144" i="1"/>
  <c r="H144" i="1"/>
  <c r="E145" i="1"/>
  <c r="G145" i="1"/>
  <c r="H145" i="1"/>
  <c r="E146" i="1"/>
  <c r="G146" i="1"/>
  <c r="H146" i="1"/>
  <c r="E147" i="1"/>
  <c r="G147" i="1"/>
  <c r="H147" i="1"/>
  <c r="E148" i="1"/>
  <c r="G148" i="1"/>
  <c r="H148" i="1"/>
  <c r="E149" i="1"/>
  <c r="G149" i="1"/>
  <c r="H149" i="1"/>
  <c r="E150" i="1"/>
  <c r="G150" i="1"/>
  <c r="H150" i="1"/>
  <c r="E151" i="1"/>
  <c r="G151" i="1"/>
  <c r="H151" i="1"/>
  <c r="E152" i="1"/>
  <c r="G152" i="1"/>
  <c r="H152" i="1"/>
  <c r="E153" i="1"/>
  <c r="G153" i="1"/>
  <c r="H153" i="1"/>
  <c r="E154" i="1"/>
  <c r="G154" i="1"/>
  <c r="H154" i="1"/>
  <c r="E155" i="1"/>
  <c r="G155" i="1"/>
  <c r="H155" i="1"/>
  <c r="E156" i="1"/>
  <c r="G156" i="1"/>
  <c r="H156" i="1"/>
  <c r="E157" i="1"/>
  <c r="G157" i="1"/>
  <c r="H157" i="1"/>
  <c r="E158" i="1"/>
  <c r="G158" i="1"/>
  <c r="H158" i="1"/>
  <c r="E159" i="1"/>
  <c r="G159" i="1"/>
  <c r="H159" i="1"/>
  <c r="E160" i="1"/>
  <c r="G160" i="1"/>
  <c r="H160" i="1"/>
  <c r="E161" i="1"/>
  <c r="G161" i="1"/>
  <c r="H161" i="1"/>
  <c r="E162" i="1"/>
  <c r="G162" i="1"/>
  <c r="H162" i="1"/>
  <c r="E163" i="1"/>
  <c r="G163" i="1"/>
  <c r="H163" i="1"/>
  <c r="E164" i="1"/>
  <c r="G164" i="1"/>
  <c r="H164" i="1"/>
  <c r="E165" i="1"/>
  <c r="G165" i="1"/>
  <c r="H165" i="1"/>
  <c r="E166" i="1"/>
  <c r="G166" i="1"/>
  <c r="H166" i="1"/>
  <c r="E167" i="1"/>
  <c r="G167" i="1"/>
  <c r="H167" i="1"/>
  <c r="E168" i="1"/>
  <c r="G168" i="1"/>
  <c r="H168" i="1"/>
  <c r="E169" i="1"/>
  <c r="G169" i="1"/>
  <c r="H169" i="1"/>
  <c r="E170" i="1"/>
  <c r="G170" i="1"/>
  <c r="H170" i="1"/>
  <c r="E171" i="1"/>
  <c r="G171" i="1"/>
  <c r="H171" i="1"/>
  <c r="E172" i="1"/>
  <c r="G172" i="1"/>
  <c r="H172" i="1"/>
  <c r="E173" i="1"/>
  <c r="G173" i="1"/>
  <c r="H173" i="1"/>
  <c r="E174" i="1"/>
  <c r="G174" i="1"/>
  <c r="H174" i="1"/>
  <c r="E175" i="1"/>
  <c r="G175" i="1"/>
  <c r="H175" i="1"/>
  <c r="E176" i="1"/>
  <c r="G176" i="1"/>
  <c r="H176" i="1"/>
  <c r="E177" i="1"/>
  <c r="G177" i="1"/>
  <c r="H177" i="1"/>
  <c r="E178" i="1"/>
  <c r="G178" i="1"/>
  <c r="H178" i="1"/>
  <c r="E179" i="1"/>
  <c r="G179" i="1"/>
  <c r="H179" i="1"/>
  <c r="E180" i="1"/>
  <c r="G180" i="1"/>
  <c r="H180" i="1"/>
  <c r="E181" i="1"/>
  <c r="G181" i="1"/>
  <c r="H181" i="1"/>
  <c r="E182" i="1"/>
  <c r="G182" i="1"/>
  <c r="H182" i="1"/>
  <c r="G4" i="1"/>
  <c r="H4" i="1"/>
  <c r="E4" i="1"/>
  <c r="H3" i="1"/>
  <c r="G3" i="1"/>
  <c r="E3" i="1"/>
  <c r="N25" i="1" l="1"/>
  <c r="M25" i="1"/>
  <c r="O24" i="1"/>
  <c r="N24" i="1"/>
  <c r="M24" i="1"/>
  <c r="O23" i="1"/>
  <c r="N23" i="1"/>
  <c r="O25" i="1"/>
  <c r="M11" i="1"/>
  <c r="M10" i="1"/>
</calcChain>
</file>

<file path=xl/sharedStrings.xml><?xml version="1.0" encoding="utf-8"?>
<sst xmlns="http://schemas.openxmlformats.org/spreadsheetml/2006/main" count="230" uniqueCount="214">
  <si>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</si>
  <si>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</si>
  <si>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</si>
  <si>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</si>
  <si>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</si>
  <si>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</si>
  <si>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</si>
  <si>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</si>
  <si>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</si>
  <si>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</si>
  <si>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</si>
  <si>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</si>
  <si>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</si>
  <si>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</si>
  <si>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</si>
  <si>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</si>
  <si>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</si>
  <si>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</si>
  <si>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</si>
  <si>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</si>
  <si>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</si>
  <si>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</si>
  <si>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</si>
  <si>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</si>
  <si>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</si>
  <si>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</si>
  <si>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</si>
  <si>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</si>
  <si>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</si>
  <si>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</si>
  <si>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</si>
  <si>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</si>
  <si>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</si>
  <si>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</si>
  <si>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</si>
  <si>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</si>
  <si>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</si>
  <si>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</si>
  <si>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</si>
  <si>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</si>
  <si>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</si>
  <si>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</si>
  <si>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</si>
  <si>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</si>
  <si>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</si>
  <si>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</si>
  <si>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</si>
  <si>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</si>
  <si>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</si>
  <si>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</si>
  <si>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</si>
  <si>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</si>
  <si>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</si>
  <si>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</si>
  <si>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</si>
  <si>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</si>
  <si>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</si>
  <si>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</si>
  <si>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</si>
  <si>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</si>
  <si>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</si>
  <si>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</si>
  <si>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</si>
  <si>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</si>
  <si>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</si>
  <si>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</si>
  <si>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</si>
  <si>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</si>
  <si>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</si>
  <si>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</si>
  <si>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</si>
  <si>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</si>
  <si>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</si>
  <si>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</si>
  <si>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</si>
  <si>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</si>
  <si>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</si>
  <si>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</si>
  <si>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</si>
  <si>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</si>
  <si>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</si>
  <si>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</si>
  <si>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</si>
  <si>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</si>
  <si>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</si>
  <si>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</si>
  <si>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</si>
  <si>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</si>
  <si>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</si>
  <si>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</si>
  <si>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</si>
  <si>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</si>
  <si>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</si>
  <si>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</si>
  <si>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</si>
  <si>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</si>
  <si>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</si>
  <si>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</si>
  <si>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</si>
  <si>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</si>
  <si>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</si>
  <si>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</si>
  <si>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</si>
  <si>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</si>
  <si>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</si>
  <si>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</si>
  <si>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</si>
  <si>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</si>
  <si>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</si>
  <si>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</si>
  <si>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</si>
  <si>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</si>
  <si>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</si>
  <si>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</si>
  <si>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</si>
  <si>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</si>
  <si>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</si>
  <si>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</si>
  <si>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</si>
  <si>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</si>
  <si>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</si>
  <si>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</si>
  <si>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</si>
  <si>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</si>
  <si>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</si>
  <si>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</si>
  <si>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</si>
  <si>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</si>
  <si>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</si>
  <si>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</si>
  <si>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</si>
  <si>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</si>
  <si>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</si>
  <si>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</si>
  <si>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</si>
  <si>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</si>
  <si>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</si>
  <si>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</si>
  <si>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</si>
  <si>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</si>
  <si>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</si>
  <si>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</si>
  <si>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</si>
  <si>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</si>
  <si>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</si>
  <si>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</si>
  <si>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</si>
  <si>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</si>
  <si>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</si>
  <si>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</si>
  <si>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</si>
  <si>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</si>
  <si>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</si>
  <si>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</si>
  <si>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</si>
  <si>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</si>
  <si>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</si>
  <si>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</si>
  <si>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</si>
  <si>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</si>
  <si>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</si>
  <si>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</si>
  <si>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</si>
  <si>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</si>
  <si>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</si>
  <si>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</si>
  <si>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Uganda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</si>
  <si>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</si>
  <si>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</si>
  <si>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</si>
  <si>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</si>
  <si>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</si>
  <si>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</si>
  <si>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Viet Nam</t>
  </si>
  <si>
    <t>Yemen</t>
  </si>
  <si>
    <t>South Africa</t>
  </si>
  <si>
    <t>Zambia</t>
  </si>
  <si>
    <t>Zimbabwe</t>
  </si>
  <si>
    <t>Country</t>
  </si>
  <si>
    <t>Real GDP</t>
  </si>
  <si>
    <t>Population</t>
  </si>
  <si>
    <t>Capital stock</t>
  </si>
  <si>
    <t>Log data</t>
  </si>
  <si>
    <t>Data source: Penn World tables (https://www.rug.nl/ggdc/productivity/pwt/)</t>
  </si>
  <si>
    <t>Cobb-Douglas production function</t>
  </si>
  <si>
    <t>Coefficient</t>
  </si>
  <si>
    <t>Standard error</t>
  </si>
  <si>
    <t>beta</t>
  </si>
  <si>
    <t>alpha</t>
  </si>
  <si>
    <t>t-stat</t>
  </si>
  <si>
    <t>p-value</t>
  </si>
  <si>
    <t>Tanzania</t>
  </si>
  <si>
    <t>Venezuela</t>
  </si>
  <si>
    <t>α+β &lt; 1 -&gt; decreasing returns to scale</t>
  </si>
  <si>
    <t>α+β = 1 -&gt; constant returns to scale</t>
  </si>
  <si>
    <t>α+β &gt; 1 -&gt; increasing returns to scale</t>
  </si>
  <si>
    <t>α+β</t>
  </si>
  <si>
    <t>Data (2019, in mln)</t>
  </si>
  <si>
    <t>Covariance</t>
  </si>
  <si>
    <t>constant</t>
  </si>
  <si>
    <t>Constant</t>
  </si>
  <si>
    <t>Alpha</t>
  </si>
  <si>
    <t>Beta</t>
  </si>
  <si>
    <t>Predicted</t>
  </si>
  <si>
    <t>Residual</t>
  </si>
  <si>
    <t>degrees of freedom</t>
  </si>
  <si>
    <t>Wald test</t>
  </si>
  <si>
    <t>α + β - 1 = 0</t>
  </si>
  <si>
    <t>test statistic</t>
  </si>
  <si>
    <t>Null hypothesis</t>
  </si>
  <si>
    <t>standard error</t>
  </si>
  <si>
    <t>4α - β = 0</t>
  </si>
  <si>
    <t>is capital elasitcity 4 times greater than labour elasticity?</t>
  </si>
  <si>
    <t>are returns to scale constant?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</si>
</sst>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104775</xdr:colOff>
      <xdr:row>3</xdr:row>
      <xdr:rowOff>71437</xdr:rowOff>
    </xdr:from>
    <xdr:ext cx="850554" cy="2145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1C8991-B890-4A20-A389-F93F26B35104}"/>
                </a:ext>
              </a:extLst>
            </xdr:cNvPr>
            <xdr:cNvSpPr txBox="1"/>
          </xdr:nvSpPr>
          <xdr:spPr>
            <a:xfrm>
              <a:off x="7639050" y="642937"/>
              <a:ext cx="850554" cy="214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p>
                    </m:sSub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sup>
                    </m:sSubSup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1C8991-B890-4A20-A389-F93F26B35104}"/>
                </a:ext>
              </a:extLst>
            </xdr:cNvPr>
            <xdr:cNvSpPr txBox="1"/>
          </xdr:nvSpPr>
          <xdr:spPr>
            <a:xfrm>
              <a:off x="7639050" y="642937"/>
              <a:ext cx="850554" cy="214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𝑌_𝑖=𝐴𝐿_𝑖^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</a:t>
              </a:r>
              <a:r>
                <a:rPr lang="en-GB" sz="1100" b="0" i="0">
                  <a:latin typeface="Cambria Math" panose="02040503050406030204" pitchFamily="18" charset="0"/>
                </a:rPr>
                <a:t>𝐾_𝑖^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 𝜀_𝑖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5</xdr:row>
      <xdr:rowOff>23812</xdr:rowOff>
    </xdr:from>
    <xdr:ext cx="2241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C71403-062D-455A-B82B-B7B0841E5470}"/>
                </a:ext>
              </a:extLst>
            </xdr:cNvPr>
            <xdr:cNvSpPr txBox="1"/>
          </xdr:nvSpPr>
          <xdr:spPr>
            <a:xfrm>
              <a:off x="7600950" y="976312"/>
              <a:ext cx="2241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func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⁡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C71403-062D-455A-B82B-B7B0841E5470}"/>
                </a:ext>
              </a:extLst>
            </xdr:cNvPr>
            <xdr:cNvSpPr txBox="1"/>
          </xdr:nvSpPr>
          <xdr:spPr>
            <a:xfrm>
              <a:off x="7600950" y="976312"/>
              <a:ext cx="22417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ln⁡〖𝑌_𝑖 〗=ln⁡𝐴+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ln⁡〖𝐿_𝑖+𝛽 ln⁡〖𝐾_𝑖 〗+ln⁡𝜀_𝑖 〗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352425</xdr:colOff>
      <xdr:row>26</xdr:row>
      <xdr:rowOff>166687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6FCE2-FA0E-4E99-A8F5-95B756B2C7BD}"/>
            </a:ext>
          </a:extLst>
        </xdr:cNvPr>
        <xdr:cNvSpPr txBox="1"/>
      </xdr:nvSpPr>
      <xdr:spPr>
        <a:xfrm>
          <a:off x="10401300" y="5119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180975</xdr:colOff>
      <xdr:row>7</xdr:row>
      <xdr:rowOff>14287</xdr:rowOff>
    </xdr:from>
    <xdr:ext cx="1074910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98C9642-7AF6-4546-8E78-F368C2E15175}"/>
                </a:ext>
              </a:extLst>
            </xdr:cNvPr>
            <xdr:cNvSpPr txBox="1"/>
          </xdr:nvSpPr>
          <xdr:spPr>
            <a:xfrm>
              <a:off x="10229850" y="1347787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98C9642-7AF6-4546-8E78-F368C2E15175}"/>
                </a:ext>
              </a:extLst>
            </xdr:cNvPr>
            <xdr:cNvSpPr txBox="1"/>
          </xdr:nvSpPr>
          <xdr:spPr>
            <a:xfrm>
              <a:off x="10229850" y="1347787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𝑏=(𝑋^𝑇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85725</xdr:colOff>
      <xdr:row>12</xdr:row>
      <xdr:rowOff>19050</xdr:rowOff>
    </xdr:from>
    <xdr:ext cx="7125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0C451D-831A-432C-8E32-31F24B934476}"/>
                </a:ext>
              </a:extLst>
            </xdr:cNvPr>
            <xdr:cNvSpPr txBox="1"/>
          </xdr:nvSpPr>
          <xdr:spPr>
            <a:xfrm>
              <a:off x="12344400" y="2305050"/>
              <a:ext cx="7125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𝑑𝑓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0C451D-831A-432C-8E32-31F24B934476}"/>
                </a:ext>
              </a:extLst>
            </xdr:cNvPr>
            <xdr:cNvSpPr txBox="1"/>
          </xdr:nvSpPr>
          <xdr:spPr>
            <a:xfrm>
              <a:off x="12344400" y="2305050"/>
              <a:ext cx="7125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𝑑𝑓=𝑛−𝑘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13</xdr:row>
      <xdr:rowOff>28575</xdr:rowOff>
    </xdr:from>
    <xdr:ext cx="787973" cy="3453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B026699-9D95-483E-B0D5-ED587B4C34F4}"/>
                </a:ext>
              </a:extLst>
            </xdr:cNvPr>
            <xdr:cNvSpPr txBox="1"/>
          </xdr:nvSpPr>
          <xdr:spPr>
            <a:xfrm>
              <a:off x="12268200" y="2505075"/>
              <a:ext cx="787973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B026699-9D95-483E-B0D5-ED587B4C34F4}"/>
                </a:ext>
              </a:extLst>
            </xdr:cNvPr>
            <xdr:cNvSpPr txBox="1"/>
          </xdr:nvSpPr>
          <xdr:spPr>
            <a:xfrm>
              <a:off x="12268200" y="2505075"/>
              <a:ext cx="787973" cy="3453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𝑠^2=(∑24_(𝑖=1)^𝑛▒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𝜀_𝑖^2 )/(</a:t>
              </a:r>
              <a:r>
                <a:rPr lang="en-GB" sz="1100" b="0" i="0">
                  <a:latin typeface="Cambria Math" panose="02040503050406030204" pitchFamily="18" charset="0"/>
                </a:rPr>
                <a:t>𝑛−𝑘)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11</xdr:col>
      <xdr:colOff>152400</xdr:colOff>
      <xdr:row>20</xdr:row>
      <xdr:rowOff>14287</xdr:rowOff>
    </xdr:from>
    <xdr:ext cx="1163524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181D7BA-A5EF-486C-92D6-FA2AD98A17A3}"/>
                </a:ext>
              </a:extLst>
            </xdr:cNvPr>
            <xdr:cNvSpPr txBox="1"/>
          </xdr:nvSpPr>
          <xdr:spPr>
            <a:xfrm>
              <a:off x="10201275" y="3824287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181D7BA-A5EF-486C-92D6-FA2AD98A17A3}"/>
                </a:ext>
              </a:extLst>
            </xdr:cNvPr>
            <xdr:cNvSpPr txBox="1"/>
          </xdr:nvSpPr>
          <xdr:spPr>
            <a:xfrm>
              <a:off x="10201275" y="3824287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𝑉(𝑏)=𝑠^2 (𝑋^𝑇 𝑋)^(−1)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A991-DB64-41B7-AE0D-7609E51B2588}">
  <dimension ref="A1:P182"/>
  <sheetViews>
    <sheetView tabSelected="1" topLeftCell="C22" workbookViewId="0">
      <selection activeCell="M10" sqref="M10"/>
    </sheetView>
  </sheetViews>
  <sheetFormatPr defaultRowHeight="15" x14ac:dyDescent="0.25"/>
  <cols>
    <col min="1" max="1" width="32.28515625" bestFit="1" customWidth="1"/>
    <col min="2" max="4" width="12.140625" style="2" customWidth="1"/>
    <col min="5" max="10" width="12.140625" customWidth="1"/>
    <col min="12" max="12" width="19.5703125" customWidth="1"/>
    <col min="13" max="15" width="13.5703125" style="1" customWidth="1"/>
    <col min="16" max="16" width="13.5703125" customWidth="1"/>
  </cols>
  <sheetData>
    <row r="1" spans="1:16" x14ac:dyDescent="0.25">
      <c r="A1" s="11" t="s">
        <v>178</v>
      </c>
      <c r="B1" s="10" t="s">
        <v>197</v>
      </c>
      <c r="C1" s="10"/>
      <c r="D1" s="10"/>
      <c r="E1" s="10" t="s">
        <v>182</v>
      </c>
      <c r="F1" s="10"/>
      <c r="G1" s="10"/>
      <c r="H1" s="10"/>
      <c r="I1" s="12" t="s">
        <v>203</v>
      </c>
      <c r="J1" s="12" t="s">
        <v>204</v>
      </c>
      <c r="L1" t="s">
        <v>183</v>
      </c>
    </row>
    <row r="2" spans="1:16" x14ac:dyDescent="0.25">
      <c r="A2" s="11"/>
      <c r="B2" s="2" t="s">
        <v>179</v>
      </c>
      <c r="C2" s="2" t="s">
        <v>180</v>
      </c>
      <c r="D2" s="2" t="s">
        <v>181</v>
      </c>
      <c r="E2" s="2" t="s">
        <v>179</v>
      </c>
      <c r="F2" s="2" t="s">
        <v>200</v>
      </c>
      <c r="G2" s="2" t="s">
        <v>180</v>
      </c>
      <c r="H2" s="2" t="s">
        <v>181</v>
      </c>
      <c r="I2" s="12"/>
      <c r="J2" s="12"/>
    </row>
    <row r="3" spans="1:16" x14ac:dyDescent="0.25">
      <c r="A3" t="s">
        <v>0</v>
      </c>
      <c r="B3" s="3">
        <v>3467.299560546875</v>
      </c>
      <c r="C3" s="2">
        <v>0.10631399999999999</v>
      </c>
      <c r="D3" s="3">
        <v>18458.13671875</v>
      </c>
      <c r="E3" s="2">
        <f>LN(B3)</f>
        <v>8.1511313453406622</v>
      </c>
      <c r="F3" s="2">
        <v>1</v>
      </c>
      <c r="G3" s="2">
        <f>LN(C3)</f>
        <v>-2.2413582995781498</v>
      </c>
      <c r="H3" s="4">
        <f>LN(D3)</f>
        <v>9.8232605668167263</v>
      </c>
      <c r="I3" s="2">
        <f t="array" ref="I3">MMULT(F3:H3,M$9:M$11)</f>
        <v>8.0740214079385222</v>
      </c>
      <c r="J3" s="2">
        <f>E3-I3</f>
        <v>7.7109937402140005E-2</v>
      </c>
      <c r="L3" t="s">
        <v>184</v>
      </c>
    </row>
    <row r="4" spans="1:16" x14ac:dyDescent="0.25">
      <c r="A4" t="s">
        <v>1</v>
      </c>
      <c r="B4" s="3">
        <v>227855.71875</v>
      </c>
      <c r="C4" s="2">
        <v>31.825294999999997</v>
      </c>
      <c r="D4" s="3">
        <v>1371321.375</v>
      </c>
      <c r="E4" s="4">
        <f>LN(B4)</f>
        <v>12.336467895126237</v>
      </c>
      <c r="F4" s="2">
        <v>1</v>
      </c>
      <c r="G4" s="4">
        <f>LN(C4)</f>
        <v>3.4602614138427716</v>
      </c>
      <c r="H4" s="4">
        <f>LN(D4)</f>
        <v>14.131285340265283</v>
      </c>
      <c r="I4" s="4">
        <f t="array" ref="I4">MMULT(F4:H4,M$9:M$11)</f>
        <v>12.79905224358102</v>
      </c>
      <c r="J4" s="4">
        <f t="shared" ref="J4:J67" si="0">E4-I4</f>
        <v>-0.46258434845478291</v>
      </c>
    </row>
    <row r="5" spans="1:16" x14ac:dyDescent="0.25">
      <c r="A5" t="s">
        <v>2</v>
      </c>
      <c r="B5" s="3">
        <v>225.68052673339844</v>
      </c>
      <c r="C5" s="2">
        <v>1.4868999999999999E-2</v>
      </c>
      <c r="D5" s="3">
        <v>2385.742431640625</v>
      </c>
      <c r="E5" s="4">
        <f t="shared" ref="E5:E68" si="1">LN(B5)</f>
        <v>5.4191204006745268</v>
      </c>
      <c r="F5" s="4">
        <v>1</v>
      </c>
      <c r="G5" s="4">
        <f t="shared" ref="G5:G68" si="2">LN(C5)</f>
        <v>-4.2084767702670511</v>
      </c>
      <c r="H5" s="4">
        <f t="shared" ref="H5:H68" si="3">LN(D5)</f>
        <v>7.7772656469736159</v>
      </c>
      <c r="I5" s="4">
        <f t="array" ref="I5">MMULT(F5:H5,M$9:M$11)</f>
        <v>5.9915979842689158</v>
      </c>
      <c r="J5" s="4">
        <f t="shared" si="0"/>
        <v>-0.57247758359438894</v>
      </c>
    </row>
    <row r="6" spans="1:16" x14ac:dyDescent="0.25">
      <c r="A6" t="s">
        <v>3</v>
      </c>
      <c r="B6" s="3">
        <v>36103.04296875</v>
      </c>
      <c r="C6" s="2">
        <v>2.8809169999999997</v>
      </c>
      <c r="D6" s="3">
        <v>229818.34375</v>
      </c>
      <c r="E6" s="4">
        <f t="shared" si="1"/>
        <v>10.494132433531695</v>
      </c>
      <c r="F6" s="4">
        <v>1</v>
      </c>
      <c r="G6" s="4">
        <f t="shared" si="2"/>
        <v>1.0581086462462252</v>
      </c>
      <c r="H6" s="4">
        <f t="shared" si="3"/>
        <v>12.345044466058653</v>
      </c>
      <c r="I6" s="4">
        <f t="array" ref="I6">MMULT(F6:H6,M$9:M$11)</f>
        <v>10.831598201714968</v>
      </c>
      <c r="J6" s="4">
        <f t="shared" si="0"/>
        <v>-0.33746576818327334</v>
      </c>
    </row>
    <row r="7" spans="1:16" x14ac:dyDescent="0.25">
      <c r="A7" t="s">
        <v>4</v>
      </c>
      <c r="B7" s="3">
        <v>645956.25</v>
      </c>
      <c r="C7" s="2">
        <v>9.7705289999999998</v>
      </c>
      <c r="D7" s="3">
        <v>4510359.5</v>
      </c>
      <c r="E7" s="4">
        <f t="shared" si="1"/>
        <v>13.37848705601313</v>
      </c>
      <c r="F7" s="4">
        <v>1</v>
      </c>
      <c r="G7" s="4">
        <f t="shared" si="2"/>
        <v>2.2793706099317714</v>
      </c>
      <c r="H7" s="4">
        <f t="shared" si="3"/>
        <v>15.321887420053711</v>
      </c>
      <c r="I7" s="4">
        <f t="array" ref="I7">MMULT(F7:H7,M$9:M$11)</f>
        <v>13.503436297755375</v>
      </c>
      <c r="J7" s="4">
        <f t="shared" si="0"/>
        <v>-0.12494924174224487</v>
      </c>
    </row>
    <row r="8" spans="1:16" x14ac:dyDescent="0.25">
      <c r="A8" t="s">
        <v>5</v>
      </c>
      <c r="B8" s="3">
        <v>977420.5625</v>
      </c>
      <c r="C8" s="2">
        <v>44.780676999999997</v>
      </c>
      <c r="D8" s="3">
        <v>3374818.75</v>
      </c>
      <c r="E8" s="4">
        <f t="shared" si="1"/>
        <v>13.792672301554743</v>
      </c>
      <c r="F8" s="4">
        <v>1</v>
      </c>
      <c r="G8" s="4">
        <f t="shared" si="2"/>
        <v>3.8017767294127367</v>
      </c>
      <c r="H8" s="4">
        <f t="shared" si="3"/>
        <v>15.031852177142968</v>
      </c>
      <c r="I8" s="4">
        <f t="array" ref="I8">MMULT(F8:H8,M$9:M$11)</f>
        <v>13.601250290476155</v>
      </c>
      <c r="J8" s="4">
        <f t="shared" si="0"/>
        <v>0.19142201107858803</v>
      </c>
      <c r="M8" s="1" t="s">
        <v>185</v>
      </c>
      <c r="N8" s="1" t="s">
        <v>186</v>
      </c>
      <c r="O8" s="1" t="s">
        <v>189</v>
      </c>
      <c r="P8" s="1" t="s">
        <v>190</v>
      </c>
    </row>
    <row r="9" spans="1:16" x14ac:dyDescent="0.25">
      <c r="A9" t="s">
        <v>6</v>
      </c>
      <c r="B9" s="3">
        <v>43582.57421875</v>
      </c>
      <c r="C9" s="2">
        <v>2.9577309999999999</v>
      </c>
      <c r="D9" s="3">
        <v>98945.8828125</v>
      </c>
      <c r="E9" s="4">
        <f t="shared" si="1"/>
        <v>10.682412675564352</v>
      </c>
      <c r="F9" s="4">
        <v>1</v>
      </c>
      <c r="G9" s="4">
        <f t="shared" si="2"/>
        <v>1.0844224203291259</v>
      </c>
      <c r="H9" s="4">
        <f t="shared" si="3"/>
        <v>11.502328341397989</v>
      </c>
      <c r="I9" s="4">
        <f t="array" ref="I9">MMULT(F9:H9,M$9:M$11)</f>
        <v>10.156401047892663</v>
      </c>
      <c r="J9" s="4">
        <f t="shared" si="0"/>
        <v>0.5260116276716893</v>
      </c>
      <c r="L9" s="1" t="s">
        <v>200</v>
      </c>
      <c r="M9" s="5">
        <f t="array" ref="M9:M11">MMULT(MMULT(MINVERSE(MMULT(TRANSPOSE(F3:H182),F3:H182)),TRANSPOSE(F3:H182)),E3:E182)</f>
        <v>0.62558597632164437</v>
      </c>
      <c r="N9" s="5">
        <f>SQRT(M23)</f>
        <v>0.2448157814862939</v>
      </c>
      <c r="O9" s="5">
        <f>M9/N9</f>
        <v>2.5553335349693049</v>
      </c>
      <c r="P9" s="6">
        <f>_xlfn.T.DIST.2T(ABS(O9),M$13)</f>
        <v>1.1449804532917333E-2</v>
      </c>
    </row>
    <row r="10" spans="1:16" x14ac:dyDescent="0.25">
      <c r="A10" t="s">
        <v>7</v>
      </c>
      <c r="B10" s="3">
        <v>1603.8544921875</v>
      </c>
      <c r="C10" s="2">
        <v>9.7117999999999996E-2</v>
      </c>
      <c r="D10" s="3">
        <v>10975.732421875</v>
      </c>
      <c r="E10" s="4">
        <f t="shared" si="1"/>
        <v>7.3801650687177238</v>
      </c>
      <c r="F10" s="4">
        <v>1</v>
      </c>
      <c r="G10" s="4">
        <f t="shared" si="2"/>
        <v>-2.3318285449637144</v>
      </c>
      <c r="H10" s="4">
        <f t="shared" si="3"/>
        <v>9.3034419711950189</v>
      </c>
      <c r="I10" s="4">
        <f t="array" ref="I10">MMULT(F10:H10,M$9:M$11)</f>
        <v>7.6342537381541318</v>
      </c>
      <c r="J10" s="4">
        <f t="shared" si="0"/>
        <v>-0.25408866943640795</v>
      </c>
      <c r="L10" s="1" t="s">
        <v>201</v>
      </c>
      <c r="M10" s="5">
        <v>0.21818796004272181</v>
      </c>
      <c r="N10" s="5">
        <f>SQRT(N24)</f>
        <v>2.2511542980717777E-2</v>
      </c>
      <c r="O10" s="5">
        <f t="shared" ref="O10:O11" si="4">M10/N10</f>
        <v>9.6922703268101316</v>
      </c>
      <c r="P10" s="6">
        <f t="shared" ref="P10:P11" si="5">_xlfn.T.DIST.2T(ABS(O10),M$13)</f>
        <v>4.3575302283558789E-18</v>
      </c>
    </row>
    <row r="11" spans="1:16" x14ac:dyDescent="0.25">
      <c r="A11" t="s">
        <v>8</v>
      </c>
      <c r="B11" s="3">
        <v>1364677.75</v>
      </c>
      <c r="C11" s="2">
        <v>25.203198</v>
      </c>
      <c r="D11" s="3">
        <v>5899093.5</v>
      </c>
      <c r="E11" s="4">
        <f t="shared" si="1"/>
        <v>14.126428878143708</v>
      </c>
      <c r="F11" s="4">
        <v>1</v>
      </c>
      <c r="G11" s="4">
        <f t="shared" si="2"/>
        <v>3.2269708912275541</v>
      </c>
      <c r="H11" s="4">
        <f t="shared" si="3"/>
        <v>15.590309253003692</v>
      </c>
      <c r="I11" s="4">
        <f t="array" ref="I11">MMULT(F11:H11,M$9:M$11)</f>
        <v>13.927083715365653</v>
      </c>
      <c r="J11" s="4">
        <f t="shared" si="0"/>
        <v>0.19934516277805514</v>
      </c>
      <c r="L11" s="1" t="s">
        <v>202</v>
      </c>
      <c r="M11" s="5">
        <v>0.80802832956907233</v>
      </c>
      <c r="N11" s="5">
        <f>SQRT(O25)</f>
        <v>2.1619055517615952E-2</v>
      </c>
      <c r="O11" s="5">
        <f t="shared" si="4"/>
        <v>37.375746082462435</v>
      </c>
      <c r="P11" s="6">
        <f t="shared" si="5"/>
        <v>6.5307470759210475E-86</v>
      </c>
    </row>
    <row r="12" spans="1:16" x14ac:dyDescent="0.25">
      <c r="A12" t="s">
        <v>9</v>
      </c>
      <c r="B12" s="3">
        <v>477705.5</v>
      </c>
      <c r="C12" s="2">
        <v>8.9551020000000001</v>
      </c>
      <c r="D12" s="3">
        <v>2875460</v>
      </c>
      <c r="E12" s="4">
        <f t="shared" si="1"/>
        <v>13.076749712813971</v>
      </c>
      <c r="F12" s="4">
        <v>1</v>
      </c>
      <c r="G12" s="4">
        <f t="shared" si="2"/>
        <v>2.1922234257325632</v>
      </c>
      <c r="H12" s="4">
        <f t="shared" si="3"/>
        <v>14.871723219414953</v>
      </c>
      <c r="I12" s="4">
        <f t="array" ref="I12">MMULT(F12:H12,M$9:M$11)</f>
        <v>13.120676404337551</v>
      </c>
      <c r="J12" s="4">
        <f t="shared" si="0"/>
        <v>-4.392669152358053E-2</v>
      </c>
      <c r="L12" s="1"/>
      <c r="M12" s="5"/>
      <c r="N12" s="5"/>
    </row>
    <row r="13" spans="1:16" x14ac:dyDescent="0.25">
      <c r="A13" t="s">
        <v>10</v>
      </c>
      <c r="B13" s="3">
        <v>159346</v>
      </c>
      <c r="C13" s="2">
        <v>10.047718</v>
      </c>
      <c r="D13" s="3">
        <v>273638.78125</v>
      </c>
      <c r="E13" s="4">
        <f t="shared" si="1"/>
        <v>11.978833217553642</v>
      </c>
      <c r="F13" s="4">
        <v>1</v>
      </c>
      <c r="G13" s="4">
        <f t="shared" si="2"/>
        <v>2.3073455440453809</v>
      </c>
      <c r="H13" s="4">
        <f t="shared" si="3"/>
        <v>12.519564199020548</v>
      </c>
      <c r="I13" s="4">
        <f t="array" ref="I13">MMULT(F13:H13,M$9:M$11)</f>
        <v>11.245183540357905</v>
      </c>
      <c r="J13" s="4">
        <f t="shared" si="0"/>
        <v>0.73364967719573748</v>
      </c>
      <c r="L13" s="1" t="s">
        <v>205</v>
      </c>
      <c r="M13" s="3">
        <f>COUNT(E3:E182)-COUNT(M9:M11)</f>
        <v>177</v>
      </c>
    </row>
    <row r="14" spans="1:16" x14ac:dyDescent="0.25">
      <c r="A14" t="s">
        <v>11</v>
      </c>
      <c r="B14" s="3">
        <v>9109.6884765625</v>
      </c>
      <c r="C14" s="2">
        <v>11.530579999999999</v>
      </c>
      <c r="D14" s="3">
        <v>18806.5859375</v>
      </c>
      <c r="E14" s="4">
        <f t="shared" si="1"/>
        <v>9.1170937939023009</v>
      </c>
      <c r="F14" s="4">
        <v>1</v>
      </c>
      <c r="G14" s="4">
        <f t="shared" si="2"/>
        <v>2.445002636571727</v>
      </c>
      <c r="H14" s="4">
        <f t="shared" si="3"/>
        <v>9.8419624032962467</v>
      </c>
      <c r="I14" s="4">
        <f t="array" ref="I14">MMULT(F14:H14,M$9:M$11)</f>
        <v>9.1116405543113839</v>
      </c>
      <c r="J14" s="4">
        <f t="shared" si="0"/>
        <v>5.4532395909170361E-3</v>
      </c>
      <c r="L14" s="1" t="s">
        <v>186</v>
      </c>
      <c r="M14" s="5">
        <f>SQRT(SUMSQ(J3:J182)/M13)</f>
        <v>0.39001613985745265</v>
      </c>
    </row>
    <row r="15" spans="1:16" x14ac:dyDescent="0.25">
      <c r="A15" t="s">
        <v>12</v>
      </c>
      <c r="B15" s="3">
        <v>517419.75</v>
      </c>
      <c r="C15" s="2">
        <v>11.539327999999999</v>
      </c>
      <c r="D15" s="3">
        <v>3496175.75</v>
      </c>
      <c r="E15" s="4">
        <f t="shared" si="1"/>
        <v>13.156609719632915</v>
      </c>
      <c r="F15" s="4">
        <v>1</v>
      </c>
      <c r="G15" s="4">
        <f t="shared" si="2"/>
        <v>2.4457610271486891</v>
      </c>
      <c r="H15" s="4">
        <f t="shared" si="3"/>
        <v>15.067180286233112</v>
      </c>
      <c r="I15" s="4">
        <f t="array" ref="I15">MMULT(F15:H15,M$9:M$11)</f>
        <v>13.333930103588209</v>
      </c>
      <c r="J15" s="4">
        <f t="shared" si="0"/>
        <v>-0.17732038395529415</v>
      </c>
    </row>
    <row r="16" spans="1:16" x14ac:dyDescent="0.25">
      <c r="A16" t="s">
        <v>13</v>
      </c>
      <c r="B16" s="3">
        <v>38295.49609375</v>
      </c>
      <c r="C16" s="2">
        <v>11.801150999999999</v>
      </c>
      <c r="D16" s="3">
        <v>88006.9453125</v>
      </c>
      <c r="E16" s="4">
        <f t="shared" si="1"/>
        <v>10.553087572790401</v>
      </c>
      <c r="F16" s="4">
        <v>1</v>
      </c>
      <c r="G16" s="4">
        <f t="shared" si="2"/>
        <v>2.4681970690875525</v>
      </c>
      <c r="H16" s="4">
        <f t="shared" si="3"/>
        <v>11.385171014351689</v>
      </c>
      <c r="I16" s="4">
        <f t="array" ref="I16">MMULT(F16:H16,M$9:M$11)</f>
        <v>10.3636575763941</v>
      </c>
      <c r="J16" s="4">
        <f t="shared" si="0"/>
        <v>0.18942999639630109</v>
      </c>
      <c r="L16" s="7" t="s">
        <v>193</v>
      </c>
      <c r="M16" s="2"/>
    </row>
    <row r="17" spans="1:15" x14ac:dyDescent="0.25">
      <c r="A17" t="s">
        <v>14</v>
      </c>
      <c r="B17" s="3">
        <v>43084.15234375</v>
      </c>
      <c r="C17" s="2">
        <v>20.321377999999999</v>
      </c>
      <c r="D17" s="3">
        <v>86375.109375</v>
      </c>
      <c r="E17" s="4">
        <f t="shared" si="1"/>
        <v>10.670910513434839</v>
      </c>
      <c r="F17" s="4">
        <v>1</v>
      </c>
      <c r="G17" s="4">
        <f t="shared" si="2"/>
        <v>3.0116734353715806</v>
      </c>
      <c r="H17" s="4">
        <f t="shared" si="3"/>
        <v>11.366454827349921</v>
      </c>
      <c r="I17" s="4">
        <f t="array" ref="I17">MMULT(F17:H17,M$9:M$11)</f>
        <v>10.467114366766101</v>
      </c>
      <c r="J17" s="4">
        <f t="shared" si="0"/>
        <v>0.20379614666873813</v>
      </c>
      <c r="L17" s="7" t="s">
        <v>194</v>
      </c>
      <c r="M17" s="2"/>
      <c r="N17" s="2"/>
    </row>
    <row r="18" spans="1:15" x14ac:dyDescent="0.25">
      <c r="A18" t="s">
        <v>15</v>
      </c>
      <c r="B18" s="3">
        <v>759470.625</v>
      </c>
      <c r="C18" s="2">
        <v>163.04616099999998</v>
      </c>
      <c r="D18" s="3">
        <v>2843306.5</v>
      </c>
      <c r="E18" s="4">
        <f t="shared" si="1"/>
        <v>13.540376923508973</v>
      </c>
      <c r="F18" s="4">
        <v>1</v>
      </c>
      <c r="G18" s="4">
        <f t="shared" si="2"/>
        <v>5.0940333570332719</v>
      </c>
      <c r="H18" s="4">
        <f t="shared" si="3"/>
        <v>14.860478193475034</v>
      </c>
      <c r="I18" s="4">
        <f t="array" ref="I18">MMULT(F18:H18,M$9:M$11)</f>
        <v>13.744730094153571</v>
      </c>
      <c r="J18" s="4">
        <f t="shared" si="0"/>
        <v>-0.20435317064459824</v>
      </c>
      <c r="L18" s="7" t="s">
        <v>195</v>
      </c>
    </row>
    <row r="19" spans="1:15" x14ac:dyDescent="0.25">
      <c r="A19" t="s">
        <v>16</v>
      </c>
      <c r="B19" s="3">
        <v>149432.421875</v>
      </c>
      <c r="C19" s="2">
        <v>7.0001189999999998</v>
      </c>
      <c r="D19" s="3">
        <v>458279.15625</v>
      </c>
      <c r="E19" s="4">
        <f t="shared" si="1"/>
        <v>11.914599542025636</v>
      </c>
      <c r="F19" s="4">
        <v>1</v>
      </c>
      <c r="G19" s="4">
        <f t="shared" si="2"/>
        <v>1.945927148910815</v>
      </c>
      <c r="H19" s="4">
        <f t="shared" si="3"/>
        <v>13.035233788882536</v>
      </c>
      <c r="I19" s="4">
        <f t="array" ref="I19">MMULT(F19:H19,M$9:M$11)</f>
        <v>11.583002035307331</v>
      </c>
      <c r="J19" s="4">
        <f t="shared" si="0"/>
        <v>0.33159750671830501</v>
      </c>
      <c r="L19" s="1"/>
      <c r="M19" s="2"/>
      <c r="N19" s="2"/>
      <c r="O19" s="2"/>
    </row>
    <row r="20" spans="1:15" x14ac:dyDescent="0.25">
      <c r="A20" t="s">
        <v>17</v>
      </c>
      <c r="B20" s="3">
        <v>77077.609375</v>
      </c>
      <c r="C20" s="2">
        <v>1.6411719999999999</v>
      </c>
      <c r="D20" s="3">
        <v>428701.65625</v>
      </c>
      <c r="E20" s="4">
        <f t="shared" si="1"/>
        <v>11.252568107192635</v>
      </c>
      <c r="F20" s="4">
        <v>1</v>
      </c>
      <c r="G20" s="4">
        <f t="shared" si="2"/>
        <v>0.4954106207530567</v>
      </c>
      <c r="H20" s="4">
        <f t="shared" si="3"/>
        <v>12.968516516002911</v>
      </c>
      <c r="I20" s="4">
        <f t="array" ref="I20">MMULT(F20:H20,M$9:M$11)</f>
        <v>11.212607346462011</v>
      </c>
      <c r="J20" s="4">
        <f t="shared" si="0"/>
        <v>3.9960760730624045E-2</v>
      </c>
      <c r="L20" s="9" t="s">
        <v>196</v>
      </c>
      <c r="M20" s="5">
        <f>M10+M11</f>
        <v>1.0262162896117941</v>
      </c>
    </row>
    <row r="21" spans="1:15" x14ac:dyDescent="0.25">
      <c r="A21" t="s">
        <v>18</v>
      </c>
      <c r="B21" s="3">
        <v>12887.3916015625</v>
      </c>
      <c r="C21" s="2">
        <v>0.38948199999999999</v>
      </c>
      <c r="D21" s="3">
        <v>76626.09375</v>
      </c>
      <c r="E21" s="4">
        <f t="shared" si="1"/>
        <v>9.4640047171598702</v>
      </c>
      <c r="F21" s="4">
        <v>1</v>
      </c>
      <c r="G21" s="4">
        <f t="shared" si="2"/>
        <v>-0.94293762783290191</v>
      </c>
      <c r="H21" s="4">
        <f t="shared" si="3"/>
        <v>11.24669294719863</v>
      </c>
      <c r="I21" s="4">
        <f t="array" ref="I21">MMULT(F21:H21,M$9:M$11)</f>
        <v>9.5074948541584359</v>
      </c>
      <c r="J21" s="4">
        <f t="shared" si="0"/>
        <v>-4.3490136998565632E-2</v>
      </c>
    </row>
    <row r="22" spans="1:15" x14ac:dyDescent="0.25">
      <c r="A22" t="s">
        <v>19</v>
      </c>
      <c r="B22" s="3">
        <v>45538.42578125</v>
      </c>
      <c r="C22" s="2">
        <v>3.3009999999999997</v>
      </c>
      <c r="D22" s="3">
        <v>138297.515625</v>
      </c>
      <c r="E22" s="4">
        <f t="shared" si="1"/>
        <v>10.726311771195261</v>
      </c>
      <c r="F22" s="4">
        <v>1</v>
      </c>
      <c r="G22" s="4">
        <f t="shared" si="2"/>
        <v>1.1942254528710559</v>
      </c>
      <c r="H22" s="4">
        <f t="shared" si="3"/>
        <v>11.837162553825557</v>
      </c>
      <c r="I22" s="4">
        <f t="array" ref="I22">MMULT(F22:H22,M$9:M$11)</f>
        <v>10.450914276919915</v>
      </c>
      <c r="J22" s="4">
        <f t="shared" si="0"/>
        <v>0.27539749427534588</v>
      </c>
      <c r="L22" s="1" t="s">
        <v>198</v>
      </c>
      <c r="M22" s="1" t="s">
        <v>199</v>
      </c>
      <c r="N22" s="1" t="s">
        <v>188</v>
      </c>
      <c r="O22" s="1" t="s">
        <v>187</v>
      </c>
    </row>
    <row r="23" spans="1:15" x14ac:dyDescent="0.25">
      <c r="A23" t="s">
        <v>20</v>
      </c>
      <c r="B23" s="3">
        <v>204795.34375</v>
      </c>
      <c r="C23" s="2">
        <v>9.4524109999999997</v>
      </c>
      <c r="D23" s="3">
        <v>656323.1875</v>
      </c>
      <c r="E23" s="4">
        <f t="shared" si="1"/>
        <v>12.229766436293328</v>
      </c>
      <c r="F23" s="4">
        <v>1</v>
      </c>
      <c r="G23" s="4">
        <f t="shared" si="2"/>
        <v>2.2462698412400792</v>
      </c>
      <c r="H23" s="4">
        <f t="shared" si="3"/>
        <v>13.394408610479177</v>
      </c>
      <c r="I23" s="4">
        <f t="array" ref="I23">MMULT(F23:H23,M$9:M$11)</f>
        <v>11.938756625778394</v>
      </c>
      <c r="J23" s="4">
        <f t="shared" si="0"/>
        <v>0.29100981051493413</v>
      </c>
      <c r="L23" s="1" t="s">
        <v>199</v>
      </c>
      <c r="M23" s="5">
        <f t="array" ref="M23:O25">M14^2*MINVERSE(MMULT(TRANSPOSE(F3:H182),F3:H182))</f>
        <v>5.9934766864744804E-2</v>
      </c>
      <c r="N23" s="5">
        <v>3.9979929827663263E-3</v>
      </c>
      <c r="O23" s="5">
        <v>-5.2246645369301648E-3</v>
      </c>
    </row>
    <row r="24" spans="1:15" x14ac:dyDescent="0.25">
      <c r="A24" t="s">
        <v>21</v>
      </c>
      <c r="B24" s="3">
        <v>2186.921630859375</v>
      </c>
      <c r="C24" s="2">
        <v>0.39035300000000001</v>
      </c>
      <c r="D24" s="3">
        <v>9956.2080078125</v>
      </c>
      <c r="E24" s="4">
        <f t="shared" si="1"/>
        <v>7.6902501859512071</v>
      </c>
      <c r="F24" s="4">
        <v>1</v>
      </c>
      <c r="G24" s="4">
        <f t="shared" si="2"/>
        <v>-0.94070382103484074</v>
      </c>
      <c r="H24" s="4">
        <f t="shared" si="3"/>
        <v>9.2059515559784035</v>
      </c>
      <c r="I24" s="4">
        <f t="array" ref="I24">MMULT(F24:H24,M$9:M$11)</f>
        <v>7.8590053864766904</v>
      </c>
      <c r="J24" s="4">
        <f t="shared" si="0"/>
        <v>-0.16875520052548332</v>
      </c>
      <c r="L24" s="1" t="s">
        <v>188</v>
      </c>
      <c r="M24" s="5">
        <v>3.9979929827663263E-3</v>
      </c>
      <c r="N24" s="5">
        <v>5.0676956737270384E-4</v>
      </c>
      <c r="O24" s="5">
        <v>-3.8929371219676139E-4</v>
      </c>
    </row>
    <row r="25" spans="1:15" x14ac:dyDescent="0.25">
      <c r="A25" t="s">
        <v>22</v>
      </c>
      <c r="B25" s="3">
        <v>3142.3935546875</v>
      </c>
      <c r="C25" s="2">
        <v>6.2505999999999992E-2</v>
      </c>
      <c r="D25" s="3">
        <v>11334.5400390625</v>
      </c>
      <c r="E25" s="4">
        <f t="shared" si="1"/>
        <v>8.0527400670784548</v>
      </c>
      <c r="F25" s="4">
        <v>1</v>
      </c>
      <c r="G25" s="4">
        <f t="shared" si="2"/>
        <v>-2.7724927268474864</v>
      </c>
      <c r="H25" s="4">
        <f t="shared" si="3"/>
        <v>9.3356099832971573</v>
      </c>
      <c r="I25" s="4">
        <f t="array" ref="I25">MMULT(F25:H25,M$9:M$11)</f>
        <v>7.5640987843294649</v>
      </c>
      <c r="J25" s="4">
        <f t="shared" si="0"/>
        <v>0.48864128274898988</v>
      </c>
      <c r="L25" s="1" t="s">
        <v>187</v>
      </c>
      <c r="M25" s="5">
        <v>-5.2246645369301639E-3</v>
      </c>
      <c r="N25" s="5">
        <v>-3.8929371219676123E-4</v>
      </c>
      <c r="O25" s="5">
        <v>4.6738356147376069E-4</v>
      </c>
    </row>
    <row r="26" spans="1:15" x14ac:dyDescent="0.25">
      <c r="A26" t="s">
        <v>23</v>
      </c>
      <c r="B26" s="3">
        <v>98835.7109375</v>
      </c>
      <c r="C26" s="2">
        <v>11.5131</v>
      </c>
      <c r="D26" s="3">
        <v>215585.53125</v>
      </c>
      <c r="E26" s="4">
        <f t="shared" si="1"/>
        <v>11.501214265165654</v>
      </c>
      <c r="F26" s="4">
        <v>1</v>
      </c>
      <c r="G26" s="4">
        <f t="shared" si="2"/>
        <v>2.4434855174872117</v>
      </c>
      <c r="H26" s="4">
        <f t="shared" si="3"/>
        <v>12.281113006534998</v>
      </c>
      <c r="I26" s="4">
        <f t="array" ref="I26">MMULT(F26:H26,M$9:M$11)</f>
        <v>11.082212324695595</v>
      </c>
      <c r="J26" s="4">
        <f t="shared" si="0"/>
        <v>0.4190019404700589</v>
      </c>
    </row>
    <row r="27" spans="1:15" x14ac:dyDescent="0.25">
      <c r="A27" t="s">
        <v>24</v>
      </c>
      <c r="B27" s="3">
        <v>3080048.5</v>
      </c>
      <c r="C27" s="2">
        <v>211.04952699999998</v>
      </c>
      <c r="D27" s="3">
        <v>13677292</v>
      </c>
      <c r="E27" s="4">
        <f t="shared" si="1"/>
        <v>14.940455901579025</v>
      </c>
      <c r="F27" s="4">
        <v>1</v>
      </c>
      <c r="G27" s="4">
        <f t="shared" si="2"/>
        <v>5.3520928310509195</v>
      </c>
      <c r="H27" s="4">
        <f t="shared" si="3"/>
        <v>16.43124749734698</v>
      </c>
      <c r="I27" s="4">
        <f t="array" ref="I27">MMULT(F27:H27,M$9:M$11)</f>
        <v>15.070261661105201</v>
      </c>
      <c r="J27" s="4">
        <f t="shared" si="0"/>
        <v>-0.12980575952617635</v>
      </c>
      <c r="L27" s="1" t="s">
        <v>206</v>
      </c>
      <c r="M27" s="8" t="s">
        <v>213</v>
      </c>
    </row>
    <row r="28" spans="1:15" x14ac:dyDescent="0.25">
      <c r="A28" t="s">
        <v>25</v>
      </c>
      <c r="B28" s="3">
        <v>3506.66796875</v>
      </c>
      <c r="C28" s="2">
        <v>0.28702499999999997</v>
      </c>
      <c r="D28" s="3">
        <v>33888.2109375</v>
      </c>
      <c r="E28" s="4">
        <f t="shared" si="1"/>
        <v>8.1624215689400614</v>
      </c>
      <c r="F28" s="4">
        <v>1</v>
      </c>
      <c r="G28" s="4">
        <f t="shared" si="2"/>
        <v>-1.2481859590022615</v>
      </c>
      <c r="H28" s="4">
        <f t="shared" si="3"/>
        <v>10.430822472930274</v>
      </c>
      <c r="I28" s="4">
        <f t="array" ref="I28">MMULT(F28:H28,M$9:M$11)</f>
        <v>8.781646887006362</v>
      </c>
      <c r="J28" s="4">
        <f t="shared" si="0"/>
        <v>-0.61922531806630055</v>
      </c>
      <c r="L28" s="1" t="s">
        <v>209</v>
      </c>
      <c r="M28" s="1" t="s">
        <v>207</v>
      </c>
    </row>
    <row r="29" spans="1:15" x14ac:dyDescent="0.25">
      <c r="A29" t="s">
        <v>26</v>
      </c>
      <c r="B29" s="3">
        <v>31737.7734375</v>
      </c>
      <c r="C29" s="2">
        <v>0.43328499999999998</v>
      </c>
      <c r="D29" s="3">
        <v>200159.765625</v>
      </c>
      <c r="E29" s="4">
        <f t="shared" si="1"/>
        <v>10.365262841572511</v>
      </c>
      <c r="F29" s="4">
        <v>1</v>
      </c>
      <c r="G29" s="4">
        <f t="shared" si="2"/>
        <v>-0.83635956888303398</v>
      </c>
      <c r="H29" s="4">
        <f t="shared" si="3"/>
        <v>12.206871154761803</v>
      </c>
      <c r="I29" s="4">
        <f t="array" ref="I29">MMULT(F29:H29,M$9:M$11)</f>
        <v>10.306600096571918</v>
      </c>
      <c r="J29" s="4">
        <f t="shared" si="0"/>
        <v>5.8662745000592764E-2</v>
      </c>
      <c r="L29" s="1" t="s">
        <v>208</v>
      </c>
      <c r="M29" s="5">
        <f>M10+M11-1</f>
        <v>2.6216289611794119E-2</v>
      </c>
    </row>
    <row r="30" spans="1:15" x14ac:dyDescent="0.25">
      <c r="A30" t="s">
        <v>27</v>
      </c>
      <c r="B30" s="3">
        <v>8987.9990234375</v>
      </c>
      <c r="C30" s="2">
        <v>0.76309199999999999</v>
      </c>
      <c r="D30" s="3">
        <v>61204.94140625</v>
      </c>
      <c r="E30" s="4">
        <f t="shared" si="1"/>
        <v>9.1036455246534</v>
      </c>
      <c r="F30" s="4">
        <v>1</v>
      </c>
      <c r="G30" s="4">
        <f t="shared" si="2"/>
        <v>-0.27037667829542716</v>
      </c>
      <c r="H30" s="4">
        <f t="shared" si="3"/>
        <v>11.021983207173152</v>
      </c>
      <c r="I30" s="4">
        <f t="array" ref="I30">MMULT(F30:H30,M$9:M$11)</f>
        <v>9.4726677198717262</v>
      </c>
      <c r="J30" s="4">
        <f t="shared" si="0"/>
        <v>-0.36902219521832613</v>
      </c>
      <c r="L30" s="1" t="s">
        <v>210</v>
      </c>
      <c r="M30" s="5">
        <f>SQRT(N24+O25+2*N25)</f>
        <v>1.3984480843168331E-2</v>
      </c>
    </row>
    <row r="31" spans="1:15" x14ac:dyDescent="0.25">
      <c r="A31" t="s">
        <v>28</v>
      </c>
      <c r="B31" s="3">
        <v>37975.0078125</v>
      </c>
      <c r="C31" s="2">
        <v>2.3036970000000001</v>
      </c>
      <c r="D31" s="3">
        <v>186374.640625</v>
      </c>
      <c r="E31" s="4">
        <f t="shared" si="1"/>
        <v>10.544683533191405</v>
      </c>
      <c r="F31" s="4">
        <v>1</v>
      </c>
      <c r="G31" s="4">
        <f t="shared" si="2"/>
        <v>0.83451522376872511</v>
      </c>
      <c r="H31" s="4">
        <f t="shared" si="3"/>
        <v>12.135514123829097</v>
      </c>
      <c r="I31" s="4">
        <f t="array" ref="I31">MMULT(F31:H31,M$9:M$11)</f>
        <v>10.613506356559848</v>
      </c>
      <c r="J31" s="4">
        <f t="shared" si="0"/>
        <v>-6.8822823368442698E-2</v>
      </c>
      <c r="L31" s="1" t="s">
        <v>189</v>
      </c>
      <c r="M31" s="5">
        <f>M29/M30</f>
        <v>1.8746702080543265</v>
      </c>
    </row>
    <row r="32" spans="1:15" x14ac:dyDescent="0.25">
      <c r="A32" t="s">
        <v>29</v>
      </c>
      <c r="B32" s="3">
        <v>4642.44873046875</v>
      </c>
      <c r="C32" s="2">
        <v>4.7451850000000002</v>
      </c>
      <c r="D32" s="3">
        <v>31822.447265625</v>
      </c>
      <c r="E32" s="4">
        <f t="shared" si="1"/>
        <v>8.4429972496481103</v>
      </c>
      <c r="F32" s="4">
        <v>1</v>
      </c>
      <c r="G32" s="4">
        <f t="shared" si="2"/>
        <v>1.5571304197107143</v>
      </c>
      <c r="H32" s="4">
        <f t="shared" si="3"/>
        <v>10.367927208602042</v>
      </c>
      <c r="I32" s="4">
        <f t="array" ref="I32">MMULT(F32:H32,M$9:M$11)</f>
        <v>9.3429119895792354</v>
      </c>
      <c r="J32" s="4">
        <f t="shared" si="0"/>
        <v>-0.89991473993112514</v>
      </c>
      <c r="L32" s="1" t="s">
        <v>190</v>
      </c>
      <c r="M32" s="6">
        <f>_xlfn.T.DIST.2T(ABS(M31),M13)</f>
        <v>6.2485512763421333E-2</v>
      </c>
    </row>
    <row r="33" spans="1:13" x14ac:dyDescent="0.25">
      <c r="A33" t="s">
        <v>30</v>
      </c>
      <c r="B33" s="3">
        <v>1866214.875</v>
      </c>
      <c r="C33" s="2">
        <v>37.411046999999996</v>
      </c>
      <c r="D33" s="3">
        <v>8721110</v>
      </c>
      <c r="E33" s="4">
        <f t="shared" si="1"/>
        <v>14.439422806492978</v>
      </c>
      <c r="F33" s="4">
        <v>1</v>
      </c>
      <c r="G33" s="4">
        <f t="shared" si="2"/>
        <v>3.621966035137627</v>
      </c>
      <c r="H33" s="4">
        <f t="shared" si="3"/>
        <v>15.981257081362005</v>
      </c>
      <c r="I33" s="4">
        <f t="array" ref="I33">MMULT(F33:H33,M$9:M$11)</f>
        <v>14.329163820739199</v>
      </c>
      <c r="J33" s="4">
        <f t="shared" si="0"/>
        <v>0.11025898575377902</v>
      </c>
    </row>
    <row r="34" spans="1:13" x14ac:dyDescent="0.25">
      <c r="A34" t="s">
        <v>31</v>
      </c>
      <c r="B34" s="3">
        <v>646919.625</v>
      </c>
      <c r="C34" s="2">
        <v>8.5913649999999997</v>
      </c>
      <c r="D34" s="3">
        <v>3225664.25</v>
      </c>
      <c r="E34" s="4">
        <f t="shared" si="1"/>
        <v>13.379977338563727</v>
      </c>
      <c r="F34" s="4">
        <v>1</v>
      </c>
      <c r="G34" s="4">
        <f t="shared" si="2"/>
        <v>2.1507576290762973</v>
      </c>
      <c r="H34" s="4">
        <f t="shared" si="3"/>
        <v>14.986649455995558</v>
      </c>
      <c r="I34" s="4">
        <f t="array" ref="I34">MMULT(F34:H34,M$9:M$11)</f>
        <v>13.20449272172146</v>
      </c>
      <c r="J34" s="4">
        <f t="shared" si="0"/>
        <v>0.17548461684226702</v>
      </c>
      <c r="L34" s="1" t="s">
        <v>206</v>
      </c>
      <c r="M34" s="8" t="s">
        <v>212</v>
      </c>
    </row>
    <row r="35" spans="1:13" x14ac:dyDescent="0.25">
      <c r="A35" t="s">
        <v>32</v>
      </c>
      <c r="B35" s="3">
        <v>440683.34375</v>
      </c>
      <c r="C35" s="2">
        <v>18.952037999999998</v>
      </c>
      <c r="D35" s="3">
        <v>2075795.25</v>
      </c>
      <c r="E35" s="4">
        <f t="shared" si="1"/>
        <v>12.99608185513058</v>
      </c>
      <c r="F35" s="4">
        <v>1</v>
      </c>
      <c r="G35" s="4">
        <f t="shared" si="2"/>
        <v>2.9419114719199024</v>
      </c>
      <c r="H35" s="4">
        <f t="shared" si="3"/>
        <v>14.545854891236308</v>
      </c>
      <c r="I35" s="4">
        <f t="array" ref="I35">MMULT(F35:H35,M$9:M$11)</f>
        <v>13.020938468925923</v>
      </c>
      <c r="J35" s="4">
        <f t="shared" si="0"/>
        <v>-2.4856613795343208E-2</v>
      </c>
      <c r="L35" s="1" t="s">
        <v>209</v>
      </c>
      <c r="M35" s="1" t="s">
        <v>211</v>
      </c>
    </row>
    <row r="36" spans="1:13" x14ac:dyDescent="0.25">
      <c r="A36" t="s">
        <v>33</v>
      </c>
      <c r="B36" s="3">
        <v>20257660</v>
      </c>
      <c r="C36" s="2">
        <v>1433.783686</v>
      </c>
      <c r="D36" s="3">
        <v>81598696</v>
      </c>
      <c r="E36" s="4">
        <f t="shared" si="1"/>
        <v>16.824043551595093</v>
      </c>
      <c r="F36" s="4">
        <v>1</v>
      </c>
      <c r="G36" s="4">
        <f t="shared" si="2"/>
        <v>7.2680721631980907</v>
      </c>
      <c r="H36" s="4">
        <f t="shared" si="3"/>
        <v>18.21732383941449</v>
      </c>
      <c r="I36" s="4">
        <f t="array" ref="I36">MMULT(F36:H36,M$9:M$11)</f>
        <v>16.931505566234058</v>
      </c>
      <c r="J36" s="4">
        <f t="shared" si="0"/>
        <v>-0.10746201463896554</v>
      </c>
      <c r="L36" s="1" t="s">
        <v>208</v>
      </c>
      <c r="M36" s="5">
        <f>4*M10-M11</f>
        <v>6.4723510601814915E-2</v>
      </c>
    </row>
    <row r="37" spans="1:13" x14ac:dyDescent="0.25">
      <c r="A37" t="s">
        <v>34</v>
      </c>
      <c r="B37" s="3">
        <v>129491.7734375</v>
      </c>
      <c r="C37" s="2">
        <v>25.716543999999999</v>
      </c>
      <c r="D37" s="3">
        <v>255208.828125</v>
      </c>
      <c r="E37" s="4">
        <f t="shared" si="1"/>
        <v>11.771372632524743</v>
      </c>
      <c r="F37" s="4">
        <v>1</v>
      </c>
      <c r="G37" s="4">
        <f t="shared" si="2"/>
        <v>3.2471345202009738</v>
      </c>
      <c r="H37" s="4">
        <f t="shared" si="3"/>
        <v>12.44983742282075</v>
      </c>
      <c r="I37" s="4">
        <f t="array" ref="I37">MMULT(F37:H37,M$9:M$11)</f>
        <v>11.393892969436971</v>
      </c>
      <c r="J37" s="4">
        <f t="shared" si="0"/>
        <v>0.37747966308777237</v>
      </c>
      <c r="L37" s="1" t="s">
        <v>210</v>
      </c>
      <c r="M37" s="5">
        <f>SQRT(4^2*N24 + O25 - 2*4*1*N25)</f>
        <v>0.1081205176504955</v>
      </c>
    </row>
    <row r="38" spans="1:13" x14ac:dyDescent="0.25">
      <c r="A38" t="s">
        <v>35</v>
      </c>
      <c r="B38" s="3">
        <v>94487.5234375</v>
      </c>
      <c r="C38" s="2">
        <v>25.876379999999997</v>
      </c>
      <c r="D38" s="3">
        <v>249906.453125</v>
      </c>
      <c r="E38" s="4">
        <f t="shared" si="1"/>
        <v>11.456223077649085</v>
      </c>
      <c r="F38" s="4">
        <v>1</v>
      </c>
      <c r="G38" s="4">
        <f t="shared" si="2"/>
        <v>3.2533305834966946</v>
      </c>
      <c r="H38" s="4">
        <f t="shared" si="3"/>
        <v>12.428841939318772</v>
      </c>
      <c r="I38" s="4">
        <f t="array" ref="I38">MMULT(F38:H38,M$9:M$11)</f>
        <v>11.378279930385164</v>
      </c>
      <c r="J38" s="4">
        <f t="shared" si="0"/>
        <v>7.7943147263921375E-2</v>
      </c>
      <c r="L38" s="1" t="s">
        <v>189</v>
      </c>
      <c r="M38" s="5">
        <f>M36/M37</f>
        <v>0.59862375808296264</v>
      </c>
    </row>
    <row r="39" spans="1:13" x14ac:dyDescent="0.25">
      <c r="A39" t="s">
        <v>36</v>
      </c>
      <c r="B39" s="3">
        <v>88673.375</v>
      </c>
      <c r="C39" s="2">
        <v>86.790566999999996</v>
      </c>
      <c r="D39" s="3">
        <v>270620.84375</v>
      </c>
      <c r="E39" s="4">
        <f t="shared" si="1"/>
        <v>11.392714954128548</v>
      </c>
      <c r="F39" s="4">
        <v>1</v>
      </c>
      <c r="G39" s="4">
        <f t="shared" si="2"/>
        <v>4.4634979406455288</v>
      </c>
      <c r="H39" s="4">
        <f t="shared" si="3"/>
        <v>12.508474019653288</v>
      </c>
      <c r="I39" s="4">
        <f t="array" ref="I39">MMULT(F39:H39,M$9:M$11)</f>
        <v>11.706668854204569</v>
      </c>
      <c r="J39" s="4">
        <f t="shared" si="0"/>
        <v>-0.31395390007602053</v>
      </c>
      <c r="L39" s="1" t="s">
        <v>190</v>
      </c>
      <c r="M39" s="6">
        <f>_xlfn.T.DIST.2T(ABS(M38),M13)</f>
        <v>0.5501891205492706</v>
      </c>
    </row>
    <row r="40" spans="1:13" x14ac:dyDescent="0.25">
      <c r="A40" t="s">
        <v>37</v>
      </c>
      <c r="B40" s="3">
        <v>25057.650390625</v>
      </c>
      <c r="C40" s="2">
        <v>5.3805079999999998</v>
      </c>
      <c r="D40" s="3">
        <v>141415.140625</v>
      </c>
      <c r="E40" s="4">
        <f t="shared" si="1"/>
        <v>10.128934464701823</v>
      </c>
      <c r="F40" s="4">
        <v>1</v>
      </c>
      <c r="G40" s="4">
        <f t="shared" si="2"/>
        <v>1.682782793507869</v>
      </c>
      <c r="H40" s="4">
        <f t="shared" si="3"/>
        <v>11.859455103268195</v>
      </c>
      <c r="I40" s="4">
        <f t="array" ref="I40">MMULT(F40:H40,M$9:M$11)</f>
        <v>10.575524617925328</v>
      </c>
      <c r="J40" s="4">
        <f t="shared" si="0"/>
        <v>-0.44659015322350548</v>
      </c>
    </row>
    <row r="41" spans="1:13" x14ac:dyDescent="0.25">
      <c r="A41" t="s">
        <v>38</v>
      </c>
      <c r="B41" s="3">
        <v>707659.625</v>
      </c>
      <c r="C41" s="2">
        <v>50.339442999999996</v>
      </c>
      <c r="D41" s="3">
        <v>2194572.75</v>
      </c>
      <c r="E41" s="4">
        <f t="shared" si="1"/>
        <v>13.46971850142609</v>
      </c>
      <c r="F41" s="4">
        <v>1</v>
      </c>
      <c r="G41" s="4">
        <f t="shared" si="2"/>
        <v>3.9187889248863201</v>
      </c>
      <c r="H41" s="4">
        <f t="shared" si="3"/>
        <v>14.601497938620408</v>
      </c>
      <c r="I41" s="4">
        <f t="array" ref="I41">MMULT(F41:H41,M$9:M$11)</f>
        <v>13.279042526230304</v>
      </c>
      <c r="J41" s="4">
        <f t="shared" si="0"/>
        <v>0.19067597519578605</v>
      </c>
    </row>
    <row r="42" spans="1:13" x14ac:dyDescent="0.25">
      <c r="A42" t="s">
        <v>39</v>
      </c>
      <c r="B42" s="3">
        <v>2730.402587890625</v>
      </c>
      <c r="C42" s="2">
        <v>0.85088599999999992</v>
      </c>
      <c r="D42" s="3">
        <v>12915.603515625</v>
      </c>
      <c r="E42" s="4">
        <f t="shared" si="1"/>
        <v>7.9122043453984592</v>
      </c>
      <c r="F42" s="4">
        <v>1</v>
      </c>
      <c r="G42" s="4">
        <f t="shared" si="2"/>
        <v>-0.16147711942921503</v>
      </c>
      <c r="H42" s="4">
        <f t="shared" si="3"/>
        <v>9.4661914342581142</v>
      </c>
      <c r="I42" s="4">
        <f t="array" ref="I42">MMULT(F42:H42,M$9:M$11)</f>
        <v>8.2393044650444534</v>
      </c>
      <c r="J42" s="4">
        <f t="shared" si="0"/>
        <v>-0.32710011964599417</v>
      </c>
    </row>
    <row r="43" spans="1:13" x14ac:dyDescent="0.25">
      <c r="A43" t="s">
        <v>40</v>
      </c>
      <c r="B43" s="3">
        <v>3998.619384765625</v>
      </c>
      <c r="C43" s="2">
        <v>0.54993499999999995</v>
      </c>
      <c r="D43" s="3">
        <v>19152.576171875</v>
      </c>
      <c r="E43" s="4">
        <f t="shared" si="1"/>
        <v>8.2937044267141484</v>
      </c>
      <c r="F43" s="4">
        <v>1</v>
      </c>
      <c r="G43" s="4">
        <f t="shared" si="2"/>
        <v>-0.59795518955782367</v>
      </c>
      <c r="H43" s="4">
        <f t="shared" si="3"/>
        <v>9.8601925115074636</v>
      </c>
      <c r="I43" s="4">
        <f t="array" ref="I43">MMULT(F43:H43,M$9:M$11)</f>
        <v>8.4624342376179147</v>
      </c>
      <c r="J43" s="4">
        <f t="shared" si="0"/>
        <v>-0.16872981090376626</v>
      </c>
    </row>
    <row r="44" spans="1:13" x14ac:dyDescent="0.25">
      <c r="A44" t="s">
        <v>41</v>
      </c>
      <c r="B44" s="3">
        <v>93491.828125</v>
      </c>
      <c r="C44" s="2">
        <v>5.047561</v>
      </c>
      <c r="D44" s="3">
        <v>236104.796875</v>
      </c>
      <c r="E44" s="4">
        <f t="shared" si="1"/>
        <v>11.445629311724579</v>
      </c>
      <c r="F44" s="4">
        <v>1</v>
      </c>
      <c r="G44" s="4">
        <f t="shared" si="2"/>
        <v>1.6189051563225185</v>
      </c>
      <c r="H44" s="4">
        <f t="shared" si="3"/>
        <v>12.372031039999785</v>
      </c>
      <c r="I44" s="4">
        <f t="array" ref="I44">MMULT(F44:H44,M$9:M$11)</f>
        <v>10.975763164510036</v>
      </c>
      <c r="J44" s="4">
        <f t="shared" si="0"/>
        <v>0.46986614721454245</v>
      </c>
    </row>
    <row r="45" spans="1:13" x14ac:dyDescent="0.25">
      <c r="A45" t="s">
        <v>42</v>
      </c>
      <c r="B45" s="3">
        <v>4004.114990234375</v>
      </c>
      <c r="C45" s="2">
        <v>6.4947999999999992E-2</v>
      </c>
      <c r="D45" s="3">
        <v>16056.451171875</v>
      </c>
      <c r="E45" s="4">
        <f t="shared" si="1"/>
        <v>8.2950778588624878</v>
      </c>
      <c r="F45" s="4">
        <v>1</v>
      </c>
      <c r="G45" s="4">
        <f t="shared" si="2"/>
        <v>-2.7341683292572694</v>
      </c>
      <c r="H45" s="4">
        <f t="shared" si="3"/>
        <v>9.6838659899739437</v>
      </c>
      <c r="I45" s="4">
        <f t="array" ref="I45">MMULT(F45:H45,M$9:M$11)</f>
        <v>7.8538614257969801</v>
      </c>
      <c r="J45" s="4">
        <f t="shared" si="0"/>
        <v>0.44121643306550773</v>
      </c>
    </row>
    <row r="46" spans="1:13" x14ac:dyDescent="0.25">
      <c r="A46" t="s">
        <v>43</v>
      </c>
      <c r="B46" s="3">
        <v>28053.96875</v>
      </c>
      <c r="C46" s="2">
        <v>0.86849499999999991</v>
      </c>
      <c r="D46" s="3">
        <v>214205.09375</v>
      </c>
      <c r="E46" s="4">
        <f t="shared" si="1"/>
        <v>10.241885389355849</v>
      </c>
      <c r="F46" s="4">
        <v>1</v>
      </c>
      <c r="G46" s="4">
        <f t="shared" si="2"/>
        <v>-0.1409934503699386</v>
      </c>
      <c r="H46" s="4">
        <f t="shared" si="3"/>
        <v>12.274689217058508</v>
      </c>
      <c r="I46" s="4">
        <f t="array" ref="I46">MMULT(F46:H46,M$9:M$11)</f>
        <v>10.513119527045333</v>
      </c>
      <c r="J46" s="4">
        <f t="shared" si="0"/>
        <v>-0.27123413768948446</v>
      </c>
    </row>
    <row r="47" spans="1:13" x14ac:dyDescent="0.25">
      <c r="A47" t="s">
        <v>44</v>
      </c>
      <c r="B47" s="3">
        <v>401072.21875</v>
      </c>
      <c r="C47" s="2">
        <v>10.689209</v>
      </c>
      <c r="D47" s="3">
        <v>2375330.5</v>
      </c>
      <c r="E47" s="4">
        <f t="shared" si="1"/>
        <v>12.90189678670667</v>
      </c>
      <c r="F47" s="4">
        <v>1</v>
      </c>
      <c r="G47" s="4">
        <f t="shared" si="2"/>
        <v>2.3692347279119561</v>
      </c>
      <c r="H47" s="4">
        <f t="shared" si="3"/>
        <v>14.680647143664054</v>
      </c>
      <c r="I47" s="4">
        <f t="array" ref="I47">MMULT(F47:H47,M$9:M$11)</f>
        <v>13.004903256954965</v>
      </c>
      <c r="J47" s="4">
        <f t="shared" si="0"/>
        <v>-0.10300647024829424</v>
      </c>
    </row>
    <row r="48" spans="1:13" x14ac:dyDescent="0.25">
      <c r="A48" t="s">
        <v>45</v>
      </c>
      <c r="B48" s="3">
        <v>4275312</v>
      </c>
      <c r="C48" s="2">
        <v>83.517044999999996</v>
      </c>
      <c r="D48" s="3">
        <v>20907856</v>
      </c>
      <c r="E48" s="4">
        <f t="shared" si="1"/>
        <v>15.268367640146048</v>
      </c>
      <c r="F48" s="4">
        <v>1</v>
      </c>
      <c r="G48" s="4">
        <f t="shared" si="2"/>
        <v>4.4250507427612886</v>
      </c>
      <c r="H48" s="4">
        <f t="shared" si="3"/>
        <v>16.855635531475372</v>
      </c>
      <c r="I48" s="4">
        <f t="array" ref="I48">MMULT(F48:H48,M$9:M$11)</f>
        <v>15.210909793293409</v>
      </c>
      <c r="J48" s="4">
        <f t="shared" si="0"/>
        <v>5.7457846852638994E-2</v>
      </c>
    </row>
    <row r="49" spans="1:10" x14ac:dyDescent="0.25">
      <c r="A49" t="s">
        <v>46</v>
      </c>
      <c r="B49" s="3">
        <v>5970.28173828125</v>
      </c>
      <c r="C49" s="2">
        <v>0.97355999999999998</v>
      </c>
      <c r="D49" s="3">
        <v>11176.517578125</v>
      </c>
      <c r="E49" s="4">
        <f t="shared" si="1"/>
        <v>8.6945493976150416</v>
      </c>
      <c r="F49" s="4">
        <v>1</v>
      </c>
      <c r="G49" s="4">
        <f t="shared" si="2"/>
        <v>-2.6795822787163116E-2</v>
      </c>
      <c r="H49" s="4">
        <f t="shared" si="3"/>
        <v>9.3215702114361214</v>
      </c>
      <c r="I49" s="4">
        <f t="array" ref="I49">MMULT(F49:H49,M$9:M$11)</f>
        <v>8.1518322573176007</v>
      </c>
      <c r="J49" s="4">
        <f t="shared" si="0"/>
        <v>0.54271714029744089</v>
      </c>
    </row>
    <row r="50" spans="1:10" x14ac:dyDescent="0.25">
      <c r="A50" t="s">
        <v>47</v>
      </c>
      <c r="B50" s="3">
        <v>741.61419677734375</v>
      </c>
      <c r="C50" s="2">
        <v>7.1807999999999997E-2</v>
      </c>
      <c r="D50" s="3">
        <v>2821.0693359375</v>
      </c>
      <c r="E50" s="4">
        <f t="shared" si="1"/>
        <v>6.6088291575114324</v>
      </c>
      <c r="F50" s="4">
        <v>1</v>
      </c>
      <c r="G50" s="4">
        <f t="shared" si="2"/>
        <v>-2.6337593885219608</v>
      </c>
      <c r="H50" s="4">
        <f t="shared" si="3"/>
        <v>7.9448712891960502</v>
      </c>
      <c r="I50" s="4">
        <f t="array" ref="I50">MMULT(F50:H50,M$9:M$11)</f>
        <v>6.4706124645470382</v>
      </c>
      <c r="J50" s="4">
        <f t="shared" si="0"/>
        <v>0.13821669296439421</v>
      </c>
    </row>
    <row r="51" spans="1:10" x14ac:dyDescent="0.25">
      <c r="A51" t="s">
        <v>48</v>
      </c>
      <c r="B51" s="3">
        <v>311838</v>
      </c>
      <c r="C51" s="2">
        <v>5.7718759999999998</v>
      </c>
      <c r="D51" s="3">
        <v>1594880</v>
      </c>
      <c r="E51" s="4">
        <f t="shared" si="1"/>
        <v>12.650239101175414</v>
      </c>
      <c r="F51" s="4">
        <v>1</v>
      </c>
      <c r="G51" s="4">
        <f t="shared" si="2"/>
        <v>1.7529971576593779</v>
      </c>
      <c r="H51" s="4">
        <f t="shared" si="3"/>
        <v>14.282309056261061</v>
      </c>
      <c r="I51" s="4">
        <f t="array" ref="I51">MMULT(F51:H51,M$9:M$11)</f>
        <v>12.548579179231893</v>
      </c>
      <c r="J51" s="4">
        <f t="shared" si="0"/>
        <v>0.10165992194352036</v>
      </c>
    </row>
    <row r="52" spans="1:10" x14ac:dyDescent="0.25">
      <c r="A52" t="s">
        <v>49</v>
      </c>
      <c r="B52" s="3">
        <v>192514.5</v>
      </c>
      <c r="C52" s="2">
        <v>10.738958</v>
      </c>
      <c r="D52" s="3">
        <v>774569</v>
      </c>
      <c r="E52" s="4">
        <f t="shared" si="1"/>
        <v>12.167926754548541</v>
      </c>
      <c r="F52" s="4">
        <v>1</v>
      </c>
      <c r="G52" s="4">
        <f t="shared" si="2"/>
        <v>2.3738780638897556</v>
      </c>
      <c r="H52" s="4">
        <f t="shared" si="3"/>
        <v>13.560062024606118</v>
      </c>
      <c r="I52" s="4">
        <f t="array" ref="I52">MMULT(F52:H52,M$9:M$11)</f>
        <v>12.100451855067412</v>
      </c>
      <c r="J52" s="4">
        <f t="shared" si="0"/>
        <v>6.7474899481128503E-2</v>
      </c>
    </row>
    <row r="53" spans="1:10" x14ac:dyDescent="0.25">
      <c r="A53" t="s">
        <v>50</v>
      </c>
      <c r="B53" s="3">
        <v>507487.5625</v>
      </c>
      <c r="C53" s="2">
        <v>43.053053999999996</v>
      </c>
      <c r="D53" s="3">
        <v>2487455.5</v>
      </c>
      <c r="E53" s="4">
        <f t="shared" si="1"/>
        <v>13.137227482208607</v>
      </c>
      <c r="F53" s="4">
        <v>1</v>
      </c>
      <c r="G53" s="4">
        <f t="shared" si="2"/>
        <v>3.7624331691241131</v>
      </c>
      <c r="H53" s="4">
        <f t="shared" si="3"/>
        <v>14.726770858407631</v>
      </c>
      <c r="I53" s="4">
        <f t="array" ref="I53">MMULT(F53:H53,M$9:M$11)</f>
        <v>13.34615165095552</v>
      </c>
      <c r="J53" s="4">
        <f t="shared" si="0"/>
        <v>-0.208924168746913</v>
      </c>
    </row>
    <row r="54" spans="1:10" x14ac:dyDescent="0.25">
      <c r="A54" t="s">
        <v>51</v>
      </c>
      <c r="B54" s="3">
        <v>195204.015625</v>
      </c>
      <c r="C54" s="2">
        <v>17.373661999999999</v>
      </c>
      <c r="D54" s="3">
        <v>1162897.25</v>
      </c>
      <c r="E54" s="4">
        <f t="shared" si="1"/>
        <v>12.181800524598916</v>
      </c>
      <c r="F54" s="4">
        <v>1</v>
      </c>
      <c r="G54" s="4">
        <f t="shared" si="2"/>
        <v>2.854955381291405</v>
      </c>
      <c r="H54" s="4">
        <f t="shared" si="3"/>
        <v>13.966425078500627</v>
      </c>
      <c r="I54" s="4">
        <f t="array" ref="I54">MMULT(F54:H54,M$9:M$11)</f>
        <v>12.533769993211068</v>
      </c>
      <c r="J54" s="4">
        <f t="shared" si="0"/>
        <v>-0.35196946861215217</v>
      </c>
    </row>
    <row r="55" spans="1:10" x14ac:dyDescent="0.25">
      <c r="A55" t="s">
        <v>52</v>
      </c>
      <c r="B55" s="3">
        <v>1210669.75</v>
      </c>
      <c r="C55" s="2">
        <v>100.38807299999999</v>
      </c>
      <c r="D55" s="3">
        <v>1822150.375</v>
      </c>
      <c r="E55" s="4">
        <f t="shared" si="1"/>
        <v>14.006684276838136</v>
      </c>
      <c r="F55" s="4">
        <v>1</v>
      </c>
      <c r="G55" s="4">
        <f t="shared" si="2"/>
        <v>4.6090434053802483</v>
      </c>
      <c r="H55" s="4">
        <f t="shared" si="3"/>
        <v>14.415527886327231</v>
      </c>
      <c r="I55" s="4">
        <f t="array" ref="I55">MMULT(F55:H55,M$9:M$11)</f>
        <v>13.279378672535294</v>
      </c>
      <c r="J55" s="4">
        <f t="shared" si="0"/>
        <v>0.72730560430284186</v>
      </c>
    </row>
    <row r="56" spans="1:10" x14ac:dyDescent="0.25">
      <c r="A56" t="s">
        <v>53</v>
      </c>
      <c r="B56" s="3">
        <v>1886595.25</v>
      </c>
      <c r="C56" s="2">
        <v>46.736775999999999</v>
      </c>
      <c r="D56" s="3">
        <v>11827519</v>
      </c>
      <c r="E56" s="4">
        <f t="shared" si="1"/>
        <v>14.45028430743791</v>
      </c>
      <c r="F56" s="4">
        <v>1</v>
      </c>
      <c r="G56" s="4">
        <f t="shared" si="2"/>
        <v>3.8445313494103148</v>
      </c>
      <c r="H56" s="4">
        <f t="shared" si="3"/>
        <v>16.285939492911854</v>
      </c>
      <c r="I56" s="4">
        <f t="array" ref="I56">MMULT(F56:H56,M$9:M$11)</f>
        <v>14.623916912690325</v>
      </c>
      <c r="J56" s="4">
        <f t="shared" si="0"/>
        <v>-0.17363260525241486</v>
      </c>
    </row>
    <row r="57" spans="1:10" x14ac:dyDescent="0.25">
      <c r="A57" t="s">
        <v>54</v>
      </c>
      <c r="B57" s="3">
        <v>44876.34765625</v>
      </c>
      <c r="C57" s="2">
        <v>1.3256479999999999</v>
      </c>
      <c r="D57" s="3">
        <v>219444.09375</v>
      </c>
      <c r="E57" s="4">
        <f t="shared" si="1"/>
        <v>10.711666156676696</v>
      </c>
      <c r="F57" s="4">
        <v>1</v>
      </c>
      <c r="G57" s="4">
        <f t="shared" si="2"/>
        <v>0.2819013964927542</v>
      </c>
      <c r="H57" s="4">
        <f t="shared" si="3"/>
        <v>12.298852780878597</v>
      </c>
      <c r="I57" s="4">
        <f t="array" ref="I57">MMULT(F57:H57,M$9:M$11)</f>
        <v>10.624914935104867</v>
      </c>
      <c r="J57" s="4">
        <f t="shared" si="0"/>
        <v>8.6751221571828907E-2</v>
      </c>
    </row>
    <row r="58" spans="1:10" x14ac:dyDescent="0.25">
      <c r="A58" t="s">
        <v>55</v>
      </c>
      <c r="B58" s="3">
        <v>304937.21875</v>
      </c>
      <c r="C58" s="2">
        <v>112.07872999999999</v>
      </c>
      <c r="D58" s="3">
        <v>648750.0625</v>
      </c>
      <c r="E58" s="4">
        <f t="shared" si="1"/>
        <v>12.627861194237621</v>
      </c>
      <c r="F58" s="4">
        <v>1</v>
      </c>
      <c r="G58" s="4">
        <f t="shared" si="2"/>
        <v>4.7192015707725474</v>
      </c>
      <c r="H58" s="4">
        <f t="shared" si="3"/>
        <v>13.382802809801344</v>
      </c>
      <c r="I58" s="4">
        <f t="array" ref="I58">MMULT(F58:H58,M$9:M$11)</f>
        <v>12.468942739434983</v>
      </c>
      <c r="J58" s="4">
        <f t="shared" si="0"/>
        <v>0.15891845480263811</v>
      </c>
    </row>
    <row r="59" spans="1:10" x14ac:dyDescent="0.25">
      <c r="A59" t="s">
        <v>56</v>
      </c>
      <c r="B59" s="3">
        <v>248551.546875</v>
      </c>
      <c r="C59" s="2">
        <v>5.5321559999999996</v>
      </c>
      <c r="D59" s="3">
        <v>1281196.625</v>
      </c>
      <c r="E59" s="4">
        <f t="shared" si="1"/>
        <v>12.423405535100313</v>
      </c>
      <c r="F59" s="4">
        <v>1</v>
      </c>
      <c r="G59" s="4">
        <f t="shared" si="2"/>
        <v>1.7105776129710719</v>
      </c>
      <c r="H59" s="4">
        <f t="shared" si="3"/>
        <v>14.063305062464529</v>
      </c>
      <c r="I59" s="4">
        <f t="array" ref="I59">MMULT(F59:H59,M$9:M$11)</f>
        <v>12.362362314034042</v>
      </c>
      <c r="J59" s="4">
        <f t="shared" si="0"/>
        <v>6.1043221066270803E-2</v>
      </c>
    </row>
    <row r="60" spans="1:10" x14ac:dyDescent="0.25">
      <c r="A60" t="s">
        <v>57</v>
      </c>
      <c r="B60" s="3">
        <v>12240.177734375</v>
      </c>
      <c r="C60" s="2">
        <v>0.88995299999999999</v>
      </c>
      <c r="D60" s="3">
        <v>28567.255859375</v>
      </c>
      <c r="E60" s="4">
        <f t="shared" si="1"/>
        <v>9.4124790767431623</v>
      </c>
      <c r="F60" s="4">
        <v>1</v>
      </c>
      <c r="G60" s="4">
        <f t="shared" si="2"/>
        <v>-0.11658662663915932</v>
      </c>
      <c r="H60" s="4">
        <f t="shared" si="3"/>
        <v>10.260016440887387</v>
      </c>
      <c r="I60" s="4">
        <f t="array" ref="I60">MMULT(F60:H60,M$9:M$11)</f>
        <v>8.8905321241684376</v>
      </c>
      <c r="J60" s="4">
        <f t="shared" si="0"/>
        <v>0.52194695257472468</v>
      </c>
    </row>
    <row r="61" spans="1:10" x14ac:dyDescent="0.25">
      <c r="A61" t="s">
        <v>58</v>
      </c>
      <c r="B61" s="3">
        <v>2946958.25</v>
      </c>
      <c r="C61" s="2">
        <v>67.351247000000001</v>
      </c>
      <c r="D61" s="3">
        <v>17987254</v>
      </c>
      <c r="E61" s="4">
        <f t="shared" si="1"/>
        <v>14.89628409467004</v>
      </c>
      <c r="F61" s="4">
        <v>1</v>
      </c>
      <c r="G61" s="4">
        <f t="shared" si="2"/>
        <v>4.2099214179039732</v>
      </c>
      <c r="H61" s="4">
        <f t="shared" si="3"/>
        <v>16.705173953920237</v>
      </c>
      <c r="I61" s="4">
        <f t="array" ref="I61">MMULT(F61:H61,M$9:M$11)</f>
        <v>15.042393947581219</v>
      </c>
      <c r="J61" s="4">
        <f t="shared" si="0"/>
        <v>-0.14610985291117906</v>
      </c>
    </row>
    <row r="62" spans="1:10" x14ac:dyDescent="0.25">
      <c r="A62" t="s">
        <v>59</v>
      </c>
      <c r="B62" s="3">
        <v>33658.0859375</v>
      </c>
      <c r="C62" s="2">
        <v>2.1725789999999998</v>
      </c>
      <c r="D62" s="3">
        <v>128428.125</v>
      </c>
      <c r="E62" s="4">
        <f t="shared" si="1"/>
        <v>10.424008601526042</v>
      </c>
      <c r="F62" s="4">
        <v>1</v>
      </c>
      <c r="G62" s="4">
        <f t="shared" si="2"/>
        <v>0.7759149411326326</v>
      </c>
      <c r="H62" s="4">
        <f t="shared" si="3"/>
        <v>11.763124688307864</v>
      </c>
      <c r="I62" s="4">
        <f t="array" ref="I62">MMULT(F62:H62,M$9:M$11)</f>
        <v>10.29981926690016</v>
      </c>
      <c r="J62" s="4">
        <f t="shared" si="0"/>
        <v>0.124189334625882</v>
      </c>
    </row>
    <row r="63" spans="1:10" x14ac:dyDescent="0.25">
      <c r="A63" t="s">
        <v>60</v>
      </c>
      <c r="B63" s="3">
        <v>2989895.5</v>
      </c>
      <c r="C63" s="2">
        <v>67.530171999999993</v>
      </c>
      <c r="D63" s="3">
        <v>15302676</v>
      </c>
      <c r="E63" s="4">
        <f t="shared" si="1"/>
        <v>14.910748994923333</v>
      </c>
      <c r="F63" s="4">
        <v>1</v>
      </c>
      <c r="G63" s="4">
        <f t="shared" si="2"/>
        <v>4.2125744905996481</v>
      </c>
      <c r="H63" s="4">
        <f t="shared" si="3"/>
        <v>16.543538273029885</v>
      </c>
      <c r="I63" s="4">
        <f t="array" ref="I63">MMULT(F63:H63,M$9:M$11)</f>
        <v>14.912366606871942</v>
      </c>
      <c r="J63" s="4">
        <f t="shared" si="0"/>
        <v>-1.6176119486086549E-3</v>
      </c>
    </row>
    <row r="64" spans="1:10" x14ac:dyDescent="0.25">
      <c r="A64" t="s">
        <v>61</v>
      </c>
      <c r="B64" s="3">
        <v>68167.484375</v>
      </c>
      <c r="C64" s="2">
        <v>3.9967649999999999</v>
      </c>
      <c r="D64" s="3">
        <v>297316.03125</v>
      </c>
      <c r="E64" s="4">
        <f t="shared" si="1"/>
        <v>11.129722961446207</v>
      </c>
      <c r="F64" s="4">
        <v>1</v>
      </c>
      <c r="G64" s="4">
        <f t="shared" si="2"/>
        <v>1.3854852839051741</v>
      </c>
      <c r="H64" s="4">
        <f t="shared" si="3"/>
        <v>12.602550930337655</v>
      </c>
      <c r="I64" s="4">
        <f t="array" ref="I64">MMULT(F64:H64,M$9:M$11)</f>
        <v>11.111100360636019</v>
      </c>
      <c r="J64" s="4">
        <f t="shared" si="0"/>
        <v>1.8622600810187961E-2</v>
      </c>
    </row>
    <row r="65" spans="1:10" x14ac:dyDescent="0.25">
      <c r="A65" t="s">
        <v>62</v>
      </c>
      <c r="B65" s="3">
        <v>163139.15625</v>
      </c>
      <c r="C65" s="2">
        <v>30.417855999999997</v>
      </c>
      <c r="D65" s="3">
        <v>421221.90625</v>
      </c>
      <c r="E65" s="4">
        <f t="shared" si="1"/>
        <v>12.002358834902985</v>
      </c>
      <c r="F65" s="4">
        <v>1</v>
      </c>
      <c r="G65" s="4">
        <f t="shared" si="2"/>
        <v>3.4150298043999157</v>
      </c>
      <c r="H65" s="4">
        <f t="shared" si="3"/>
        <v>12.950915067030079</v>
      </c>
      <c r="I65" s="4">
        <f t="array" ref="I65">MMULT(F65:H65,M$9:M$11)</f>
        <v>11.835410630832003</v>
      </c>
      <c r="J65" s="4">
        <f t="shared" si="0"/>
        <v>0.16694820407098199</v>
      </c>
    </row>
    <row r="66" spans="1:10" x14ac:dyDescent="0.25">
      <c r="A66" t="s">
        <v>63</v>
      </c>
      <c r="B66" s="3">
        <v>29205.3515625</v>
      </c>
      <c r="C66" s="2">
        <v>12.771246</v>
      </c>
      <c r="D66" s="3">
        <v>56857.5390625</v>
      </c>
      <c r="E66" s="4">
        <f t="shared" si="1"/>
        <v>10.282107244152343</v>
      </c>
      <c r="F66" s="4">
        <v>1</v>
      </c>
      <c r="G66" s="4">
        <f t="shared" si="2"/>
        <v>2.5471962377199628</v>
      </c>
      <c r="H66" s="4">
        <f t="shared" si="3"/>
        <v>10.948304103622911</v>
      </c>
      <c r="I66" s="4">
        <f t="array" ref="I66">MMULT(F66:H66,M$9:M$11)</f>
        <v>10.027893403722899</v>
      </c>
      <c r="J66" s="4">
        <f t="shared" si="0"/>
        <v>0.25421384042944339</v>
      </c>
    </row>
    <row r="67" spans="1:10" x14ac:dyDescent="0.25">
      <c r="A67" t="s">
        <v>64</v>
      </c>
      <c r="B67" s="3">
        <v>5655.29296875</v>
      </c>
      <c r="C67" s="2">
        <v>2.3477060000000001</v>
      </c>
      <c r="D67" s="3">
        <v>12008.94140625</v>
      </c>
      <c r="E67" s="4">
        <f t="shared" si="1"/>
        <v>8.6403471942374601</v>
      </c>
      <c r="F67" s="4">
        <v>1</v>
      </c>
      <c r="G67" s="4">
        <f t="shared" si="2"/>
        <v>0.85343868117886545</v>
      </c>
      <c r="H67" s="4">
        <f t="shared" si="3"/>
        <v>9.3934067684956446</v>
      </c>
      <c r="I67" s="4">
        <f t="array" ref="I67">MMULT(F67:H67,M$9:M$11)</f>
        <v>8.4019348012999657</v>
      </c>
      <c r="J67" s="4">
        <f t="shared" si="0"/>
        <v>0.23841239293749439</v>
      </c>
    </row>
    <row r="68" spans="1:10" x14ac:dyDescent="0.25">
      <c r="A68" t="s">
        <v>65</v>
      </c>
      <c r="B68" s="3">
        <v>3554.279052734375</v>
      </c>
      <c r="C68" s="2">
        <v>1.920922</v>
      </c>
      <c r="D68" s="3">
        <v>6250.89208984375</v>
      </c>
      <c r="E68" s="4">
        <f t="shared" si="1"/>
        <v>8.175907523565364</v>
      </c>
      <c r="F68" s="4">
        <v>1</v>
      </c>
      <c r="G68" s="4">
        <f t="shared" si="2"/>
        <v>0.6528052791099006</v>
      </c>
      <c r="H68" s="4">
        <f t="shared" si="3"/>
        <v>8.7404794669198651</v>
      </c>
      <c r="I68" s="4">
        <f t="array" ref="I68">MMULT(F68:H68,M$9:M$11)</f>
        <v>7.8305752517637872</v>
      </c>
      <c r="J68" s="4">
        <f t="shared" ref="J68:J131" si="6">E68-I68</f>
        <v>0.34533227180157677</v>
      </c>
    </row>
    <row r="69" spans="1:10" x14ac:dyDescent="0.25">
      <c r="A69" t="s">
        <v>66</v>
      </c>
      <c r="B69" s="3">
        <v>33510.15625</v>
      </c>
      <c r="C69" s="2">
        <v>1.3559859999999999</v>
      </c>
      <c r="D69" s="3">
        <v>116049.5234375</v>
      </c>
      <c r="E69" s="4">
        <f t="shared" ref="E69:E132" si="7">LN(B69)</f>
        <v>10.419603843507714</v>
      </c>
      <c r="F69" s="4">
        <v>1</v>
      </c>
      <c r="G69" s="4">
        <f t="shared" ref="G69:G132" si="8">LN(C69)</f>
        <v>0.30452886498113008</v>
      </c>
      <c r="H69" s="4">
        <f t="shared" ref="H69:H132" si="9">LN(D69)</f>
        <v>11.661772305166792</v>
      </c>
      <c r="I69" s="4">
        <f t="array" ref="I69">MMULT(F69:H69,M$9:M$11)</f>
        <v>10.115072903704796</v>
      </c>
      <c r="J69" s="4">
        <f t="shared" si="6"/>
        <v>0.3045309398029179</v>
      </c>
    </row>
    <row r="70" spans="1:10" x14ac:dyDescent="0.25">
      <c r="A70" t="s">
        <v>67</v>
      </c>
      <c r="B70" s="3">
        <v>284893.625</v>
      </c>
      <c r="C70" s="2">
        <v>10.473455</v>
      </c>
      <c r="D70" s="3">
        <v>2565751.25</v>
      </c>
      <c r="E70" s="4">
        <f t="shared" si="7"/>
        <v>12.559871143963271</v>
      </c>
      <c r="F70" s="4">
        <v>1</v>
      </c>
      <c r="G70" s="4">
        <f t="shared" si="8"/>
        <v>2.348843960896474</v>
      </c>
      <c r="H70" s="4">
        <f t="shared" si="9"/>
        <v>14.757761878694824</v>
      </c>
      <c r="I70" s="4">
        <f t="array" ref="I70">MMULT(F70:H70,M$9:M$11)</f>
        <v>13.062765127628225</v>
      </c>
      <c r="J70" s="4">
        <f t="shared" si="6"/>
        <v>-0.50289398366495419</v>
      </c>
    </row>
    <row r="71" spans="1:10" x14ac:dyDescent="0.25">
      <c r="A71" t="s">
        <v>68</v>
      </c>
      <c r="B71" s="3">
        <v>1721.9656982421875</v>
      </c>
      <c r="C71" s="2">
        <v>0.11200299999999999</v>
      </c>
      <c r="D71" s="3">
        <v>6703.830078125</v>
      </c>
      <c r="E71" s="4">
        <f t="shared" si="7"/>
        <v>7.4512217650692918</v>
      </c>
      <c r="F71" s="4">
        <v>1</v>
      </c>
      <c r="G71" s="4">
        <f t="shared" si="8"/>
        <v>-2.1892296223314878</v>
      </c>
      <c r="H71" s="4">
        <f t="shared" si="9"/>
        <v>8.8104342954989594</v>
      </c>
      <c r="I71" s="4">
        <f t="array" ref="I71">MMULT(F71:H71,M$9:M$11)</f>
        <v>7.2670029375301297</v>
      </c>
      <c r="J71" s="4">
        <f t="shared" si="6"/>
        <v>0.18421882753916208</v>
      </c>
    </row>
    <row r="72" spans="1:10" x14ac:dyDescent="0.25">
      <c r="A72" t="s">
        <v>69</v>
      </c>
      <c r="B72" s="3">
        <v>136605.015625</v>
      </c>
      <c r="C72" s="2">
        <v>17.581471999999998</v>
      </c>
      <c r="D72" s="3">
        <v>450848.78125</v>
      </c>
      <c r="E72" s="4">
        <f t="shared" si="7"/>
        <v>11.824848943050901</v>
      </c>
      <c r="F72" s="4">
        <v>1</v>
      </c>
      <c r="G72" s="4">
        <f t="shared" si="8"/>
        <v>2.8668456202648263</v>
      </c>
      <c r="H72" s="4">
        <f t="shared" si="9"/>
        <v>13.018887265697161</v>
      </c>
      <c r="I72" s="4">
        <f t="array" ref="I72">MMULT(F72:H72,M$9:M$11)</f>
        <v>11.770726904113983</v>
      </c>
      <c r="J72" s="4">
        <f t="shared" si="6"/>
        <v>5.4122038936917249E-2</v>
      </c>
    </row>
    <row r="73" spans="1:10" x14ac:dyDescent="0.25">
      <c r="A73" t="s">
        <v>70</v>
      </c>
      <c r="B73" s="3">
        <v>407575.75</v>
      </c>
      <c r="C73" s="2">
        <v>7.4361539999999993</v>
      </c>
      <c r="D73" s="3">
        <v>2566180.5</v>
      </c>
      <c r="E73" s="4">
        <f t="shared" si="7"/>
        <v>12.917982083958281</v>
      </c>
      <c r="F73" s="4">
        <v>1</v>
      </c>
      <c r="G73" s="4">
        <f t="shared" si="8"/>
        <v>2.0063537797039186</v>
      </c>
      <c r="H73" s="4">
        <f t="shared" si="9"/>
        <v>14.75792916462999</v>
      </c>
      <c r="I73" s="4">
        <f t="array" ref="I73">MMULT(F73:H73,M$9:M$11)</f>
        <v>12.988173065433912</v>
      </c>
      <c r="J73" s="4">
        <f t="shared" si="6"/>
        <v>-7.0190981475631631E-2</v>
      </c>
    </row>
    <row r="74" spans="1:10" x14ac:dyDescent="0.25">
      <c r="A74" t="s">
        <v>71</v>
      </c>
      <c r="B74" s="3">
        <v>52902.5390625</v>
      </c>
      <c r="C74" s="2">
        <v>9.7461169999999999</v>
      </c>
      <c r="D74" s="3">
        <v>235830.953125</v>
      </c>
      <c r="E74" s="4">
        <f t="shared" si="7"/>
        <v>10.876206614095308</v>
      </c>
      <c r="F74" s="4">
        <v>1</v>
      </c>
      <c r="G74" s="4">
        <f t="shared" si="8"/>
        <v>2.2768689492743532</v>
      </c>
      <c r="H74" s="4">
        <f t="shared" si="9"/>
        <v>12.370870527024303</v>
      </c>
      <c r="I74" s="4">
        <f t="array" ref="I74">MMULT(F74:H74,M$9:M$11)</f>
        <v>11.118385214915147</v>
      </c>
      <c r="J74" s="4">
        <f t="shared" si="6"/>
        <v>-0.24217860081983922</v>
      </c>
    </row>
    <row r="75" spans="1:10" x14ac:dyDescent="0.25">
      <c r="A75" t="s">
        <v>72</v>
      </c>
      <c r="B75" s="3">
        <v>107392.0390625</v>
      </c>
      <c r="C75" s="2">
        <v>4.1303039999999998</v>
      </c>
      <c r="D75" s="3">
        <v>602383.3125</v>
      </c>
      <c r="E75" s="4">
        <f t="shared" si="7"/>
        <v>11.584241334124279</v>
      </c>
      <c r="F75" s="4">
        <v>1</v>
      </c>
      <c r="G75" s="4">
        <f t="shared" si="8"/>
        <v>1.418351012012208</v>
      </c>
      <c r="H75" s="4">
        <f t="shared" si="9"/>
        <v>13.308649253390895</v>
      </c>
      <c r="I75" s="4">
        <f t="array" ref="I75">MMULT(F75:H75,M$9:M$11)</f>
        <v>11.688818715295245</v>
      </c>
      <c r="J75" s="4">
        <f t="shared" si="6"/>
        <v>-0.10457738117096582</v>
      </c>
    </row>
    <row r="76" spans="1:10" x14ac:dyDescent="0.25">
      <c r="A76" t="s">
        <v>73</v>
      </c>
      <c r="B76" s="3">
        <v>17503.060546875</v>
      </c>
      <c r="C76" s="2">
        <v>11.263076999999999</v>
      </c>
      <c r="D76" s="3">
        <v>155952.03125</v>
      </c>
      <c r="E76" s="4">
        <f t="shared" si="7"/>
        <v>9.7701310330132696</v>
      </c>
      <c r="F76" s="4">
        <v>1</v>
      </c>
      <c r="G76" s="4">
        <f t="shared" si="8"/>
        <v>2.4215298535866276</v>
      </c>
      <c r="H76" s="4">
        <f t="shared" si="9"/>
        <v>11.957303746959139</v>
      </c>
      <c r="I76" s="4">
        <f t="array" ref="I76">MMULT(F76:H76,M$9:M$11)</f>
        <v>10.815774808063665</v>
      </c>
      <c r="J76" s="4">
        <f t="shared" si="6"/>
        <v>-1.0456437750503955</v>
      </c>
    </row>
    <row r="77" spans="1:10" x14ac:dyDescent="0.25">
      <c r="A77" t="s">
        <v>74</v>
      </c>
      <c r="B77" s="3">
        <v>283145.15625</v>
      </c>
      <c r="C77" s="2">
        <v>9.6846789999999991</v>
      </c>
      <c r="D77" s="3">
        <v>1428009.5</v>
      </c>
      <c r="E77" s="4">
        <f t="shared" si="7"/>
        <v>12.553714964738381</v>
      </c>
      <c r="F77" s="4">
        <v>1</v>
      </c>
      <c r="G77" s="4">
        <f t="shared" si="8"/>
        <v>2.2705451522725126</v>
      </c>
      <c r="H77" s="4">
        <f t="shared" si="9"/>
        <v>14.171792074520603</v>
      </c>
      <c r="I77" s="4">
        <f t="array" ref="I77">MMULT(F77:H77,M$9:M$11)</f>
        <v>12.572201068255977</v>
      </c>
      <c r="J77" s="4">
        <f t="shared" si="6"/>
        <v>-1.8486103517595609E-2</v>
      </c>
    </row>
    <row r="78" spans="1:10" x14ac:dyDescent="0.25">
      <c r="A78" t="s">
        <v>75</v>
      </c>
      <c r="B78" s="3">
        <v>3137931</v>
      </c>
      <c r="C78" s="2">
        <v>270.62556799999999</v>
      </c>
      <c r="D78" s="3">
        <v>18173848</v>
      </c>
      <c r="E78" s="4">
        <f t="shared" si="7"/>
        <v>14.959074223505638</v>
      </c>
      <c r="F78" s="4">
        <v>1</v>
      </c>
      <c r="G78" s="4">
        <f t="shared" si="8"/>
        <v>5.6007361975998169</v>
      </c>
      <c r="H78" s="4">
        <f t="shared" si="9"/>
        <v>16.715494195606109</v>
      </c>
      <c r="I78" s="4">
        <f t="array" ref="I78">MMULT(F78:H78,M$9:M$11)</f>
        <v>15.354192034810508</v>
      </c>
      <c r="J78" s="4">
        <f t="shared" si="6"/>
        <v>-0.39511781130486945</v>
      </c>
    </row>
    <row r="79" spans="1:10" x14ac:dyDescent="0.25">
      <c r="A79" t="s">
        <v>76</v>
      </c>
      <c r="B79" s="3">
        <v>9170555</v>
      </c>
      <c r="C79" s="2">
        <v>1366.4177539999998</v>
      </c>
      <c r="D79" s="3">
        <v>35324128</v>
      </c>
      <c r="E79" s="4">
        <f t="shared" si="7"/>
        <v>16.031508365847198</v>
      </c>
      <c r="F79" s="4">
        <v>1</v>
      </c>
      <c r="G79" s="4">
        <f t="shared" si="8"/>
        <v>7.2199478162168722</v>
      </c>
      <c r="H79" s="4">
        <f t="shared" si="9"/>
        <v>17.38007680116295</v>
      </c>
      <c r="I79" s="4">
        <f t="array" ref="I79">MMULT(F79:H79,M$9:M$11)</f>
        <v>16.244486087382793</v>
      </c>
      <c r="J79" s="4">
        <f t="shared" si="6"/>
        <v>-0.21297772153559436</v>
      </c>
    </row>
    <row r="80" spans="1:10" x14ac:dyDescent="0.25">
      <c r="A80" t="s">
        <v>77</v>
      </c>
      <c r="B80" s="3">
        <v>501053.59375</v>
      </c>
      <c r="C80" s="2">
        <v>4.8824949999999996</v>
      </c>
      <c r="D80" s="3">
        <v>1868599.375</v>
      </c>
      <c r="E80" s="4">
        <f t="shared" si="7"/>
        <v>13.124468347898633</v>
      </c>
      <c r="F80" s="4">
        <v>1</v>
      </c>
      <c r="G80" s="4">
        <f t="shared" si="8"/>
        <v>1.5856563597026323</v>
      </c>
      <c r="H80" s="4">
        <f t="shared" si="9"/>
        <v>14.440699710865928</v>
      </c>
      <c r="I80" s="4">
        <f t="array" ref="I80">MMULT(F80:H80,M$9:M$11)</f>
        <v>12.640051567953511</v>
      </c>
      <c r="J80" s="4">
        <f t="shared" si="6"/>
        <v>0.48441677994512133</v>
      </c>
    </row>
    <row r="81" spans="1:10" x14ac:dyDescent="0.25">
      <c r="A81" t="s">
        <v>78</v>
      </c>
      <c r="B81" s="3">
        <v>1097856.625</v>
      </c>
      <c r="C81" s="2">
        <v>82.913905999999997</v>
      </c>
      <c r="D81" s="3">
        <v>6824485</v>
      </c>
      <c r="E81" s="4">
        <f t="shared" si="7"/>
        <v>13.908870314201296</v>
      </c>
      <c r="F81" s="4">
        <v>1</v>
      </c>
      <c r="G81" s="4">
        <f t="shared" si="8"/>
        <v>4.4178027923439576</v>
      </c>
      <c r="H81" s="4">
        <f t="shared" si="9"/>
        <v>15.736027438312751</v>
      </c>
      <c r="I81" s="4">
        <f t="array" ref="I81">MMULT(F81:H81,M$9:M$11)</f>
        <v>14.304653320487155</v>
      </c>
      <c r="J81" s="4">
        <f t="shared" si="6"/>
        <v>-0.39578300628585872</v>
      </c>
    </row>
    <row r="82" spans="1:10" x14ac:dyDescent="0.25">
      <c r="A82" t="s">
        <v>79</v>
      </c>
      <c r="B82" s="3">
        <v>468582.53125</v>
      </c>
      <c r="C82" s="2">
        <v>39.309782999999996</v>
      </c>
      <c r="D82" s="3">
        <v>1132113.25</v>
      </c>
      <c r="E82" s="4">
        <f t="shared" si="7"/>
        <v>13.057467525765151</v>
      </c>
      <c r="F82" s="4">
        <v>1</v>
      </c>
      <c r="G82" s="4">
        <f t="shared" si="8"/>
        <v>3.6714734191946707</v>
      </c>
      <c r="H82" s="4">
        <f t="shared" si="9"/>
        <v>13.939596576910793</v>
      </c>
      <c r="I82" s="4">
        <f t="array" ref="I82">MMULT(F82:H82,M$9:M$11)</f>
        <v>12.690246208914793</v>
      </c>
      <c r="J82" s="4">
        <f t="shared" si="6"/>
        <v>0.36722131685035819</v>
      </c>
    </row>
    <row r="83" spans="1:10" x14ac:dyDescent="0.25">
      <c r="A83" t="s">
        <v>80</v>
      </c>
      <c r="B83" s="3">
        <v>17972.625</v>
      </c>
      <c r="C83" s="2">
        <v>0.33903099999999997</v>
      </c>
      <c r="D83" s="3">
        <v>93710</v>
      </c>
      <c r="E83" s="4">
        <f t="shared" si="7"/>
        <v>9.7966050459040872</v>
      </c>
      <c r="F83" s="4">
        <v>1</v>
      </c>
      <c r="G83" s="4">
        <f t="shared" si="8"/>
        <v>-1.0816637303548364</v>
      </c>
      <c r="H83" s="4">
        <f t="shared" si="9"/>
        <v>11.44796018611787</v>
      </c>
      <c r="I83" s="4">
        <f t="array" ref="I83">MMULT(F83:H83,M$9:M$11)</f>
        <v>9.6398561197053905</v>
      </c>
      <c r="J83" s="4">
        <f t="shared" si="6"/>
        <v>0.15674892619869674</v>
      </c>
    </row>
    <row r="84" spans="1:10" x14ac:dyDescent="0.25">
      <c r="A84" t="s">
        <v>81</v>
      </c>
      <c r="B84" s="3">
        <v>328529.53125</v>
      </c>
      <c r="C84" s="2">
        <v>8.5193770000000004</v>
      </c>
      <c r="D84" s="3">
        <v>1226272.125</v>
      </c>
      <c r="E84" s="4">
        <f t="shared" si="7"/>
        <v>12.702382010126559</v>
      </c>
      <c r="F84" s="4">
        <v>1</v>
      </c>
      <c r="G84" s="4">
        <f t="shared" si="8"/>
        <v>2.1423432161019482</v>
      </c>
      <c r="H84" s="4">
        <f t="shared" si="9"/>
        <v>14.019489332512396</v>
      </c>
      <c r="I84" s="4">
        <f t="array" ref="I84">MMULT(F84:H84,M$9:M$11)</f>
        <v>12.421164019115713</v>
      </c>
      <c r="J84" s="4">
        <f t="shared" si="6"/>
        <v>0.28121799101084655</v>
      </c>
    </row>
    <row r="85" spans="1:10" x14ac:dyDescent="0.25">
      <c r="A85" t="s">
        <v>82</v>
      </c>
      <c r="B85" s="3">
        <v>2466327.5</v>
      </c>
      <c r="C85" s="2">
        <v>60.550075</v>
      </c>
      <c r="D85" s="3">
        <v>18855820</v>
      </c>
      <c r="E85" s="4">
        <f t="shared" si="7"/>
        <v>14.718240760052296</v>
      </c>
      <c r="F85" s="4">
        <v>1</v>
      </c>
      <c r="G85" s="4">
        <f t="shared" si="8"/>
        <v>4.1034707086440818</v>
      </c>
      <c r="H85" s="4">
        <f t="shared" si="9"/>
        <v>16.752332177519449</v>
      </c>
      <c r="I85" s="4">
        <f t="array" ref="I85">MMULT(F85:H85,M$9:M$11)</f>
        <v>15.057272865123018</v>
      </c>
      <c r="J85" s="4">
        <f t="shared" si="6"/>
        <v>-0.33903210507072146</v>
      </c>
    </row>
    <row r="86" spans="1:10" x14ac:dyDescent="0.25">
      <c r="A86" t="s">
        <v>83</v>
      </c>
      <c r="B86" s="3">
        <v>24867.32421875</v>
      </c>
      <c r="C86" s="2">
        <v>2.9482789999999999</v>
      </c>
      <c r="D86" s="3">
        <v>152178.21875</v>
      </c>
      <c r="E86" s="4">
        <f t="shared" si="7"/>
        <v>10.1213099402874</v>
      </c>
      <c r="F86" s="4">
        <v>1</v>
      </c>
      <c r="G86" s="4">
        <f t="shared" si="8"/>
        <v>1.0812216102831596</v>
      </c>
      <c r="H86" s="4">
        <f t="shared" si="9"/>
        <v>11.932807604773064</v>
      </c>
      <c r="I86" s="4">
        <f t="array" ref="I86">MMULT(F86:H86,M$9:M$11)</f>
        <v>10.503542109777335</v>
      </c>
      <c r="J86" s="4">
        <f t="shared" si="6"/>
        <v>-0.3822321694899351</v>
      </c>
    </row>
    <row r="87" spans="1:10" x14ac:dyDescent="0.25">
      <c r="A87" t="s">
        <v>84</v>
      </c>
      <c r="B87" s="3">
        <v>108987.234375</v>
      </c>
      <c r="C87" s="2">
        <v>10.101694</v>
      </c>
      <c r="D87" s="3">
        <v>360493.71875</v>
      </c>
      <c r="E87" s="4">
        <f t="shared" si="7"/>
        <v>11.598986038526998</v>
      </c>
      <c r="F87" s="4">
        <v>1</v>
      </c>
      <c r="G87" s="4">
        <f t="shared" si="8"/>
        <v>2.3127031325555993</v>
      </c>
      <c r="H87" s="4">
        <f t="shared" si="9"/>
        <v>12.795229811838286</v>
      </c>
      <c r="I87" s="4">
        <f t="array" ref="I87">MMULT(F87:H87,M$9:M$11)</f>
        <v>11.469098126310449</v>
      </c>
      <c r="J87" s="4">
        <f t="shared" si="6"/>
        <v>0.12988791221654949</v>
      </c>
    </row>
    <row r="88" spans="1:10" x14ac:dyDescent="0.25">
      <c r="A88" t="s">
        <v>85</v>
      </c>
      <c r="B88" s="3">
        <v>5036891</v>
      </c>
      <c r="C88" s="2">
        <v>126.86030099999999</v>
      </c>
      <c r="D88" s="3">
        <v>26102878</v>
      </c>
      <c r="E88" s="4">
        <f t="shared" si="7"/>
        <v>15.432299584628643</v>
      </c>
      <c r="F88" s="4">
        <v>1</v>
      </c>
      <c r="G88" s="4">
        <f t="shared" si="8"/>
        <v>4.8430864888972449</v>
      </c>
      <c r="H88" s="4">
        <f t="shared" si="9"/>
        <v>17.077556134413065</v>
      </c>
      <c r="I88" s="4">
        <f t="array" ref="I88">MMULT(F88:H88,M$9:M$11)</f>
        <v>15.481438294056455</v>
      </c>
      <c r="J88" s="4">
        <f t="shared" si="6"/>
        <v>-4.9138709427811733E-2</v>
      </c>
    </row>
    <row r="89" spans="1:10" x14ac:dyDescent="0.25">
      <c r="A89" t="s">
        <v>86</v>
      </c>
      <c r="B89" s="3">
        <v>525124.0625</v>
      </c>
      <c r="C89" s="2">
        <v>18.551427</v>
      </c>
      <c r="D89" s="3">
        <v>1148598.75</v>
      </c>
      <c r="E89" s="4">
        <f t="shared" si="7"/>
        <v>13.171389823180872</v>
      </c>
      <c r="F89" s="4">
        <v>1</v>
      </c>
      <c r="G89" s="4">
        <f t="shared" si="8"/>
        <v>2.9205467133184166</v>
      </c>
      <c r="H89" s="4">
        <f t="shared" si="9"/>
        <v>13.954053279130354</v>
      </c>
      <c r="I89" s="4">
        <f t="array" ref="I89">MMULT(F89:H89,M$9:M$11)</f>
        <v>12.538084467763602</v>
      </c>
      <c r="J89" s="4">
        <f t="shared" si="6"/>
        <v>0.63330535541727073</v>
      </c>
    </row>
    <row r="90" spans="1:10" x14ac:dyDescent="0.25">
      <c r="A90" t="s">
        <v>87</v>
      </c>
      <c r="B90" s="3">
        <v>222738.46875</v>
      </c>
      <c r="C90" s="2">
        <v>52.573972999999995</v>
      </c>
      <c r="D90" s="3">
        <v>540344.8125</v>
      </c>
      <c r="E90" s="4">
        <f t="shared" si="7"/>
        <v>12.313753576316296</v>
      </c>
      <c r="F90" s="4">
        <v>1</v>
      </c>
      <c r="G90" s="4">
        <f t="shared" si="8"/>
        <v>3.9622211873989235</v>
      </c>
      <c r="H90" s="4">
        <f t="shared" si="9"/>
        <v>13.199962756426137</v>
      </c>
      <c r="I90" s="4">
        <f t="array" ref="I90">MMULT(F90:H90,M$9:M$11)</f>
        <v>12.156038790887246</v>
      </c>
      <c r="J90" s="4">
        <f t="shared" si="6"/>
        <v>0.15771478542905015</v>
      </c>
    </row>
    <row r="91" spans="1:10" x14ac:dyDescent="0.25">
      <c r="A91" t="s">
        <v>88</v>
      </c>
      <c r="B91" s="3">
        <v>39366.7265625</v>
      </c>
      <c r="C91" s="2">
        <v>6.4158499999999998</v>
      </c>
      <c r="D91" s="3">
        <v>87622.6015625</v>
      </c>
      <c r="E91" s="4">
        <f t="shared" si="7"/>
        <v>10.580676235002215</v>
      </c>
      <c r="F91" s="4">
        <v>1</v>
      </c>
      <c r="G91" s="4">
        <f t="shared" si="8"/>
        <v>1.85877149123855</v>
      </c>
      <c r="H91" s="4">
        <f t="shared" si="9"/>
        <v>11.380794252350299</v>
      </c>
      <c r="I91" s="4">
        <f t="array" ref="I91">MMULT(F91:H91,M$9:M$11)</f>
        <v>10.227151705076462</v>
      </c>
      <c r="J91" s="4">
        <f t="shared" si="6"/>
        <v>0.35352452992575323</v>
      </c>
    </row>
    <row r="92" spans="1:10" x14ac:dyDescent="0.25">
      <c r="A92" t="s">
        <v>89</v>
      </c>
      <c r="B92" s="3">
        <v>74190.3046875</v>
      </c>
      <c r="C92" s="2">
        <v>16.486542</v>
      </c>
      <c r="D92" s="3">
        <v>210421.96875</v>
      </c>
      <c r="E92" s="4">
        <f t="shared" si="7"/>
        <v>11.214388756029162</v>
      </c>
      <c r="F92" s="4">
        <v>1</v>
      </c>
      <c r="G92" s="4">
        <f t="shared" si="8"/>
        <v>2.8025444117305782</v>
      </c>
      <c r="H92" s="4">
        <f t="shared" si="9"/>
        <v>12.256870168605934</v>
      </c>
      <c r="I92" s="4">
        <f t="array" ref="I92">MMULT(F92:H92,M$9:M$11)</f>
        <v>11.140965752529915</v>
      </c>
      <c r="J92" s="4">
        <f t="shared" si="6"/>
        <v>7.342300349924713E-2</v>
      </c>
    </row>
    <row r="93" spans="1:10" x14ac:dyDescent="0.25">
      <c r="A93" t="s">
        <v>90</v>
      </c>
      <c r="B93" s="3">
        <v>1211.70361328125</v>
      </c>
      <c r="C93" s="2">
        <v>5.2822999999999995E-2</v>
      </c>
      <c r="D93" s="3">
        <v>11312.908203125</v>
      </c>
      <c r="E93" s="4">
        <f t="shared" si="7"/>
        <v>7.0997825932263048</v>
      </c>
      <c r="F93" s="4">
        <v>1</v>
      </c>
      <c r="G93" s="4">
        <f t="shared" si="8"/>
        <v>-2.9408085770580921</v>
      </c>
      <c r="H93" s="4">
        <f t="shared" si="9"/>
        <v>9.3336996716113045</v>
      </c>
      <c r="I93" s="4">
        <f t="array" ref="I93">MMULT(F93:H93,M$9:M$11)</f>
        <v>7.5258307063686818</v>
      </c>
      <c r="J93" s="4">
        <f t="shared" si="6"/>
        <v>-0.42604811314237701</v>
      </c>
    </row>
    <row r="94" spans="1:10" x14ac:dyDescent="0.25">
      <c r="A94" t="s">
        <v>91</v>
      </c>
      <c r="B94" s="3">
        <v>2162705.25</v>
      </c>
      <c r="C94" s="2">
        <v>51.225307999999998</v>
      </c>
      <c r="D94" s="3">
        <v>11164506</v>
      </c>
      <c r="E94" s="4">
        <f t="shared" si="7"/>
        <v>14.586870426578987</v>
      </c>
      <c r="F94" s="4">
        <v>1</v>
      </c>
      <c r="G94" s="4">
        <f t="shared" si="8"/>
        <v>3.936233706796004</v>
      </c>
      <c r="H94" s="4">
        <f t="shared" si="9"/>
        <v>16.228250196867776</v>
      </c>
      <c r="I94" s="4">
        <f t="array" ref="I94">MMULT(F94:H94,M$9:M$11)</f>
        <v>14.597310677462904</v>
      </c>
      <c r="J94" s="4">
        <f t="shared" si="6"/>
        <v>-1.0440250883917201E-2</v>
      </c>
    </row>
    <row r="95" spans="1:10" x14ac:dyDescent="0.25">
      <c r="A95" t="s">
        <v>92</v>
      </c>
      <c r="B95" s="3">
        <v>261068.53125</v>
      </c>
      <c r="C95" s="2">
        <v>4.2070829999999999</v>
      </c>
      <c r="D95" s="3">
        <v>967252.4375</v>
      </c>
      <c r="E95" s="4">
        <f t="shared" si="7"/>
        <v>12.472538223677958</v>
      </c>
      <c r="F95" s="4">
        <v>1</v>
      </c>
      <c r="G95" s="4">
        <f t="shared" si="8"/>
        <v>1.436769533436826</v>
      </c>
      <c r="H95" s="4">
        <f t="shared" si="9"/>
        <v>13.782214792590599</v>
      </c>
      <c r="I95" s="4">
        <f t="array" ref="I95">MMULT(F95:H95,M$9:M$11)</f>
        <v>12.075491786492901</v>
      </c>
      <c r="J95" s="4">
        <f t="shared" si="6"/>
        <v>0.3970464371850575</v>
      </c>
    </row>
    <row r="96" spans="1:10" x14ac:dyDescent="0.25">
      <c r="A96" t="s">
        <v>93</v>
      </c>
      <c r="B96" s="3">
        <v>54384.28515625</v>
      </c>
      <c r="C96" s="2">
        <v>7.1694549999999992</v>
      </c>
      <c r="D96" s="3">
        <v>191343.484375</v>
      </c>
      <c r="E96" s="4">
        <f t="shared" si="7"/>
        <v>10.903830515307154</v>
      </c>
      <c r="F96" s="4">
        <v>1</v>
      </c>
      <c r="G96" s="4">
        <f t="shared" si="8"/>
        <v>1.9698296405649334</v>
      </c>
      <c r="H96" s="4">
        <f t="shared" si="9"/>
        <v>12.161825439451007</v>
      </c>
      <c r="I96" s="4">
        <f t="array" ref="I96">MMULT(F96:H96,M$9:M$11)</f>
        <v>10.882478581578441</v>
      </c>
      <c r="J96" s="4">
        <f t="shared" si="6"/>
        <v>2.1351933728713135E-2</v>
      </c>
    </row>
    <row r="97" spans="1:10" x14ac:dyDescent="0.25">
      <c r="A97" t="s">
        <v>94</v>
      </c>
      <c r="B97" s="3">
        <v>101120.8515625</v>
      </c>
      <c r="C97" s="2">
        <v>6.8557129999999997</v>
      </c>
      <c r="D97" s="3">
        <v>583424.375</v>
      </c>
      <c r="E97" s="4">
        <f t="shared" si="7"/>
        <v>11.524071630651594</v>
      </c>
      <c r="F97" s="4">
        <v>1</v>
      </c>
      <c r="G97" s="4">
        <f t="shared" si="8"/>
        <v>1.9250823192757527</v>
      </c>
      <c r="H97" s="4">
        <f t="shared" si="9"/>
        <v>13.276670116482281</v>
      </c>
      <c r="I97" s="4">
        <f t="array" ref="I97">MMULT(F97:H97,M$9:M$11)</f>
        <v>11.77354133693953</v>
      </c>
      <c r="J97" s="4">
        <f t="shared" si="6"/>
        <v>-0.24946970628793608</v>
      </c>
    </row>
    <row r="98" spans="1:10" x14ac:dyDescent="0.25">
      <c r="A98" t="s">
        <v>95</v>
      </c>
      <c r="B98" s="3">
        <v>6212.169921875</v>
      </c>
      <c r="C98" s="2">
        <v>4.9373740000000002</v>
      </c>
      <c r="D98" s="3">
        <v>25000.244140625</v>
      </c>
      <c r="E98" s="4">
        <f t="shared" si="7"/>
        <v>8.7342655377056406</v>
      </c>
      <c r="F98" s="4">
        <v>1</v>
      </c>
      <c r="G98" s="4">
        <f t="shared" si="8"/>
        <v>1.5968336109142836</v>
      </c>
      <c r="H98" s="4">
        <f t="shared" si="9"/>
        <v>10.126640869427654</v>
      </c>
      <c r="I98" s="4">
        <f t="array" ref="I98">MMULT(F98:H98,M$9:M$11)</f>
        <v>9.1566085502842114</v>
      </c>
      <c r="J98" s="4">
        <f t="shared" si="6"/>
        <v>-0.42234301257857076</v>
      </c>
    </row>
    <row r="99" spans="1:10" x14ac:dyDescent="0.25">
      <c r="A99" t="s">
        <v>96</v>
      </c>
      <c r="B99" s="3">
        <v>2602.488525390625</v>
      </c>
      <c r="C99" s="2">
        <v>0.18278999999999998</v>
      </c>
      <c r="D99" s="3">
        <v>11749.2333984375</v>
      </c>
      <c r="E99" s="4">
        <f t="shared" si="7"/>
        <v>7.8642233914075979</v>
      </c>
      <c r="F99" s="4">
        <v>1</v>
      </c>
      <c r="G99" s="4">
        <f t="shared" si="8"/>
        <v>-1.6994173260536245</v>
      </c>
      <c r="H99" s="4">
        <f t="shared" si="9"/>
        <v>9.3715432747577374</v>
      </c>
      <c r="I99" s="4">
        <f t="array" ref="I99">MMULT(F99:H99,M$9:M$11)</f>
        <v>7.8272660344755156</v>
      </c>
      <c r="J99" s="4">
        <f t="shared" si="6"/>
        <v>3.6957356932082241E-2</v>
      </c>
    </row>
    <row r="100" spans="1:10" x14ac:dyDescent="0.25">
      <c r="A100" t="s">
        <v>97</v>
      </c>
      <c r="B100" s="3">
        <v>283395</v>
      </c>
      <c r="C100" s="2">
        <v>21.323733000000001</v>
      </c>
      <c r="D100" s="3">
        <v>828180.3125</v>
      </c>
      <c r="E100" s="4">
        <f t="shared" si="7"/>
        <v>12.554596963175529</v>
      </c>
      <c r="F100" s="4">
        <v>1</v>
      </c>
      <c r="G100" s="4">
        <f t="shared" si="8"/>
        <v>3.0598206777791424</v>
      </c>
      <c r="H100" s="4">
        <f t="shared" si="9"/>
        <v>13.626986178379038</v>
      </c>
      <c r="I100" s="4">
        <f t="array" ref="I100">MMULT(F100:H100,M$9:M$11)</f>
        <v>12.304192886879264</v>
      </c>
      <c r="J100" s="4">
        <f t="shared" si="6"/>
        <v>0.25040407629626493</v>
      </c>
    </row>
    <row r="101" spans="1:10" x14ac:dyDescent="0.25">
      <c r="A101" t="s">
        <v>98</v>
      </c>
      <c r="B101" s="3">
        <v>5727.3212890625</v>
      </c>
      <c r="C101" s="2">
        <v>2.1252679999999997</v>
      </c>
      <c r="D101" s="3">
        <v>27976.693359375</v>
      </c>
      <c r="E101" s="4">
        <f t="shared" si="7"/>
        <v>8.6530032115820106</v>
      </c>
      <c r="F101" s="4">
        <v>1</v>
      </c>
      <c r="G101" s="4">
        <f t="shared" si="8"/>
        <v>0.75389791207127699</v>
      </c>
      <c r="H101" s="4">
        <f t="shared" si="9"/>
        <v>10.23912706251441</v>
      </c>
      <c r="I101" s="4">
        <f t="array" ref="I101">MMULT(F101:H101,M$9:M$11)</f>
        <v>9.0635821604059448</v>
      </c>
      <c r="J101" s="4">
        <f t="shared" si="6"/>
        <v>-0.4105789488239342</v>
      </c>
    </row>
    <row r="102" spans="1:10" x14ac:dyDescent="0.25">
      <c r="A102" t="s">
        <v>99</v>
      </c>
      <c r="B102" s="3">
        <v>89642.1796875</v>
      </c>
      <c r="C102" s="2">
        <v>2.7596270000000001</v>
      </c>
      <c r="D102" s="3">
        <v>379209.5625</v>
      </c>
      <c r="E102" s="4">
        <f t="shared" si="7"/>
        <v>11.40358124363329</v>
      </c>
      <c r="F102" s="4">
        <v>1</v>
      </c>
      <c r="G102" s="4">
        <f t="shared" si="8"/>
        <v>1.0150955256686238</v>
      </c>
      <c r="H102" s="4">
        <f t="shared" si="9"/>
        <v>12.845844266608337</v>
      </c>
      <c r="I102" s="4">
        <f t="array" ref="I102">MMULT(F102:H102,M$9:M$11)</f>
        <v>11.226873682967756</v>
      </c>
      <c r="J102" s="4">
        <f t="shared" si="6"/>
        <v>0.17670756066553395</v>
      </c>
    </row>
    <row r="103" spans="1:10" x14ac:dyDescent="0.25">
      <c r="A103" t="s">
        <v>100</v>
      </c>
      <c r="B103" s="3">
        <v>55710.79296875</v>
      </c>
      <c r="C103" s="2">
        <v>0.61572899999999997</v>
      </c>
      <c r="D103" s="3">
        <v>275867.21875</v>
      </c>
      <c r="E103" s="4">
        <f t="shared" si="7"/>
        <v>10.927929176780909</v>
      </c>
      <c r="F103" s="4">
        <v>1</v>
      </c>
      <c r="G103" s="4">
        <f t="shared" si="8"/>
        <v>-0.48494834731337455</v>
      </c>
      <c r="H103" s="4">
        <f t="shared" si="9"/>
        <v>12.527674937452142</v>
      </c>
      <c r="I103" s="4">
        <f t="array" ref="I103">MMULT(F103:H103,M$9:M$11)</f>
        <v>10.642492338789037</v>
      </c>
      <c r="J103" s="4">
        <f t="shared" si="6"/>
        <v>0.28543683799187214</v>
      </c>
    </row>
    <row r="104" spans="1:10" x14ac:dyDescent="0.25">
      <c r="A104" t="s">
        <v>101</v>
      </c>
      <c r="B104" s="3">
        <v>56079.4453125</v>
      </c>
      <c r="C104" s="2">
        <v>1.9067429999999999</v>
      </c>
      <c r="D104" s="3">
        <v>460683.34375</v>
      </c>
      <c r="E104" s="4">
        <f t="shared" si="7"/>
        <v>10.934524630655632</v>
      </c>
      <c r="F104" s="4">
        <v>1</v>
      </c>
      <c r="G104" s="4">
        <f t="shared" si="8"/>
        <v>0.64539655088725389</v>
      </c>
      <c r="H104" s="4">
        <f t="shared" si="9"/>
        <v>13.040466196048593</v>
      </c>
      <c r="I104" s="4">
        <f t="array" ref="I104">MMULT(F104:H104,M$9:M$11)</f>
        <v>11.303469850373443</v>
      </c>
      <c r="J104" s="4">
        <f t="shared" si="6"/>
        <v>-0.36894521971781025</v>
      </c>
    </row>
    <row r="105" spans="1:10" x14ac:dyDescent="0.25">
      <c r="A105" t="s">
        <v>102</v>
      </c>
      <c r="B105" s="3">
        <v>59874.1640625</v>
      </c>
      <c r="C105" s="2">
        <v>0.64044499999999993</v>
      </c>
      <c r="D105" s="3">
        <v>216005.09375</v>
      </c>
      <c r="E105" s="4">
        <f t="shared" si="7"/>
        <v>11.000000373237885</v>
      </c>
      <c r="F105" s="4">
        <v>1</v>
      </c>
      <c r="G105" s="4">
        <f t="shared" si="8"/>
        <v>-0.44559203174616252</v>
      </c>
      <c r="H105" s="4">
        <f t="shared" si="9"/>
        <v>12.283057268564173</v>
      </c>
      <c r="I105" s="4">
        <f t="array" ref="I105">MMULT(F105:H105,M$9:M$11)</f>
        <v>10.453421406622818</v>
      </c>
      <c r="J105" s="4">
        <f t="shared" si="6"/>
        <v>0.54657896661506733</v>
      </c>
    </row>
    <row r="106" spans="1:10" x14ac:dyDescent="0.25">
      <c r="A106" t="s">
        <v>103</v>
      </c>
      <c r="B106" s="3">
        <v>288999.75</v>
      </c>
      <c r="C106" s="2">
        <v>36.471769000000002</v>
      </c>
      <c r="D106" s="3">
        <v>1531663</v>
      </c>
      <c r="E106" s="4">
        <f t="shared" si="7"/>
        <v>12.574181102042292</v>
      </c>
      <c r="F106" s="4">
        <v>1</v>
      </c>
      <c r="G106" s="4">
        <f t="shared" si="8"/>
        <v>3.5965385092652875</v>
      </c>
      <c r="H106" s="4">
        <f t="shared" si="9"/>
        <v>14.241864631194529</v>
      </c>
      <c r="I106" s="4">
        <f t="array" ref="I106">MMULT(F106:H106,M$9:M$11)</f>
        <v>12.918137464766296</v>
      </c>
      <c r="J106" s="4">
        <f t="shared" si="6"/>
        <v>-0.34395636272400409</v>
      </c>
    </row>
    <row r="107" spans="1:10" x14ac:dyDescent="0.25">
      <c r="A107" t="s">
        <v>104</v>
      </c>
      <c r="B107" s="3">
        <v>38162.60546875</v>
      </c>
      <c r="C107" s="2">
        <v>4.0432629999999996</v>
      </c>
      <c r="D107" s="3">
        <v>116100.4921875</v>
      </c>
      <c r="E107" s="4">
        <f t="shared" si="7"/>
        <v>10.549611400714388</v>
      </c>
      <c r="F107" s="4">
        <v>1</v>
      </c>
      <c r="G107" s="4">
        <f t="shared" si="8"/>
        <v>1.3970520392478505</v>
      </c>
      <c r="H107" s="4">
        <f t="shared" si="9"/>
        <v>11.662211407018082</v>
      </c>
      <c r="I107" s="4">
        <f t="array" ref="I107">MMULT(F107:H107,M$9:M$11)</f>
        <v>10.353803113132859</v>
      </c>
      <c r="J107" s="4">
        <f t="shared" si="6"/>
        <v>0.19580828758152968</v>
      </c>
    </row>
    <row r="108" spans="1:10" x14ac:dyDescent="0.25">
      <c r="A108" t="s">
        <v>105</v>
      </c>
      <c r="B108" s="3">
        <v>41507.4609375</v>
      </c>
      <c r="C108" s="2">
        <v>26.969306999999997</v>
      </c>
      <c r="D108" s="3">
        <v>101824.8984375</v>
      </c>
      <c r="E108" s="4">
        <f t="shared" si="7"/>
        <v>10.633628471686515</v>
      </c>
      <c r="F108" s="4">
        <v>1</v>
      </c>
      <c r="G108" s="4">
        <f t="shared" si="8"/>
        <v>3.2946994416046032</v>
      </c>
      <c r="H108" s="4">
        <f t="shared" si="9"/>
        <v>11.531009935094069</v>
      </c>
      <c r="I108" s="4">
        <f t="array" ref="I108">MMULT(F108:H108,M$9:M$11)</f>
        <v>10.661832422537685</v>
      </c>
      <c r="J108" s="4">
        <f t="shared" si="6"/>
        <v>-2.8203950851169779E-2</v>
      </c>
    </row>
    <row r="109" spans="1:10" x14ac:dyDescent="0.25">
      <c r="A109" t="s">
        <v>106</v>
      </c>
      <c r="B109" s="3">
        <v>10306.474609375</v>
      </c>
      <c r="C109" s="2">
        <v>0.53095300000000001</v>
      </c>
      <c r="D109" s="3">
        <v>59680.171875</v>
      </c>
      <c r="E109" s="4">
        <f t="shared" si="7"/>
        <v>9.2405275795816522</v>
      </c>
      <c r="F109" s="4">
        <v>1</v>
      </c>
      <c r="G109" s="4">
        <f t="shared" si="8"/>
        <v>-0.63308177389869236</v>
      </c>
      <c r="H109" s="4">
        <f t="shared" si="9"/>
        <v>10.996755114816525</v>
      </c>
      <c r="I109" s="4">
        <f t="array" ref="I109">MMULT(F109:H109,M$9:M$11)</f>
        <v>9.3731448216398086</v>
      </c>
      <c r="J109" s="4">
        <f t="shared" si="6"/>
        <v>-0.13261724205815639</v>
      </c>
    </row>
    <row r="110" spans="1:10" x14ac:dyDescent="0.25">
      <c r="A110" t="s">
        <v>107</v>
      </c>
      <c r="B110" s="3">
        <v>2390322.5</v>
      </c>
      <c r="C110" s="2">
        <v>127.57552899999999</v>
      </c>
      <c r="D110" s="3">
        <v>10933570</v>
      </c>
      <c r="E110" s="4">
        <f t="shared" si="7"/>
        <v>14.686938852042976</v>
      </c>
      <c r="F110" s="4">
        <v>1</v>
      </c>
      <c r="G110" s="4">
        <f t="shared" si="8"/>
        <v>4.8487085735218809</v>
      </c>
      <c r="H110" s="4">
        <f t="shared" si="9"/>
        <v>16.207348430793449</v>
      </c>
      <c r="I110" s="4">
        <f t="array" ref="I110">MMULT(F110:H110,M$9:M$11)</f>
        <v>14.779512488097996</v>
      </c>
      <c r="J110" s="4">
        <f t="shared" si="6"/>
        <v>-9.2573636055020003E-2</v>
      </c>
    </row>
    <row r="111" spans="1:10" x14ac:dyDescent="0.25">
      <c r="A111" t="s">
        <v>108</v>
      </c>
      <c r="B111" s="3">
        <v>32876.15625</v>
      </c>
      <c r="C111" s="2">
        <v>2.0834589999999999</v>
      </c>
      <c r="D111" s="3">
        <v>138411.71875</v>
      </c>
      <c r="E111" s="4">
        <f t="shared" si="7"/>
        <v>10.400502939964239</v>
      </c>
      <c r="F111" s="4">
        <v>1</v>
      </c>
      <c r="G111" s="4">
        <f t="shared" si="8"/>
        <v>0.7340294932610224</v>
      </c>
      <c r="H111" s="4">
        <f t="shared" si="9"/>
        <v>11.837987991630278</v>
      </c>
      <c r="I111" s="4">
        <f t="array" ref="I111">MMULT(F111:H111,M$9:M$11)</f>
        <v>10.351172036403209</v>
      </c>
      <c r="J111" s="4">
        <f t="shared" si="6"/>
        <v>4.9330903561029871E-2</v>
      </c>
    </row>
    <row r="112" spans="1:10" x14ac:dyDescent="0.25">
      <c r="A112" t="s">
        <v>109</v>
      </c>
      <c r="B112" s="3">
        <v>48087.625</v>
      </c>
      <c r="C112" s="2">
        <v>19.658030999999998</v>
      </c>
      <c r="D112" s="3">
        <v>72468.1875</v>
      </c>
      <c r="E112" s="4">
        <f t="shared" si="7"/>
        <v>10.780780146485299</v>
      </c>
      <c r="F112" s="4">
        <v>1</v>
      </c>
      <c r="G112" s="4">
        <f t="shared" si="8"/>
        <v>2.9784859571093145</v>
      </c>
      <c r="H112" s="4">
        <f t="shared" si="9"/>
        <v>11.190902951441453</v>
      </c>
      <c r="I112" s="4">
        <f t="array" ref="I112">MMULT(F112:H112,M$9:M$11)</f>
        <v>10.318022369542058</v>
      </c>
      <c r="J112" s="4">
        <f t="shared" si="6"/>
        <v>0.46275777694324027</v>
      </c>
    </row>
    <row r="113" spans="1:10" x14ac:dyDescent="0.25">
      <c r="A113" t="s">
        <v>110</v>
      </c>
      <c r="B113" s="3">
        <v>17134.908203125</v>
      </c>
      <c r="C113" s="2">
        <v>0.44037199999999999</v>
      </c>
      <c r="D113" s="3">
        <v>62440.5546875</v>
      </c>
      <c r="E113" s="4">
        <f t="shared" si="7"/>
        <v>9.7488730770212335</v>
      </c>
      <c r="F113" s="4">
        <v>1</v>
      </c>
      <c r="G113" s="4">
        <f t="shared" si="8"/>
        <v>-0.8201354547197558</v>
      </c>
      <c r="H113" s="4">
        <f t="shared" si="9"/>
        <v>11.041970258118097</v>
      </c>
      <c r="I113" s="4">
        <f t="array" ref="I113">MMULT(F113:H113,M$9:M$11)</f>
        <v>9.3688670773161746</v>
      </c>
      <c r="J113" s="4">
        <f t="shared" si="6"/>
        <v>0.38000599970505888</v>
      </c>
    </row>
    <row r="114" spans="1:10" x14ac:dyDescent="0.25">
      <c r="A114" t="s">
        <v>111</v>
      </c>
      <c r="B114" s="3">
        <v>278516.3125</v>
      </c>
      <c r="C114" s="2">
        <v>54.04542</v>
      </c>
      <c r="D114" s="3">
        <v>823445.6875</v>
      </c>
      <c r="E114" s="4">
        <f t="shared" si="7"/>
        <v>12.537231909345113</v>
      </c>
      <c r="F114" s="4">
        <v>1</v>
      </c>
      <c r="G114" s="4">
        <f t="shared" si="8"/>
        <v>3.9898248041396629</v>
      </c>
      <c r="H114" s="4">
        <f t="shared" si="9"/>
        <v>13.621252873176491</v>
      </c>
      <c r="I114" s="4">
        <f t="array" ref="I114">MMULT(F114:H114,M$9:M$11)</f>
        <v>12.502475917015456</v>
      </c>
      <c r="J114" s="4">
        <f t="shared" si="6"/>
        <v>3.4755992329657204E-2</v>
      </c>
    </row>
    <row r="115" spans="1:10" x14ac:dyDescent="0.25">
      <c r="A115" t="s">
        <v>112</v>
      </c>
      <c r="B115" s="3">
        <v>13721.466796875</v>
      </c>
      <c r="C115" s="2">
        <v>0.62798699999999996</v>
      </c>
      <c r="D115" s="3">
        <v>47241.96484375</v>
      </c>
      <c r="E115" s="4">
        <f t="shared" si="7"/>
        <v>9.5267168049586957</v>
      </c>
      <c r="F115" s="4">
        <v>1</v>
      </c>
      <c r="G115" s="4">
        <f t="shared" si="8"/>
        <v>-0.46523581336514225</v>
      </c>
      <c r="H115" s="4">
        <f t="shared" si="9"/>
        <v>10.76303786224376</v>
      </c>
      <c r="I115" s="4">
        <f t="array" ref="I115">MMULT(F115:H115,M$9:M$11)</f>
        <v>9.2209166281821915</v>
      </c>
      <c r="J115" s="4">
        <f t="shared" si="6"/>
        <v>0.30580017677650417</v>
      </c>
    </row>
    <row r="116" spans="1:10" x14ac:dyDescent="0.25">
      <c r="A116" t="s">
        <v>113</v>
      </c>
      <c r="B116" s="3">
        <v>38380.40234375</v>
      </c>
      <c r="C116" s="2">
        <v>3.2251669999999999</v>
      </c>
      <c r="D116" s="3">
        <v>174303.78125</v>
      </c>
      <c r="E116" s="4">
        <f t="shared" si="7"/>
        <v>10.555302252668547</v>
      </c>
      <c r="F116" s="4">
        <v>1</v>
      </c>
      <c r="G116" s="4">
        <f t="shared" si="8"/>
        <v>1.1709847318527817</v>
      </c>
      <c r="H116" s="4">
        <f t="shared" si="9"/>
        <v>12.068554925191334</v>
      </c>
      <c r="I116" s="4">
        <f t="array" ref="I116">MMULT(F116:H116,M$9:M$11)</f>
        <v>10.632815022720731</v>
      </c>
      <c r="J116" s="4">
        <f t="shared" si="6"/>
        <v>-7.7512770052184266E-2</v>
      </c>
    </row>
    <row r="117" spans="1:10" x14ac:dyDescent="0.25">
      <c r="A117" t="s">
        <v>114</v>
      </c>
      <c r="B117" s="3">
        <v>37315.92578125</v>
      </c>
      <c r="C117" s="2">
        <v>30.366035999999998</v>
      </c>
      <c r="D117" s="3">
        <v>116302.3359375</v>
      </c>
      <c r="E117" s="4">
        <f t="shared" si="7"/>
        <v>10.527175479153211</v>
      </c>
      <c r="F117" s="4">
        <v>1</v>
      </c>
      <c r="G117" s="4">
        <f t="shared" si="8"/>
        <v>3.4133247469957482</v>
      </c>
      <c r="H117" s="4">
        <f t="shared" si="9"/>
        <v>11.663948423752165</v>
      </c>
      <c r="I117" s="4">
        <f t="array" ref="I117">MMULT(F117:H117,M$9:M$11)</f>
        <v>10.795133100856262</v>
      </c>
      <c r="J117" s="4">
        <f t="shared" si="6"/>
        <v>-0.26795762170305082</v>
      </c>
    </row>
    <row r="118" spans="1:10" x14ac:dyDescent="0.25">
      <c r="A118" t="s">
        <v>115</v>
      </c>
      <c r="B118" s="3">
        <v>21162.974609375</v>
      </c>
      <c r="C118" s="2">
        <v>4.5256959999999999</v>
      </c>
      <c r="D118" s="3">
        <v>97626.734375</v>
      </c>
      <c r="E118" s="4">
        <f t="shared" si="7"/>
        <v>9.9600084530948134</v>
      </c>
      <c r="F118" s="4">
        <v>1</v>
      </c>
      <c r="G118" s="4">
        <f t="shared" si="8"/>
        <v>1.5097713774787089</v>
      </c>
      <c r="H118" s="4">
        <f t="shared" si="9"/>
        <v>11.488906652669199</v>
      </c>
      <c r="I118" s="4">
        <f t="array" ref="I118">MMULT(F118:H118,M$9:M$11)</f>
        <v>10.238361964435908</v>
      </c>
      <c r="J118" s="4">
        <f t="shared" si="6"/>
        <v>-0.27835351134109487</v>
      </c>
    </row>
    <row r="119" spans="1:10" x14ac:dyDescent="0.25">
      <c r="A119" t="s">
        <v>116</v>
      </c>
      <c r="B119" s="3">
        <v>77.694183349609375</v>
      </c>
      <c r="C119" s="2">
        <v>4.9889999999999995E-3</v>
      </c>
      <c r="D119" s="3">
        <v>1198.7020263671875</v>
      </c>
      <c r="E119" s="4">
        <f t="shared" si="7"/>
        <v>4.3527803942060368</v>
      </c>
      <c r="F119" s="4">
        <v>1</v>
      </c>
      <c r="G119" s="4">
        <f t="shared" si="8"/>
        <v>-5.3005197901032366</v>
      </c>
      <c r="H119" s="4">
        <f t="shared" si="9"/>
        <v>7.0889946056822914</v>
      </c>
      <c r="I119" s="4">
        <f t="array" ref="I119">MMULT(F119:H119,M$9:M$11)</f>
        <v>5.1971848457065697</v>
      </c>
      <c r="J119" s="4">
        <f t="shared" si="6"/>
        <v>-0.84440445150053289</v>
      </c>
    </row>
    <row r="120" spans="1:10" x14ac:dyDescent="0.25">
      <c r="A120" t="s">
        <v>117</v>
      </c>
      <c r="B120" s="3">
        <v>29758.16015625</v>
      </c>
      <c r="C120" s="2">
        <v>1.269668</v>
      </c>
      <c r="D120" s="3">
        <v>97370.3125</v>
      </c>
      <c r="E120" s="4">
        <f t="shared" si="7"/>
        <v>10.300858664329272</v>
      </c>
      <c r="F120" s="4">
        <v>1</v>
      </c>
      <c r="G120" s="4">
        <f t="shared" si="8"/>
        <v>0.23875544897220077</v>
      </c>
      <c r="H120" s="4">
        <f t="shared" si="9"/>
        <v>11.486276643375067</v>
      </c>
      <c r="I120" s="4">
        <f t="array" ref="I120">MMULT(F120:H120,M$9:M$11)</f>
        <v>9.9589164697965806</v>
      </c>
      <c r="J120" s="4">
        <f t="shared" si="6"/>
        <v>0.3419421945326917</v>
      </c>
    </row>
    <row r="121" spans="1:10" x14ac:dyDescent="0.25">
      <c r="A121" t="s">
        <v>118</v>
      </c>
      <c r="B121" s="3">
        <v>21635.06640625</v>
      </c>
      <c r="C121" s="2">
        <v>18.628747000000001</v>
      </c>
      <c r="D121" s="3">
        <v>24313.984375</v>
      </c>
      <c r="E121" s="4">
        <f t="shared" si="7"/>
        <v>9.9820707220441527</v>
      </c>
      <c r="F121" s="4">
        <v>1</v>
      </c>
      <c r="G121" s="4">
        <f t="shared" si="8"/>
        <v>2.9247059252394516</v>
      </c>
      <c r="H121" s="4">
        <f t="shared" si="9"/>
        <v>10.098806952481659</v>
      </c>
      <c r="I121" s="4">
        <f t="array" ref="I121">MMULT(F121:H121,M$9:M$11)</f>
        <v>9.4238437083287909</v>
      </c>
      <c r="J121" s="4">
        <f t="shared" si="6"/>
        <v>0.55822701371536176</v>
      </c>
    </row>
    <row r="122" spans="1:10" x14ac:dyDescent="0.25">
      <c r="A122" t="s">
        <v>119</v>
      </c>
      <c r="B122" s="3">
        <v>822237.375</v>
      </c>
      <c r="C122" s="2">
        <v>31.949776999999997</v>
      </c>
      <c r="D122" s="3">
        <v>3598296.5</v>
      </c>
      <c r="E122" s="4">
        <f t="shared" si="7"/>
        <v>13.619784409722421</v>
      </c>
      <c r="F122" s="4">
        <v>1</v>
      </c>
      <c r="G122" s="4">
        <f t="shared" si="8"/>
        <v>3.4641652011434738</v>
      </c>
      <c r="H122" s="4">
        <f t="shared" si="9"/>
        <v>15.095971096990072</v>
      </c>
      <c r="I122" s="4">
        <f t="array" ref="I122">MMULT(F122:H122,M$9:M$11)</f>
        <v>13.579397423534008</v>
      </c>
      <c r="J122" s="4">
        <f t="shared" si="6"/>
        <v>4.0386986188412521E-2</v>
      </c>
    </row>
    <row r="123" spans="1:10" x14ac:dyDescent="0.25">
      <c r="A123" t="s">
        <v>120</v>
      </c>
      <c r="B123" s="3">
        <v>23331.65625</v>
      </c>
      <c r="C123" s="2">
        <v>2.4945299999999997</v>
      </c>
      <c r="D123" s="3">
        <v>79837.9453125</v>
      </c>
      <c r="E123" s="4">
        <f t="shared" si="7"/>
        <v>10.057566354780255</v>
      </c>
      <c r="F123" s="4">
        <v>1</v>
      </c>
      <c r="G123" s="4">
        <f t="shared" si="8"/>
        <v>0.91410033470484564</v>
      </c>
      <c r="H123" s="4">
        <f t="shared" si="9"/>
        <v>11.287754175590315</v>
      </c>
      <c r="I123" s="4">
        <f t="array" ref="I123">MMULT(F123:H123,M$9:M$11)</f>
        <v>9.945856814713828</v>
      </c>
      <c r="J123" s="4">
        <f t="shared" si="6"/>
        <v>0.11170954006642653</v>
      </c>
    </row>
    <row r="124" spans="1:10" x14ac:dyDescent="0.25">
      <c r="A124" t="s">
        <v>121</v>
      </c>
      <c r="B124" s="3">
        <v>28226.435546875</v>
      </c>
      <c r="C124" s="2">
        <v>23.310714999999998</v>
      </c>
      <c r="D124" s="3">
        <v>130140.125</v>
      </c>
      <c r="E124" s="4">
        <f t="shared" si="7"/>
        <v>10.248014248552661</v>
      </c>
      <c r="F124" s="4">
        <v>1</v>
      </c>
      <c r="G124" s="4">
        <f t="shared" si="8"/>
        <v>3.148913126107916</v>
      </c>
      <c r="H124" s="4">
        <f t="shared" si="9"/>
        <v>11.776367033552587</v>
      </c>
      <c r="I124" s="4">
        <f t="array" ref="I124">MMULT(F124:H124,M$9:M$11)</f>
        <v>10.828279090172668</v>
      </c>
      <c r="J124" s="4">
        <f t="shared" si="6"/>
        <v>-0.58026484162000713</v>
      </c>
    </row>
    <row r="125" spans="1:10" x14ac:dyDescent="0.25">
      <c r="A125" t="s">
        <v>122</v>
      </c>
      <c r="B125" s="3">
        <v>1001537.3125</v>
      </c>
      <c r="C125" s="2">
        <v>200.96359899999999</v>
      </c>
      <c r="D125" s="3">
        <v>3203823.75</v>
      </c>
      <c r="E125" s="4">
        <f t="shared" si="7"/>
        <v>13.817046690009077</v>
      </c>
      <c r="F125" s="4">
        <v>1</v>
      </c>
      <c r="G125" s="4">
        <f t="shared" si="8"/>
        <v>5.303123792156093</v>
      </c>
      <c r="H125" s="4">
        <f t="shared" si="9"/>
        <v>14.979855576294021</v>
      </c>
      <c r="I125" s="4">
        <f t="array" ref="I125">MMULT(F125:H125,M$9:M$11)</f>
        <v>13.886811416885017</v>
      </c>
      <c r="J125" s="4">
        <f t="shared" si="6"/>
        <v>-6.9764726875940042E-2</v>
      </c>
    </row>
    <row r="126" spans="1:10" x14ac:dyDescent="0.25">
      <c r="A126" t="s">
        <v>123</v>
      </c>
      <c r="B126" s="3">
        <v>32886.40625</v>
      </c>
      <c r="C126" s="2">
        <v>6.5455019999999999</v>
      </c>
      <c r="D126" s="3">
        <v>134578.375</v>
      </c>
      <c r="E126" s="4">
        <f t="shared" si="7"/>
        <v>10.400814667478901</v>
      </c>
      <c r="F126" s="4">
        <v>1</v>
      </c>
      <c r="G126" s="4">
        <f t="shared" si="8"/>
        <v>1.8787780961914036</v>
      </c>
      <c r="H126" s="4">
        <f t="shared" si="9"/>
        <v>11.809902022066943</v>
      </c>
      <c r="I126" s="4">
        <f t="array" ref="I126">MMULT(F126:H126,M$9:M$11)</f>
        <v>10.578248139767757</v>
      </c>
      <c r="J126" s="4">
        <f t="shared" si="6"/>
        <v>-0.17743347228885575</v>
      </c>
    </row>
    <row r="127" spans="1:10" x14ac:dyDescent="0.25">
      <c r="A127" t="s">
        <v>124</v>
      </c>
      <c r="B127" s="3">
        <v>950077.9375</v>
      </c>
      <c r="C127" s="2">
        <v>17.09713</v>
      </c>
      <c r="D127" s="3">
        <v>4745303</v>
      </c>
      <c r="E127" s="4">
        <f t="shared" si="7"/>
        <v>13.764299299685355</v>
      </c>
      <c r="F127" s="4">
        <v>1</v>
      </c>
      <c r="G127" s="4">
        <f t="shared" si="8"/>
        <v>2.8389106131652233</v>
      </c>
      <c r="H127" s="4">
        <f t="shared" si="9"/>
        <v>15.372665844678668</v>
      </c>
      <c r="I127" s="4">
        <f t="array" ref="I127">MMULT(F127:H127,M$9:M$11)</f>
        <v>13.666551595251033</v>
      </c>
      <c r="J127" s="4">
        <f t="shared" si="6"/>
        <v>9.7747704434322458E-2</v>
      </c>
    </row>
    <row r="128" spans="1:10" x14ac:dyDescent="0.25">
      <c r="A128" t="s">
        <v>125</v>
      </c>
      <c r="B128" s="3">
        <v>396253.875</v>
      </c>
      <c r="C128" s="2">
        <v>5.378857</v>
      </c>
      <c r="D128" s="3">
        <v>1723067.375</v>
      </c>
      <c r="E128" s="4">
        <f t="shared" si="7"/>
        <v>12.889810383305623</v>
      </c>
      <c r="F128" s="4">
        <v>1</v>
      </c>
      <c r="G128" s="4">
        <f t="shared" si="8"/>
        <v>1.682475898070646</v>
      </c>
      <c r="H128" s="4">
        <f t="shared" si="9"/>
        <v>14.359616618053735</v>
      </c>
      <c r="I128" s="4">
        <f t="array" ref="I128">MMULT(F128:H128,M$9:M$11)</f>
        <v>12.595658989480977</v>
      </c>
      <c r="J128" s="4">
        <f t="shared" si="6"/>
        <v>0.29415139382464517</v>
      </c>
    </row>
    <row r="129" spans="1:10" x14ac:dyDescent="0.25">
      <c r="A129" t="s">
        <v>126</v>
      </c>
      <c r="B129" s="3">
        <v>103878.734375</v>
      </c>
      <c r="C129" s="2">
        <v>28.608709999999999</v>
      </c>
      <c r="D129" s="3">
        <v>345289.0625</v>
      </c>
      <c r="E129" s="4">
        <f t="shared" si="7"/>
        <v>11.550979482173393</v>
      </c>
      <c r="F129" s="4">
        <v>1</v>
      </c>
      <c r="G129" s="4">
        <f t="shared" si="8"/>
        <v>3.3537112169157983</v>
      </c>
      <c r="H129" s="4">
        <f t="shared" si="9"/>
        <v>12.752137207521645</v>
      </c>
      <c r="I129" s="4">
        <f t="array" ref="I129">MMULT(F129:H129,M$9:M$11)</f>
        <v>11.661413511542225</v>
      </c>
      <c r="J129" s="4">
        <f t="shared" si="6"/>
        <v>-0.1104340293688324</v>
      </c>
    </row>
    <row r="130" spans="1:10" x14ac:dyDescent="0.25">
      <c r="A130" t="s">
        <v>127</v>
      </c>
      <c r="B130" s="3">
        <v>198604.609375</v>
      </c>
      <c r="C130" s="2">
        <v>4.7830629999999994</v>
      </c>
      <c r="D130" s="3">
        <v>656662.875</v>
      </c>
      <c r="E130" s="4">
        <f t="shared" si="7"/>
        <v>12.19907123966426</v>
      </c>
      <c r="F130" s="4">
        <v>1</v>
      </c>
      <c r="G130" s="4">
        <f t="shared" si="8"/>
        <v>1.5650811362610066</v>
      </c>
      <c r="H130" s="4">
        <f t="shared" si="9"/>
        <v>13.394926037917717</v>
      </c>
      <c r="I130" s="4">
        <f t="array" ref="I130">MMULT(F130:H130,M$9:M$11)</f>
        <v>11.790547547863703</v>
      </c>
      <c r="J130" s="4">
        <f t="shared" si="6"/>
        <v>0.40852369180055703</v>
      </c>
    </row>
    <row r="131" spans="1:10" x14ac:dyDescent="0.25">
      <c r="A131" t="s">
        <v>128</v>
      </c>
      <c r="B131" s="3">
        <v>152847.921875</v>
      </c>
      <c r="C131" s="2">
        <v>4.9749859999999995</v>
      </c>
      <c r="D131" s="3">
        <v>785886.75</v>
      </c>
      <c r="E131" s="4">
        <f t="shared" si="7"/>
        <v>11.937198731380956</v>
      </c>
      <c r="F131" s="4">
        <v>1</v>
      </c>
      <c r="G131" s="4">
        <f t="shared" si="8"/>
        <v>1.6044225565362447</v>
      </c>
      <c r="H131" s="4">
        <f t="shared" si="9"/>
        <v>13.574567977060786</v>
      </c>
      <c r="I131" s="4">
        <f t="array" ref="I131">MMULT(F131:H131,M$9:M$11)</f>
        <v>11.944287148105063</v>
      </c>
      <c r="J131" s="4">
        <f t="shared" si="6"/>
        <v>-7.0884167241072049E-3</v>
      </c>
    </row>
    <row r="132" spans="1:10" x14ac:dyDescent="0.25">
      <c r="A132" t="s">
        <v>129</v>
      </c>
      <c r="B132" s="3">
        <v>1088502.5</v>
      </c>
      <c r="C132" s="2">
        <v>216.56531799999999</v>
      </c>
      <c r="D132" s="3">
        <v>1718255.125</v>
      </c>
      <c r="E132" s="4">
        <f t="shared" si="7"/>
        <v>13.900313456392732</v>
      </c>
      <c r="F132" s="4">
        <v>1</v>
      </c>
      <c r="G132" s="4">
        <f t="shared" si="8"/>
        <v>5.3778922017093738</v>
      </c>
      <c r="H132" s="4">
        <f t="shared" si="9"/>
        <v>14.356819871665275</v>
      </c>
      <c r="I132" s="4">
        <f t="array" ref="I132">MMULT(F132:H132,M$9:M$11)</f>
        <v>13.39969448396803</v>
      </c>
      <c r="J132" s="4">
        <f t="shared" ref="J132:J182" si="10">E132-I132</f>
        <v>0.50061897242470188</v>
      </c>
    </row>
    <row r="133" spans="1:10" x14ac:dyDescent="0.25">
      <c r="A133" t="s">
        <v>130</v>
      </c>
      <c r="B133" s="3">
        <v>126883.1875</v>
      </c>
      <c r="C133" s="2">
        <v>4.2464389999999996</v>
      </c>
      <c r="D133" s="3">
        <v>524603.125</v>
      </c>
      <c r="E133" s="4">
        <f t="shared" ref="E133:E182" si="11">LN(B133)</f>
        <v>11.751022158715791</v>
      </c>
      <c r="F133" s="4">
        <v>1</v>
      </c>
      <c r="G133" s="4">
        <f t="shared" ref="G133:G182" si="12">LN(C133)</f>
        <v>1.4460807493637646</v>
      </c>
      <c r="H133" s="4">
        <f t="shared" ref="H133:H182" si="13">LN(D133)</f>
        <v>13.170397303316726</v>
      </c>
      <c r="I133" s="4">
        <f t="array" ref="I133">MMULT(F133:H133,M$9:M$11)</f>
        <v>11.583157517842404</v>
      </c>
      <c r="J133" s="4">
        <f t="shared" si="10"/>
        <v>0.16786464087338793</v>
      </c>
    </row>
    <row r="134" spans="1:10" x14ac:dyDescent="0.25">
      <c r="A134" t="s">
        <v>131</v>
      </c>
      <c r="B134" s="3">
        <v>397821.03125</v>
      </c>
      <c r="C134" s="2">
        <v>32.510452999999998</v>
      </c>
      <c r="D134" s="3">
        <v>1466835</v>
      </c>
      <c r="E134" s="4">
        <f t="shared" si="11"/>
        <v>12.89375751290847</v>
      </c>
      <c r="F134" s="4">
        <v>1</v>
      </c>
      <c r="G134" s="4">
        <f t="shared" si="12"/>
        <v>3.4815616683928345</v>
      </c>
      <c r="H134" s="4">
        <f t="shared" si="13"/>
        <v>14.198617576361768</v>
      </c>
      <c r="I134" s="4">
        <f t="array" ref="I134">MMULT(F134:H134,M$9:M$11)</f>
        <v>12.858106056928882</v>
      </c>
      <c r="J134" s="4">
        <f t="shared" si="10"/>
        <v>3.5651455979587965E-2</v>
      </c>
    </row>
    <row r="135" spans="1:10" x14ac:dyDescent="0.25">
      <c r="A135" t="s">
        <v>132</v>
      </c>
      <c r="B135" s="3">
        <v>913426.8125</v>
      </c>
      <c r="C135" s="2">
        <v>108.116615</v>
      </c>
      <c r="D135" s="3">
        <v>2753356.25</v>
      </c>
      <c r="E135" s="4">
        <f t="shared" si="11"/>
        <v>13.72495853391135</v>
      </c>
      <c r="F135" s="4">
        <v>1</v>
      </c>
      <c r="G135" s="4">
        <f t="shared" si="12"/>
        <v>4.6832104131120058</v>
      </c>
      <c r="H135" s="4">
        <f t="shared" si="13"/>
        <v>14.828331180038965</v>
      </c>
      <c r="I135" s="4">
        <f t="array" ref="I135">MMULT(F135:H135,M$9:M$11)</f>
        <v>13.629117776513262</v>
      </c>
      <c r="J135" s="4">
        <f t="shared" si="10"/>
        <v>9.5840757398088172E-2</v>
      </c>
    </row>
    <row r="136" spans="1:10" x14ac:dyDescent="0.25">
      <c r="A136" t="s">
        <v>133</v>
      </c>
      <c r="B136" s="3">
        <v>1211846.25</v>
      </c>
      <c r="C136" s="2">
        <v>37.887768000000001</v>
      </c>
      <c r="D136" s="3">
        <v>3148161.25</v>
      </c>
      <c r="E136" s="4">
        <f t="shared" si="11"/>
        <v>14.007655581128795</v>
      </c>
      <c r="F136" s="4">
        <v>1</v>
      </c>
      <c r="G136" s="4">
        <f t="shared" si="12"/>
        <v>3.6346283159319821</v>
      </c>
      <c r="H136" s="4">
        <f t="shared" si="13"/>
        <v>14.962329110206307</v>
      </c>
      <c r="I136" s="4">
        <f t="array" ref="I136">MMULT(F136:H136,M$9:M$11)</f>
        <v>13.508603911471063</v>
      </c>
      <c r="J136" s="4">
        <f t="shared" si="10"/>
        <v>0.49905166965773162</v>
      </c>
    </row>
    <row r="137" spans="1:10" x14ac:dyDescent="0.25">
      <c r="A137" t="s">
        <v>134</v>
      </c>
      <c r="B137" s="3">
        <v>325160.03125</v>
      </c>
      <c r="C137" s="2">
        <v>10.226186999999999</v>
      </c>
      <c r="D137" s="3">
        <v>2913985.5</v>
      </c>
      <c r="E137" s="4">
        <f t="shared" si="11"/>
        <v>12.692072743967037</v>
      </c>
      <c r="F137" s="4">
        <v>1</v>
      </c>
      <c r="G137" s="4">
        <f t="shared" si="12"/>
        <v>2.3249517832107327</v>
      </c>
      <c r="H137" s="4">
        <f t="shared" si="13"/>
        <v>14.885032289746871</v>
      </c>
      <c r="I137" s="4">
        <f t="array" ref="I137">MMULT(F137:H137,M$9:M$11)</f>
        <v>13.160390239763951</v>
      </c>
      <c r="J137" s="4">
        <f t="shared" si="10"/>
        <v>-0.46831749579691362</v>
      </c>
    </row>
    <row r="138" spans="1:10" x14ac:dyDescent="0.25">
      <c r="A138" t="s">
        <v>135</v>
      </c>
      <c r="B138" s="3">
        <v>86788.5546875</v>
      </c>
      <c r="C138" s="2">
        <v>7.0446359999999997</v>
      </c>
      <c r="D138" s="3">
        <v>288482.9375</v>
      </c>
      <c r="E138" s="4">
        <f t="shared" si="11"/>
        <v>11.371230033515413</v>
      </c>
      <c r="F138" s="4">
        <v>1</v>
      </c>
      <c r="G138" s="4">
        <f t="shared" si="12"/>
        <v>1.9522664761662756</v>
      </c>
      <c r="H138" s="4">
        <f t="shared" si="13"/>
        <v>12.572391221066942</v>
      </c>
      <c r="I138" s="4">
        <f t="array" ref="I138">MMULT(F138:H138,M$9:M$11)</f>
        <v>11.210395293263748</v>
      </c>
      <c r="J138" s="4">
        <f t="shared" si="10"/>
        <v>0.16083474025166566</v>
      </c>
    </row>
    <row r="139" spans="1:10" x14ac:dyDescent="0.25">
      <c r="A139" t="s">
        <v>136</v>
      </c>
      <c r="B139" s="3">
        <v>36793.78125</v>
      </c>
      <c r="C139" s="2">
        <v>4.98142</v>
      </c>
      <c r="D139" s="3">
        <v>133039.734375</v>
      </c>
      <c r="E139" s="4">
        <f t="shared" si="11"/>
        <v>10.513084122105241</v>
      </c>
      <c r="F139" s="4">
        <v>1</v>
      </c>
      <c r="G139" s="4">
        <f t="shared" si="12"/>
        <v>1.6057149909539665</v>
      </c>
      <c r="H139" s="4">
        <f t="shared" si="13"/>
        <v>11.79840311728484</v>
      </c>
      <c r="I139" s="4">
        <f t="array" ref="I139">MMULT(F139:H139,M$9:M$11)</f>
        <v>10.509377617050113</v>
      </c>
      <c r="J139" s="4">
        <f t="shared" si="10"/>
        <v>3.7065050551277068E-3</v>
      </c>
    </row>
    <row r="140" spans="1:10" x14ac:dyDescent="0.25">
      <c r="A140" t="s">
        <v>137</v>
      </c>
      <c r="B140" s="3">
        <v>323141.15625</v>
      </c>
      <c r="C140" s="2">
        <v>2.8320669999999999</v>
      </c>
      <c r="D140" s="3">
        <v>1627417.25</v>
      </c>
      <c r="E140" s="4">
        <f t="shared" si="11"/>
        <v>12.685844522994872</v>
      </c>
      <c r="F140" s="4">
        <v>1</v>
      </c>
      <c r="G140" s="4">
        <f t="shared" si="12"/>
        <v>1.0410068337437131</v>
      </c>
      <c r="H140" s="4">
        <f t="shared" si="13"/>
        <v>14.302504806918147</v>
      </c>
      <c r="I140" s="4">
        <f t="array" ref="I140">MMULT(F140:H140,M$9:M$11)</f>
        <v>12.409550201554415</v>
      </c>
      <c r="J140" s="4">
        <f t="shared" si="10"/>
        <v>0.27629432144045651</v>
      </c>
    </row>
    <row r="141" spans="1:10" x14ac:dyDescent="0.25">
      <c r="A141" t="s">
        <v>138</v>
      </c>
      <c r="B141" s="3">
        <v>540045.75</v>
      </c>
      <c r="C141" s="2">
        <v>19.364556999999998</v>
      </c>
      <c r="D141" s="3">
        <v>1805810.25</v>
      </c>
      <c r="E141" s="4">
        <f t="shared" si="11"/>
        <v>13.199409137173955</v>
      </c>
      <c r="F141" s="4">
        <v>1</v>
      </c>
      <c r="G141" s="4">
        <f t="shared" si="12"/>
        <v>2.9634444363817849</v>
      </c>
      <c r="H141" s="4">
        <f t="shared" si="13"/>
        <v>14.40651994099402</v>
      </c>
      <c r="I141" s="4">
        <f t="array" ref="I141">MMULT(F141:H141,M$9:M$11)</f>
        <v>12.913050115420669</v>
      </c>
      <c r="J141" s="4">
        <f t="shared" si="10"/>
        <v>0.28635902175328631</v>
      </c>
    </row>
    <row r="142" spans="1:10" x14ac:dyDescent="0.25">
      <c r="A142" t="s">
        <v>139</v>
      </c>
      <c r="B142" s="3">
        <v>4161194.5</v>
      </c>
      <c r="C142" s="2">
        <v>145.87225599999999</v>
      </c>
      <c r="D142" s="3">
        <v>19423886</v>
      </c>
      <c r="E142" s="4">
        <f t="shared" si="11"/>
        <v>15.241312730443889</v>
      </c>
      <c r="F142" s="4">
        <v>1</v>
      </c>
      <c r="G142" s="4">
        <f t="shared" si="12"/>
        <v>4.9827312798042627</v>
      </c>
      <c r="H142" s="4">
        <f t="shared" si="13"/>
        <v>16.782014103796133</v>
      </c>
      <c r="I142" s="4">
        <f t="array" ref="I142">MMULT(F142:H142,M$9:M$11)</f>
        <v>15.273100772798198</v>
      </c>
      <c r="J142" s="4">
        <f t="shared" si="10"/>
        <v>-3.1788042354309098E-2</v>
      </c>
    </row>
    <row r="143" spans="1:10" x14ac:dyDescent="0.25">
      <c r="A143" t="s">
        <v>140</v>
      </c>
      <c r="B143" s="3">
        <v>28783.21875</v>
      </c>
      <c r="C143" s="2">
        <v>12.626949999999999</v>
      </c>
      <c r="D143" s="3">
        <v>50998.0703125</v>
      </c>
      <c r="E143" s="4">
        <f t="shared" si="11"/>
        <v>10.267547814007072</v>
      </c>
      <c r="F143" s="4">
        <v>1</v>
      </c>
      <c r="G143" s="4">
        <f t="shared" si="12"/>
        <v>2.5358334186799536</v>
      </c>
      <c r="H143" s="4">
        <f t="shared" si="13"/>
        <v>10.839543073980821</v>
      </c>
      <c r="I143" s="4">
        <f t="array" ref="I143">MMULT(F143:H143,M$9:M$11)</f>
        <v>9.9375321803123136</v>
      </c>
      <c r="J143" s="4">
        <f t="shared" si="10"/>
        <v>0.33001563369475839</v>
      </c>
    </row>
    <row r="144" spans="1:10" x14ac:dyDescent="0.25">
      <c r="A144" t="s">
        <v>141</v>
      </c>
      <c r="B144" s="3">
        <v>1775962.375</v>
      </c>
      <c r="C144" s="2">
        <v>34.268527999999996</v>
      </c>
      <c r="D144" s="3">
        <v>7093385</v>
      </c>
      <c r="E144" s="4">
        <f t="shared" si="11"/>
        <v>14.389853017062094</v>
      </c>
      <c r="F144" s="4">
        <v>1</v>
      </c>
      <c r="G144" s="4">
        <f t="shared" si="12"/>
        <v>3.5342273819438756</v>
      </c>
      <c r="H144" s="4">
        <f t="shared" si="13"/>
        <v>15.774673217577668</v>
      </c>
      <c r="I144" s="4">
        <f t="array" ref="I144">MMULT(F144:H144,M$9:M$11)</f>
        <v>14.143094688612374</v>
      </c>
      <c r="J144" s="4">
        <f t="shared" si="10"/>
        <v>0.24675832844972057</v>
      </c>
    </row>
    <row r="145" spans="1:10" x14ac:dyDescent="0.25">
      <c r="A145" t="s">
        <v>142</v>
      </c>
      <c r="B145" s="3">
        <v>181135.734375</v>
      </c>
      <c r="C145" s="2">
        <v>42.813237999999998</v>
      </c>
      <c r="D145" s="3">
        <v>956525.1875</v>
      </c>
      <c r="E145" s="4">
        <f t="shared" si="11"/>
        <v>12.107001942877234</v>
      </c>
      <c r="F145" s="4">
        <v>1</v>
      </c>
      <c r="G145" s="4">
        <f t="shared" si="12"/>
        <v>3.7568473538300764</v>
      </c>
      <c r="H145" s="4">
        <f t="shared" si="13"/>
        <v>13.771062400500579</v>
      </c>
      <c r="I145" s="4">
        <f t="array" ref="I145">MMULT(F145:H145,M$9:M$11)</f>
        <v>12.572693384513668</v>
      </c>
      <c r="J145" s="4">
        <f t="shared" si="10"/>
        <v>-0.46569144163643372</v>
      </c>
    </row>
    <row r="146" spans="1:10" x14ac:dyDescent="0.25">
      <c r="A146" t="s">
        <v>143</v>
      </c>
      <c r="B146" s="3">
        <v>52927.8671875</v>
      </c>
      <c r="C146" s="2">
        <v>16.296364000000001</v>
      </c>
      <c r="D146" s="3">
        <v>161783.9375</v>
      </c>
      <c r="E146" s="4">
        <f t="shared" si="11"/>
        <v>10.876685269075121</v>
      </c>
      <c r="F146" s="4">
        <v>1</v>
      </c>
      <c r="G146" s="4">
        <f t="shared" si="12"/>
        <v>2.7909420154448021</v>
      </c>
      <c r="H146" s="4">
        <f t="shared" si="13"/>
        <v>11.99401700488375</v>
      </c>
      <c r="I146" s="4">
        <f t="array" ref="I146">MMULT(F146:H146,M$9:M$11)</f>
        <v>10.926041446548332</v>
      </c>
      <c r="J146" s="4">
        <f t="shared" si="10"/>
        <v>-4.9356177473210749E-2</v>
      </c>
    </row>
    <row r="147" spans="1:10" x14ac:dyDescent="0.25">
      <c r="A147" t="s">
        <v>144</v>
      </c>
      <c r="B147" s="3">
        <v>477907.875</v>
      </c>
      <c r="C147" s="2">
        <v>5.8043369999999994</v>
      </c>
      <c r="D147" s="3">
        <v>2148978.25</v>
      </c>
      <c r="E147" s="4">
        <f t="shared" si="11"/>
        <v>13.077173262773233</v>
      </c>
      <c r="F147" s="4">
        <v>1</v>
      </c>
      <c r="G147" s="4">
        <f t="shared" si="12"/>
        <v>1.7586053967408757</v>
      </c>
      <c r="H147" s="4">
        <f t="shared" si="13"/>
        <v>14.580503054586925</v>
      </c>
      <c r="I147" s="4">
        <f t="array" ref="I147">MMULT(F147:H147,M$9:M$11)</f>
        <v>12.790752027831287</v>
      </c>
      <c r="J147" s="4">
        <f t="shared" si="10"/>
        <v>0.28642123494194571</v>
      </c>
    </row>
    <row r="148" spans="1:10" x14ac:dyDescent="0.25">
      <c r="A148" t="s">
        <v>145</v>
      </c>
      <c r="B148" s="3">
        <v>14651.259765625</v>
      </c>
      <c r="C148" s="2">
        <v>7.8132149999999996</v>
      </c>
      <c r="D148" s="3">
        <v>16960.166015625</v>
      </c>
      <c r="E148" s="4">
        <f t="shared" si="11"/>
        <v>9.5922816015758592</v>
      </c>
      <c r="F148" s="4">
        <v>1</v>
      </c>
      <c r="G148" s="4">
        <f t="shared" si="12"/>
        <v>2.0558165308748202</v>
      </c>
      <c r="H148" s="4">
        <f t="shared" si="13"/>
        <v>9.7386226979551207</v>
      </c>
      <c r="I148" s="4">
        <f t="array" ref="I148">MMULT(F148:H148,M$9:M$11)</f>
        <v>8.9432234223474545</v>
      </c>
      <c r="J148" s="4">
        <f t="shared" si="10"/>
        <v>0.6490581792284047</v>
      </c>
    </row>
    <row r="149" spans="1:10" x14ac:dyDescent="0.25">
      <c r="A149" t="s">
        <v>146</v>
      </c>
      <c r="B149" s="3">
        <v>52378.7734375</v>
      </c>
      <c r="C149" s="2">
        <v>6.4535529999999994</v>
      </c>
      <c r="D149" s="3">
        <v>195583.46875</v>
      </c>
      <c r="E149" s="4">
        <f t="shared" si="11"/>
        <v>10.866256701168592</v>
      </c>
      <c r="F149" s="4">
        <v>1</v>
      </c>
      <c r="G149" s="4">
        <f t="shared" si="12"/>
        <v>1.8646308318571971</v>
      </c>
      <c r="H149" s="4">
        <f t="shared" si="13"/>
        <v>12.183742517418162</v>
      </c>
      <c r="I149" s="4">
        <f t="array" ref="I149">MMULT(F149:H149,M$9:M$11)</f>
        <v>10.87723508800641</v>
      </c>
      <c r="J149" s="4">
        <f t="shared" si="10"/>
        <v>-1.0978386837818377E-2</v>
      </c>
    </row>
    <row r="150" spans="1:10" x14ac:dyDescent="0.25">
      <c r="A150" t="s">
        <v>147</v>
      </c>
      <c r="B150" s="3">
        <v>120447.671875</v>
      </c>
      <c r="C150" s="2">
        <v>6.99451</v>
      </c>
      <c r="D150" s="3">
        <v>621227.6875</v>
      </c>
      <c r="E150" s="4">
        <f t="shared" si="11"/>
        <v>11.69897067929665</v>
      </c>
      <c r="F150" s="4">
        <v>1</v>
      </c>
      <c r="G150" s="4">
        <f t="shared" si="12"/>
        <v>1.9451255556280864</v>
      </c>
      <c r="H150" s="4">
        <f t="shared" si="13"/>
        <v>13.339452940255041</v>
      </c>
      <c r="I150" s="4">
        <f t="array" ref="I150">MMULT(F150:H150,M$9:M$11)</f>
        <v>11.828644830010633</v>
      </c>
      <c r="J150" s="4">
        <f t="shared" si="10"/>
        <v>-0.12967415071398314</v>
      </c>
    </row>
    <row r="151" spans="1:10" x14ac:dyDescent="0.25">
      <c r="A151" t="s">
        <v>148</v>
      </c>
      <c r="B151" s="3">
        <v>813.9346923828125</v>
      </c>
      <c r="C151" s="2">
        <v>0.215056</v>
      </c>
      <c r="D151" s="3">
        <v>3792.676513671875</v>
      </c>
      <c r="E151" s="4">
        <f t="shared" si="11"/>
        <v>6.7018801322959574</v>
      </c>
      <c r="F151" s="4">
        <v>1</v>
      </c>
      <c r="G151" s="4">
        <f t="shared" si="12"/>
        <v>-1.5368568196533445</v>
      </c>
      <c r="H151" s="4">
        <f t="shared" si="13"/>
        <v>8.2408272529667297</v>
      </c>
      <c r="I151" s="4">
        <f t="array" ref="I151">MMULT(F151:H151,M$9:M$11)</f>
        <v>6.9490842014457295</v>
      </c>
      <c r="J151" s="4">
        <f t="shared" si="10"/>
        <v>-0.24720406914977211</v>
      </c>
    </row>
    <row r="152" spans="1:10" x14ac:dyDescent="0.25">
      <c r="A152" t="s">
        <v>149</v>
      </c>
      <c r="B152" s="3">
        <v>8418.677734375</v>
      </c>
      <c r="C152" s="2">
        <v>0.581372</v>
      </c>
      <c r="D152" s="3">
        <v>63765.55859375</v>
      </c>
      <c r="E152" s="4">
        <f t="shared" si="11"/>
        <v>9.0382080562317064</v>
      </c>
      <c r="F152" s="4">
        <v>1</v>
      </c>
      <c r="G152" s="4">
        <f t="shared" si="12"/>
        <v>-0.54236445163179603</v>
      </c>
      <c r="H152" s="4">
        <f t="shared" si="13"/>
        <v>11.06296848961631</v>
      </c>
      <c r="I152" s="4">
        <f t="array" ref="I152">MMULT(F152:H152,M$9:M$11)</f>
        <v>9.4464405317603628</v>
      </c>
      <c r="J152" s="4">
        <f t="shared" si="10"/>
        <v>-0.40823247552865638</v>
      </c>
    </row>
    <row r="153" spans="1:10" x14ac:dyDescent="0.25">
      <c r="A153" t="s">
        <v>150</v>
      </c>
      <c r="B153" s="3">
        <v>149921.4375</v>
      </c>
      <c r="C153" s="2">
        <v>5.4570129999999999</v>
      </c>
      <c r="D153" s="3">
        <v>777340.4375</v>
      </c>
      <c r="E153" s="4">
        <f t="shared" si="11"/>
        <v>11.917866685873452</v>
      </c>
      <c r="F153" s="4">
        <v>1</v>
      </c>
      <c r="G153" s="4">
        <f t="shared" si="12"/>
        <v>1.696901570462573</v>
      </c>
      <c r="H153" s="4">
        <f t="shared" si="13"/>
        <v>13.563633676893591</v>
      </c>
      <c r="I153" s="4">
        <f t="array" ref="I153">MMULT(F153:H153,M$9:M$11)</f>
        <v>11.955629731201308</v>
      </c>
      <c r="J153" s="4">
        <f t="shared" si="10"/>
        <v>-3.7763045327855238E-2</v>
      </c>
    </row>
    <row r="154" spans="1:10" x14ac:dyDescent="0.25">
      <c r="A154" t="s">
        <v>151</v>
      </c>
      <c r="B154" s="3">
        <v>70868.515625</v>
      </c>
      <c r="C154" s="2">
        <v>2.0786539999999998</v>
      </c>
      <c r="D154" s="3">
        <v>493944.90625</v>
      </c>
      <c r="E154" s="4">
        <f t="shared" si="11"/>
        <v>11.168581546544736</v>
      </c>
      <c r="F154" s="4">
        <v>1</v>
      </c>
      <c r="G154" s="4">
        <f t="shared" si="12"/>
        <v>0.73172056885907844</v>
      </c>
      <c r="H154" s="4">
        <f t="shared" si="13"/>
        <v>13.110179264140877</v>
      </c>
      <c r="I154" s="4">
        <f t="array" ref="I154">MMULT(F154:H154,M$9:M$11)</f>
        <v>11.37863484571715</v>
      </c>
      <c r="J154" s="4">
        <f t="shared" si="10"/>
        <v>-0.21005329917241333</v>
      </c>
    </row>
    <row r="155" spans="1:10" x14ac:dyDescent="0.25">
      <c r="A155" t="s">
        <v>152</v>
      </c>
      <c r="B155" s="3">
        <v>526240.8125</v>
      </c>
      <c r="C155" s="2">
        <v>10.036379</v>
      </c>
      <c r="D155" s="3">
        <v>2743785</v>
      </c>
      <c r="E155" s="4">
        <f t="shared" si="11"/>
        <v>13.173514205394024</v>
      </c>
      <c r="F155" s="4">
        <v>1</v>
      </c>
      <c r="G155" s="4">
        <f t="shared" si="12"/>
        <v>2.3062163918405543</v>
      </c>
      <c r="H155" s="4">
        <f t="shared" si="13"/>
        <v>14.824848911988495</v>
      </c>
      <c r="I155" s="4">
        <f t="array" ref="I155">MMULT(F155:H155,M$9:M$11)</f>
        <v>13.107672528742363</v>
      </c>
      <c r="J155" s="4">
        <f t="shared" si="10"/>
        <v>6.5841676651661629E-2</v>
      </c>
    </row>
    <row r="156" spans="1:10" x14ac:dyDescent="0.25">
      <c r="A156" t="s">
        <v>153</v>
      </c>
      <c r="B156" s="3">
        <v>8987.3583984375</v>
      </c>
      <c r="C156" s="2">
        <v>1.1481299999999999</v>
      </c>
      <c r="D156" s="3">
        <v>31638.86328125</v>
      </c>
      <c r="E156" s="4">
        <f t="shared" si="11"/>
        <v>9.1035742465157554</v>
      </c>
      <c r="F156" s="4">
        <v>1</v>
      </c>
      <c r="G156" s="4">
        <f t="shared" si="12"/>
        <v>0.13813453190428088</v>
      </c>
      <c r="H156" s="4">
        <f t="shared" si="13"/>
        <v>10.362141494600625</v>
      </c>
      <c r="I156" s="4">
        <f t="array" ref="I156">MMULT(F156:H156,M$9:M$11)</f>
        <v>9.0286291506898078</v>
      </c>
      <c r="J156" s="4">
        <f t="shared" si="10"/>
        <v>7.4945095825947661E-2</v>
      </c>
    </row>
    <row r="157" spans="1:10" x14ac:dyDescent="0.25">
      <c r="A157" t="s">
        <v>154</v>
      </c>
      <c r="B157" s="3">
        <v>2715.49853515625</v>
      </c>
      <c r="C157" s="2">
        <v>9.7738999999999993E-2</v>
      </c>
      <c r="D157" s="3">
        <v>17765.373046875</v>
      </c>
      <c r="E157" s="4">
        <f t="shared" si="11"/>
        <v>7.9067308380368058</v>
      </c>
      <c r="F157" s="4">
        <v>1</v>
      </c>
      <c r="G157" s="4">
        <f t="shared" si="12"/>
        <v>-2.3254546184181684</v>
      </c>
      <c r="H157" s="4">
        <f t="shared" si="13"/>
        <v>9.785006507214387</v>
      </c>
      <c r="I157" s="4">
        <f t="array" ref="I157">MMULT(F157:H157,M$9:M$11)</f>
        <v>8.0247622398040015</v>
      </c>
      <c r="J157" s="4">
        <f t="shared" si="10"/>
        <v>-0.11803140176719573</v>
      </c>
    </row>
    <row r="158" spans="1:10" x14ac:dyDescent="0.25">
      <c r="A158" t="s">
        <v>155</v>
      </c>
      <c r="B158" s="3">
        <v>123085.0078125</v>
      </c>
      <c r="C158" s="2">
        <v>17.070135000000001</v>
      </c>
      <c r="D158" s="3">
        <v>407660.3125</v>
      </c>
      <c r="E158" s="4">
        <f t="shared" si="11"/>
        <v>11.720630516067642</v>
      </c>
      <c r="F158" s="4">
        <v>1</v>
      </c>
      <c r="G158" s="4">
        <f t="shared" si="12"/>
        <v>2.8373304453866757</v>
      </c>
      <c r="H158" s="4">
        <f t="shared" si="13"/>
        <v>12.918189539207608</v>
      </c>
      <c r="I158" s="4">
        <f t="array" ref="I158">MMULT(F158:H158,M$9:M$11)</f>
        <v>11.682920432590258</v>
      </c>
      <c r="J158" s="4">
        <f t="shared" si="10"/>
        <v>3.7710083477383805E-2</v>
      </c>
    </row>
    <row r="159" spans="1:10" x14ac:dyDescent="0.25">
      <c r="A159" t="s">
        <v>156</v>
      </c>
      <c r="B159" s="3">
        <v>611.12371826171875</v>
      </c>
      <c r="C159" s="2">
        <v>3.8190999999999996E-2</v>
      </c>
      <c r="D159" s="3">
        <v>4022.577880859375</v>
      </c>
      <c r="E159" s="4">
        <f t="shared" si="11"/>
        <v>6.4152994235543623</v>
      </c>
      <c r="F159" s="4">
        <v>1</v>
      </c>
      <c r="G159" s="4">
        <f t="shared" si="12"/>
        <v>-3.2651553932223818</v>
      </c>
      <c r="H159" s="4">
        <f t="shared" si="13"/>
        <v>8.2996782399865996</v>
      </c>
      <c r="I159" s="4">
        <f t="array" ref="I159">MMULT(F159:H159,M$9:M$11)</f>
        <v>6.619543526069112</v>
      </c>
      <c r="J159" s="4">
        <f t="shared" si="10"/>
        <v>-0.20424410251474967</v>
      </c>
    </row>
    <row r="160" spans="1:10" x14ac:dyDescent="0.25">
      <c r="A160" t="s">
        <v>157</v>
      </c>
      <c r="B160" s="3">
        <v>25755.51953125</v>
      </c>
      <c r="C160" s="2">
        <v>15.946876</v>
      </c>
      <c r="D160" s="3">
        <v>47048.18359375</v>
      </c>
      <c r="E160" s="4">
        <f t="shared" si="11"/>
        <v>10.156404233850203</v>
      </c>
      <c r="F160" s="4">
        <v>1</v>
      </c>
      <c r="G160" s="4">
        <f t="shared" si="12"/>
        <v>2.7692629479784081</v>
      </c>
      <c r="H160" s="4">
        <f t="shared" si="13"/>
        <v>10.758927538396886</v>
      </c>
      <c r="I160" s="4">
        <f t="array" ref="I160">MMULT(F160:H160,M$9:M$11)</f>
        <v>9.9233240565684753</v>
      </c>
      <c r="J160" s="4">
        <f t="shared" si="10"/>
        <v>0.23308017728172814</v>
      </c>
    </row>
    <row r="161" spans="1:10" x14ac:dyDescent="0.25">
      <c r="A161" t="s">
        <v>158</v>
      </c>
      <c r="B161" s="3">
        <v>18065.919921875</v>
      </c>
      <c r="C161" s="2">
        <v>8.0823660000000004</v>
      </c>
      <c r="D161" s="3">
        <v>47682.11328125</v>
      </c>
      <c r="E161" s="4">
        <f t="shared" si="11"/>
        <v>9.8017825651678603</v>
      </c>
      <c r="F161" s="4">
        <v>1</v>
      </c>
      <c r="G161" s="4">
        <f t="shared" si="12"/>
        <v>2.0896846514512517</v>
      </c>
      <c r="H161" s="4">
        <f t="shared" si="13"/>
        <v>10.7723116229309</v>
      </c>
      <c r="I161" s="4">
        <f t="array" ref="I161">MMULT(F161:H161,M$9:M$11)</f>
        <v>9.7858629738287366</v>
      </c>
      <c r="J161" s="4">
        <f t="shared" si="10"/>
        <v>1.5919591339123684E-2</v>
      </c>
    </row>
    <row r="162" spans="1:10" x14ac:dyDescent="0.25">
      <c r="A162" t="s">
        <v>159</v>
      </c>
      <c r="B162" s="3">
        <v>1191732.875</v>
      </c>
      <c r="C162" s="2">
        <v>69.625581999999994</v>
      </c>
      <c r="D162" s="3">
        <v>5630091.5</v>
      </c>
      <c r="E162" s="4">
        <f t="shared" si="11"/>
        <v>13.990919003339327</v>
      </c>
      <c r="F162" s="4">
        <v>1</v>
      </c>
      <c r="G162" s="4">
        <f t="shared" si="12"/>
        <v>4.2431320572789382</v>
      </c>
      <c r="H162" s="4">
        <f t="shared" si="13"/>
        <v>15.543636252204056</v>
      </c>
      <c r="I162" s="4">
        <f t="array" ref="I162">MMULT(F162:H162,M$9:M$11)</f>
        <v>14.111084740388932</v>
      </c>
      <c r="J162" s="4">
        <f t="shared" si="10"/>
        <v>-0.12016573704960543</v>
      </c>
    </row>
    <row r="163" spans="1:10" x14ac:dyDescent="0.25">
      <c r="A163" t="s">
        <v>160</v>
      </c>
      <c r="B163" s="3">
        <v>36293.75</v>
      </c>
      <c r="C163" s="2">
        <v>9.3210179999999987</v>
      </c>
      <c r="D163" s="3">
        <v>357036.71875</v>
      </c>
      <c r="E163" s="4">
        <f t="shared" si="11"/>
        <v>10.49940082912036</v>
      </c>
      <c r="F163" s="4">
        <v>1</v>
      </c>
      <c r="G163" s="4">
        <f t="shared" si="12"/>
        <v>2.2322718502004255</v>
      </c>
      <c r="H163" s="4">
        <f t="shared" si="13"/>
        <v>12.78559390911416</v>
      </c>
      <c r="I163" s="4">
        <f t="array" ref="I163">MMULT(F163:H163,M$9:M$11)</f>
        <v>11.443762906507688</v>
      </c>
      <c r="J163" s="4">
        <f t="shared" si="10"/>
        <v>-0.94436207738732847</v>
      </c>
    </row>
    <row r="164" spans="1:10" x14ac:dyDescent="0.25">
      <c r="A164" t="s">
        <v>161</v>
      </c>
      <c r="B164" s="3">
        <v>154648.984375</v>
      </c>
      <c r="C164" s="2">
        <v>5.9420889999999993</v>
      </c>
      <c r="D164" s="3">
        <v>703502.75</v>
      </c>
      <c r="E164" s="4">
        <f t="shared" si="11"/>
        <v>11.948913210843026</v>
      </c>
      <c r="F164" s="4">
        <v>1</v>
      </c>
      <c r="G164" s="4">
        <f t="shared" si="12"/>
        <v>1.7820607550500893</v>
      </c>
      <c r="H164" s="4">
        <f t="shared" si="13"/>
        <v>13.463827064555238</v>
      </c>
      <c r="I164" s="4">
        <f t="array" ref="I164">MMULT(F164:H164,M$9:M$11)</f>
        <v>11.893563869717653</v>
      </c>
      <c r="J164" s="4">
        <f t="shared" si="10"/>
        <v>5.5349341125372931E-2</v>
      </c>
    </row>
    <row r="165" spans="1:10" x14ac:dyDescent="0.25">
      <c r="A165" t="s">
        <v>162</v>
      </c>
      <c r="B165" s="3">
        <v>39956.8359375</v>
      </c>
      <c r="C165" s="2">
        <v>1.394973</v>
      </c>
      <c r="D165" s="3">
        <v>78186.59375</v>
      </c>
      <c r="E165" s="4">
        <f t="shared" si="11"/>
        <v>10.595555048884286</v>
      </c>
      <c r="F165" s="4">
        <v>1</v>
      </c>
      <c r="G165" s="4">
        <f t="shared" si="12"/>
        <v>0.332875060247312</v>
      </c>
      <c r="H165" s="4">
        <f t="shared" si="13"/>
        <v>11.266853476414676</v>
      </c>
      <c r="I165" s="4">
        <f t="array" ref="I165">MMULT(F165:H165,M$9:M$11)</f>
        <v>9.8021521007129504</v>
      </c>
      <c r="J165" s="4">
        <f t="shared" si="10"/>
        <v>0.79340294817133561</v>
      </c>
    </row>
    <row r="166" spans="1:10" x14ac:dyDescent="0.25">
      <c r="A166" t="s">
        <v>163</v>
      </c>
      <c r="B166" s="3">
        <v>129698.921875</v>
      </c>
      <c r="C166" s="2">
        <v>11.694718999999999</v>
      </c>
      <c r="D166" s="3">
        <v>351555.28125</v>
      </c>
      <c r="E166" s="4">
        <f t="shared" si="11"/>
        <v>11.772971057818175</v>
      </c>
      <c r="F166" s="4">
        <v>1</v>
      </c>
      <c r="G166" s="4">
        <f t="shared" si="12"/>
        <v>2.45913737238536</v>
      </c>
      <c r="H166" s="4">
        <f t="shared" si="13"/>
        <v>12.770122250270832</v>
      </c>
      <c r="I166" s="4">
        <f t="array" ref="I166">MMULT(F166:H166,M$9:M$11)</f>
        <v>11.480760693346408</v>
      </c>
      <c r="J166" s="4">
        <f t="shared" si="10"/>
        <v>0.29221036447176729</v>
      </c>
    </row>
    <row r="167" spans="1:10" x14ac:dyDescent="0.25">
      <c r="A167" t="s">
        <v>164</v>
      </c>
      <c r="B167" s="3">
        <v>2248225.75</v>
      </c>
      <c r="C167" s="2">
        <v>83.429614999999998</v>
      </c>
      <c r="D167" s="3">
        <v>10235725</v>
      </c>
      <c r="E167" s="4">
        <f t="shared" si="11"/>
        <v>14.625651907551571</v>
      </c>
      <c r="F167" s="4">
        <v>1</v>
      </c>
      <c r="G167" s="4">
        <f t="shared" si="12"/>
        <v>4.4240033422563263</v>
      </c>
      <c r="H167" s="4">
        <f t="shared" si="13"/>
        <v>16.141394609937652</v>
      </c>
      <c r="I167" s="4">
        <f t="array" ref="I167">MMULT(F167:H167,M$9:M$11)</f>
        <v>14.633554364373886</v>
      </c>
      <c r="J167" s="4">
        <f t="shared" si="10"/>
        <v>-7.9024568223147185E-3</v>
      </c>
    </row>
    <row r="168" spans="1:10" x14ac:dyDescent="0.25">
      <c r="A168" t="s">
        <v>165</v>
      </c>
      <c r="B168" s="3">
        <v>1103379.75</v>
      </c>
      <c r="C168" s="2">
        <v>23.596026999999999</v>
      </c>
      <c r="D168" s="3">
        <v>4258739.5</v>
      </c>
      <c r="E168" s="4">
        <f t="shared" si="11"/>
        <v>13.913888527286645</v>
      </c>
      <c r="F168" s="4">
        <v>1</v>
      </c>
      <c r="G168" s="4">
        <f t="shared" si="12"/>
        <v>3.1610783504019135</v>
      </c>
      <c r="H168" s="4">
        <f t="shared" si="13"/>
        <v>15.264483782442094</v>
      </c>
      <c r="I168" s="4">
        <f t="array" ref="I168">MMULT(F168:H168,M$9:M$11)</f>
        <v>13.64943054559193</v>
      </c>
      <c r="J168" s="4">
        <f t="shared" si="10"/>
        <v>0.26445798169471502</v>
      </c>
    </row>
    <row r="169" spans="1:10" x14ac:dyDescent="0.25">
      <c r="A169" t="s">
        <v>191</v>
      </c>
      <c r="B169" s="3">
        <v>132986.65625</v>
      </c>
      <c r="C169" s="2">
        <v>56.379874000000001</v>
      </c>
      <c r="D169" s="3">
        <v>397482.65625</v>
      </c>
      <c r="E169" s="4">
        <f t="shared" si="11"/>
        <v>11.798004073223236</v>
      </c>
      <c r="F169" s="4">
        <v>1</v>
      </c>
      <c r="G169" s="4">
        <f t="shared" si="12"/>
        <v>4.0321122508484217</v>
      </c>
      <c r="H169" s="4">
        <f t="shared" si="13"/>
        <v>12.892906580049145</v>
      </c>
      <c r="I169" s="4">
        <f t="array" ref="I169">MMULT(F169:H169,M$9:M$11)</f>
        <v>11.92317809016474</v>
      </c>
      <c r="J169" s="4">
        <f t="shared" si="10"/>
        <v>-0.12517401694150365</v>
      </c>
    </row>
    <row r="170" spans="1:10" x14ac:dyDescent="0.25">
      <c r="A170" t="s">
        <v>166</v>
      </c>
      <c r="B170" s="3">
        <v>92618.59375</v>
      </c>
      <c r="C170" s="2">
        <v>44.269593999999998</v>
      </c>
      <c r="D170" s="3">
        <v>182602.984375</v>
      </c>
      <c r="E170" s="4">
        <f t="shared" si="11"/>
        <v>11.436245196913649</v>
      </c>
      <c r="F170" s="4">
        <v>1</v>
      </c>
      <c r="G170" s="4">
        <f t="shared" si="12"/>
        <v>3.7902980757058358</v>
      </c>
      <c r="H170" s="4">
        <f t="shared" si="13"/>
        <v>12.115069590793675</v>
      </c>
      <c r="I170" s="4">
        <f t="array" ref="I170">MMULT(F170:H170,M$9:M$11)</f>
        <v>11.241902825475833</v>
      </c>
      <c r="J170" s="4">
        <f t="shared" si="10"/>
        <v>0.1943423714378163</v>
      </c>
    </row>
    <row r="171" spans="1:10" x14ac:dyDescent="0.25">
      <c r="A171" t="s">
        <v>167</v>
      </c>
      <c r="B171" s="3">
        <v>578290.5</v>
      </c>
      <c r="C171" s="2">
        <v>43.993637999999997</v>
      </c>
      <c r="D171" s="3">
        <v>7085838</v>
      </c>
      <c r="E171" s="4">
        <f t="shared" si="11"/>
        <v>13.267831616551581</v>
      </c>
      <c r="F171" s="4">
        <v>1</v>
      </c>
      <c r="G171" s="4">
        <f t="shared" si="12"/>
        <v>3.7840450325548969</v>
      </c>
      <c r="H171" s="4">
        <f t="shared" si="13"/>
        <v>15.773608702164843</v>
      </c>
      <c r="I171" s="4">
        <f t="array" ref="I171">MMULT(F171:H171,M$9:M$11)</f>
        <v>14.196741733571033</v>
      </c>
      <c r="J171" s="4">
        <f t="shared" si="10"/>
        <v>-0.92891011701945203</v>
      </c>
    </row>
    <row r="172" spans="1:10" x14ac:dyDescent="0.25">
      <c r="A172" t="s">
        <v>168</v>
      </c>
      <c r="B172" s="3">
        <v>71122.7890625</v>
      </c>
      <c r="C172" s="2">
        <v>3.4617339999999999</v>
      </c>
      <c r="D172" s="3">
        <v>318946.09375</v>
      </c>
      <c r="E172" s="4">
        <f t="shared" si="11"/>
        <v>11.172163085708217</v>
      </c>
      <c r="F172" s="4">
        <v>1</v>
      </c>
      <c r="G172" s="4">
        <f t="shared" si="12"/>
        <v>1.2417696196022348</v>
      </c>
      <c r="H172" s="4">
        <f t="shared" si="13"/>
        <v>12.672777382377671</v>
      </c>
      <c r="I172" s="4">
        <f t="array" ref="I172">MMULT(F172:H172,M$9:M$11)</f>
        <v>11.136488295749032</v>
      </c>
      <c r="J172" s="4">
        <f t="shared" si="10"/>
        <v>3.5674789959184494E-2</v>
      </c>
    </row>
    <row r="173" spans="1:10" x14ac:dyDescent="0.25">
      <c r="A173" t="s">
        <v>169</v>
      </c>
      <c r="B173" s="3">
        <v>20595844</v>
      </c>
      <c r="C173" s="2">
        <v>329.06491699999998</v>
      </c>
      <c r="D173" s="3">
        <v>69059096</v>
      </c>
      <c r="E173" s="4">
        <f t="shared" si="11"/>
        <v>16.840599865833216</v>
      </c>
      <c r="F173" s="4">
        <v>1</v>
      </c>
      <c r="G173" s="4">
        <f t="shared" si="12"/>
        <v>5.796255047410531</v>
      </c>
      <c r="H173" s="4">
        <f t="shared" si="13"/>
        <v>18.050473159773837</v>
      </c>
      <c r="I173" s="4">
        <f t="array" ref="I173">MMULT(F173:H173,M$9:M$11)</f>
        <v>16.475552716226908</v>
      </c>
      <c r="J173" s="4">
        <f t="shared" si="10"/>
        <v>0.36504714960630835</v>
      </c>
    </row>
    <row r="174" spans="1:10" x14ac:dyDescent="0.25">
      <c r="A174" t="s">
        <v>170</v>
      </c>
      <c r="B174" s="3">
        <v>414768.46875</v>
      </c>
      <c r="C174" s="2">
        <v>32.981715999999999</v>
      </c>
      <c r="D174" s="3">
        <v>1162961.375</v>
      </c>
      <c r="E174" s="4">
        <f t="shared" si="11"/>
        <v>12.935475736898519</v>
      </c>
      <c r="F174" s="4">
        <v>1</v>
      </c>
      <c r="G174" s="4">
        <f t="shared" si="12"/>
        <v>3.4959533473121227</v>
      </c>
      <c r="H174" s="4">
        <f t="shared" si="13"/>
        <v>13.966480219427361</v>
      </c>
      <c r="I174" s="4">
        <f t="array" ref="I174">MMULT(F174:H174,M$9:M$11)</f>
        <v>12.673672587239583</v>
      </c>
      <c r="J174" s="4">
        <f t="shared" si="10"/>
        <v>0.26180314965893636</v>
      </c>
    </row>
    <row r="175" spans="1:10" x14ac:dyDescent="0.25">
      <c r="A175" t="s">
        <v>171</v>
      </c>
      <c r="B175" s="3">
        <v>1227.71435546875</v>
      </c>
      <c r="C175" s="2">
        <v>0.11058899999999999</v>
      </c>
      <c r="D175" s="3">
        <v>9191.97265625</v>
      </c>
      <c r="E175" s="4">
        <f t="shared" si="11"/>
        <v>7.1129094720961543</v>
      </c>
      <c r="F175" s="4">
        <v>1</v>
      </c>
      <c r="G175" s="4">
        <f t="shared" si="12"/>
        <v>-2.201934652344649</v>
      </c>
      <c r="H175" s="4">
        <f t="shared" si="13"/>
        <v>9.126085844790703</v>
      </c>
      <c r="I175" s="4">
        <f t="array" ref="I175">MMULT(F175:H175,M$9:M$11)</f>
        <v>7.519286247049374</v>
      </c>
      <c r="J175" s="4">
        <f t="shared" si="10"/>
        <v>-0.40637677495321967</v>
      </c>
    </row>
    <row r="176" spans="1:10" x14ac:dyDescent="0.25">
      <c r="A176" t="s">
        <v>192</v>
      </c>
      <c r="B176" s="3">
        <v>7160.10693359375</v>
      </c>
      <c r="C176" s="2">
        <v>28.515829</v>
      </c>
      <c r="D176" s="3">
        <v>217905.109375</v>
      </c>
      <c r="E176" s="4">
        <f t="shared" si="11"/>
        <v>8.8762801947026304</v>
      </c>
      <c r="F176" s="4">
        <v>1</v>
      </c>
      <c r="G176" s="4">
        <f t="shared" si="12"/>
        <v>3.350459336603933</v>
      </c>
      <c r="H176" s="4">
        <f t="shared" si="13"/>
        <v>12.291814968913886</v>
      </c>
      <c r="I176" s="4">
        <f t="array" ref="I176">MMULT(F176:H176,M$9:M$11)</f>
        <v>11.288750580884955</v>
      </c>
      <c r="J176" s="4">
        <f t="shared" si="10"/>
        <v>-2.4124703861823242</v>
      </c>
    </row>
    <row r="177" spans="1:10" x14ac:dyDescent="0.25">
      <c r="A177" t="s">
        <v>172</v>
      </c>
      <c r="B177" s="3">
        <v>1122.182373046875</v>
      </c>
      <c r="C177" s="2">
        <v>3.0029999999999998E-2</v>
      </c>
      <c r="D177" s="3">
        <v>4316.72119140625</v>
      </c>
      <c r="E177" s="4">
        <f t="shared" si="11"/>
        <v>7.0230306156965154</v>
      </c>
      <c r="F177" s="4">
        <v>1</v>
      </c>
      <c r="G177" s="4">
        <f t="shared" si="12"/>
        <v>-3.5055583969868982</v>
      </c>
      <c r="H177" s="4">
        <f t="shared" si="13"/>
        <v>8.3702514095936049</v>
      </c>
      <c r="I177" s="4">
        <f t="array" ref="I177">MMULT(F177:H177,M$9:M$11)</f>
        <v>6.6241156054395329</v>
      </c>
      <c r="J177" s="4">
        <f t="shared" si="10"/>
        <v>0.39891501025698251</v>
      </c>
    </row>
    <row r="178" spans="1:10" x14ac:dyDescent="0.25">
      <c r="A178" t="s">
        <v>173</v>
      </c>
      <c r="B178" s="3">
        <v>724123.375</v>
      </c>
      <c r="C178" s="2">
        <v>96.462105999999991</v>
      </c>
      <c r="D178" s="3">
        <v>2009263.625</v>
      </c>
      <c r="E178" s="4">
        <f t="shared" si="11"/>
        <v>13.492717064308716</v>
      </c>
      <c r="F178" s="4">
        <v>1</v>
      </c>
      <c r="G178" s="4">
        <f t="shared" si="12"/>
        <v>4.569150247286589</v>
      </c>
      <c r="H178" s="4">
        <f t="shared" si="13"/>
        <v>14.513278857189214</v>
      </c>
      <c r="I178" s="4">
        <f t="array" ref="I178">MMULT(F178:H178,M$9:M$11)</f>
        <v>13.349660019450539</v>
      </c>
      <c r="J178" s="4">
        <f t="shared" si="10"/>
        <v>0.1430570448581765</v>
      </c>
    </row>
    <row r="179" spans="1:10" x14ac:dyDescent="0.25">
      <c r="A179" t="s">
        <v>174</v>
      </c>
      <c r="B179" s="3">
        <v>51828.05859375</v>
      </c>
      <c r="C179" s="2">
        <v>29.161921999999997</v>
      </c>
      <c r="D179" s="3">
        <v>548553.3125</v>
      </c>
      <c r="E179" s="4">
        <f t="shared" si="11"/>
        <v>10.855686953290434</v>
      </c>
      <c r="F179" s="4">
        <v>1</v>
      </c>
      <c r="G179" s="4">
        <f t="shared" si="12"/>
        <v>3.3728638171768481</v>
      </c>
      <c r="H179" s="4">
        <f t="shared" si="13"/>
        <v>13.215039750874748</v>
      </c>
      <c r="I179" s="4">
        <f t="array" ref="I179">MMULT(F179:H179,M$9:M$11)</f>
        <v>12.039630747181581</v>
      </c>
      <c r="J179" s="4">
        <f t="shared" si="10"/>
        <v>-1.1839437938911477</v>
      </c>
    </row>
    <row r="180" spans="1:10" x14ac:dyDescent="0.25">
      <c r="A180" t="s">
        <v>175</v>
      </c>
      <c r="B180" s="3">
        <v>734094.375</v>
      </c>
      <c r="C180" s="2">
        <v>58.55827</v>
      </c>
      <c r="D180" s="3">
        <v>2897706.25</v>
      </c>
      <c r="E180" s="4">
        <f t="shared" si="11"/>
        <v>13.506392875625707</v>
      </c>
      <c r="F180" s="4">
        <v>1</v>
      </c>
      <c r="G180" s="4">
        <f t="shared" si="12"/>
        <v>4.0700223268669458</v>
      </c>
      <c r="H180" s="4">
        <f t="shared" si="13"/>
        <v>14.879430033716217</v>
      </c>
      <c r="I180" s="4">
        <f t="array" ref="I180">MMULT(F180:H180,M$9:M$11)</f>
        <v>13.536616840232677</v>
      </c>
      <c r="J180" s="4">
        <f t="shared" si="10"/>
        <v>-3.0223964606969744E-2</v>
      </c>
    </row>
    <row r="181" spans="1:10" x14ac:dyDescent="0.25">
      <c r="A181" t="s">
        <v>176</v>
      </c>
      <c r="B181" s="3">
        <v>56783.71484375</v>
      </c>
      <c r="C181" s="2">
        <v>17.86103</v>
      </c>
      <c r="D181" s="3">
        <v>303724.21875</v>
      </c>
      <c r="E181" s="4">
        <f t="shared" si="11"/>
        <v>10.947004853102571</v>
      </c>
      <c r="F181" s="4">
        <v>1</v>
      </c>
      <c r="G181" s="4">
        <f t="shared" si="12"/>
        <v>2.8826212445581341</v>
      </c>
      <c r="H181" s="4">
        <f t="shared" si="13"/>
        <v>12.623875393491467</v>
      </c>
      <c r="I181" s="4">
        <f t="array" ref="I181">MMULT(F181:H181,M$9:M$11)</f>
        <v>11.454988172138622</v>
      </c>
      <c r="J181" s="4">
        <f t="shared" si="10"/>
        <v>-0.50798331903605032</v>
      </c>
    </row>
    <row r="182" spans="1:10" x14ac:dyDescent="0.25">
      <c r="A182" t="s">
        <v>177</v>
      </c>
      <c r="B182" s="3">
        <v>40826.5703125</v>
      </c>
      <c r="C182" s="2">
        <v>14.645467999999999</v>
      </c>
      <c r="D182" s="3">
        <v>69588.2421875</v>
      </c>
      <c r="E182" s="4">
        <f t="shared" si="11"/>
        <v>10.617088381581475</v>
      </c>
      <c r="F182" s="4">
        <v>1</v>
      </c>
      <c r="G182" s="4">
        <f t="shared" si="12"/>
        <v>2.6841309360681831</v>
      </c>
      <c r="H182" s="4">
        <f t="shared" si="13"/>
        <v>11.150350897963897</v>
      </c>
      <c r="I182" s="4">
        <f t="array" ref="I182">MMULT(F182:H182,M$9:M$11)</f>
        <v>10.221030439940696</v>
      </c>
      <c r="J182" s="4">
        <f t="shared" si="10"/>
        <v>0.39605794164077857</v>
      </c>
    </row>
  </sheetData>
  <mergeCells count="5">
    <mergeCell ref="B1:D1"/>
    <mergeCell ref="E1:H1"/>
    <mergeCell ref="A1:A2"/>
    <mergeCell ref="I1:I2"/>
    <mergeCell ref="J1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NEDL_Wald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2021-04-20T10:39:02Z</dcterms:created>
  <dcterms:modified xsi:type="dcterms:W3CDTF">2021-04-20T12:26:00Z</dcterms:modified>
</cp:coreProperties>
</file>