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FDA7265-C091-48B0-AEAD-127B249021FD}" xr6:coauthVersionLast="47" xr6:coauthVersionMax="47" xr10:uidLastSave="{00000000-0000-0000-0000-000000000000}"/>
  <bookViews>
    <workbookView xWindow="-120" yWindow="-120" windowWidth="20730" windowHeight="11160" xr2:uid="{D334B57D-0CC8-44FE-9E9D-E6854EC119BC}"/>
  </bookViews>
  <sheets>
    <sheet name="Nelson_Siegel_Svensson" sheetId="1" r:id="rId1"/>
  </sheets>
  <definedNames>
    <definedName name="solver_adj" localSheetId="0" hidden="1">Nelson_Siegel_Svensson!$E$7:$H$7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Nelson_Siegel_Svensson!$B$7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Nelson_Siegel_Svensson!$F$9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7" i="1"/>
  <c r="H13" i="1" s="1" a="1"/>
  <c r="H13" i="1" s="1"/>
  <c r="H20" i="1" l="1" a="1"/>
  <c r="H20" i="1" s="1"/>
  <c r="H18" i="1" a="1"/>
  <c r="H18" i="1" s="1"/>
  <c r="H19" i="1" a="1"/>
  <c r="H19" i="1" s="1"/>
  <c r="H17" i="1" a="1"/>
  <c r="H17" i="1" s="1"/>
  <c r="H16" i="1" a="1"/>
  <c r="H16" i="1" s="1"/>
  <c r="H15" i="1" a="1"/>
  <c r="H15" i="1" s="1"/>
  <c r="H22" i="1" a="1"/>
  <c r="H22" i="1" s="1"/>
  <c r="H14" i="1" a="1"/>
  <c r="H14" i="1" s="1"/>
  <c r="H21" i="1" a="1"/>
  <c r="H21" i="1" s="1"/>
  <c r="F9" i="1" l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<sst xmlns="http://schemas.openxmlformats.org/spreadsheetml/2006/main" count="31" uniqueCount="30">
  <si>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maturity</t>
  </si>
  <si>
    <t>yield</t>
  </si>
  <si>
    <t>b0</t>
  </si>
  <si>
    <t>b1</t>
  </si>
  <si>
    <t>b2</t>
  </si>
  <si>
    <t>lambda</t>
  </si>
  <si>
    <t>https://www.marketwatch.com/investing/bond/tmbmkgb-01y?countrycode=bx</t>
  </si>
  <si>
    <t>https://www.marketwatch.com/investing/bond/tmbmkgb-10y?countrycode=bx</t>
  </si>
  <si>
    <t>https://www.marketwatch.com/investing/bond/tmbmkgb-09y?countrycode=bx</t>
  </si>
  <si>
    <t>https://www.marketwatch.com/investing/bond/tmbmkgb-08y?countrycode=bx</t>
  </si>
  <si>
    <t>https://www.marketwatch.com/investing/bond/tmbmkgb-07y?countrycode=bx</t>
  </si>
  <si>
    <t>https://www.marketwatch.com/investing/bond/tmbmkgb-06y?countrycode=bx</t>
  </si>
  <si>
    <t>https://www.marketwatch.com/investing/bond/tmbmkgb-05y?countrycode=bx</t>
  </si>
  <si>
    <t>https://www.marketwatch.com/investing/bond/tmbmkgb-04y?countrycode=bx</t>
  </si>
  <si>
    <t>https://www.marketwatch.com/investing/bond/tmbmkgb-03y?countrycode=bx</t>
  </si>
  <si>
    <t>https://www.marketwatch.com/investing/bond/tmbmkgb-02y?countrycode=bx</t>
  </si>
  <si>
    <t>Maturity</t>
  </si>
  <si>
    <t>Coupon</t>
  </si>
  <si>
    <t>Price</t>
  </si>
  <si>
    <t>Source</t>
  </si>
  <si>
    <t>Value</t>
  </si>
  <si>
    <t>Mispricing</t>
  </si>
  <si>
    <t>level</t>
  </si>
  <si>
    <t>slope</t>
  </si>
  <si>
    <t>shape</t>
  </si>
  <si>
    <t>decay</t>
  </si>
  <si>
    <t>Svensson (1994)</t>
  </si>
  <si>
    <t>mu</t>
  </si>
  <si>
    <t xml:space="preserve">shape 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</si>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</sst>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Nelson_Siegel_Svensson!$A$7:$A$36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Nelson_Siegel_Svensson!$B$7:$B$36</c:f>
              <c:numCache>
                <c:formatCode>0.00%</c:formatCode>
                <c:ptCount val="30"/>
                <c:pt idx="0">
                  <c:v>2.1292895899795994E-2</c:v>
                </c:pt>
                <c:pt idx="1">
                  <c:v>2.110101258560532E-2</c:v>
                </c:pt>
                <c:pt idx="2">
                  <c:v>2.2394732775509053E-2</c:v>
                </c:pt>
                <c:pt idx="3">
                  <c:v>2.4328063226407078E-2</c:v>
                </c:pt>
                <c:pt idx="4">
                  <c:v>2.6428827212643405E-2</c:v>
                </c:pt>
                <c:pt idx="5">
                  <c:v>2.8442502820372098E-2</c:v>
                </c:pt>
                <c:pt idx="6">
                  <c:v>3.0239953194233025E-2</c:v>
                </c:pt>
                <c:pt idx="7">
                  <c:v>3.1763192956286483E-2</c:v>
                </c:pt>
                <c:pt idx="8">
                  <c:v>3.2993727352090323E-2</c:v>
                </c:pt>
                <c:pt idx="9">
                  <c:v>3.3934235067850711E-2</c:v>
                </c:pt>
                <c:pt idx="10">
                  <c:v>3.4598100303821128E-2</c:v>
                </c:pt>
                <c:pt idx="11">
                  <c:v>3.5003533059986582E-2</c:v>
                </c:pt>
                <c:pt idx="12">
                  <c:v>3.517034944776265E-2</c:v>
                </c:pt>
                <c:pt idx="13">
                  <c:v>3.5118277317965477E-2</c:v>
                </c:pt>
                <c:pt idx="14">
                  <c:v>3.4866123448844065E-2</c:v>
                </c:pt>
                <c:pt idx="15">
                  <c:v>3.443141703104538E-2</c:v>
                </c:pt>
                <c:pt idx="16">
                  <c:v>3.3830308112643426E-2</c:v>
                </c:pt>
                <c:pt idx="17">
                  <c:v>3.3077595597351538E-2</c:v>
                </c:pt>
                <c:pt idx="18">
                  <c:v>3.2186815109549342E-2</c:v>
                </c:pt>
                <c:pt idx="19">
                  <c:v>3.1170349089754027E-2</c:v>
                </c:pt>
                <c:pt idx="20">
                  <c:v>3.0039539678784401E-2</c:v>
                </c:pt>
                <c:pt idx="21">
                  <c:v>2.8804795091977736E-2</c:v>
                </c:pt>
                <c:pt idx="22">
                  <c:v>2.7475685693115971E-2</c:v>
                </c:pt>
                <c:pt idx="23">
                  <c:v>2.6061028851351198E-2</c:v>
                </c:pt>
                <c:pt idx="24">
                  <c:v>2.4568963066032765E-2</c:v>
                </c:pt>
                <c:pt idx="25">
                  <c:v>2.3007012443534692E-2</c:v>
                </c:pt>
                <c:pt idx="26">
                  <c:v>2.1382142787960332E-2</c:v>
                </c:pt>
                <c:pt idx="27">
                  <c:v>1.9700810537168583E-2</c:v>
                </c:pt>
                <c:pt idx="28">
                  <c:v>1.7969005653441002E-2</c:v>
                </c:pt>
                <c:pt idx="29">
                  <c:v>1.6192289425811929E-2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3-4F3B-8E4C-99C54EA2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06880"/>
        <c:axId val="381107296"/>
      </c:scatterChart>
      <c:valAx>
        <c:axId val="3811068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07296"/>
        <c:crosses val="autoZero"/>
        <c:crossBetween val="midCat"/>
      </c:valAx>
      <c:valAx>
        <c:axId val="3811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0</xdr:row>
      <xdr:rowOff>0</xdr:rowOff>
    </xdr:from>
    <xdr:to>
      <xdr:col>16</xdr:col>
      <xdr:colOff>485775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50FFE-F127-4D71-8619-69BF37F3E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95250</xdr:colOff>
      <xdr:row>1</xdr:row>
      <xdr:rowOff>80962</xdr:rowOff>
    </xdr:from>
    <xdr:ext cx="4331314" cy="392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71462"/>
              <a:ext cx="4331314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𝜆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𝜇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𝜇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𝜇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71462"/>
              <a:ext cx="4331314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𝑟(𝑡)=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𝛽_0+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𝛽_1  (1−𝑒^(−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𝛽_2 ((1−𝑒^(−𝜆𝑡))/𝜆𝑡−𝑒^(−𝜆𝑡) 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((1−𝑒^(−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𝑡)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watch.com/investing/bond/tmbmkgb-03y?countrycode=bx" TargetMode="External"/><Relationship Id="rId3" Type="http://schemas.openxmlformats.org/officeDocument/2006/relationships/hyperlink" Target="https://www.marketwatch.com/investing/bond/tmbmkgb-08y?countrycode=bx" TargetMode="External"/><Relationship Id="rId7" Type="http://schemas.openxmlformats.org/officeDocument/2006/relationships/hyperlink" Target="https://www.marketwatch.com/investing/bond/tmbmkgb-04y?countrycode=bx" TargetMode="External"/><Relationship Id="rId2" Type="http://schemas.openxmlformats.org/officeDocument/2006/relationships/hyperlink" Target="https://www.marketwatch.com/investing/bond/tmbmkgb-09y?countrycode=bx" TargetMode="External"/><Relationship Id="rId1" Type="http://schemas.openxmlformats.org/officeDocument/2006/relationships/hyperlink" Target="https://www.marketwatch.com/investing/bond/tmbmkgb-10y?countrycode=bx" TargetMode="External"/><Relationship Id="rId6" Type="http://schemas.openxmlformats.org/officeDocument/2006/relationships/hyperlink" Target="https://www.marketwatch.com/investing/bond/tmbmkgb-05y?countrycode=b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marketwatch.com/investing/bond/tmbmkgb-06y?countrycode=bx" TargetMode="External"/><Relationship Id="rId10" Type="http://schemas.openxmlformats.org/officeDocument/2006/relationships/hyperlink" Target="https://www.marketwatch.com/investing/bond/tmbmkgb-01y?countrycode=bx" TargetMode="External"/><Relationship Id="rId4" Type="http://schemas.openxmlformats.org/officeDocument/2006/relationships/hyperlink" Target="https://www.marketwatch.com/investing/bond/tmbmkgb-07y?countrycode=bx" TargetMode="External"/><Relationship Id="rId9" Type="http://schemas.openxmlformats.org/officeDocument/2006/relationships/hyperlink" Target="https://www.marketwatch.com/investing/bond/tmbmkgb-02y?countrycode=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3F9-F837-4443-B4DF-9C8BB4EADBFC}">
  <dimension ref="A1:J36"/>
  <sheetViews>
    <sheetView tabSelected="1" workbookViewId="0">
      <selection activeCell="F8" sqref="F8"/>
    </sheetView>
  </sheetViews>
  <sheetFormatPr defaultRowHeight="15" x14ac:dyDescent="0.25"/>
  <cols>
    <col min="5" max="9" width="12" style="1" customWidth="1"/>
    <col min="10" max="10" width="12" customWidth="1"/>
  </cols>
  <sheetData>
    <row r="1" spans="1:10" x14ac:dyDescent="0.25">
      <c r="E1" s="7" t="s">
        <v>26</v>
      </c>
    </row>
    <row r="5" spans="1:10" x14ac:dyDescent="0.25">
      <c r="E5" s="1" t="s">
        <v>22</v>
      </c>
      <c r="F5" s="1" t="s">
        <v>23</v>
      </c>
      <c r="G5" s="1" t="s">
        <v>24</v>
      </c>
      <c r="H5" s="1" t="s">
        <v>28</v>
      </c>
      <c r="I5" s="1" t="s">
        <v>25</v>
      </c>
      <c r="J5" s="1" t="s">
        <v>25</v>
      </c>
    </row>
    <row r="6" spans="1:10" x14ac:dyDescent="0.25">
      <c r="A6" s="1" t="s">
        <v>0</v>
      </c>
      <c r="B6" s="1" t="s">
        <v>1</v>
      </c>
      <c r="E6" s="1" t="s">
        <v>2</v>
      </c>
      <c r="F6" s="1" t="s">
        <v>3</v>
      </c>
      <c r="G6" s="1" t="s">
        <v>4</v>
      </c>
      <c r="H6" s="1" t="s">
        <v>29</v>
      </c>
      <c r="I6" s="1" t="s">
        <v>5</v>
      </c>
      <c r="J6" s="1" t="s">
        <v>27</v>
      </c>
    </row>
    <row r="7" spans="1:10" x14ac:dyDescent="0.25">
      <c r="A7" s="1">
        <v>1</v>
      </c>
      <c r="B7" s="5">
        <f>$E$7 + $F$7*((1 - EXP(-$I$7*A7))/($I$7*A7)) + $G$7*((1 - EXP(-$I$7*A7))/($I$7*A7) - EXP(-$I$7*A7)) + $H$7*((1 - EXP(-$J$7*A7))/($J$7*A7) - EXP(-$J$7*A7))</f>
        <v>2.1292895899795994E-2</v>
      </c>
      <c r="E7" s="2">
        <v>-0.2171108896026003</v>
      </c>
      <c r="F7" s="2">
        <v>0.24156429373216792</v>
      </c>
      <c r="G7" s="2">
        <v>0.37490973894179119</v>
      </c>
      <c r="H7" s="2">
        <v>-3.4848264127838702E-2</v>
      </c>
      <c r="I7" s="2">
        <v>0.05</v>
      </c>
      <c r="J7" s="2">
        <v>0.5</v>
      </c>
    </row>
    <row r="8" spans="1:10" x14ac:dyDescent="0.25">
      <c r="A8" s="1">
        <v>2</v>
      </c>
      <c r="B8" s="5">
        <f t="shared" ref="B8:B36" si="0">$E$7 + $F$7*((1 - EXP(-$I$7*A8))/($I$7*A8)) + $G$7*((1 - EXP(-$I$7*A8))/($I$7*A8) - EXP(-$I$7*A8)) + $H$7*((1 - EXP(-$J$7*A8))/($J$7*A8) - EXP(-$J$7*A8))</f>
        <v>2.110101258560532E-2</v>
      </c>
    </row>
    <row r="9" spans="1:10" x14ac:dyDescent="0.25">
      <c r="A9" s="1">
        <v>3</v>
      </c>
      <c r="B9" s="5">
        <f t="shared" si="0"/>
        <v>2.2394732775509053E-2</v>
      </c>
      <c r="E9" s="1" t="s">
        <v>21</v>
      </c>
      <c r="F9" s="4" cm="1">
        <f t="array" ref="F9">SUMSQ(G13:G22-H13:H22)</f>
        <v>6.5803213427270073</v>
      </c>
    </row>
    <row r="10" spans="1:10" x14ac:dyDescent="0.25">
      <c r="A10" s="1">
        <v>4</v>
      </c>
      <c r="B10" s="5">
        <f t="shared" si="0"/>
        <v>2.4328063226407078E-2</v>
      </c>
    </row>
    <row r="11" spans="1:10" x14ac:dyDescent="0.25">
      <c r="A11" s="1">
        <v>5</v>
      </c>
      <c r="B11" s="5">
        <f t="shared" si="0"/>
        <v>2.6428827212643405E-2</v>
      </c>
    </row>
    <row r="12" spans="1:10" x14ac:dyDescent="0.25">
      <c r="A12" s="1">
        <v>6</v>
      </c>
      <c r="B12" s="5">
        <f t="shared" si="0"/>
        <v>2.8442502820372098E-2</v>
      </c>
      <c r="E12" s="1" t="s">
        <v>16</v>
      </c>
      <c r="F12" s="1" t="s">
        <v>17</v>
      </c>
      <c r="G12" s="1" t="s">
        <v>18</v>
      </c>
      <c r="H12" s="1" t="s">
        <v>20</v>
      </c>
      <c r="I12" s="1" t="s">
        <v>19</v>
      </c>
    </row>
    <row r="13" spans="1:10" x14ac:dyDescent="0.25">
      <c r="A13" s="1">
        <v>7</v>
      </c>
      <c r="B13" s="5">
        <f t="shared" si="0"/>
        <v>3.0239953194233025E-2</v>
      </c>
      <c r="E13" s="1">
        <v>1</v>
      </c>
      <c r="F13" s="3">
        <v>0.75</v>
      </c>
      <c r="G13" s="4">
        <v>98.5</v>
      </c>
      <c r="H13" s="4" cm="1">
        <f t="array" ref="H13">100/(1+B7)^A7 + SUM(F13/(1+$B$7:B7)^$A$7:A7)</f>
        <v>98.649467165083536</v>
      </c>
      <c r="I13" s="6" t="s">
        <v>6</v>
      </c>
    </row>
    <row r="14" spans="1:10" x14ac:dyDescent="0.25">
      <c r="A14" s="1">
        <v>8</v>
      </c>
      <c r="B14" s="5">
        <f t="shared" si="0"/>
        <v>3.1763192956286483E-2</v>
      </c>
      <c r="E14" s="1">
        <v>2</v>
      </c>
      <c r="F14" s="1">
        <v>0.125</v>
      </c>
      <c r="G14" s="4">
        <v>97.15625</v>
      </c>
      <c r="H14" s="4" cm="1">
        <f t="array" ref="H14">100/(1+B8)^A8 + SUM(F14/(1+$B$7:B8)^$A$7:A8)</f>
        <v>96.151992884173254</v>
      </c>
      <c r="I14" s="6" t="s">
        <v>15</v>
      </c>
    </row>
    <row r="15" spans="1:10" x14ac:dyDescent="0.25">
      <c r="A15" s="1">
        <v>9</v>
      </c>
      <c r="B15" s="5">
        <f t="shared" si="0"/>
        <v>3.2993727352090323E-2</v>
      </c>
      <c r="E15" s="1">
        <v>3</v>
      </c>
      <c r="F15" s="1">
        <v>0.625</v>
      </c>
      <c r="G15" s="4">
        <v>93.96875</v>
      </c>
      <c r="H15" s="4" cm="1">
        <f t="array" ref="H15">100/(1+B9)^A9 + SUM(F15/(1+$B$7:B9)^$A$7:A9)</f>
        <v>95.367856686762508</v>
      </c>
      <c r="I15" s="6" t="s">
        <v>14</v>
      </c>
    </row>
    <row r="16" spans="1:10" x14ac:dyDescent="0.25">
      <c r="A16" s="1">
        <v>10</v>
      </c>
      <c r="B16" s="5">
        <f t="shared" si="0"/>
        <v>3.3934235067850711E-2</v>
      </c>
      <c r="E16" s="1">
        <v>4</v>
      </c>
      <c r="F16" s="1">
        <v>0.125</v>
      </c>
      <c r="G16" s="4">
        <v>90.90625</v>
      </c>
      <c r="H16" s="4" cm="1">
        <f t="array" ref="H16">100/(1+B10)^A10 + SUM(F16/(1+$B$7:B10)^$A$7:A10)</f>
        <v>91.30579881735764</v>
      </c>
      <c r="I16" s="6" t="s">
        <v>13</v>
      </c>
    </row>
    <row r="17" spans="1:9" x14ac:dyDescent="0.25">
      <c r="A17" s="1">
        <v>11</v>
      </c>
      <c r="B17" s="5">
        <f t="shared" si="0"/>
        <v>3.4598100303821128E-2</v>
      </c>
      <c r="E17" s="1">
        <v>5</v>
      </c>
      <c r="F17" s="1">
        <v>0.375</v>
      </c>
      <c r="G17" s="4">
        <v>91.1875</v>
      </c>
      <c r="H17" s="4" cm="1">
        <f t="array" ref="H17">100/(1+B11)^A11 + SUM(F17/(1+$B$7:B11)^$A$7:A11)</f>
        <v>89.519465327603271</v>
      </c>
      <c r="I17" s="6" t="s">
        <v>12</v>
      </c>
    </row>
    <row r="18" spans="1:9" x14ac:dyDescent="0.25">
      <c r="A18" s="1">
        <v>12</v>
      </c>
      <c r="B18" s="5">
        <f t="shared" si="0"/>
        <v>3.5003533059986582E-2</v>
      </c>
      <c r="E18" s="1">
        <v>6</v>
      </c>
      <c r="F18" s="3">
        <v>0.125</v>
      </c>
      <c r="G18" s="4">
        <v>84.90625</v>
      </c>
      <c r="H18" s="4" cm="1">
        <f t="array" ref="H18">100/(1+B12)^A12 + SUM(F18/(1+$B$7:B12)^$A$7:A12)</f>
        <v>85.200438110116949</v>
      </c>
      <c r="I18" s="6" t="s">
        <v>11</v>
      </c>
    </row>
    <row r="19" spans="1:9" x14ac:dyDescent="0.25">
      <c r="A19" s="1">
        <v>13</v>
      </c>
      <c r="B19" s="5">
        <f t="shared" si="0"/>
        <v>3.517034944776265E-2</v>
      </c>
      <c r="E19" s="1">
        <v>7</v>
      </c>
      <c r="F19" s="3">
        <v>0.5</v>
      </c>
      <c r="G19" s="4">
        <v>84.09375</v>
      </c>
      <c r="H19" s="4" cm="1">
        <f t="array" ref="H19">100/(1+B13)^A13 + SUM(F19/(1+$B$7:B13)^$A$7:A13)</f>
        <v>84.335131682178712</v>
      </c>
      <c r="I19" s="6" t="s">
        <v>10</v>
      </c>
    </row>
    <row r="20" spans="1:9" x14ac:dyDescent="0.25">
      <c r="A20" s="1">
        <v>14</v>
      </c>
      <c r="B20" s="5">
        <f t="shared" si="0"/>
        <v>3.5118277317965477E-2</v>
      </c>
      <c r="E20" s="1">
        <v>8</v>
      </c>
      <c r="F20" s="3">
        <v>0.375</v>
      </c>
      <c r="G20" s="4">
        <v>79.96875</v>
      </c>
      <c r="H20" s="4" cm="1">
        <f t="array" ref="H20">100/(1+B14)^A14 + SUM(F20/(1+$B$7:B14)^$A$7:A14)</f>
        <v>80.528975925144834</v>
      </c>
      <c r="I20" s="6" t="s">
        <v>9</v>
      </c>
    </row>
    <row r="21" spans="1:9" x14ac:dyDescent="0.25">
      <c r="A21" s="1">
        <v>15</v>
      </c>
      <c r="B21" s="5">
        <f t="shared" si="0"/>
        <v>3.4866123448844065E-2</v>
      </c>
      <c r="E21" s="1">
        <v>9</v>
      </c>
      <c r="F21" s="3">
        <v>0.25</v>
      </c>
      <c r="G21" s="4">
        <v>77.0625</v>
      </c>
      <c r="H21" s="4" cm="1">
        <f t="array" ref="H21">100/(1+B15)^A15 + SUM(F21/(1+$B$7:B15)^$A$7:A15)</f>
        <v>76.626208807464195</v>
      </c>
      <c r="I21" s="6" t="s">
        <v>8</v>
      </c>
    </row>
    <row r="22" spans="1:9" x14ac:dyDescent="0.25">
      <c r="A22" s="1">
        <v>16</v>
      </c>
      <c r="B22" s="5">
        <f t="shared" si="0"/>
        <v>3.443141703104538E-2</v>
      </c>
      <c r="E22" s="1">
        <v>10</v>
      </c>
      <c r="F22" s="3">
        <v>4.25</v>
      </c>
      <c r="G22" s="4">
        <v>107.96875</v>
      </c>
      <c r="H22" s="4" cm="1">
        <f t="array" ref="H22">100/(1+B16)^A16 + SUM(F22/(1+$B$7:B16)^$A$7:A16)</f>
        <v>107.99965720583975</v>
      </c>
      <c r="I22" s="6" t="s">
        <v>7</v>
      </c>
    </row>
    <row r="23" spans="1:9" x14ac:dyDescent="0.25">
      <c r="A23" s="1">
        <v>17</v>
      </c>
      <c r="B23" s="5">
        <f t="shared" si="0"/>
        <v>3.3830308112643426E-2</v>
      </c>
    </row>
    <row r="24" spans="1:9" x14ac:dyDescent="0.25">
      <c r="A24" s="1">
        <v>18</v>
      </c>
      <c r="B24" s="5">
        <f t="shared" si="0"/>
        <v>3.3077595597351538E-2</v>
      </c>
    </row>
    <row r="25" spans="1:9" x14ac:dyDescent="0.25">
      <c r="A25" s="1">
        <v>19</v>
      </c>
      <c r="B25" s="5">
        <f t="shared" si="0"/>
        <v>3.2186815109549342E-2</v>
      </c>
    </row>
    <row r="26" spans="1:9" x14ac:dyDescent="0.25">
      <c r="A26" s="1">
        <v>20</v>
      </c>
      <c r="B26" s="5">
        <f t="shared" si="0"/>
        <v>3.1170349089754027E-2</v>
      </c>
    </row>
    <row r="27" spans="1:9" x14ac:dyDescent="0.25">
      <c r="A27" s="1">
        <v>21</v>
      </c>
      <c r="B27" s="5">
        <f t="shared" si="0"/>
        <v>3.0039539678784401E-2</v>
      </c>
    </row>
    <row r="28" spans="1:9" x14ac:dyDescent="0.25">
      <c r="A28" s="1">
        <v>22</v>
      </c>
      <c r="B28" s="5">
        <f t="shared" si="0"/>
        <v>2.8804795091977736E-2</v>
      </c>
    </row>
    <row r="29" spans="1:9" x14ac:dyDescent="0.25">
      <c r="A29" s="1">
        <v>23</v>
      </c>
      <c r="B29" s="5">
        <f t="shared" si="0"/>
        <v>2.7475685693115971E-2</v>
      </c>
    </row>
    <row r="30" spans="1:9" x14ac:dyDescent="0.25">
      <c r="A30" s="1">
        <v>24</v>
      </c>
      <c r="B30" s="5">
        <f t="shared" si="0"/>
        <v>2.6061028851351198E-2</v>
      </c>
    </row>
    <row r="31" spans="1:9" x14ac:dyDescent="0.25">
      <c r="A31" s="1">
        <v>25</v>
      </c>
      <c r="B31" s="5">
        <f t="shared" si="0"/>
        <v>2.4568963066032765E-2</v>
      </c>
    </row>
    <row r="32" spans="1:9" x14ac:dyDescent="0.25">
      <c r="A32" s="1">
        <v>26</v>
      </c>
      <c r="B32" s="5">
        <f t="shared" si="0"/>
        <v>2.3007012443534692E-2</v>
      </c>
    </row>
    <row r="33" spans="1:2" x14ac:dyDescent="0.25">
      <c r="A33" s="1">
        <v>27</v>
      </c>
      <c r="B33" s="5">
        <f t="shared" si="0"/>
        <v>2.1382142787960332E-2</v>
      </c>
    </row>
    <row r="34" spans="1:2" x14ac:dyDescent="0.25">
      <c r="A34" s="1">
        <v>28</v>
      </c>
      <c r="B34" s="5">
        <f t="shared" si="0"/>
        <v>1.9700810537168583E-2</v>
      </c>
    </row>
    <row r="35" spans="1:2" x14ac:dyDescent="0.25">
      <c r="A35" s="1">
        <v>29</v>
      </c>
      <c r="B35" s="5">
        <f t="shared" si="0"/>
        <v>1.7969005653441002E-2</v>
      </c>
    </row>
    <row r="36" spans="1:2" x14ac:dyDescent="0.25">
      <c r="A36" s="1">
        <v>30</v>
      </c>
      <c r="B36" s="5">
        <f t="shared" si="0"/>
        <v>1.6192289425811929E-2</v>
      </c>
    </row>
  </sheetData>
  <hyperlinks>
    <hyperlink ref="I22" r:id="rId1" xr:uid="{FC994EC2-EE93-499A-85AB-C7FD8C49F833}"/>
    <hyperlink ref="I21" r:id="rId2" xr:uid="{1E035387-9889-47CB-8982-4102A4D44971}"/>
    <hyperlink ref="I20" r:id="rId3" xr:uid="{331EF86A-E0F4-472A-B062-05DF314C6554}"/>
    <hyperlink ref="I19" r:id="rId4" xr:uid="{3768D65F-65A0-4A36-B037-62BAE0CB2A7E}"/>
    <hyperlink ref="I18" r:id="rId5" xr:uid="{ACB4D5E8-60A5-4C91-82CA-A780E4722514}"/>
    <hyperlink ref="I17" r:id="rId6" xr:uid="{B5466C74-B9A8-4AB9-B7AC-D7E512A06DEF}"/>
    <hyperlink ref="I16" r:id="rId7" xr:uid="{5C27331B-5B7F-47C1-83E8-4A9CC0D6BBF2}"/>
    <hyperlink ref="I15" r:id="rId8" xr:uid="{4821D1D7-69C5-4AF7-BED1-646800964A5D}"/>
    <hyperlink ref="I14" r:id="rId9" xr:uid="{5B659E64-482B-461A-8E5B-8F7985B6BD6D}"/>
    <hyperlink ref="I13" r:id="rId10" xr:uid="{5EB702EF-B4B7-4BBE-993C-F455B62C3DEF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Nelson_Siegel_Svensson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2022-11-16T10:35:01Z</dcterms:created>
  <dcterms:modified xsi:type="dcterms:W3CDTF">2022-11-20T15:15:53Z</dcterms:modified>
</cp:coreProperties>
</file>