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wy\Source\Repos\wy000000\achievementComputing\achievementComputing\bin\Debug\"/>
    </mc:Choice>
  </mc:AlternateContent>
  <xr:revisionPtr revIDLastSave="0" documentId="13_ncr:1_{6EA17C36-D190-4EA4-92DF-10B013A41669}" xr6:coauthVersionLast="47" xr6:coauthVersionMax="47" xr10:uidLastSave="{00000000-0000-0000-0000-000000000000}"/>
  <bookViews>
    <workbookView xWindow="-108" yWindow="-108" windowWidth="23256" windowHeight="12528" activeTab="1" xr2:uid="{00000000-000D-0000-FFFF-FFFF00000000}"/>
  </bookViews>
  <sheets>
    <sheet name="Sheet1" sheetId="6" r:id="rId1"/>
    <sheet name="达成度" sheetId="5" r:id="rId2"/>
  </sheets>
  <externalReferences>
    <externalReference r:id="rId3"/>
  </externalReferenc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<sst xmlns="http://schemas.openxmlformats.org/spreadsheetml/2006/main" count="51" uniqueCount="51">
  <si>
    <t>2020-2021-2学期《课程名称》达成度计算表</t>
  </si>
  <si>
    <t>指标点1-4. 能将数学、自然科学、工程基础和专业知识运用到信息安全复杂工程问题的表述中。（权重0.40）</t>
  </si>
  <si>
    <t>指标点2-1. 具备对信息安全复杂工程问题进行识别与判断，并结合专业知识进行有效分解与表达的能力。（权重0.20）</t>
  </si>
  <si>
    <t>指标点4-2. 就信息安全复杂工程问题，具备设计可行实验方案的能力。（权重0.30）</t>
  </si>
  <si>
    <t>课程目标1：掌握信息内容安全的定义及内涵；</t>
  </si>
  <si>
    <t>课程目标2：明确信息内容安全包含的知识体系；</t>
  </si>
  <si>
    <t>课程目标3：掌握网络信息内容获取技术；</t>
  </si>
  <si>
    <t>课程目标4：掌握对于不良网络信息内容进行识别和过滤的方法；</t>
  </si>
  <si>
    <t>课程目标5：具备识别并表述信息内容安全相关问题的能力；</t>
  </si>
  <si>
    <t>课程目标6：具备为解决实际信息内容安全问题进行方案设计与分析的能力。</t>
  </si>
  <si>
    <t>红色字体单元格的布局和所在的列不要动。不能重名。</t>
  </si>
  <si>
    <t>黑色标题的行和列可以增加或删除。</t>
  </si>
  <si>
    <t>淡蓝色区域和成绩表为预输入区域</t>
  </si>
  <si>
    <r xmlns="http://schemas.openxmlformats.org/spreadsheetml/2006/main">
      <t>保持绿色权重总和为1</t>
    </r>
    <r xmlns="http://schemas.openxmlformats.org/spreadsheetml/2006/main">
      <rPr>
        <sz val="9"/>
        <color rgb="FF00B050"/>
        <rFont val="宋体"/>
        <family val="3"/>
        <charset val="134"/>
      </rPr>
      <t>.</t>
    </r>
    <phoneticPr xmlns="http://schemas.openxmlformats.org/spreadsheetml/2006/main" fontId="9" type="noConversion"/>
  </si>
  <si>
    <t>黄色区域为计算结果</t>
  </si>
  <si>
    <t>下面的“课程目标达成度”和“指标点达成度”是一个百分比值。如89.078实际是89.078%，也即0.89078。</t>
  </si>
  <si>
    <t>课程目标</t>
  </si>
  <si>
    <t>课程目标1</t>
  </si>
  <si>
    <t>课程目标2</t>
  </si>
  <si>
    <t>课程目标3</t>
  </si>
  <si>
    <t>课程目标4</t>
  </si>
  <si>
    <t>课程目标5</t>
  </si>
  <si>
    <t>课程目标6</t>
  </si>
  <si>
    <t>作业</t>
  </si>
  <si>
    <t>实验报告</t>
  </si>
  <si>
    <t>实验操作</t>
  </si>
  <si>
    <t>课程报告</t>
  </si>
  <si>
    <t>课程目标总权重</t>
  </si>
  <si>
    <t>课程目标达成度</t>
  </si>
  <si>
    <t>指标点</t>
  </si>
  <si>
    <r xmlns="http://schemas.openxmlformats.org/spreadsheetml/2006/main">
      <t>指标点1</t>
    </r>
    <r xmlns="http://schemas.openxmlformats.org/spreadsheetml/2006/main">
      <rPr>
        <b/>
        <sz val="9"/>
        <rFont val="宋体"/>
        <family val="3"/>
        <charset val="134"/>
      </rPr>
      <t>-4</t>
    </r>
    <phoneticPr xmlns="http://schemas.openxmlformats.org/spreadsheetml/2006/main" fontId="5" type="noConversion"/>
  </si>
  <si>
    <r xmlns="http://schemas.openxmlformats.org/spreadsheetml/2006/main">
      <t>指标点2</t>
    </r>
    <r xmlns="http://schemas.openxmlformats.org/spreadsheetml/2006/main">
      <rPr>
        <b/>
        <sz val="9"/>
        <rFont val="宋体"/>
        <family val="3"/>
        <charset val="134"/>
      </rPr>
      <t>-1</t>
    </r>
    <phoneticPr xmlns="http://schemas.openxmlformats.org/spreadsheetml/2006/main" fontId="5" type="noConversion"/>
  </si>
  <si>
    <r xmlns="http://schemas.openxmlformats.org/spreadsheetml/2006/main">
      <t>指标点4</t>
    </r>
    <r xmlns="http://schemas.openxmlformats.org/spreadsheetml/2006/main">
      <rPr>
        <b/>
        <sz val="9"/>
        <rFont val="宋体"/>
        <family val="3"/>
        <charset val="134"/>
      </rPr>
      <t>-2</t>
    </r>
    <phoneticPr xmlns="http://schemas.openxmlformats.org/spreadsheetml/2006/main" fontId="5" type="noConversion"/>
  </si>
  <si>
    <t>指标点总权重</t>
  </si>
  <si>
    <t>指标点达成度</t>
  </si>
  <si>
    <t>指标点权重</t>
  </si>
  <si>
    <t>评价值</t>
  </si>
  <si>
    <t>`</t>
  </si>
  <si>
    <t>0.2版本支持单项成绩非百分制。</t>
  </si>
  <si>
    <t>下面的“满分”指每个考核项的满分或每小题的满分，是必须预先填写的。百分成绩会自动计算，不需要写。</t>
  </si>
  <si>
    <t>成绩表紧跟“平均成绩”单元格。不要有合并的单元格。计算指标点达成度要求成绩表中不包含不及格学生的成绩。</t>
  </si>
  <si>
    <t>百分成绩</t>
  </si>
  <si>
    <t>满分</t>
  </si>
  <si>
    <t>平均成绩</t>
  </si>
  <si>
    <t>学生姓名</t>
  </si>
  <si>
    <t>学号/工号</t>
  </si>
  <si>
    <t>章节测验</t>
  </si>
  <si>
    <t>线上签到</t>
  </si>
  <si>
    <t>线下签到</t>
  </si>
  <si>
    <t>签到100%</t>
  </si>
  <si>
    <t>综合成绩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</si>
</sst>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15">
    <font>
      <sz val="11"/>
      <color indexed="8"/>
      <name val="等线"/>
      <family val="2"/>
      <scheme val="minor"/>
    </font>
    <font>
      <sz val="11"/>
      <color indexed="8"/>
      <name val="微软雅黑"/>
      <family val="2"/>
    </font>
    <font>
      <sz val="11"/>
      <color indexed="8"/>
      <name val="微软雅黑"/>
      <family val="2"/>
    </font>
    <font>
      <sz val="16"/>
      <name val="宋体"/>
      <family val="3"/>
    </font>
    <font>
      <sz val="9"/>
      <name val="宋体"/>
      <family val="3"/>
    </font>
    <font>
      <b/>
      <sz val="9"/>
      <name val="宋体"/>
      <family val="3"/>
    </font>
    <font>
      <sz val="12"/>
      <name val="宋体"/>
      <family val="3"/>
    </font>
    <font>
      <sz val="9"/>
      <color indexed="8"/>
      <name val="Times New Roman"/>
      <family val="1"/>
    </font>
    <font>
      <sz val="10"/>
      <color indexed="8"/>
      <name val="Times New Roman"/>
      <family val="1"/>
    </font>
    <font>
      <sz val="9"/>
      <color rgb="FF00B050"/>
      <name val="宋体"/>
      <family val="3"/>
    </font>
    <font>
      <sz val="9"/>
      <color rgb="FFC00000"/>
      <name val="宋体"/>
      <family val="3"/>
    </font>
    <font>
      <b/>
      <sz val="9"/>
      <color rgb="FFFF0000"/>
      <name val="宋体"/>
      <family val="3"/>
    </font>
    <font>
      <b/>
      <sz val="9"/>
      <color rgb="FFFF0000"/>
      <name val="宋体"/>
      <family val="3"/>
    </font>
    <font>
      <sz val="9"/>
      <color theme="4" tint="-0.249977111117893"/>
      <name val="宋体"/>
      <family val="3"/>
    </font>
    <font>
      <sz val="9"/>
      <color theme="7" tint="-0.249977111117893"/>
      <name val="宋体"/>
      <family val="3"/>
    </font>
  </fonts>
  <fills count="5">
    <fill>
      <patternFill patternType="none"/>
    </fill>
    <fill>
      <patternFill patternType="gray125"/>
    </fill>
    <fill>
      <patternFill patternType="solid">
        <fgColor rgb="FFE2FADA"/>
      </patternFill>
    </fill>
    <fill>
      <patternFill patternType="solid">
        <fgColor rgb="FFFFFFDC"/>
      </patternFill>
    </fill>
    <fill>
      <patternFill patternType="solid">
        <fgColor rgb="FFDDEBF7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9">
    <xf numFmtId="0" applyNumberFormat="1" fontId="0" applyFont="1" fillId="0" applyFill="1" borderId="0" applyBorder="1" xfId="0" applyProtection="1" applyAlignment="1">
      <alignment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4" applyFont="1" fillId="0" applyFill="1" borderId="0" applyBorder="1" xfId="0" applyAlignment="1">
      <alignment horizontal="left" wrapText="1"/>
      <protection locked="0"/>
    </xf>
    <xf numFmtId="0" applyNumberFormat="1" fontId="4" applyFont="1" fillId="0" applyFill="1" borderId="0" applyBorder="1" xfId="0" applyProtection="1" applyAlignment="1">
      <alignment horizontal="right" wrapText="1"/>
    </xf>
    <xf numFmtId="0" applyNumberFormat="1" fontId="4" applyFont="1" fillId="0" applyFill="1" borderId="0" applyBorder="1" xfId="0" applyProtection="1" applyAlignment="1">
      <alignment horizontal="left" wrapText="1"/>
    </xf>
    <xf numFmtId="0" applyNumberFormat="1" fontId="6" applyFont="1" fillId="0" applyFill="1" borderId="0" applyBorder="1" xfId="0" applyProtection="1"/>
    <xf numFmtId="0" applyNumberFormat="1" fontId="3" applyFont="1" fillId="0" applyFill="1" borderId="0" applyBorder="1" xfId="0" applyProtection="1"/>
    <xf numFmtId="0" applyNumberFormat="1" fontId="4" applyFont="1" fillId="0" applyFill="1" borderId="0" applyBorder="1" xfId="0">
      <protection locked="0"/>
    </xf>
    <xf numFmtId="0" applyNumberFormat="1" fontId="5" applyFont="1" fillId="0" applyFill="1" borderId="0" applyBorder="1" xfId="0" applyProtection="1" applyAlignment="1">
      <alignment vertical="center" wrapText="1"/>
    </xf>
    <xf numFmtId="0" applyNumberFormat="1" fontId="4" applyFont="1" fillId="0" applyFill="1" borderId="0" applyBorder="1" xfId="0" applyProtection="1" applyAlignment="1">
      <alignment horizontal="right" vertical="center" wrapText="1"/>
    </xf>
    <xf numFmtId="0" applyNumberFormat="1" fontId="4" applyFont="1" fillId="0" applyFill="1" borderId="0" applyBorder="1" xfId="0" applyAlignment="1">
      <alignment horizontal="left" vertical="center" wrapText="1"/>
      <protection locked="0"/>
    </xf>
    <xf numFmtId="0" applyNumberFormat="1" fontId="0" applyFont="1" fillId="0" applyFill="1" borderId="0" applyBorder="1" xfId="0" applyProtection="1"/>
    <xf numFmtId="0" applyNumberFormat="1" fontId="8" applyFont="1" fillId="0" applyFill="1" borderId="0" applyBorder="1" xfId="0" applyProtection="1" applyAlignment="1">
      <alignment vertical="center"/>
    </xf>
    <xf numFmtId="0" applyNumberFormat="1" fontId="7" applyFont="1" fillId="0" applyFill="1" borderId="0" applyBorder="1" xfId="0" applyProtection="1" applyAlignment="1">
      <alignment horizontal="left" vertical="center"/>
    </xf>
    <xf numFmtId="1" applyNumberFormat="1" fontId="7" applyFont="1" fillId="0" applyFill="1" borderId="0" applyBorder="1" xfId="0" applyProtection="1" applyAlignment="1">
      <alignment horizontal="left" vertical="center"/>
    </xf>
    <xf numFmtId="0" applyNumberFormat="1" fontId="9" applyFont="1" fillId="0" applyFill="1" borderId="0" applyBorder="1" xfId="0" applyAlignment="1">
      <alignment horizontal="left"/>
      <protection locked="0"/>
    </xf>
    <xf numFmtId="0" applyNumberFormat="1" fontId="4" applyFont="1" fillId="0" applyFill="1" borderId="0" applyBorder="1" xfId="0" applyAlignment="1">
      <alignment horizontal="left" vertical="center"/>
      <protection locked="0"/>
    </xf>
    <xf numFmtId="0" applyNumberFormat="1" fontId="10" applyFont="1" fillId="0" applyFill="1" borderId="0" applyBorder="1" xfId="0">
      <protection locked="0"/>
    </xf>
    <xf numFmtId="0" applyNumberFormat="1" fontId="12" applyFont="1" fillId="0" applyFill="1" borderId="0" applyBorder="1" xfId="0" applyProtection="1" applyAlignment="1">
      <alignment horizontal="left" vertical="center" wrapText="1"/>
    </xf>
    <xf numFmtId="0" applyNumberFormat="1" fontId="4" applyFont="1" fillId="0" applyFill="1" borderId="0" applyBorder="1" xfId="0" applyProtection="1" applyAlignment="1">
      <alignment horizontal="left" vertical="center" wrapText="1"/>
    </xf>
    <xf numFmtId="0" applyNumberFormat="1" fontId="10" applyFont="1" fillId="0" applyFill="1" borderId="0" applyBorder="1" xfId="0" applyProtection="1" applyAlignment="1">
      <alignment horizontal="left"/>
    </xf>
    <xf numFmtId="0" applyNumberFormat="1" fontId="13" applyFont="1" fillId="0" applyFill="1" borderId="0" applyBorder="1" xfId="0" applyAlignment="1">
      <alignment horizontal="left"/>
      <protection locked="0"/>
    </xf>
    <xf numFmtId="0" applyNumberFormat="1" fontId="14" applyFont="1" fillId="0" applyFill="1" borderId="0" applyBorder="1" xfId="0" applyAlignment="1">
      <alignment horizontal="left"/>
      <protection locked="0"/>
    </xf>
    <xf numFmtId="0" applyNumberFormat="1" fontId="4" applyFont="1" fillId="0" applyFill="1" borderId="0" applyBorder="1" xfId="0" applyAlignment="1">
      <alignment horizontal="left"/>
      <protection locked="0"/>
    </xf>
    <xf numFmtId="0" applyNumberFormat="1" fontId="3" applyFont="1" fillId="0" applyFill="1" borderId="0" applyBorder="1" xfId="0" applyProtection="1" applyAlignment="1">
      <alignment horizontal="left" vertical="center"/>
    </xf>
    <xf numFmtId="0" applyNumberFormat="1" fontId="2" applyFont="1" fillId="0" applyFill="1" borderId="1" applyBorder="1" xfId="0" applyProtection="1" applyAlignment="1">
      <alignment horizontal="center" vertical="center" wrapText="1"/>
    </xf>
    <xf numFmtId="0" applyNumberFormat="1" fontId="1" applyFont="1" fillId="0" applyFill="1" borderId="1" applyBorder="1" xfId="0" applyProtection="1" applyAlignment="1">
      <alignment horizontal="center" vertical="center" wrapText="1"/>
    </xf>
    <xf numFmtId="1" applyNumberFormat="1" fontId="1" applyFont="1" fillId="0" applyFill="1" borderId="1" applyBorder="1" xfId="0" applyProtection="1" applyAlignment="1">
      <alignment horizontal="left" vertical="center"/>
    </xf>
    <xf numFmtId="1" applyNumberFormat="1" fontId="2" applyFont="1" fillId="0" applyFill="1" borderId="1" applyBorder="1" xfId="0" applyProtection="1" applyAlignment="1">
      <alignment horizontal="left" vertical="center"/>
    </xf>
    <xf numFmtId="0" applyNumberFormat="1" fontId="2" applyFont="1" fillId="0" applyFill="1" borderId="1" applyBorder="1" xfId="0" applyProtection="1" applyAlignment="1">
      <alignment horizontal="left" vertical="center"/>
    </xf>
    <xf numFmtId="0" applyNumberFormat="1" fontId="0" applyFont="1" fillId="0" applyFill="1" borderId="1" applyBorder="1" xfId="0" applyProtection="1"/>
    <xf numFmtId="0" applyNumberFormat="1" fontId="11" applyFont="1" fillId="0" applyFill="1" borderId="0" applyBorder="1" xfId="0" applyProtection="1" applyAlignment="1">
      <alignment horizontal="left" wrapText="1"/>
    </xf>
    <xf numFmtId="0" applyNumberFormat="1" fontId="0" applyFont="1" fillId="0" applyFill="1" borderId="0" applyBorder="1" xfId="0" applyProtection="1" applyAlignment="1">
      <alignment horizontal="center" vertical="center"/>
    </xf>
    <xf numFmtId="0" applyNumberFormat="1" fontId="4" applyFont="1" fillId="0" applyFill="1" borderId="0" applyBorder="1" xfId="0" applyProtection="1" applyAlignment="1">
      <alignment horizontal="left"/>
    </xf>
    <xf numFmtId="0" applyNumberFormat="1" fontId="11" applyFont="1" fillId="0" applyFill="1" borderId="1" applyBorder="1" xfId="0" applyProtection="1" applyAlignment="1">
      <alignment horizontal="left" vertical="center" wrapText="1"/>
    </xf>
    <xf numFmtId="0" applyNumberFormat="1" fontId="5" applyFont="1" fillId="0" applyFill="1" borderId="1" applyBorder="1" xfId="0" applyProtection="1" applyAlignment="1">
      <alignment horizontal="left" vertical="center" wrapText="1"/>
    </xf>
    <xf numFmtId="0" applyNumberFormat="1" fontId="12" applyFont="1" fillId="0" applyFill="1" borderId="1" applyBorder="1" xfId="0" applyProtection="1" applyAlignment="1">
      <alignment horizontal="left" vertical="center" wrapText="1"/>
    </xf>
    <xf numFmtId="0" applyNumberFormat="1" fontId="4" applyFont="1" fillId="4" applyFill="1" borderId="1" applyBorder="1" xfId="0" applyAlignment="1">
      <alignment horizontal="left" vertical="center" wrapText="1"/>
      <protection locked="0"/>
    </xf>
    <xf numFmtId="0" applyNumberFormat="1" fontId="4" applyFont="1" fillId="4" applyFill="1" borderId="1" applyBorder="1" xfId="0" applyProtection="1" applyAlignment="1">
      <alignment horizontal="left" vertical="center" wrapText="1"/>
    </xf>
    <xf numFmtId="0" applyNumberFormat="1" fontId="4" applyFont="1" fillId="2" applyFill="1" borderId="1" applyBorder="1" xfId="0" applyProtection="1" applyAlignment="1">
      <alignment horizontal="left" vertical="center" wrapText="1"/>
    </xf>
    <xf numFmtId="176" applyNumberFormat="1" fontId="4" applyFont="1" fillId="3" applyFill="1" borderId="1" applyBorder="1" xfId="0" applyProtection="1" applyAlignment="1">
      <alignment horizontal="left" vertical="center" wrapText="1"/>
    </xf>
    <xf numFmtId="0" applyNumberFormat="1" fontId="12" applyFont="1" fillId="0" applyFill="1" borderId="1" applyBorder="1" xfId="0" applyProtection="1" applyAlignment="1">
      <alignment horizontal="left" vertical="center"/>
    </xf>
    <xf numFmtId="0" applyNumberFormat="1" fontId="5" applyFont="1" fillId="0" applyFill="1" borderId="1" applyBorder="1" xfId="0" applyProtection="1" applyAlignment="1">
      <alignment horizontal="left" vertical="center"/>
    </xf>
    <xf numFmtId="0" applyNumberFormat="1" fontId="4" applyFont="1" fillId="4" applyFill="1" borderId="1" applyBorder="1" xfId="0" applyProtection="1" applyAlignment="1">
      <alignment horizontal="left" vertical="center"/>
    </xf>
    <xf numFmtId="0" applyNumberFormat="1" fontId="4" applyFont="1" fillId="2" applyFill="1" borderId="1" applyBorder="1" xfId="0" applyProtection="1" applyAlignment="1">
      <alignment horizontal="left" vertical="center"/>
    </xf>
    <xf numFmtId="176" applyNumberFormat="1" fontId="4" applyFont="1" fillId="3" applyFill="1" borderId="1" applyBorder="1" xfId="0" applyProtection="1" applyAlignment="1">
      <alignment horizontal="left" vertical="center"/>
    </xf>
    <xf numFmtId="0" applyNumberFormat="1" fontId="12" applyFont="1" fillId="0" applyFill="1" borderId="1" applyBorder="1" xfId="0" applyProtection="1" applyAlignment="1">
      <alignment horizontal="left" wrapText="1"/>
    </xf>
    <xf numFmtId="176" applyNumberFormat="1" fontId="4" applyFont="1" fillId="3" applyFill="1" borderId="1" applyBorder="1" xfId="0" applyProtection="1" applyAlignment="1">
      <alignment horizontal="center" vertical="center" wrapText="1"/>
    </xf>
    <xf numFmtId="176" applyNumberFormat="1" fontId="0" applyFont="1" fillId="3" applyFill="1" borderId="1" applyBorder="1" xfId="0" applyProtection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DDEBF7"/>
      <color rgb="FFD7E3FF"/>
      <color rgb="FFE1EAFF"/>
      <color rgb="FFEBF1FF"/>
      <color rgb="FFEBF0FF"/>
      <color rgb="FFE1E8FF"/>
      <color rgb="FFEBF5FF"/>
      <color rgb="FFE7F2FF"/>
      <color rgb="FFE7EEFF"/>
      <color rgb="FFE7E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r>
              <a:rPr lang="zh-CN" altLang="en-US"/>
              <a:t>课程目标</a:t>
            </a:r>
            <a:r>
              <a:rPr lang="zh-CN"/>
              <a:t>达成度柱形图</a:t>
            </a:r>
          </a:p>
        </c:rich>
      </c:tx>
      <c:layout>
        <c:manualLayout>
          <c:xMode val="edge"/>
          <c:yMode val="edge"/>
          <c:x val="0.3226011673913895"/>
          <c:y val="2.20021875140762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16562350620528"/>
          <c:y val="0.2516848131777511"/>
          <c:w val="0.77569410322775167"/>
          <c:h val="0.477603967554569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达成度!$B$21:$G$21</c:f>
              <c:strCache>
                <c:ptCount val="6"/>
                <c:pt idx="0">
                  <c:v>课程目标1</c:v>
                </c:pt>
                <c:pt idx="1">
                  <c:v>课程目标2</c:v>
                </c:pt>
                <c:pt idx="2">
                  <c:v>课程目标3</c:v>
                </c:pt>
                <c:pt idx="3">
                  <c:v>课程目标4</c:v>
                </c:pt>
                <c:pt idx="4">
                  <c:v>课程目标5</c:v>
                </c:pt>
                <c:pt idx="5">
                  <c:v>课程目标6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[1]达成度!$B$7:$G$7</c:f>
              <c:strCache>
                <c:ptCount val="6"/>
                <c:pt idx="0">
                  <c:v>课程目标1</c:v>
                </c:pt>
                <c:pt idx="1">
                  <c:v>课程目标2</c:v>
                </c:pt>
                <c:pt idx="2">
                  <c:v>课程目标3</c:v>
                </c:pt>
                <c:pt idx="3">
                  <c:v>课程目标4</c:v>
                </c:pt>
                <c:pt idx="4">
                  <c:v>课程目标5</c:v>
                </c:pt>
                <c:pt idx="5">
                  <c:v>课程目标6</c:v>
                </c:pt>
              </c:strCache>
            </c:strRef>
          </c:cat>
          <c:val>
            <c:numRef>
              <c:f>达成度!$B$27:$G$27</c:f>
              <c:numCache>
                <c:formatCode>0.000_ 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8-4FCE-BA8C-509443B17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1995071"/>
        <c:axId val="1"/>
      </c:barChart>
      <c:catAx>
        <c:axId val="1541995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en-US"/>
                  <a:t>课程目标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7300715819613454"/>
              <c:y val="0.88709673438155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en-US"/>
                  <a:t>课程目标</a:t>
                </a:r>
                <a:r>
                  <a:rPr lang="zh-CN"/>
                  <a:t>达成度</a:t>
                </a:r>
              </a:p>
            </c:rich>
          </c:tx>
          <c:layout>
            <c:manualLayout>
              <c:xMode val="edge"/>
              <c:yMode val="edge"/>
              <c:x val="2.1012821158549209E-2"/>
              <c:y val="0.251684813177751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541995071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r>
              <a:rPr lang="zh-CN" altLang="en-US"/>
              <a:t>毕业指标点</a:t>
            </a:r>
            <a:r>
              <a:rPr lang="zh-CN"/>
              <a:t>达成度柱形图</a:t>
            </a:r>
          </a:p>
        </c:rich>
      </c:tx>
      <c:layout>
        <c:manualLayout>
          <c:xMode val="edge"/>
          <c:yMode val="edge"/>
          <c:x val="0.3226011673913895"/>
          <c:y val="2.20021875140762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68747269734828"/>
          <c:y val="0.24435075067305903"/>
          <c:w val="0.75898491356539111"/>
          <c:h val="0.49960615506864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[1]达成度!$B$14:$D$14</c:f>
              <c:strCache>
                <c:ptCount val="3"/>
                <c:pt idx="0">
                  <c:v>指标点1-4</c:v>
                </c:pt>
                <c:pt idx="1">
                  <c:v>指标点2-1</c:v>
                </c:pt>
                <c:pt idx="2">
                  <c:v>指标点4-2</c:v>
                </c:pt>
              </c:strCache>
            </c:strRef>
          </c:cat>
          <c:val>
            <c:numRef>
              <c:f>达成度!$B$37:$D$37</c:f>
              <c:numCache>
                <c:formatCode>0.000_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F-475C-BE97-F6BB87109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1995071"/>
        <c:axId val="1"/>
      </c:barChart>
      <c:catAx>
        <c:axId val="1541995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zh-CN" sz="900" b="0" i="0" u="none" strike="noStrike" baseline="0">
                    <a:effectLst/>
                  </a:rPr>
                  <a:t>毕业指标点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7300715819613454"/>
              <c:y val="0.88709673438155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zh-CN" sz="900" b="0" i="0" u="none" strike="noStrike" baseline="0">
                    <a:effectLst/>
                  </a:rPr>
                  <a:t>毕业指标点</a:t>
                </a:r>
                <a:r>
                  <a:rPr lang="zh-CN"/>
                  <a:t>达成度</a:t>
                </a:r>
              </a:p>
            </c:rich>
          </c:tx>
          <c:layout>
            <c:manualLayout>
              <c:xMode val="edge"/>
              <c:yMode val="edge"/>
              <c:x val="1.8169892942486665E-2"/>
              <c:y val="0.22234856315898285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541995071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22861</xdr:colOff>
      <xdr:row>20</xdr:row>
      <xdr:rowOff>9524</xdr:rowOff>
    </xdr:from>
    <xdr:to>
      <xdr:col>18</xdr:col>
      <xdr:colOff>601980</xdr:colOff>
      <xdr:row>29</xdr:row>
      <xdr:rowOff>167640</xdr:rowOff>
    </xdr:to>
    <xdr:graphicFrame macro="">
      <xdr:nvGraphicFramePr>
        <xdr:cNvPr id="2" name="图表 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22861</xdr:colOff>
      <xdr:row>31</xdr:row>
      <xdr:rowOff>11429</xdr:rowOff>
    </xdr:from>
    <xdr:to>
      <xdr:col>18</xdr:col>
      <xdr:colOff>152401</xdr:colOff>
      <xdr:row>45</xdr:row>
      <xdr:rowOff>91440</xdr:rowOff>
    </xdr:to>
    <xdr:graphicFrame macro="">
      <xdr:nvGraphicFramePr>
        <xdr:cNvPr id="3" name="图表 4">
          <a:extLst>
            <a:ext uri="{FF2B5EF4-FFF2-40B4-BE49-F238E27FC236}">
              <a16:creationId xmlns:a16="http://schemas.microsoft.com/office/drawing/2014/main" id="{4BABD8C7-417F-471E-ADFC-B2FF8BBDC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/Users/ywu/OneDrive/&#27743;&#33487;&#22823;&#23398;/&#35838;&#31243;/&#20449;&#24687;&#20869;&#23481;&#23433;&#20840;/2019/&#25104;&#32489;2019&#36798;&#25104;&#24230;%20&#2603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作业"/>
      <sheetName val="实验"/>
      <sheetName val="点名"/>
      <sheetName val="达成度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B7" t="str">
            <v>课程目标1</v>
          </cell>
          <cell r="C7" t="str">
            <v>课程目标2</v>
          </cell>
          <cell r="D7" t="str">
            <v>课程目标3</v>
          </cell>
          <cell r="E7" t="str">
            <v>课程目标4</v>
          </cell>
          <cell r="F7" t="str">
            <v>课程目标5</v>
          </cell>
          <cell r="G7" t="str">
            <v>课程目标6</v>
          </cell>
        </row>
        <row r="14">
          <cell r="B14" t="str">
            <v>指标点1-4</v>
          </cell>
          <cell r="C14" t="str">
            <v>指标点2-1</v>
          </cell>
          <cell r="D14" t="str">
            <v>指标点4-2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Views>
    <sheetView workbookViewId="0">
      <selection activeCell="H22" sqref="H22"/>
    </sheetView>
  </sheetViews>
  <sheetFormatPr defaultRowHeight="13.8" x14ac:dyDescent="0.25"/>
  <sheetData/>
  <phoneticPr fontId="0" type="noConversion"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9"/>
  <sheetViews>
    <sheetView tabSelected="1" topLeftCell="A34" workbookViewId="0">
      <selection activeCell="J45" sqref="J45"/>
    </sheetView>
  </sheetViews>
  <sheetFormatPr defaultRowHeight="13.8" x14ac:dyDescent="0.25"/>
  <cols>
    <col min="1" max="1" width="13.44140625" customWidth="1" style="11"/>
    <col min="2" max="2" width="14.5546875" customWidth="1" style="11"/>
    <col min="3" max="3" width="8.88671875" customWidth="1" style="11"/>
    <col min="4" max="4" bestFit="1" width="11.109375" customWidth="1" style="11"/>
    <col min="5" max="5" width="8.88671875" customWidth="1" style="11"/>
    <col min="6" max="6" bestFit="1" width="10.77734375" customWidth="1" style="11"/>
    <col min="7" max="7" width="8.88671875" customWidth="1" style="11"/>
    <col min="8" max="8" width="8.88671875" customWidth="1" style="11"/>
    <col min="9" max="9" width="8.88671875" customWidth="1" style="11"/>
    <col min="10" max="10" width="8.88671875" customWidth="1" style="11"/>
    <col min="11" max="11" width="8.88671875" customWidth="1" style="11"/>
    <col min="12" max="12" width="8.88671875" customWidth="1" style="11"/>
    <col min="13" max="13" width="8.88671875" customWidth="1" style="11"/>
    <col min="14" max="14" width="8.88671875" customWidth="1" style="11"/>
    <col min="15" max="15" width="8.88671875" customWidth="1" style="11"/>
    <col min="16" max="16" width="8.88671875" customWidth="1" style="11"/>
    <col min="17" max="17" width="8.88671875" customWidth="1" style="11"/>
    <col min="18" max="18" width="8.88671875" customWidth="1" style="11"/>
    <col min="19" max="53" width="8.88671875" customWidth="1" style="11"/>
    <col min="54" max="16384" width="8.88671875" customWidth="1" style="11"/>
  </cols>
  <sheetData>
    <row r="1" ht="20.4">
      <c r="A1" s="24" t="s">
        <v>0</v>
      </c>
      <c r="B1" s="6"/>
      <c r="C1" s="6"/>
      <c r="D1" s="6"/>
      <c r="E1" s="6"/>
      <c r="F1" s="6"/>
      <c r="G1" s="6"/>
      <c r="H1" s="6"/>
    </row>
    <row r="2" ht="7.5" customHeight="1">
      <c r="A2" s="6"/>
      <c r="B2" s="6"/>
      <c r="C2" s="6"/>
      <c r="D2" s="6"/>
      <c r="E2" s="6"/>
      <c r="F2" s="6"/>
      <c r="G2" s="6"/>
      <c r="H2" s="6"/>
    </row>
    <row r="3">
      <c r="A3" s="16" t="s">
        <v>1</v>
      </c>
      <c r="B3" s="16"/>
      <c r="C3" s="16"/>
      <c r="D3" s="16"/>
      <c r="E3" s="16"/>
      <c r="F3" s="16"/>
      <c r="G3" s="16"/>
      <c r="H3" s="16"/>
      <c r="I3" s="16"/>
      <c r="J3" s="7"/>
    </row>
    <row r="4">
      <c r="A4" s="16" t="s">
        <v>2</v>
      </c>
      <c r="B4" s="16"/>
      <c r="C4" s="16"/>
      <c r="D4" s="16"/>
      <c r="E4" s="16"/>
      <c r="F4" s="16"/>
      <c r="G4" s="16"/>
      <c r="H4" s="16"/>
      <c r="I4" s="16"/>
      <c r="J4" s="7"/>
    </row>
    <row r="5">
      <c r="A5" s="16" t="s">
        <v>3</v>
      </c>
      <c r="B5" s="16"/>
      <c r="C5" s="16"/>
      <c r="D5" s="16"/>
      <c r="E5" s="16"/>
      <c r="F5" s="16"/>
      <c r="G5" s="16"/>
      <c r="H5" s="16"/>
      <c r="I5" s="16"/>
      <c r="J5" s="7"/>
    </row>
    <row r="6">
      <c r="A6" s="16"/>
      <c r="B6" s="16"/>
      <c r="C6" s="16"/>
      <c r="D6" s="16"/>
      <c r="E6" s="16"/>
      <c r="F6" s="16"/>
      <c r="G6" s="16"/>
      <c r="H6" s="16"/>
      <c r="I6" s="16"/>
      <c r="J6" s="7"/>
    </row>
    <row r="7">
      <c r="A7" s="16" t="s">
        <v>4</v>
      </c>
      <c r="B7" s="16"/>
      <c r="C7" s="16"/>
      <c r="D7" s="16"/>
      <c r="E7" s="16"/>
      <c r="F7" s="16"/>
      <c r="G7" s="16"/>
      <c r="H7" s="16"/>
      <c r="I7" s="16"/>
      <c r="J7" s="7"/>
    </row>
    <row r="8">
      <c r="A8" s="16" t="s">
        <v>5</v>
      </c>
      <c r="B8" s="16"/>
      <c r="C8" s="16"/>
      <c r="D8" s="16"/>
      <c r="E8" s="16"/>
      <c r="F8" s="16"/>
      <c r="G8" s="16"/>
      <c r="H8" s="16"/>
      <c r="I8" s="16"/>
      <c r="J8" s="7"/>
    </row>
    <row r="9">
      <c r="A9" s="16" t="s">
        <v>6</v>
      </c>
      <c r="B9" s="16"/>
      <c r="C9" s="16"/>
      <c r="D9" s="16"/>
      <c r="E9" s="16"/>
      <c r="F9" s="16"/>
      <c r="G9" s="16"/>
      <c r="H9" s="16"/>
      <c r="I9" s="16"/>
      <c r="J9" s="7"/>
    </row>
    <row r="10">
      <c r="A10" s="16" t="s">
        <v>7</v>
      </c>
      <c r="B10" s="16"/>
      <c r="C10" s="16"/>
      <c r="D10" s="16"/>
      <c r="E10" s="16"/>
      <c r="F10" s="16"/>
      <c r="G10" s="16"/>
      <c r="H10" s="16"/>
      <c r="I10" s="16"/>
      <c r="J10" s="7"/>
    </row>
    <row r="11">
      <c r="A11" s="16" t="s">
        <v>8</v>
      </c>
      <c r="B11" s="16"/>
      <c r="C11" s="16"/>
      <c r="D11" s="16"/>
      <c r="E11" s="16"/>
      <c r="F11" s="16"/>
      <c r="G11" s="16"/>
      <c r="H11" s="16"/>
      <c r="I11" s="16"/>
      <c r="J11" s="7"/>
    </row>
    <row r="12">
      <c r="A12" s="16" t="s">
        <v>9</v>
      </c>
      <c r="B12" s="16"/>
      <c r="C12" s="16"/>
      <c r="D12" s="16"/>
      <c r="E12" s="16"/>
      <c r="F12" s="16"/>
      <c r="G12" s="16"/>
      <c r="H12" s="16"/>
      <c r="I12" s="16"/>
      <c r="J12" s="7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7"/>
    </row>
    <row r="14">
      <c r="A14" s="17" t="s">
        <v>10</v>
      </c>
      <c r="B14" s="16"/>
      <c r="C14" s="16"/>
      <c r="D14" s="16"/>
      <c r="E14" s="16"/>
      <c r="F14" s="16"/>
      <c r="G14" s="16"/>
      <c r="H14" s="16"/>
      <c r="I14" s="16"/>
      <c r="J14" s="7"/>
    </row>
    <row r="15">
      <c r="A15" s="23" t="s">
        <v>11</v>
      </c>
      <c r="B15" s="16"/>
      <c r="C15" s="16"/>
      <c r="D15" s="16"/>
      <c r="E15" s="16"/>
      <c r="F15" s="16"/>
      <c r="G15" s="16"/>
      <c r="H15" s="16"/>
      <c r="I15" s="16"/>
      <c r="J15" s="7"/>
    </row>
    <row r="16">
      <c r="A16" s="21" t="s">
        <v>12</v>
      </c>
      <c r="B16" s="16"/>
      <c r="C16" s="16"/>
      <c r="D16" s="16"/>
      <c r="E16" s="16"/>
      <c r="F16" s="16"/>
      <c r="G16" s="16"/>
      <c r="H16" s="16"/>
      <c r="I16" s="16"/>
      <c r="J16" s="7"/>
    </row>
    <row r="17">
      <c r="A17" s="15" t="s">
        <v>13</v>
      </c>
      <c r="B17" s="16"/>
      <c r="C17" s="16"/>
      <c r="D17" s="16"/>
      <c r="E17" s="16"/>
      <c r="F17" s="16"/>
      <c r="G17" s="16"/>
      <c r="H17" s="16"/>
      <c r="I17" s="16"/>
      <c r="J17" s="7"/>
    </row>
    <row r="18">
      <c r="A18" s="22" t="s">
        <v>14</v>
      </c>
      <c r="B18" s="16"/>
      <c r="C18" s="16"/>
      <c r="D18" s="16"/>
      <c r="E18" s="16"/>
      <c r="F18" s="16"/>
      <c r="G18" s="16"/>
      <c r="H18" s="16"/>
      <c r="I18" s="16"/>
      <c r="J18" s="7"/>
    </row>
    <row r="19">
      <c r="A19" s="22"/>
      <c r="B19" s="16"/>
      <c r="C19" s="16"/>
      <c r="D19" s="16"/>
      <c r="E19" s="16"/>
      <c r="F19" s="16"/>
      <c r="G19" s="16"/>
      <c r="H19" s="16"/>
      <c r="I19" s="16"/>
      <c r="J19" s="7"/>
    </row>
    <row r="20">
      <c r="A20" s="20" t="s">
        <v>15</v>
      </c>
      <c r="B20" s="16"/>
      <c r="C20" s="16"/>
      <c r="D20" s="16"/>
      <c r="E20" s="16"/>
      <c r="F20" s="16"/>
      <c r="G20" s="16"/>
      <c r="H20" s="16"/>
      <c r="I20" s="16"/>
      <c r="J20" s="7"/>
    </row>
    <row r="21">
      <c r="A21" s="34" t="s">
        <v>16</v>
      </c>
      <c r="B21" s="35" t="s">
        <v>17</v>
      </c>
      <c r="C21" s="35" t="s">
        <v>18</v>
      </c>
      <c r="D21" s="35" t="s">
        <v>19</v>
      </c>
      <c r="E21" s="35" t="s">
        <v>20</v>
      </c>
      <c r="F21" s="35" t="s">
        <v>21</v>
      </c>
      <c r="G21" s="35" t="s">
        <v>22</v>
      </c>
      <c r="H21" s="7"/>
      <c r="I21" s="7"/>
      <c r="J21" s="7"/>
    </row>
    <row r="22">
      <c r="A22" s="35" t="s">
        <v>23</v>
      </c>
      <c r="B22" s="37">
        <v>0.5</v>
      </c>
      <c r="C22" s="37">
        <v>0.5</v>
      </c>
      <c r="D22" s="37">
        <v>0.2</v>
      </c>
      <c r="E22" s="37">
        <v>0.2</v>
      </c>
      <c r="F22" s="37">
        <v>0.15</v>
      </c>
      <c r="G22" s="37">
        <v>0.1</v>
      </c>
      <c r="H22" s="7"/>
      <c r="I22" s="7"/>
      <c r="J22" s="7"/>
    </row>
    <row r="23">
      <c r="A23" s="35" t="s">
        <v>24</v>
      </c>
      <c r="B23" s="38">
        <v>0.2</v>
      </c>
      <c r="C23" s="38">
        <v>0.2</v>
      </c>
      <c r="D23" s="38">
        <v>0.3</v>
      </c>
      <c r="E23" s="37">
        <v>0.3</v>
      </c>
      <c r="F23" s="37">
        <v>0.3</v>
      </c>
      <c r="G23" s="37">
        <v>0.3</v>
      </c>
    </row>
    <row r="24">
      <c r="A24" s="35" t="s">
        <v>25</v>
      </c>
      <c r="B24" s="38">
        <v>0.1</v>
      </c>
      <c r="C24" s="38">
        <v>0.1</v>
      </c>
      <c r="D24" s="38">
        <v>0.4</v>
      </c>
      <c r="E24" s="37">
        <v>0.3</v>
      </c>
      <c r="F24" s="37">
        <v>0.15</v>
      </c>
      <c r="G24" s="37">
        <v>0.3</v>
      </c>
    </row>
    <row r="25">
      <c r="A25" s="35" t="s">
        <v>26</v>
      </c>
      <c r="B25" s="38">
        <v>0.2</v>
      </c>
      <c r="C25" s="38">
        <v>0.2</v>
      </c>
      <c r="D25" s="38">
        <v>0.1</v>
      </c>
      <c r="E25" s="37">
        <v>0.2</v>
      </c>
      <c r="F25" s="37">
        <v>0.4</v>
      </c>
      <c r="G25" s="37">
        <v>0.3</v>
      </c>
    </row>
    <row r="26">
      <c r="A26" s="36" t="s">
        <v>27</v>
      </c>
      <c r="B26" s="39">
        <f>SUM(B22:B25)</f>
        <v>1</v>
      </c>
      <c r="C26" s="39">
        <f>SUM(C22:C25)</f>
        <v>1</v>
      </c>
      <c r="D26" s="39">
        <f>SUM(D22:D25)</f>
        <v>1</v>
      </c>
      <c r="E26" s="39">
        <f>SUM(E22:E25)</f>
        <v>1</v>
      </c>
      <c r="F26" s="39">
        <f>SUM(F22:F25)</f>
        <v>1</v>
      </c>
      <c r="G26" s="39">
        <f>SUM(G22:G25)</f>
        <v>1</v>
      </c>
    </row>
    <row r="27">
      <c r="A27" s="36" t="s">
        <v>28</v>
      </c>
      <c r="B27" s="40">
        <f>B22*$D$44+B23*$H$44+B24*$I$44+B25*$J$44</f>
      </c>
      <c r="C27" s="40">
        <f>C22*$D$44+C23*$H$44+C24*$I$44+C25*$J$44</f>
      </c>
      <c r="D27" s="40">
        <f>D22*$D$44+D23*$H$44+D24*$I$44+D25*$J$44</f>
      </c>
      <c r="E27" s="40">
        <f>E22*$D$44+E23*$H$44+E24*$I$44+E25*$J$44</f>
      </c>
      <c r="F27" s="40">
        <f>F22*$D$44+F23*$H$44+F24*$I$44+F25*$J$44</f>
      </c>
      <c r="G27" s="40">
        <f>G22*$D$44+G23*$H$44+G24*$I$44+G25*$J$44</f>
      </c>
    </row>
    <row r="28">
      <c r="A28" s="8"/>
      <c r="B28" s="9"/>
      <c r="C28" s="9"/>
      <c r="D28" s="9"/>
      <c r="E28" s="10"/>
      <c r="F28" s="10"/>
      <c r="G28" s="10"/>
    </row>
    <row r="29">
      <c r="A29" s="41" t="s">
        <v>29</v>
      </c>
      <c r="B29" s="42" t="s">
        <v>30</v>
      </c>
      <c r="C29" s="42" t="s">
        <v>31</v>
      </c>
      <c r="D29" s="42" t="s">
        <v>32</v>
      </c>
      <c r="E29" s="3"/>
      <c r="F29" s="2"/>
      <c r="G29" s="2"/>
    </row>
    <row r="30">
      <c r="A30" s="42" t="s">
        <v>17</v>
      </c>
      <c r="B30" s="43">
        <v>0.25</v>
      </c>
      <c r="C30" s="43">
        <v>0.1</v>
      </c>
      <c r="D30" s="43">
        <v>0.1</v>
      </c>
      <c r="E30" s="3"/>
      <c r="F30" s="2"/>
      <c r="G30" s="2"/>
      <c r="H30" s="2"/>
    </row>
    <row r="31">
      <c r="A31" s="42" t="s">
        <v>18</v>
      </c>
      <c r="B31" s="43">
        <v>0.25</v>
      </c>
      <c r="C31" s="43">
        <v>0.1</v>
      </c>
      <c r="D31" s="43">
        <v>0.1</v>
      </c>
      <c r="E31" s="3"/>
      <c r="F31" s="2"/>
      <c r="H31" s="2"/>
    </row>
    <row r="32">
      <c r="A32" s="42" t="s">
        <v>19</v>
      </c>
      <c r="B32" s="43">
        <v>0.1</v>
      </c>
      <c r="C32" s="43">
        <v>0.2</v>
      </c>
      <c r="D32" s="43">
        <v>0.25</v>
      </c>
      <c r="E32" s="3"/>
      <c r="F32" s="2"/>
      <c r="H32" s="2"/>
    </row>
    <row r="33">
      <c r="A33" s="42" t="s">
        <v>20</v>
      </c>
      <c r="B33" s="43">
        <v>0.1</v>
      </c>
      <c r="C33" s="43">
        <v>0.2</v>
      </c>
      <c r="D33" s="43">
        <v>0.25</v>
      </c>
      <c r="E33" s="3"/>
      <c r="F33" s="2"/>
      <c r="H33" s="2"/>
    </row>
    <row r="34">
      <c r="A34" s="42" t="s">
        <v>21</v>
      </c>
      <c r="B34" s="43">
        <v>0.3</v>
      </c>
      <c r="C34" s="43"/>
      <c r="D34" s="43"/>
      <c r="E34" s="3"/>
      <c r="F34" s="2"/>
      <c r="H34" s="2"/>
    </row>
    <row r="35">
      <c r="A35" s="42" t="s">
        <v>22</v>
      </c>
      <c r="B35" s="43"/>
      <c r="C35" s="43">
        <v>0.4</v>
      </c>
      <c r="D35" s="43">
        <v>0.3</v>
      </c>
      <c r="E35" s="3"/>
      <c r="F35" s="2"/>
      <c r="G35" s="2"/>
      <c r="H35" s="2"/>
    </row>
    <row r="36">
      <c r="A36" s="41" t="s">
        <v>33</v>
      </c>
      <c r="B36" s="44">
        <f>SUM(B30:B35)</f>
        <v>1</v>
      </c>
      <c r="C36" s="44">
        <f>SUM(C30:C35)</f>
        <v>1</v>
      </c>
      <c r="D36" s="44">
        <f>SUM(D30:D35)</f>
        <v>1</v>
      </c>
      <c r="E36" s="3"/>
      <c r="F36" s="2"/>
      <c r="G36" s="2"/>
      <c r="H36" s="2"/>
    </row>
    <row r="37">
      <c r="A37" s="41" t="s">
        <v>34</v>
      </c>
      <c r="B37" s="45">
        <f>$B$27*B30+$C$27*B31+$D$27*B32+$E$27*B33+$F$27*B34+$G$27*B35</f>
      </c>
      <c r="C37" s="45">
        <f>$B$27*C30+$C$27*C31+$D$27*C32+$E$27*C33+$F$27*C34+$G$27*C35</f>
      </c>
      <c r="D37" s="45">
        <f>$B$27*D30+$C$27*D31+$D$27*D32+$E$27*D33+$F$27*D34+$G$27*D35</f>
      </c>
      <c r="E37" s="2"/>
      <c r="F37" s="2"/>
      <c r="G37" s="2"/>
      <c r="H37" s="2"/>
      <c r="I37" s="2"/>
    </row>
    <row r="38">
      <c r="A38" s="41" t="s">
        <v>35</v>
      </c>
      <c r="B38" s="43">
        <v>0.4</v>
      </c>
      <c r="C38" s="43">
        <v>0.2</v>
      </c>
      <c r="D38" s="43">
        <v>0.3</v>
      </c>
      <c r="E38" s="3"/>
      <c r="F38" s="2"/>
      <c r="G38" s="2"/>
      <c r="H38" s="2"/>
    </row>
    <row r="39" ht="15.6">
      <c r="A39" s="36" t="s">
        <v>36</v>
      </c>
      <c r="B39" s="40">
        <f>B37*B38</f>
      </c>
      <c r="C39" s="40">
        <f>C37*C38</f>
      </c>
      <c r="D39" s="40">
        <f>D37*D38</f>
      </c>
      <c r="E39" s="2"/>
      <c r="F39" s="2"/>
      <c r="G39" s="2"/>
      <c r="H39" s="2"/>
      <c r="J39" s="5" t="s">
        <v>37</v>
      </c>
    </row>
    <row r="40" ht="15.6">
      <c r="A40" s="18"/>
      <c r="B40" s="19"/>
      <c r="C40" s="19"/>
      <c r="D40" s="19"/>
      <c r="E40" s="3"/>
      <c r="F40" s="2"/>
      <c r="G40" s="2"/>
      <c r="H40" s="2"/>
      <c r="J40" s="5"/>
    </row>
    <row r="41" ht="15.6">
      <c r="A41" s="33" t="s">
        <v>38</v>
      </c>
      <c r="B41" s="19"/>
      <c r="C41" s="19"/>
      <c r="D41" s="19"/>
      <c r="E41" s="3"/>
      <c r="F41" s="2"/>
      <c r="G41" s="2"/>
      <c r="H41" s="2"/>
      <c r="J41" s="5"/>
    </row>
    <row r="42" ht="15.6">
      <c r="A42" s="20" t="s">
        <v>39</v>
      </c>
      <c r="B42" s="19"/>
      <c r="C42" s="19"/>
      <c r="D42" s="19"/>
      <c r="E42" s="3"/>
      <c r="F42" s="2"/>
      <c r="G42" s="2"/>
      <c r="H42" s="2"/>
      <c r="J42" s="5"/>
    </row>
    <row r="43">
      <c r="A43" s="20" t="s">
        <v>40</v>
      </c>
      <c r="B43" s="4"/>
      <c r="C43" s="3"/>
      <c r="D43" s="3"/>
      <c r="E43" s="3"/>
      <c r="F43" s="2"/>
      <c r="G43" s="2"/>
      <c r="H43" s="2"/>
    </row>
    <row r="44">
      <c r="A44" s="31" t="s">
        <v>41</v>
      </c>
      <c r="B44" s="32"/>
      <c r="C44" s="32"/>
      <c r="D44" s="32">
        <f>D46/D45*100</f>
      </c>
      <c r="E44" s="32"/>
      <c r="F44" s="32"/>
      <c r="G44" s="32"/>
      <c r="H44" s="32">
        <f>H46/H45*100</f>
      </c>
      <c r="I44" s="32">
        <f>I46/I45*100</f>
      </c>
      <c r="J44" s="32">
        <f>J46/J45*100</f>
      </c>
      <c r="K44" s="32"/>
    </row>
    <row r="45">
      <c r="A45" s="31" t="s">
        <v>42</v>
      </c>
      <c r="B45" s="32"/>
      <c r="C45" s="32"/>
      <c r="D45" s="32">
        <v>100</v>
      </c>
      <c r="E45" s="32"/>
      <c r="F45" s="32"/>
      <c r="G45" s="32"/>
      <c r="H45" s="32">
        <v>100</v>
      </c>
      <c r="I45" s="32">
        <v>100</v>
      </c>
      <c r="J45" s="32">
        <v>100</v>
      </c>
      <c r="K45" s="32"/>
    </row>
    <row r="46">
      <c r="A46" s="46" t="s">
        <v>43</v>
      </c>
      <c r="B46" s="47"/>
      <c r="C46" s="48"/>
      <c r="D46" s="48">
        <f>AVERAGE(D48:D114)</f>
      </c>
      <c r="E46" s="48"/>
      <c r="F46" s="48"/>
      <c r="G46" s="48"/>
      <c r="H46" s="48">
        <f>AVERAGE(H48:H114)</f>
      </c>
      <c r="I46" s="48">
        <f>AVERAGE(I48:I114)</f>
      </c>
      <c r="J46" s="48">
        <f>AVERAGE(J48:J114)</f>
      </c>
      <c r="K46" s="48"/>
    </row>
    <row r="47" ht="31.2">
      <c r="A47" s="25" t="s">
        <v>44</v>
      </c>
      <c r="B47" s="25" t="s">
        <v>45</v>
      </c>
      <c r="C47" s="26" t="s">
        <v>46</v>
      </c>
      <c r="D47" s="26" t="s">
        <v>23</v>
      </c>
      <c r="E47" s="26" t="s">
        <v>47</v>
      </c>
      <c r="F47" s="26" t="s">
        <v>48</v>
      </c>
      <c r="G47" s="26" t="s">
        <v>49</v>
      </c>
      <c r="H47" s="26" t="s">
        <v>24</v>
      </c>
      <c r="I47" s="26" t="s">
        <v>25</v>
      </c>
      <c r="J47" s="26" t="s">
        <v>26</v>
      </c>
      <c r="K47" s="25" t="s">
        <v>50</v>
      </c>
    </row>
    <row r="48" ht="15.6">
      <c r="A48" s="27">
        <v>1</v>
      </c>
      <c r="B48" s="28">
        <f>A48</f>
        <v>1</v>
      </c>
      <c r="C48" s="29">
        <v>41.7</v>
      </c>
      <c r="D48" s="29">
        <f ref="D48:D111" t="shared" si="2">C48/77*100</f>
        <v>54.155844155844157</v>
      </c>
      <c r="E48" s="29">
        <v>100</v>
      </c>
      <c r="F48" s="29">
        <v>3</v>
      </c>
      <c r="G48" s="30">
        <f>(E48*0.1+F48)/15*100</f>
        <v>86.666666666666671</v>
      </c>
      <c r="H48" s="30">
        <v>76.25</v>
      </c>
      <c r="I48" s="29">
        <v>100</v>
      </c>
      <c r="J48" s="30">
        <v>75</v>
      </c>
      <c r="K48" s="29">
        <f ref="K48:K111" t="shared" si="3">D48*0.3+E48*0.1+F48+H48*0.15+I48*0.15+J48*0.25</f>
        <v>74.434253246753244</v>
      </c>
    </row>
    <row r="49" ht="15.6">
      <c r="A49" s="28">
        <f>A48+1</f>
        <v>2</v>
      </c>
      <c r="B49" s="28">
        <f ref="B49:B112" t="shared" si="4">A49</f>
        <v>2</v>
      </c>
      <c r="C49" s="29">
        <v>58.2</v>
      </c>
      <c r="D49" s="29">
        <f t="shared" si="2"/>
        <v>75.584415584415581</v>
      </c>
      <c r="E49" s="29">
        <v>70</v>
      </c>
      <c r="F49" s="29">
        <v>5</v>
      </c>
      <c r="G49" s="30">
        <f ref="G49:G112" t="shared" si="5">(E49*0.1+F49)/15*100</f>
        <v>80</v>
      </c>
      <c r="H49" s="30">
        <v>78</v>
      </c>
      <c r="I49" s="29">
        <v>100</v>
      </c>
      <c r="J49" s="30">
        <v>70</v>
      </c>
      <c r="K49" s="29">
        <f t="shared" si="3"/>
        <v>78.875324675324677</v>
      </c>
    </row>
    <row r="50" ht="15.6">
      <c r="A50" s="28">
        <f ref="A50:A113" t="shared" si="6">A49+1</f>
        <v>3</v>
      </c>
      <c r="B50" s="28">
        <f t="shared" si="4"/>
        <v>3</v>
      </c>
      <c r="C50" s="29">
        <v>45</v>
      </c>
      <c r="D50" s="29">
        <f t="shared" si="2"/>
        <v>58.441558441558442</v>
      </c>
      <c r="E50" s="29">
        <v>100</v>
      </c>
      <c r="F50" s="29">
        <v>5</v>
      </c>
      <c r="G50" s="30">
        <f t="shared" si="5"/>
        <v>100</v>
      </c>
      <c r="H50" s="30">
        <v>80</v>
      </c>
      <c r="I50" s="29">
        <v>95</v>
      </c>
      <c r="J50" s="30">
        <v>87</v>
      </c>
      <c r="K50" s="29">
        <f t="shared" si="3"/>
        <v>80.532467532467535</v>
      </c>
    </row>
    <row r="51" ht="15.6">
      <c r="A51" s="28">
        <f t="shared" si="6"/>
        <v>4</v>
      </c>
      <c r="B51" s="28">
        <f t="shared" si="4"/>
        <v>4</v>
      </c>
      <c r="C51" s="29">
        <v>65.4</v>
      </c>
      <c r="D51" s="29">
        <f t="shared" si="2"/>
        <v>84.935064935064943</v>
      </c>
      <c r="E51" s="29">
        <v>70</v>
      </c>
      <c r="F51" s="29">
        <v>5</v>
      </c>
      <c r="G51" s="30">
        <f t="shared" si="5"/>
        <v>80</v>
      </c>
      <c r="H51" s="30">
        <v>88.75</v>
      </c>
      <c r="I51" s="29">
        <v>95</v>
      </c>
      <c r="J51" s="30">
        <v>94</v>
      </c>
      <c r="K51" s="29">
        <f t="shared" si="3"/>
        <v>88.54301948051949</v>
      </c>
    </row>
    <row r="52" ht="15.6">
      <c r="A52" s="28">
        <f t="shared" si="6"/>
        <v>5</v>
      </c>
      <c r="B52" s="28">
        <f t="shared" si="4"/>
        <v>5</v>
      </c>
      <c r="C52" s="29">
        <v>57.1</v>
      </c>
      <c r="D52" s="29">
        <f t="shared" si="2"/>
        <v>74.15584415584415</v>
      </c>
      <c r="E52" s="29">
        <v>100</v>
      </c>
      <c r="F52" s="29">
        <v>5</v>
      </c>
      <c r="G52" s="30">
        <f t="shared" si="5"/>
        <v>100</v>
      </c>
      <c r="H52" s="30">
        <v>88.5</v>
      </c>
      <c r="I52" s="29">
        <v>95</v>
      </c>
      <c r="J52" s="30">
        <v>85</v>
      </c>
      <c r="K52" s="29">
        <f t="shared" si="3"/>
        <v>86.021753246753235</v>
      </c>
    </row>
    <row r="53" ht="15.6">
      <c r="A53" s="28">
        <f t="shared" si="6"/>
        <v>6</v>
      </c>
      <c r="B53" s="28">
        <f t="shared" si="4"/>
        <v>6</v>
      </c>
      <c r="C53" s="29">
        <v>70.3</v>
      </c>
      <c r="D53" s="29">
        <f t="shared" si="2"/>
        <v>91.298701298701289</v>
      </c>
      <c r="E53" s="29">
        <v>100</v>
      </c>
      <c r="F53" s="29">
        <v>5</v>
      </c>
      <c r="G53" s="30">
        <f t="shared" si="5"/>
        <v>100</v>
      </c>
      <c r="H53" s="30">
        <v>81.75</v>
      </c>
      <c r="I53" s="29">
        <v>95</v>
      </c>
      <c r="J53" s="30">
        <v>83</v>
      </c>
      <c r="K53" s="29">
        <f t="shared" si="3"/>
        <v>89.652110389610385</v>
      </c>
    </row>
    <row r="54" ht="15.6">
      <c r="A54" s="28">
        <f t="shared" si="6"/>
        <v>7</v>
      </c>
      <c r="B54" s="28">
        <f t="shared" si="4"/>
        <v>7</v>
      </c>
      <c r="C54" s="29">
        <v>45</v>
      </c>
      <c r="D54" s="29">
        <f t="shared" si="2"/>
        <v>58.441558441558442</v>
      </c>
      <c r="E54" s="29">
        <v>100</v>
      </c>
      <c r="F54" s="29">
        <v>2</v>
      </c>
      <c r="G54" s="30">
        <f t="shared" si="5"/>
        <v>80</v>
      </c>
      <c r="H54" s="30">
        <v>86</v>
      </c>
      <c r="I54" s="29">
        <v>100</v>
      </c>
      <c r="J54" s="30">
        <v>84</v>
      </c>
      <c r="K54" s="29">
        <f t="shared" si="3"/>
        <v>78.432467532467541</v>
      </c>
    </row>
    <row r="55" ht="15.6">
      <c r="A55" s="28">
        <f t="shared" si="6"/>
        <v>8</v>
      </c>
      <c r="B55" s="28">
        <f t="shared" si="4"/>
        <v>8</v>
      </c>
      <c r="C55" s="29">
        <v>66.2</v>
      </c>
      <c r="D55" s="29">
        <f t="shared" si="2"/>
        <v>85.974025974025977</v>
      </c>
      <c r="E55" s="29">
        <v>100</v>
      </c>
      <c r="F55" s="29">
        <v>5</v>
      </c>
      <c r="G55" s="30">
        <f t="shared" si="5"/>
        <v>100</v>
      </c>
      <c r="H55" s="30">
        <v>84.75</v>
      </c>
      <c r="I55" s="29">
        <v>95</v>
      </c>
      <c r="J55" s="30">
        <v>90</v>
      </c>
      <c r="K55" s="29">
        <f t="shared" si="3"/>
        <v>90.2547077922078</v>
      </c>
    </row>
    <row r="56" ht="15.6">
      <c r="A56" s="28">
        <f t="shared" si="6"/>
        <v>9</v>
      </c>
      <c r="B56" s="28">
        <f t="shared" si="4"/>
        <v>9</v>
      </c>
      <c r="C56" s="29">
        <v>73.4</v>
      </c>
      <c r="D56" s="29">
        <f t="shared" si="2"/>
        <v>95.32467532467534</v>
      </c>
      <c r="E56" s="29">
        <v>100</v>
      </c>
      <c r="F56" s="29">
        <v>5</v>
      </c>
      <c r="G56" s="30">
        <f t="shared" si="5"/>
        <v>100</v>
      </c>
      <c r="H56" s="30">
        <v>91.75</v>
      </c>
      <c r="I56" s="29">
        <v>95</v>
      </c>
      <c r="J56" s="30">
        <v>99</v>
      </c>
      <c r="K56" s="29">
        <f t="shared" si="3"/>
        <v>96.359902597402609</v>
      </c>
    </row>
    <row r="57" ht="15.6">
      <c r="A57" s="28">
        <f t="shared" si="6"/>
        <v>10</v>
      </c>
      <c r="B57" s="28">
        <f t="shared" si="4"/>
        <v>10</v>
      </c>
      <c r="C57" s="29">
        <v>74.4</v>
      </c>
      <c r="D57" s="29">
        <f t="shared" si="2"/>
        <v>96.623376623376629</v>
      </c>
      <c r="E57" s="29">
        <v>100</v>
      </c>
      <c r="F57" s="29">
        <v>5</v>
      </c>
      <c r="G57" s="30">
        <f t="shared" si="5"/>
        <v>100</v>
      </c>
      <c r="H57" s="30">
        <v>86.75</v>
      </c>
      <c r="I57" s="29">
        <v>95</v>
      </c>
      <c r="J57" s="30">
        <v>95</v>
      </c>
      <c r="K57" s="29">
        <f t="shared" si="3"/>
        <v>94.999512987012992</v>
      </c>
    </row>
    <row r="58" ht="15.6">
      <c r="A58" s="28">
        <f t="shared" si="6"/>
        <v>11</v>
      </c>
      <c r="B58" s="28">
        <f t="shared" si="4"/>
        <v>11</v>
      </c>
      <c r="C58" s="29">
        <v>66.7</v>
      </c>
      <c r="D58" s="29">
        <f t="shared" si="2"/>
        <v>86.623376623376629</v>
      </c>
      <c r="E58" s="29">
        <v>100</v>
      </c>
      <c r="F58" s="29">
        <v>5</v>
      </c>
      <c r="G58" s="30">
        <f t="shared" si="5"/>
        <v>100</v>
      </c>
      <c r="H58" s="30">
        <v>87.5</v>
      </c>
      <c r="I58" s="29">
        <v>95</v>
      </c>
      <c r="J58" s="30">
        <v>94</v>
      </c>
      <c r="K58" s="29">
        <f t="shared" si="3"/>
        <v>91.862012987012989</v>
      </c>
    </row>
    <row r="59" ht="15.6">
      <c r="A59" s="28">
        <f t="shared" si="6"/>
        <v>12</v>
      </c>
      <c r="B59" s="28">
        <f t="shared" si="4"/>
        <v>12</v>
      </c>
      <c r="C59" s="29">
        <v>75.7</v>
      </c>
      <c r="D59" s="29">
        <f t="shared" si="2"/>
        <v>98.311688311688314</v>
      </c>
      <c r="E59" s="29">
        <v>100</v>
      </c>
      <c r="F59" s="29">
        <v>5</v>
      </c>
      <c r="G59" s="30">
        <f t="shared" si="5"/>
        <v>100</v>
      </c>
      <c r="H59" s="30">
        <v>97.5</v>
      </c>
      <c r="I59" s="29">
        <v>100</v>
      </c>
      <c r="J59" s="30">
        <v>96</v>
      </c>
      <c r="K59" s="29">
        <f t="shared" si="3"/>
        <v>98.118506493506487</v>
      </c>
    </row>
    <row r="60" ht="15.6">
      <c r="A60" s="28">
        <f t="shared" si="6"/>
        <v>13</v>
      </c>
      <c r="B60" s="28">
        <f t="shared" si="4"/>
        <v>13</v>
      </c>
      <c r="C60" s="29">
        <v>71.1</v>
      </c>
      <c r="D60" s="29">
        <f t="shared" si="2"/>
        <v>92.337662337662323</v>
      </c>
      <c r="E60" s="29">
        <v>100</v>
      </c>
      <c r="F60" s="29">
        <v>5</v>
      </c>
      <c r="G60" s="30">
        <f t="shared" si="5"/>
        <v>100</v>
      </c>
      <c r="H60" s="30">
        <v>95.5</v>
      </c>
      <c r="I60" s="29">
        <v>95</v>
      </c>
      <c r="J60" s="30">
        <v>88</v>
      </c>
      <c r="K60" s="29">
        <f t="shared" si="3"/>
        <v>93.2762987012987</v>
      </c>
    </row>
    <row r="61" ht="15.6">
      <c r="A61" s="28">
        <f t="shared" si="6"/>
        <v>14</v>
      </c>
      <c r="B61" s="28">
        <f t="shared" si="4"/>
        <v>14</v>
      </c>
      <c r="C61" s="29">
        <v>63</v>
      </c>
      <c r="D61" s="29">
        <f t="shared" si="2"/>
        <v>81.818181818181827</v>
      </c>
      <c r="E61" s="29">
        <v>80</v>
      </c>
      <c r="F61" s="29">
        <v>3</v>
      </c>
      <c r="G61" s="30">
        <f t="shared" si="5"/>
        <v>73.333333333333329</v>
      </c>
      <c r="H61" s="30">
        <v>80.75</v>
      </c>
      <c r="I61" s="29">
        <v>95</v>
      </c>
      <c r="J61" s="30">
        <v>84</v>
      </c>
      <c r="K61" s="29">
        <f t="shared" si="3"/>
        <v>82.907954545454544</v>
      </c>
    </row>
    <row r="62" ht="15.6">
      <c r="A62" s="28">
        <f t="shared" si="6"/>
        <v>15</v>
      </c>
      <c r="B62" s="28">
        <f t="shared" si="4"/>
        <v>15</v>
      </c>
      <c r="C62" s="29">
        <v>76.1</v>
      </c>
      <c r="D62" s="29">
        <f t="shared" si="2"/>
        <v>98.831168831168824</v>
      </c>
      <c r="E62" s="29">
        <v>90</v>
      </c>
      <c r="F62" s="29">
        <v>5</v>
      </c>
      <c r="G62" s="30">
        <f t="shared" si="5"/>
        <v>93.333333333333329</v>
      </c>
      <c r="H62" s="30">
        <v>86.25</v>
      </c>
      <c r="I62" s="29">
        <v>100</v>
      </c>
      <c r="J62" s="30">
        <v>95</v>
      </c>
      <c r="K62" s="29">
        <f t="shared" si="3"/>
        <v>95.336850649350652</v>
      </c>
    </row>
    <row r="63" ht="15.6">
      <c r="A63" s="28">
        <f t="shared" si="6"/>
        <v>16</v>
      </c>
      <c r="B63" s="28">
        <f t="shared" si="4"/>
        <v>16</v>
      </c>
      <c r="C63" s="29">
        <v>70.7</v>
      </c>
      <c r="D63" s="29">
        <f t="shared" si="2"/>
        <v>91.818181818181827</v>
      </c>
      <c r="E63" s="29">
        <v>100</v>
      </c>
      <c r="F63" s="29">
        <v>5</v>
      </c>
      <c r="G63" s="30">
        <f t="shared" si="5"/>
        <v>100</v>
      </c>
      <c r="H63" s="30">
        <v>92.25</v>
      </c>
      <c r="I63" s="29">
        <v>95</v>
      </c>
      <c r="J63" s="30">
        <v>94</v>
      </c>
      <c r="K63" s="29">
        <f t="shared" si="3"/>
        <v>94.132954545454538</v>
      </c>
    </row>
    <row r="64" ht="15.6">
      <c r="A64" s="28">
        <f t="shared" si="6"/>
        <v>17</v>
      </c>
      <c r="B64" s="28">
        <f t="shared" si="4"/>
        <v>17</v>
      </c>
      <c r="C64" s="29">
        <v>71.8</v>
      </c>
      <c r="D64" s="29">
        <f t="shared" si="2"/>
        <v>93.246753246753244</v>
      </c>
      <c r="E64" s="29">
        <v>100</v>
      </c>
      <c r="F64" s="29">
        <v>5</v>
      </c>
      <c r="G64" s="30">
        <f t="shared" si="5"/>
        <v>100</v>
      </c>
      <c r="H64" s="30">
        <v>86.25</v>
      </c>
      <c r="I64" s="29">
        <v>100</v>
      </c>
      <c r="J64" s="30">
        <v>85</v>
      </c>
      <c r="K64" s="29">
        <f t="shared" si="3"/>
        <v>92.161525974025977</v>
      </c>
    </row>
    <row r="65" ht="15.6">
      <c r="A65" s="28">
        <f t="shared" si="6"/>
        <v>18</v>
      </c>
      <c r="B65" s="28">
        <f t="shared" si="4"/>
        <v>18</v>
      </c>
      <c r="C65" s="29">
        <v>70.6</v>
      </c>
      <c r="D65" s="29">
        <f t="shared" si="2"/>
        <v>91.688311688311686</v>
      </c>
      <c r="E65" s="29">
        <v>100</v>
      </c>
      <c r="F65" s="29">
        <v>5</v>
      </c>
      <c r="G65" s="30">
        <f t="shared" si="5"/>
        <v>100</v>
      </c>
      <c r="H65" s="30">
        <v>88.75</v>
      </c>
      <c r="I65" s="29">
        <v>95</v>
      </c>
      <c r="J65" s="30">
        <v>95</v>
      </c>
      <c r="K65" s="29">
        <f t="shared" si="3"/>
        <v>93.818993506493513</v>
      </c>
    </row>
    <row r="66" ht="15.6">
      <c r="A66" s="28">
        <f t="shared" si="6"/>
        <v>19</v>
      </c>
      <c r="B66" s="28">
        <f t="shared" si="4"/>
        <v>19</v>
      </c>
      <c r="C66" s="29">
        <v>75.8</v>
      </c>
      <c r="D66" s="29">
        <f t="shared" si="2"/>
        <v>98.441558441558442</v>
      </c>
      <c r="E66" s="29">
        <v>100</v>
      </c>
      <c r="F66" s="29">
        <v>5</v>
      </c>
      <c r="G66" s="30">
        <f t="shared" si="5"/>
        <v>100</v>
      </c>
      <c r="H66" s="30">
        <v>90</v>
      </c>
      <c r="I66" s="29">
        <v>100</v>
      </c>
      <c r="J66" s="30">
        <v>90</v>
      </c>
      <c r="K66" s="29">
        <f t="shared" si="3"/>
        <v>95.532467532467535</v>
      </c>
    </row>
    <row r="67" ht="15.6">
      <c r="A67" s="28">
        <f t="shared" si="6"/>
        <v>20</v>
      </c>
      <c r="B67" s="28">
        <f t="shared" si="4"/>
        <v>20</v>
      </c>
      <c r="C67" s="29">
        <v>70.9</v>
      </c>
      <c r="D67" s="29">
        <f t="shared" si="2"/>
        <v>92.077922077922082</v>
      </c>
      <c r="E67" s="29">
        <v>100</v>
      </c>
      <c r="F67" s="29">
        <v>5</v>
      </c>
      <c r="G67" s="30">
        <f t="shared" si="5"/>
        <v>100</v>
      </c>
      <c r="H67" s="30">
        <v>90.25</v>
      </c>
      <c r="I67" s="29">
        <v>100</v>
      </c>
      <c r="J67" s="30">
        <v>90</v>
      </c>
      <c r="K67" s="29">
        <f t="shared" si="3"/>
        <v>93.660876623376623</v>
      </c>
    </row>
    <row r="68" ht="15.6">
      <c r="A68" s="28">
        <f t="shared" si="6"/>
        <v>21</v>
      </c>
      <c r="B68" s="28">
        <f t="shared" si="4"/>
        <v>21</v>
      </c>
      <c r="C68" s="29">
        <v>75.8</v>
      </c>
      <c r="D68" s="29">
        <f t="shared" si="2"/>
        <v>98.441558441558442</v>
      </c>
      <c r="E68" s="29">
        <v>70</v>
      </c>
      <c r="F68" s="29">
        <v>5</v>
      </c>
      <c r="G68" s="30">
        <f t="shared" si="5"/>
        <v>80</v>
      </c>
      <c r="H68" s="30">
        <v>87.5</v>
      </c>
      <c r="I68" s="29">
        <v>90</v>
      </c>
      <c r="J68" s="30">
        <v>87</v>
      </c>
      <c r="K68" s="29">
        <f t="shared" si="3"/>
        <v>89.907467532467535</v>
      </c>
    </row>
    <row r="69" ht="15.6">
      <c r="A69" s="28">
        <f t="shared" si="6"/>
        <v>22</v>
      </c>
      <c r="B69" s="28">
        <f t="shared" si="4"/>
        <v>22</v>
      </c>
      <c r="C69" s="29">
        <v>66.8</v>
      </c>
      <c r="D69" s="29">
        <f t="shared" si="2"/>
        <v>86.753246753246742</v>
      </c>
      <c r="E69" s="29">
        <v>90</v>
      </c>
      <c r="F69" s="29">
        <v>5</v>
      </c>
      <c r="G69" s="30">
        <f t="shared" si="5"/>
        <v>93.333333333333329</v>
      </c>
      <c r="H69" s="30">
        <v>91</v>
      </c>
      <c r="I69" s="29">
        <v>100</v>
      </c>
      <c r="J69" s="30">
        <v>88</v>
      </c>
      <c r="K69" s="29">
        <f t="shared" si="3"/>
        <v>90.675974025974028</v>
      </c>
    </row>
    <row r="70" ht="15.6">
      <c r="A70" s="28">
        <f t="shared" si="6"/>
        <v>23</v>
      </c>
      <c r="B70" s="28">
        <f t="shared" si="4"/>
        <v>23</v>
      </c>
      <c r="C70" s="29">
        <v>73.3</v>
      </c>
      <c r="D70" s="29">
        <f t="shared" si="2"/>
        <v>95.194805194805184</v>
      </c>
      <c r="E70" s="29">
        <v>90</v>
      </c>
      <c r="F70" s="29">
        <v>5</v>
      </c>
      <c r="G70" s="30">
        <f t="shared" si="5"/>
        <v>93.333333333333329</v>
      </c>
      <c r="H70" s="30">
        <v>92.75</v>
      </c>
      <c r="I70" s="29">
        <v>100</v>
      </c>
      <c r="J70" s="30">
        <v>92</v>
      </c>
      <c r="K70" s="29">
        <f t="shared" si="3"/>
        <v>94.470941558441552</v>
      </c>
    </row>
    <row r="71" ht="15.6">
      <c r="A71" s="28">
        <f t="shared" si="6"/>
        <v>24</v>
      </c>
      <c r="B71" s="28">
        <f t="shared" si="4"/>
        <v>24</v>
      </c>
      <c r="C71" s="29">
        <v>73</v>
      </c>
      <c r="D71" s="29">
        <f t="shared" si="2"/>
        <v>94.8051948051948</v>
      </c>
      <c r="E71" s="29">
        <v>100</v>
      </c>
      <c r="F71" s="29">
        <v>5</v>
      </c>
      <c r="G71" s="30">
        <f t="shared" si="5"/>
        <v>100</v>
      </c>
      <c r="H71" s="30">
        <v>86</v>
      </c>
      <c r="I71" s="29">
        <v>100</v>
      </c>
      <c r="J71" s="30">
        <v>87</v>
      </c>
      <c r="K71" s="29">
        <f t="shared" si="3"/>
        <v>93.091558441558448</v>
      </c>
    </row>
    <row r="72" ht="15.6">
      <c r="A72" s="28">
        <f t="shared" si="6"/>
        <v>25</v>
      </c>
      <c r="B72" s="28">
        <f t="shared" si="4"/>
        <v>25</v>
      </c>
      <c r="C72" s="29">
        <v>72.2</v>
      </c>
      <c r="D72" s="29">
        <f t="shared" si="2"/>
        <v>93.766233766233782</v>
      </c>
      <c r="E72" s="29">
        <v>80</v>
      </c>
      <c r="F72" s="29">
        <v>5</v>
      </c>
      <c r="G72" s="30">
        <f t="shared" si="5"/>
        <v>86.666666666666671</v>
      </c>
      <c r="H72" s="30">
        <v>83.5</v>
      </c>
      <c r="I72" s="29">
        <v>100</v>
      </c>
      <c r="J72" s="30">
        <v>72</v>
      </c>
      <c r="K72" s="29">
        <f t="shared" si="3"/>
        <v>86.654870129870133</v>
      </c>
    </row>
    <row r="73" ht="15.6">
      <c r="A73" s="28">
        <f t="shared" si="6"/>
        <v>26</v>
      </c>
      <c r="B73" s="28">
        <f t="shared" si="4"/>
        <v>26</v>
      </c>
      <c r="C73" s="29">
        <v>71.9</v>
      </c>
      <c r="D73" s="29">
        <f t="shared" si="2"/>
        <v>93.376623376623385</v>
      </c>
      <c r="E73" s="29">
        <v>100</v>
      </c>
      <c r="F73" s="29">
        <v>5</v>
      </c>
      <c r="G73" s="30">
        <f t="shared" si="5"/>
        <v>100</v>
      </c>
      <c r="H73" s="30">
        <v>86.5</v>
      </c>
      <c r="I73" s="29">
        <v>100</v>
      </c>
      <c r="J73" s="30">
        <v>93</v>
      </c>
      <c r="K73" s="29">
        <f t="shared" si="3"/>
        <v>94.23798701298702</v>
      </c>
    </row>
    <row r="74" ht="15.6">
      <c r="A74" s="28">
        <f t="shared" si="6"/>
        <v>27</v>
      </c>
      <c r="B74" s="28">
        <f t="shared" si="4"/>
        <v>27</v>
      </c>
      <c r="C74" s="29">
        <v>73.2</v>
      </c>
      <c r="D74" s="29">
        <f t="shared" si="2"/>
        <v>95.064935064935057</v>
      </c>
      <c r="E74" s="29">
        <v>100</v>
      </c>
      <c r="F74" s="29">
        <v>5</v>
      </c>
      <c r="G74" s="30">
        <f t="shared" si="5"/>
        <v>100</v>
      </c>
      <c r="H74" s="30">
        <v>85.5</v>
      </c>
      <c r="I74" s="29">
        <v>95</v>
      </c>
      <c r="J74" s="30">
        <v>88</v>
      </c>
      <c r="K74" s="29">
        <f t="shared" si="3"/>
        <v>92.594480519480513</v>
      </c>
    </row>
    <row r="75" ht="15.6">
      <c r="A75" s="28">
        <f t="shared" si="6"/>
        <v>28</v>
      </c>
      <c r="B75" s="28">
        <f t="shared" si="4"/>
        <v>28</v>
      </c>
      <c r="C75" s="29">
        <v>62</v>
      </c>
      <c r="D75" s="29">
        <f t="shared" si="2"/>
        <v>80.519480519480524</v>
      </c>
      <c r="E75" s="29">
        <v>80</v>
      </c>
      <c r="F75" s="29">
        <v>5</v>
      </c>
      <c r="G75" s="30">
        <f t="shared" si="5"/>
        <v>86.666666666666671</v>
      </c>
      <c r="H75" s="30">
        <v>80.5</v>
      </c>
      <c r="I75" s="29">
        <v>95</v>
      </c>
      <c r="J75" s="30">
        <v>85</v>
      </c>
      <c r="K75" s="29">
        <f t="shared" si="3"/>
        <v>84.730844155844153</v>
      </c>
    </row>
    <row r="76" ht="15.6">
      <c r="A76" s="28">
        <f t="shared" si="6"/>
        <v>29</v>
      </c>
      <c r="B76" s="28">
        <f t="shared" si="4"/>
        <v>29</v>
      </c>
      <c r="C76" s="29">
        <v>73.7</v>
      </c>
      <c r="D76" s="29">
        <f t="shared" si="2"/>
        <v>95.714285714285722</v>
      </c>
      <c r="E76" s="29">
        <v>100</v>
      </c>
      <c r="F76" s="29">
        <v>5</v>
      </c>
      <c r="G76" s="30">
        <f t="shared" si="5"/>
        <v>100</v>
      </c>
      <c r="H76" s="30">
        <v>82.5</v>
      </c>
      <c r="I76" s="29">
        <v>100</v>
      </c>
      <c r="J76" s="30">
        <v>85</v>
      </c>
      <c r="K76" s="29">
        <f t="shared" si="3"/>
        <v>92.339285714285722</v>
      </c>
    </row>
    <row r="77" ht="15.6">
      <c r="A77" s="28">
        <f t="shared" si="6"/>
        <v>30</v>
      </c>
      <c r="B77" s="28">
        <f t="shared" si="4"/>
        <v>30</v>
      </c>
      <c r="C77" s="29">
        <v>74.5</v>
      </c>
      <c r="D77" s="29">
        <f t="shared" si="2"/>
        <v>96.753246753246756</v>
      </c>
      <c r="E77" s="29">
        <v>100</v>
      </c>
      <c r="F77" s="29">
        <v>5</v>
      </c>
      <c r="G77" s="30">
        <f t="shared" si="5"/>
        <v>100</v>
      </c>
      <c r="H77" s="30">
        <v>84.5</v>
      </c>
      <c r="I77" s="29">
        <v>95</v>
      </c>
      <c r="J77" s="30">
        <v>84</v>
      </c>
      <c r="K77" s="29">
        <f t="shared" si="3"/>
        <v>91.95097402597402</v>
      </c>
    </row>
    <row r="78" ht="15.6">
      <c r="A78" s="28">
        <f t="shared" si="6"/>
        <v>31</v>
      </c>
      <c r="B78" s="28">
        <f t="shared" si="4"/>
        <v>31</v>
      </c>
      <c r="C78" s="29">
        <v>72.4</v>
      </c>
      <c r="D78" s="29">
        <f t="shared" si="2"/>
        <v>94.025974025974037</v>
      </c>
      <c r="E78" s="29">
        <v>100</v>
      </c>
      <c r="F78" s="29">
        <v>5</v>
      </c>
      <c r="G78" s="30">
        <f t="shared" si="5"/>
        <v>100</v>
      </c>
      <c r="H78" s="30">
        <v>85</v>
      </c>
      <c r="I78" s="29">
        <v>95</v>
      </c>
      <c r="J78" s="30">
        <v>88</v>
      </c>
      <c r="K78" s="29">
        <f t="shared" si="3"/>
        <v>92.20779220779221</v>
      </c>
    </row>
    <row r="79" ht="15.6">
      <c r="A79" s="28">
        <f t="shared" si="6"/>
        <v>32</v>
      </c>
      <c r="B79" s="28">
        <f t="shared" si="4"/>
        <v>32</v>
      </c>
      <c r="C79" s="29">
        <v>73.9</v>
      </c>
      <c r="D79" s="29">
        <f t="shared" si="2"/>
        <v>95.974025974025977</v>
      </c>
      <c r="E79" s="29">
        <v>100</v>
      </c>
      <c r="F79" s="29">
        <v>5</v>
      </c>
      <c r="G79" s="30">
        <f t="shared" si="5"/>
        <v>100</v>
      </c>
      <c r="H79" s="30">
        <v>86</v>
      </c>
      <c r="I79" s="29">
        <v>100</v>
      </c>
      <c r="J79" s="30">
        <v>94</v>
      </c>
      <c r="K79" s="29">
        <f t="shared" si="3"/>
        <v>95.1922077922078</v>
      </c>
    </row>
    <row r="80" ht="15.6">
      <c r="A80" s="28">
        <f t="shared" si="6"/>
        <v>33</v>
      </c>
      <c r="B80" s="28">
        <f t="shared" si="4"/>
        <v>33</v>
      </c>
      <c r="C80" s="29">
        <v>76.5</v>
      </c>
      <c r="D80" s="29">
        <f t="shared" si="2"/>
        <v>99.350649350649363</v>
      </c>
      <c r="E80" s="29">
        <v>100</v>
      </c>
      <c r="F80" s="29">
        <v>5</v>
      </c>
      <c r="G80" s="30">
        <f t="shared" si="5"/>
        <v>100</v>
      </c>
      <c r="H80" s="30">
        <v>88</v>
      </c>
      <c r="I80" s="29">
        <v>100</v>
      </c>
      <c r="J80" s="30">
        <v>93</v>
      </c>
      <c r="K80" s="29">
        <f t="shared" si="3"/>
        <v>96.2551948051948</v>
      </c>
    </row>
    <row r="81" ht="15.6">
      <c r="A81" s="28">
        <f t="shared" si="6"/>
        <v>34</v>
      </c>
      <c r="B81" s="28">
        <f t="shared" si="4"/>
        <v>34</v>
      </c>
      <c r="C81" s="29">
        <v>74.6</v>
      </c>
      <c r="D81" s="29">
        <f t="shared" si="2"/>
        <v>96.88311688311687</v>
      </c>
      <c r="E81" s="29">
        <v>100</v>
      </c>
      <c r="F81" s="29">
        <v>5</v>
      </c>
      <c r="G81" s="30">
        <f t="shared" si="5"/>
        <v>100</v>
      </c>
      <c r="H81" s="30">
        <v>85</v>
      </c>
      <c r="I81" s="29">
        <v>100</v>
      </c>
      <c r="J81" s="30">
        <v>85</v>
      </c>
      <c r="K81" s="29">
        <f t="shared" si="3"/>
        <v>93.064935064935057</v>
      </c>
    </row>
    <row r="82" ht="15.6">
      <c r="A82" s="28">
        <f t="shared" si="6"/>
        <v>35</v>
      </c>
      <c r="B82" s="28">
        <f t="shared" si="4"/>
        <v>35</v>
      </c>
      <c r="C82" s="29">
        <v>74.4</v>
      </c>
      <c r="D82" s="29">
        <f t="shared" si="2"/>
        <v>96.623376623376629</v>
      </c>
      <c r="E82" s="29">
        <v>100</v>
      </c>
      <c r="F82" s="29">
        <v>5</v>
      </c>
      <c r="G82" s="30">
        <f t="shared" si="5"/>
        <v>100</v>
      </c>
      <c r="H82" s="30">
        <v>85.5</v>
      </c>
      <c r="I82" s="29">
        <v>90</v>
      </c>
      <c r="J82" s="30">
        <v>86</v>
      </c>
      <c r="K82" s="29">
        <f t="shared" si="3"/>
        <v>91.812012987012992</v>
      </c>
    </row>
    <row r="83" ht="15.6">
      <c r="A83" s="28">
        <f t="shared" si="6"/>
        <v>36</v>
      </c>
      <c r="B83" s="28">
        <f t="shared" si="4"/>
        <v>36</v>
      </c>
      <c r="C83" s="29">
        <v>70.1</v>
      </c>
      <c r="D83" s="29">
        <f t="shared" si="2"/>
        <v>91.038961038961034</v>
      </c>
      <c r="E83" s="29">
        <v>100</v>
      </c>
      <c r="F83" s="29">
        <v>0</v>
      </c>
      <c r="G83" s="30">
        <f t="shared" si="5"/>
        <v>66.666666666666657</v>
      </c>
      <c r="H83" s="30">
        <v>80.25</v>
      </c>
      <c r="I83" s="29">
        <v>100</v>
      </c>
      <c r="J83" s="30">
        <v>80</v>
      </c>
      <c r="K83" s="29">
        <f t="shared" si="3"/>
        <v>84.349188311688323</v>
      </c>
    </row>
    <row r="84" ht="15.6">
      <c r="A84" s="28">
        <f t="shared" si="6"/>
        <v>37</v>
      </c>
      <c r="B84" s="28">
        <f t="shared" si="4"/>
        <v>37</v>
      </c>
      <c r="C84" s="29">
        <v>70.6</v>
      </c>
      <c r="D84" s="29">
        <f t="shared" si="2"/>
        <v>91.688311688311686</v>
      </c>
      <c r="E84" s="29">
        <v>100</v>
      </c>
      <c r="F84" s="29">
        <v>5</v>
      </c>
      <c r="G84" s="30">
        <f t="shared" si="5"/>
        <v>100</v>
      </c>
      <c r="H84" s="30">
        <v>87.75</v>
      </c>
      <c r="I84" s="29">
        <v>95</v>
      </c>
      <c r="J84" s="30">
        <v>85</v>
      </c>
      <c r="K84" s="29">
        <f t="shared" si="3"/>
        <v>91.1689935064935</v>
      </c>
    </row>
    <row r="85" ht="15.6">
      <c r="A85" s="28">
        <f t="shared" si="6"/>
        <v>38</v>
      </c>
      <c r="B85" s="28">
        <f t="shared" si="4"/>
        <v>38</v>
      </c>
      <c r="C85" s="29">
        <v>71</v>
      </c>
      <c r="D85" s="29">
        <f t="shared" si="2"/>
        <v>92.20779220779221</v>
      </c>
      <c r="E85" s="29">
        <v>100</v>
      </c>
      <c r="F85" s="29">
        <v>5</v>
      </c>
      <c r="G85" s="30">
        <f t="shared" si="5"/>
        <v>100</v>
      </c>
      <c r="H85" s="30">
        <v>85.75</v>
      </c>
      <c r="I85" s="29">
        <v>100</v>
      </c>
      <c r="J85" s="30">
        <v>87</v>
      </c>
      <c r="K85" s="29">
        <f t="shared" si="3"/>
        <v>92.27483766233766</v>
      </c>
    </row>
    <row r="86" ht="15.6">
      <c r="A86" s="28">
        <f t="shared" si="6"/>
        <v>39</v>
      </c>
      <c r="B86" s="28">
        <f t="shared" si="4"/>
        <v>39</v>
      </c>
      <c r="C86" s="29">
        <v>70.1</v>
      </c>
      <c r="D86" s="29">
        <f t="shared" si="2"/>
        <v>91.038961038961034</v>
      </c>
      <c r="E86" s="29">
        <v>100</v>
      </c>
      <c r="F86" s="29">
        <v>5</v>
      </c>
      <c r="G86" s="30">
        <f t="shared" si="5"/>
        <v>100</v>
      </c>
      <c r="H86" s="30">
        <v>97</v>
      </c>
      <c r="I86" s="29">
        <v>100</v>
      </c>
      <c r="J86" s="30">
        <v>84</v>
      </c>
      <c r="K86" s="29">
        <f t="shared" si="3"/>
        <v>92.861688311688312</v>
      </c>
    </row>
    <row r="87" ht="15.6">
      <c r="A87" s="28">
        <f t="shared" si="6"/>
        <v>40</v>
      </c>
      <c r="B87" s="28">
        <f t="shared" si="4"/>
        <v>40</v>
      </c>
      <c r="C87" s="29">
        <v>64.6</v>
      </c>
      <c r="D87" s="29">
        <f t="shared" si="2"/>
        <v>83.8961038961039</v>
      </c>
      <c r="E87" s="29">
        <v>90</v>
      </c>
      <c r="F87" s="29">
        <v>5</v>
      </c>
      <c r="G87" s="30">
        <f t="shared" si="5"/>
        <v>93.333333333333329</v>
      </c>
      <c r="H87" s="30">
        <v>87.25</v>
      </c>
      <c r="I87" s="29">
        <v>95</v>
      </c>
      <c r="J87" s="30">
        <v>87</v>
      </c>
      <c r="K87" s="29">
        <f t="shared" si="3"/>
        <v>88.256331168831167</v>
      </c>
    </row>
    <row r="88" ht="15.6">
      <c r="A88" s="28">
        <f t="shared" si="6"/>
        <v>41</v>
      </c>
      <c r="B88" s="28">
        <f t="shared" si="4"/>
        <v>41</v>
      </c>
      <c r="C88" s="29">
        <v>72.4</v>
      </c>
      <c r="D88" s="29">
        <f t="shared" si="2"/>
        <v>94.025974025974037</v>
      </c>
      <c r="E88" s="29">
        <v>100</v>
      </c>
      <c r="F88" s="29">
        <v>5</v>
      </c>
      <c r="G88" s="30">
        <f t="shared" si="5"/>
        <v>100</v>
      </c>
      <c r="H88" s="30">
        <v>84.25</v>
      </c>
      <c r="I88" s="29">
        <v>95</v>
      </c>
      <c r="J88" s="30">
        <v>95</v>
      </c>
      <c r="K88" s="29">
        <f t="shared" si="3"/>
        <v>93.845292207792212</v>
      </c>
    </row>
    <row r="89" ht="15.6">
      <c r="A89" s="28">
        <f t="shared" si="6"/>
        <v>42</v>
      </c>
      <c r="B89" s="28">
        <f t="shared" si="4"/>
        <v>42</v>
      </c>
      <c r="C89" s="29">
        <v>76.2</v>
      </c>
      <c r="D89" s="29">
        <f t="shared" si="2"/>
        <v>98.961038961038966</v>
      </c>
      <c r="E89" s="29">
        <v>100</v>
      </c>
      <c r="F89" s="29">
        <v>5</v>
      </c>
      <c r="G89" s="30">
        <f t="shared" si="5"/>
        <v>100</v>
      </c>
      <c r="H89" s="30">
        <v>84</v>
      </c>
      <c r="I89" s="29">
        <v>100</v>
      </c>
      <c r="J89" s="30">
        <v>72</v>
      </c>
      <c r="K89" s="29">
        <f t="shared" si="3"/>
        <v>90.2883116883117</v>
      </c>
    </row>
    <row r="90" ht="15.6">
      <c r="A90" s="28">
        <f t="shared" si="6"/>
        <v>43</v>
      </c>
      <c r="B90" s="28">
        <f t="shared" si="4"/>
        <v>43</v>
      </c>
      <c r="C90" s="29">
        <v>76.5</v>
      </c>
      <c r="D90" s="29">
        <f t="shared" si="2"/>
        <v>99.350649350649363</v>
      </c>
      <c r="E90" s="29">
        <v>100</v>
      </c>
      <c r="F90" s="29">
        <v>5</v>
      </c>
      <c r="G90" s="30">
        <f t="shared" si="5"/>
        <v>100</v>
      </c>
      <c r="H90" s="30">
        <v>90.5</v>
      </c>
      <c r="I90" s="29">
        <v>95</v>
      </c>
      <c r="J90" s="30">
        <v>86</v>
      </c>
      <c r="K90" s="29">
        <f t="shared" si="3"/>
        <v>94.1301948051948</v>
      </c>
    </row>
    <row r="91" ht="15.6">
      <c r="A91" s="28">
        <f t="shared" si="6"/>
        <v>44</v>
      </c>
      <c r="B91" s="28">
        <f t="shared" si="4"/>
        <v>44</v>
      </c>
      <c r="C91" s="29">
        <v>72.3</v>
      </c>
      <c r="D91" s="29">
        <f t="shared" si="2"/>
        <v>93.8961038961039</v>
      </c>
      <c r="E91" s="29">
        <v>90</v>
      </c>
      <c r="F91" s="29">
        <v>5</v>
      </c>
      <c r="G91" s="30">
        <f t="shared" si="5"/>
        <v>93.333333333333329</v>
      </c>
      <c r="H91" s="30">
        <v>84.5</v>
      </c>
      <c r="I91" s="29">
        <v>95</v>
      </c>
      <c r="J91" s="30">
        <v>82</v>
      </c>
      <c r="K91" s="29">
        <f t="shared" si="3"/>
        <v>89.593831168831173</v>
      </c>
    </row>
    <row r="92" ht="15.6">
      <c r="A92" s="28">
        <f t="shared" si="6"/>
        <v>45</v>
      </c>
      <c r="B92" s="28">
        <f t="shared" si="4"/>
        <v>45</v>
      </c>
      <c r="C92" s="29">
        <v>73.7</v>
      </c>
      <c r="D92" s="29">
        <f t="shared" si="2"/>
        <v>95.714285714285722</v>
      </c>
      <c r="E92" s="29">
        <v>100</v>
      </c>
      <c r="F92" s="29">
        <v>5</v>
      </c>
      <c r="G92" s="30">
        <f t="shared" si="5"/>
        <v>100</v>
      </c>
      <c r="H92" s="30">
        <v>83.75</v>
      </c>
      <c r="I92" s="29">
        <v>95</v>
      </c>
      <c r="J92" s="30">
        <v>73</v>
      </c>
      <c r="K92" s="29">
        <f t="shared" si="3"/>
        <v>88.776785714285722</v>
      </c>
    </row>
    <row r="93" ht="15.6">
      <c r="A93" s="28">
        <f t="shared" si="6"/>
        <v>46</v>
      </c>
      <c r="B93" s="28">
        <f t="shared" si="4"/>
        <v>46</v>
      </c>
      <c r="C93" s="29">
        <v>69</v>
      </c>
      <c r="D93" s="29">
        <f t="shared" si="2"/>
        <v>89.6103896103896</v>
      </c>
      <c r="E93" s="29">
        <v>100</v>
      </c>
      <c r="F93" s="29">
        <v>5</v>
      </c>
      <c r="G93" s="30">
        <f t="shared" si="5"/>
        <v>100</v>
      </c>
      <c r="H93" s="30">
        <v>84.75</v>
      </c>
      <c r="I93" s="29">
        <v>100</v>
      </c>
      <c r="J93" s="30">
        <v>84</v>
      </c>
      <c r="K93" s="29">
        <f t="shared" si="3"/>
        <v>90.59561688311689</v>
      </c>
    </row>
    <row r="94" ht="15.6">
      <c r="A94" s="28">
        <f t="shared" si="6"/>
        <v>47</v>
      </c>
      <c r="B94" s="28">
        <f t="shared" si="4"/>
        <v>47</v>
      </c>
      <c r="C94" s="29">
        <v>64.3</v>
      </c>
      <c r="D94" s="29">
        <f t="shared" si="2"/>
        <v>83.506493506493513</v>
      </c>
      <c r="E94" s="29">
        <v>100</v>
      </c>
      <c r="F94" s="29">
        <v>5</v>
      </c>
      <c r="G94" s="30">
        <f t="shared" si="5"/>
        <v>100</v>
      </c>
      <c r="H94" s="30">
        <v>87</v>
      </c>
      <c r="I94" s="29">
        <v>95</v>
      </c>
      <c r="J94" s="30">
        <v>91</v>
      </c>
      <c r="K94" s="29">
        <f t="shared" si="3"/>
        <v>90.101948051948057</v>
      </c>
    </row>
    <row r="95" ht="15.6">
      <c r="A95" s="28">
        <f t="shared" si="6"/>
        <v>48</v>
      </c>
      <c r="B95" s="28">
        <f t="shared" si="4"/>
        <v>48</v>
      </c>
      <c r="C95" s="29">
        <v>65.7</v>
      </c>
      <c r="D95" s="29">
        <f t="shared" si="2"/>
        <v>85.324675324675326</v>
      </c>
      <c r="E95" s="29">
        <v>100</v>
      </c>
      <c r="F95" s="29">
        <v>5</v>
      </c>
      <c r="G95" s="30">
        <f t="shared" si="5"/>
        <v>100</v>
      </c>
      <c r="H95" s="30">
        <v>84.75</v>
      </c>
      <c r="I95" s="29">
        <v>100</v>
      </c>
      <c r="J95" s="30">
        <v>86</v>
      </c>
      <c r="K95" s="29">
        <f t="shared" si="3"/>
        <v>89.809902597402584</v>
      </c>
    </row>
    <row r="96" ht="15.6">
      <c r="A96" s="28">
        <f t="shared" si="6"/>
        <v>49</v>
      </c>
      <c r="B96" s="28">
        <f t="shared" si="4"/>
        <v>49</v>
      </c>
      <c r="C96" s="29">
        <v>68.9</v>
      </c>
      <c r="D96" s="29">
        <f t="shared" si="2"/>
        <v>89.480519480519476</v>
      </c>
      <c r="E96" s="29">
        <v>90</v>
      </c>
      <c r="F96" s="29">
        <v>5</v>
      </c>
      <c r="G96" s="30">
        <f t="shared" si="5"/>
        <v>93.333333333333329</v>
      </c>
      <c r="H96" s="30">
        <v>84.75</v>
      </c>
      <c r="I96" s="29">
        <v>95</v>
      </c>
      <c r="J96" s="30">
        <v>75</v>
      </c>
      <c r="K96" s="29">
        <f t="shared" si="3"/>
        <v>86.556655844155841</v>
      </c>
    </row>
    <row r="97" ht="15.6">
      <c r="A97" s="28">
        <f t="shared" si="6"/>
        <v>50</v>
      </c>
      <c r="B97" s="28">
        <f t="shared" si="4"/>
        <v>50</v>
      </c>
      <c r="C97" s="29">
        <v>74.5</v>
      </c>
      <c r="D97" s="29">
        <f t="shared" si="2"/>
        <v>96.753246753246756</v>
      </c>
      <c r="E97" s="29">
        <v>100</v>
      </c>
      <c r="F97" s="29">
        <v>5</v>
      </c>
      <c r="G97" s="30">
        <f t="shared" si="5"/>
        <v>100</v>
      </c>
      <c r="H97" s="30">
        <v>87</v>
      </c>
      <c r="I97" s="29">
        <v>100</v>
      </c>
      <c r="J97" s="30">
        <v>90</v>
      </c>
      <c r="K97" s="29">
        <f t="shared" si="3"/>
        <v>94.57597402597402</v>
      </c>
    </row>
    <row r="98" ht="15.6">
      <c r="A98" s="28">
        <f t="shared" si="6"/>
        <v>51</v>
      </c>
      <c r="B98" s="28">
        <f t="shared" si="4"/>
        <v>51</v>
      </c>
      <c r="C98" s="29">
        <v>69.4</v>
      </c>
      <c r="D98" s="29">
        <f t="shared" si="2"/>
        <v>90.129870129870142</v>
      </c>
      <c r="E98" s="29">
        <v>100</v>
      </c>
      <c r="F98" s="29">
        <v>5</v>
      </c>
      <c r="G98" s="30">
        <f t="shared" si="5"/>
        <v>100</v>
      </c>
      <c r="H98" s="30">
        <v>85.75</v>
      </c>
      <c r="I98" s="29">
        <v>100</v>
      </c>
      <c r="J98" s="30">
        <v>93</v>
      </c>
      <c r="K98" s="29">
        <f t="shared" si="3"/>
        <v>93.151461038961031</v>
      </c>
    </row>
    <row r="99" ht="15.6">
      <c r="A99" s="28">
        <f t="shared" si="6"/>
        <v>52</v>
      </c>
      <c r="B99" s="28">
        <f t="shared" si="4"/>
        <v>52</v>
      </c>
      <c r="C99" s="29">
        <v>72.3</v>
      </c>
      <c r="D99" s="29">
        <f t="shared" si="2"/>
        <v>93.8961038961039</v>
      </c>
      <c r="E99" s="29">
        <v>100</v>
      </c>
      <c r="F99" s="29">
        <v>5</v>
      </c>
      <c r="G99" s="30">
        <f t="shared" si="5"/>
        <v>100</v>
      </c>
      <c r="H99" s="30">
        <v>93</v>
      </c>
      <c r="I99" s="29">
        <v>100</v>
      </c>
      <c r="J99" s="30">
        <v>91</v>
      </c>
      <c r="K99" s="29">
        <f t="shared" si="3"/>
        <v>94.868831168831164</v>
      </c>
    </row>
    <row r="100" ht="15.6">
      <c r="A100" s="28">
        <f t="shared" si="6"/>
        <v>53</v>
      </c>
      <c r="B100" s="28">
        <f t="shared" si="4"/>
        <v>53</v>
      </c>
      <c r="C100" s="29">
        <v>69.4</v>
      </c>
      <c r="D100" s="29">
        <f t="shared" si="2"/>
        <v>90.129870129870142</v>
      </c>
      <c r="E100" s="29">
        <v>100</v>
      </c>
      <c r="F100" s="29">
        <v>5</v>
      </c>
      <c r="G100" s="30">
        <f t="shared" si="5"/>
        <v>100</v>
      </c>
      <c r="H100" s="30">
        <v>86.75</v>
      </c>
      <c r="I100" s="29">
        <v>100</v>
      </c>
      <c r="J100" s="30">
        <v>90</v>
      </c>
      <c r="K100" s="29">
        <f t="shared" si="3"/>
        <v>92.551461038961037</v>
      </c>
    </row>
    <row r="101" ht="15.6">
      <c r="A101" s="28">
        <f t="shared" si="6"/>
        <v>54</v>
      </c>
      <c r="B101" s="28">
        <f t="shared" si="4"/>
        <v>54</v>
      </c>
      <c r="C101" s="29">
        <v>72.7</v>
      </c>
      <c r="D101" s="29">
        <f t="shared" si="2"/>
        <v>94.415584415584419</v>
      </c>
      <c r="E101" s="29">
        <v>100</v>
      </c>
      <c r="F101" s="29">
        <v>5</v>
      </c>
      <c r="G101" s="30">
        <f t="shared" si="5"/>
        <v>100</v>
      </c>
      <c r="H101" s="30">
        <v>86.75</v>
      </c>
      <c r="I101" s="29">
        <v>100</v>
      </c>
      <c r="J101" s="30">
        <v>98</v>
      </c>
      <c r="K101" s="29">
        <f t="shared" si="3"/>
        <v>95.837175324675329</v>
      </c>
    </row>
    <row r="102" ht="15.6">
      <c r="A102" s="28">
        <f t="shared" si="6"/>
        <v>55</v>
      </c>
      <c r="B102" s="28">
        <f t="shared" si="4"/>
        <v>55</v>
      </c>
      <c r="C102" s="29">
        <v>75.2</v>
      </c>
      <c r="D102" s="29">
        <f t="shared" si="2"/>
        <v>97.662337662337663</v>
      </c>
      <c r="E102" s="29">
        <v>100</v>
      </c>
      <c r="F102" s="29">
        <v>5</v>
      </c>
      <c r="G102" s="30">
        <f t="shared" si="5"/>
        <v>100</v>
      </c>
      <c r="H102" s="30">
        <v>83.25</v>
      </c>
      <c r="I102" s="29">
        <v>95</v>
      </c>
      <c r="J102" s="30">
        <v>81</v>
      </c>
      <c r="K102" s="29">
        <f t="shared" si="3"/>
        <v>91.286201298701286</v>
      </c>
    </row>
    <row r="103" ht="15.6">
      <c r="A103" s="28">
        <f t="shared" si="6"/>
        <v>56</v>
      </c>
      <c r="B103" s="28">
        <f t="shared" si="4"/>
        <v>56</v>
      </c>
      <c r="C103" s="29">
        <v>75</v>
      </c>
      <c r="D103" s="29">
        <f t="shared" si="2"/>
        <v>97.402597402597408</v>
      </c>
      <c r="E103" s="29">
        <v>100</v>
      </c>
      <c r="F103" s="29">
        <v>5</v>
      </c>
      <c r="G103" s="30">
        <f t="shared" si="5"/>
        <v>100</v>
      </c>
      <c r="H103" s="30">
        <v>86.5</v>
      </c>
      <c r="I103" s="29">
        <v>100</v>
      </c>
      <c r="J103" s="30">
        <v>97</v>
      </c>
      <c r="K103" s="29">
        <f t="shared" si="3"/>
        <v>96.445779220779229</v>
      </c>
    </row>
    <row r="104" ht="15.6">
      <c r="A104" s="28">
        <f t="shared" si="6"/>
        <v>57</v>
      </c>
      <c r="B104" s="28">
        <f t="shared" si="4"/>
        <v>57</v>
      </c>
      <c r="C104" s="29">
        <v>71.3</v>
      </c>
      <c r="D104" s="29">
        <f t="shared" si="2"/>
        <v>92.597402597402592</v>
      </c>
      <c r="E104" s="29">
        <v>100</v>
      </c>
      <c r="F104" s="29">
        <v>5</v>
      </c>
      <c r="G104" s="30">
        <f t="shared" si="5"/>
        <v>100</v>
      </c>
      <c r="H104" s="30">
        <v>86.5</v>
      </c>
      <c r="I104" s="29">
        <v>100</v>
      </c>
      <c r="J104" s="30">
        <v>96</v>
      </c>
      <c r="K104" s="29">
        <f t="shared" si="3"/>
        <v>94.754220779220788</v>
      </c>
    </row>
    <row r="105" ht="15.6">
      <c r="A105" s="28">
        <f t="shared" si="6"/>
        <v>58</v>
      </c>
      <c r="B105" s="28">
        <f t="shared" si="4"/>
        <v>58</v>
      </c>
      <c r="C105" s="29">
        <v>63</v>
      </c>
      <c r="D105" s="29">
        <f t="shared" si="2"/>
        <v>81.818181818181827</v>
      </c>
      <c r="E105" s="29">
        <v>100</v>
      </c>
      <c r="F105" s="29">
        <v>5</v>
      </c>
      <c r="G105" s="30">
        <f t="shared" si="5"/>
        <v>100</v>
      </c>
      <c r="H105" s="30">
        <v>85.5</v>
      </c>
      <c r="I105" s="29">
        <v>95</v>
      </c>
      <c r="J105" s="30">
        <v>92</v>
      </c>
      <c r="K105" s="29">
        <f t="shared" si="3"/>
        <v>89.62045454545455</v>
      </c>
    </row>
    <row r="106" ht="15.6">
      <c r="A106" s="28">
        <f t="shared" si="6"/>
        <v>59</v>
      </c>
      <c r="B106" s="28">
        <f t="shared" si="4"/>
        <v>59</v>
      </c>
      <c r="C106" s="29">
        <v>65.9</v>
      </c>
      <c r="D106" s="29">
        <f t="shared" si="2"/>
        <v>85.5844155844156</v>
      </c>
      <c r="E106" s="29">
        <v>100</v>
      </c>
      <c r="F106" s="29">
        <v>5</v>
      </c>
      <c r="G106" s="30">
        <f t="shared" si="5"/>
        <v>100</v>
      </c>
      <c r="H106" s="30">
        <v>85.25</v>
      </c>
      <c r="I106" s="29">
        <v>95</v>
      </c>
      <c r="J106" s="30">
        <v>86</v>
      </c>
      <c r="K106" s="29">
        <f t="shared" si="3"/>
        <v>89.212824675324669</v>
      </c>
    </row>
    <row r="107" ht="15.6">
      <c r="A107" s="28">
        <f t="shared" si="6"/>
        <v>60</v>
      </c>
      <c r="B107" s="28">
        <f t="shared" si="4"/>
        <v>60</v>
      </c>
      <c r="C107" s="29">
        <v>74.8</v>
      </c>
      <c r="D107" s="29">
        <f t="shared" si="2"/>
        <v>97.142857142857139</v>
      </c>
      <c r="E107" s="29">
        <v>100</v>
      </c>
      <c r="F107" s="29">
        <v>5</v>
      </c>
      <c r="G107" s="30">
        <f t="shared" si="5"/>
        <v>100</v>
      </c>
      <c r="H107" s="30">
        <v>87.5</v>
      </c>
      <c r="I107" s="29">
        <v>95</v>
      </c>
      <c r="J107" s="30">
        <v>80</v>
      </c>
      <c r="K107" s="29">
        <f t="shared" si="3"/>
        <v>91.517857142857139</v>
      </c>
    </row>
    <row r="108" ht="15.6">
      <c r="A108" s="28">
        <f t="shared" si="6"/>
        <v>61</v>
      </c>
      <c r="B108" s="28">
        <f t="shared" si="4"/>
        <v>61</v>
      </c>
      <c r="C108" s="29">
        <v>68.4</v>
      </c>
      <c r="D108" s="29">
        <f t="shared" si="2"/>
        <v>88.831168831168839</v>
      </c>
      <c r="E108" s="29">
        <v>90</v>
      </c>
      <c r="F108" s="29">
        <v>2</v>
      </c>
      <c r="G108" s="30">
        <f t="shared" si="5"/>
        <v>73.333333333333329</v>
      </c>
      <c r="H108" s="30">
        <v>84.25</v>
      </c>
      <c r="I108" s="29">
        <v>100</v>
      </c>
      <c r="J108" s="30">
        <v>71</v>
      </c>
      <c r="K108" s="29">
        <f t="shared" si="3"/>
        <v>83.036850649350654</v>
      </c>
    </row>
    <row r="109" ht="15.6">
      <c r="A109" s="28">
        <f t="shared" si="6"/>
        <v>62</v>
      </c>
      <c r="B109" s="28">
        <f t="shared" si="4"/>
        <v>62</v>
      </c>
      <c r="C109" s="29">
        <v>67.3</v>
      </c>
      <c r="D109" s="29">
        <f t="shared" si="2"/>
        <v>87.402597402597408</v>
      </c>
      <c r="E109" s="29">
        <v>90</v>
      </c>
      <c r="F109" s="29">
        <v>5</v>
      </c>
      <c r="G109" s="30">
        <f t="shared" si="5"/>
        <v>93.333333333333329</v>
      </c>
      <c r="H109" s="30">
        <v>84.25</v>
      </c>
      <c r="I109" s="29">
        <v>100</v>
      </c>
      <c r="J109" s="30">
        <v>72</v>
      </c>
      <c r="K109" s="29">
        <f t="shared" si="3"/>
        <v>85.858279220779224</v>
      </c>
    </row>
    <row r="110" ht="15.6">
      <c r="A110" s="28">
        <f t="shared" si="6"/>
        <v>63</v>
      </c>
      <c r="B110" s="28">
        <f t="shared" si="4"/>
        <v>63</v>
      </c>
      <c r="C110" s="29">
        <v>34.9</v>
      </c>
      <c r="D110" s="29">
        <f t="shared" si="2"/>
        <v>45.324675324675326</v>
      </c>
      <c r="E110" s="29">
        <v>90</v>
      </c>
      <c r="F110" s="29">
        <v>0</v>
      </c>
      <c r="G110" s="30">
        <f t="shared" si="5"/>
        <v>60</v>
      </c>
      <c r="H110" s="30">
        <v>79.75</v>
      </c>
      <c r="I110" s="29">
        <v>95</v>
      </c>
      <c r="J110" s="30">
        <v>85</v>
      </c>
      <c r="K110" s="29">
        <f t="shared" si="3"/>
        <v>70.0599025974026</v>
      </c>
    </row>
    <row r="111" ht="15.6">
      <c r="A111" s="28">
        <f t="shared" si="6"/>
        <v>64</v>
      </c>
      <c r="B111" s="28">
        <f t="shared" si="4"/>
        <v>64</v>
      </c>
      <c r="C111" s="29">
        <v>73.8</v>
      </c>
      <c r="D111" s="29">
        <f t="shared" si="2"/>
        <v>95.844155844155836</v>
      </c>
      <c r="E111" s="29">
        <v>80</v>
      </c>
      <c r="F111" s="29">
        <v>5</v>
      </c>
      <c r="G111" s="30">
        <f t="shared" si="5"/>
        <v>86.666666666666671</v>
      </c>
      <c r="H111" s="30">
        <v>81.25</v>
      </c>
      <c r="I111" s="29">
        <v>95</v>
      </c>
      <c r="J111" s="30">
        <v>90</v>
      </c>
      <c r="K111" s="29">
        <f t="shared" si="3"/>
        <v>90.690746753246742</v>
      </c>
    </row>
    <row r="112" ht="15.6">
      <c r="A112" s="28">
        <f t="shared" si="6"/>
        <v>65</v>
      </c>
      <c r="B112" s="28">
        <f t="shared" si="4"/>
        <v>65</v>
      </c>
      <c r="C112" s="29">
        <v>66.6</v>
      </c>
      <c r="D112" s="29">
        <f ref="D112:D114" t="shared" si="7">C112/77*100</f>
        <v>86.493506493506487</v>
      </c>
      <c r="E112" s="29">
        <v>100</v>
      </c>
      <c r="F112" s="29">
        <v>5</v>
      </c>
      <c r="G112" s="30">
        <f t="shared" si="5"/>
        <v>100</v>
      </c>
      <c r="H112" s="30">
        <v>85</v>
      </c>
      <c r="I112" s="29">
        <v>95</v>
      </c>
      <c r="J112" s="30">
        <v>90</v>
      </c>
      <c r="K112" s="29">
        <f ref="K112:K114" t="shared" si="8">D112*0.3+E112*0.1+F112+H112*0.15+I112*0.15+J112*0.25</f>
        <v>90.44805194805194</v>
      </c>
    </row>
    <row r="113" ht="15.6">
      <c r="A113" s="28">
        <f t="shared" si="6"/>
        <v>66</v>
      </c>
      <c r="B113" s="28">
        <f ref="B113:B114" t="shared" si="9">A113</f>
        <v>66</v>
      </c>
      <c r="C113" s="29">
        <v>71.7</v>
      </c>
      <c r="D113" s="29">
        <f t="shared" si="7"/>
        <v>93.116883116883116</v>
      </c>
      <c r="E113" s="29">
        <v>100</v>
      </c>
      <c r="F113" s="29">
        <v>5</v>
      </c>
      <c r="G113" s="30">
        <f ref="G113:G114" t="shared" si="10">(E113*0.1+F113)/15*100</f>
        <v>100</v>
      </c>
      <c r="H113" s="30">
        <v>85.5</v>
      </c>
      <c r="I113" s="29">
        <v>100</v>
      </c>
      <c r="J113" s="30">
        <v>80</v>
      </c>
      <c r="K113" s="29">
        <f t="shared" si="8"/>
        <v>90.760064935064932</v>
      </c>
    </row>
    <row r="114" ht="15.6">
      <c r="A114" s="28">
        <f>A113+1</f>
        <v>67</v>
      </c>
      <c r="B114" s="28">
        <f t="shared" si="9"/>
        <v>67</v>
      </c>
      <c r="C114" s="29">
        <v>70</v>
      </c>
      <c r="D114" s="29">
        <f t="shared" si="7"/>
        <v>90.9090909090909</v>
      </c>
      <c r="E114" s="29">
        <v>100</v>
      </c>
      <c r="F114" s="29">
        <v>5</v>
      </c>
      <c r="G114" s="30">
        <f t="shared" si="10"/>
        <v>100</v>
      </c>
      <c r="H114" s="30">
        <v>86.5</v>
      </c>
      <c r="I114" s="29">
        <v>95</v>
      </c>
      <c r="J114" s="30">
        <v>82</v>
      </c>
      <c r="K114" s="29">
        <f t="shared" si="8"/>
        <v>89.997727272727275</v>
      </c>
    </row>
    <row r="115">
      <c r="A115" s="13"/>
      <c r="B115" s="13"/>
      <c r="C115" s="13"/>
      <c r="D115" s="12"/>
      <c r="E115" s="12"/>
      <c r="F115" s="12"/>
      <c r="G115" s="12"/>
      <c r="H115" s="12"/>
    </row>
    <row r="116">
      <c r="A116" s="14"/>
      <c r="B116" s="14"/>
      <c r="C116" s="14"/>
      <c r="D116" s="12"/>
      <c r="E116" s="12"/>
      <c r="F116" s="12"/>
      <c r="G116" s="12"/>
      <c r="H116" s="12"/>
    </row>
    <row r="117">
      <c r="A117" s="13"/>
      <c r="B117" s="13"/>
      <c r="C117" s="13"/>
      <c r="D117" s="12"/>
      <c r="E117" s="12"/>
      <c r="F117" s="12"/>
      <c r="G117" s="12"/>
      <c r="H117" s="12"/>
    </row>
    <row r="118">
      <c r="A118" s="14"/>
      <c r="B118" s="14"/>
      <c r="C118" s="14"/>
      <c r="D118" s="12"/>
      <c r="E118" s="12"/>
      <c r="F118" s="12"/>
      <c r="G118" s="12"/>
      <c r="H118" s="12"/>
    </row>
    <row r="119">
      <c r="A119" s="13"/>
      <c r="B119" s="13"/>
      <c r="C119" s="13"/>
      <c r="D119" s="12"/>
      <c r="E119" s="12"/>
      <c r="F119" s="12"/>
      <c r="G119" s="12"/>
      <c r="H119" s="12"/>
    </row>
  </sheetData>
  <phoneticPr fontId="3" type="noConversion"/>
  <pageMargins left="0.7" right="0.7" top="0.75" bottom="0.75" header="0.3" footer="0.3"/>
  <pageSetup paperSize="9" orientation="portrait" horizontalDpi="4294967293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达成度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吴岩</cp:lastModifiedBy>
  <dcterms:created xsi:type="dcterms:W3CDTF">2021-06-18T06:05:52Z</dcterms:created>
  <dcterms:modified xsi:type="dcterms:W3CDTF">2023-03-31T15:54:18Z</dcterms:modified>
</cp:coreProperties>
</file>