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he\Documents\PowerBI\Portfolio Performance &amp; Attribution\Data\"/>
    </mc:Choice>
  </mc:AlternateContent>
  <xr:revisionPtr revIDLastSave="0" documentId="13_ncr:1_{9D220506-FFE2-43B4-A447-FC6B86C47F6D}" xr6:coauthVersionLast="47" xr6:coauthVersionMax="47" xr10:uidLastSave="{00000000-0000-0000-0000-000000000000}"/>
  <bookViews>
    <workbookView xWindow="-110" yWindow="-110" windowWidth="22620" windowHeight="13500" xr2:uid="{6D4F6618-3E67-4D9F-9EFF-4FAD3B04FD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1" i="1"/>
  <c r="J32" i="1"/>
  <c r="I30" i="1"/>
  <c r="J30" i="1" s="1"/>
  <c r="J24" i="1"/>
  <c r="J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5" i="1"/>
  <c r="J26" i="1"/>
  <c r="J27" i="1"/>
  <c r="J28" i="1"/>
  <c r="J29" i="1"/>
  <c r="I3" i="1"/>
  <c r="J3" i="1" s="1"/>
  <c r="H21" i="1"/>
  <c r="I21" i="1"/>
  <c r="J2" i="1"/>
  <c r="J21" i="1" l="1"/>
</calcChain>
</file>

<file path=xl/sharedStrings.xml><?xml version="1.0" encoding="utf-8"?>
<sst xmlns="http://schemas.openxmlformats.org/spreadsheetml/2006/main" count="168" uniqueCount="82">
  <si>
    <t>BUY</t>
  </si>
  <si>
    <t>SELL</t>
  </si>
  <si>
    <t>GTAAIR</t>
  </si>
  <si>
    <t>SHOP</t>
  </si>
  <si>
    <t>NA</t>
  </si>
  <si>
    <t>RY</t>
  </si>
  <si>
    <t>Date</t>
    <phoneticPr fontId="1" type="noConversion"/>
  </si>
  <si>
    <t>Ticker</t>
    <phoneticPr fontId="1" type="noConversion"/>
  </si>
  <si>
    <t>Quantity</t>
    <phoneticPr fontId="1" type="noConversion"/>
  </si>
  <si>
    <t>Price</t>
    <phoneticPr fontId="1" type="noConversion"/>
  </si>
  <si>
    <t>Total Value</t>
    <phoneticPr fontId="1" type="noConversion"/>
  </si>
  <si>
    <t>TD</t>
  </si>
  <si>
    <t>ZLC</t>
  </si>
  <si>
    <t>BMO LONG CORPORATE BD INDEX</t>
  </si>
  <si>
    <t>Security</t>
    <phoneticPr fontId="1" type="noConversion"/>
  </si>
  <si>
    <t>TORONTO-DOMINION BANK</t>
  </si>
  <si>
    <t>ROYAL BANK OF CANADA</t>
  </si>
  <si>
    <t>NATIONAL BANK OF CANADA</t>
  </si>
  <si>
    <t>SHOPIFY INC</t>
  </si>
  <si>
    <t>Asset Type</t>
    <phoneticPr fontId="1" type="noConversion"/>
  </si>
  <si>
    <t>EQUITY</t>
    <phoneticPr fontId="1" type="noConversion"/>
  </si>
  <si>
    <t>FIXED INCOME SECURITIES</t>
    <phoneticPr fontId="1" type="noConversion"/>
  </si>
  <si>
    <t>Action</t>
    <phoneticPr fontId="1" type="noConversion"/>
  </si>
  <si>
    <t>Sector</t>
    <phoneticPr fontId="1" type="noConversion"/>
  </si>
  <si>
    <t>Information Technology</t>
    <phoneticPr fontId="1" type="noConversion"/>
  </si>
  <si>
    <t>Financials</t>
    <phoneticPr fontId="1" type="noConversion"/>
  </si>
  <si>
    <t>Infrastructure</t>
  </si>
  <si>
    <t>Coporate</t>
    <phoneticPr fontId="1" type="noConversion"/>
  </si>
  <si>
    <t>THOMSON REUTERS CORPORATION</t>
  </si>
  <si>
    <t>TRI</t>
  </si>
  <si>
    <t>Industrials</t>
    <phoneticPr fontId="1" type="noConversion"/>
  </si>
  <si>
    <t>BROOKFIELD ASSET MGMT LTD</t>
    <phoneticPr fontId="1" type="noConversion"/>
  </si>
  <si>
    <t>BAM</t>
  </si>
  <si>
    <t>BANK OF NOVA SCOTIA</t>
    <phoneticPr fontId="1" type="noConversion"/>
  </si>
  <si>
    <t>BNS</t>
  </si>
  <si>
    <t>BUY</t>
    <phoneticPr fontId="1" type="noConversion"/>
  </si>
  <si>
    <t>CASH &amp; CASH EQUIVALENTS</t>
    <phoneticPr fontId="1" type="noConversion"/>
  </si>
  <si>
    <t>RATE ON-1%/YR @ CIBC MELLON TR</t>
  </si>
  <si>
    <t>Cash &amp; Cash Equivalents</t>
  </si>
  <si>
    <t>GREATER TORONTO AIRPORTS AUTH</t>
  </si>
  <si>
    <t>CANADIAN PACIFIC KANSAS CITY</t>
  </si>
  <si>
    <t>CP</t>
    <phoneticPr fontId="1" type="noConversion"/>
  </si>
  <si>
    <t>Industrials</t>
  </si>
  <si>
    <t>SELL</t>
    <phoneticPr fontId="1" type="noConversion"/>
  </si>
  <si>
    <t>Information Technology</t>
  </si>
  <si>
    <t>OPEN TEXT CORPORATION</t>
  </si>
  <si>
    <t>OTEX</t>
    <phoneticPr fontId="1" type="noConversion"/>
  </si>
  <si>
    <t>CANADIAN NATIONAL RAILWAY CO</t>
  </si>
  <si>
    <t>CNR</t>
    <phoneticPr fontId="1" type="noConversion"/>
  </si>
  <si>
    <t>CM</t>
    <phoneticPr fontId="1" type="noConversion"/>
  </si>
  <si>
    <t>Financials</t>
  </si>
  <si>
    <t>CANADIAN IMPERIAL BK OF COMM</t>
  </si>
  <si>
    <t>Maturity</t>
    <phoneticPr fontId="1" type="noConversion"/>
  </si>
  <si>
    <t>YORK REGION DIST SCH BRD</t>
  </si>
  <si>
    <t>YORKDS</t>
    <phoneticPr fontId="1" type="noConversion"/>
  </si>
  <si>
    <t>TORONTO DOMINION BANK</t>
    <phoneticPr fontId="1" type="noConversion"/>
  </si>
  <si>
    <t>TD</t>
    <phoneticPr fontId="1" type="noConversion"/>
  </si>
  <si>
    <t>RY</t>
    <phoneticPr fontId="1" type="noConversion"/>
  </si>
  <si>
    <t>BMO HIGH QUALITY CORP BD</t>
  </si>
  <si>
    <t>ZQB</t>
    <phoneticPr fontId="1" type="noConversion"/>
  </si>
  <si>
    <t>THE CALGARY AIRPORT AUTHORITY</t>
  </si>
  <si>
    <t>CAAIAU</t>
  </si>
  <si>
    <t>Infrastructure</t>
    <phoneticPr fontId="1" type="noConversion"/>
  </si>
  <si>
    <t>BANK OF MONTREAL</t>
  </si>
  <si>
    <t>BMO</t>
    <phoneticPr fontId="1" type="noConversion"/>
  </si>
  <si>
    <t>SCOTIABANK CAPITAL TRUST</t>
  </si>
  <si>
    <t>BNS</t>
    <phoneticPr fontId="1" type="noConversion"/>
  </si>
  <si>
    <t>THE BANK OF NOVA SCOTIA</t>
  </si>
  <si>
    <t>407 INTERNATIONAL INC</t>
  </si>
  <si>
    <t>ETRHWY</t>
  </si>
  <si>
    <t>PROV OF SASKATCHEWAN</t>
  </si>
  <si>
    <t>SCDA</t>
    <phoneticPr fontId="1" type="noConversion"/>
  </si>
  <si>
    <t>Provincial</t>
  </si>
  <si>
    <t>BCE INC</t>
  </si>
  <si>
    <t>ROGERS COMMUNICATIONS INC</t>
  </si>
  <si>
    <t>BCE</t>
  </si>
  <si>
    <t>RCI/B</t>
  </si>
  <si>
    <t>Communication</t>
    <phoneticPr fontId="1" type="noConversion"/>
  </si>
  <si>
    <t>CONSTELLATION SOFTWARE INC</t>
  </si>
  <si>
    <t>CSU</t>
    <phoneticPr fontId="1" type="noConversion"/>
  </si>
  <si>
    <t>WASTE CONNECTIONS INC</t>
  </si>
  <si>
    <t>WCN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</si>
</sst>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\(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he\Documents\PowerBI\Portfolio%20Performance%20&amp;%20Attribution\Data\Portfolio%20Details%20-%20&#21103;&#26412;.xls" TargetMode="External"/><Relationship Id="rId1" Type="http://schemas.openxmlformats.org/officeDocument/2006/relationships/externalLinkPath" Target="Portfolio%20Details%20-%20&#21103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IAS Asset Detail"/>
      <sheetName val="Sheet2"/>
    </sheetNames>
    <sheetDataSet>
      <sheetData sheetId="0"/>
      <sheetData sheetId="1">
        <row r="305">
          <cell r="G305">
            <v>490</v>
          </cell>
          <cell r="P305">
            <v>52914</v>
          </cell>
        </row>
        <row r="731">
          <cell r="P731">
            <v>54738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5A0E-17B0-4347-BDC6-DEF3F26C7164}">
  <dimension ref="A1:K33"/>
  <sheetViews>
    <sheetView tabSelected="1" topLeftCell="A10" workbookViewId="0">
      <selection activeCell="H33" sqref="H33"/>
    </sheetView>
  </sheetViews>
  <sheetFormatPr defaultRowHeight="14" x14ac:dyDescent="0.3"/>
  <cols>
    <col min="2" max="2" width="9.5" customWidth="1"/>
    <col min="3" max="3" width="30.83203125" bestFit="1" customWidth="1"/>
    <col min="4" max="4" width="32.6640625" bestFit="1" customWidth="1"/>
    <col min="5" max="5" width="23.4140625" bestFit="1" customWidth="1"/>
    <col min="7" max="8" width="8.6640625" style="1"/>
    <col min="9" max="9" width="10.1640625" bestFit="1" customWidth="1"/>
    <col min="11" max="11" width="11.25" bestFit="1" customWidth="1"/>
  </cols>
  <sheetData>
    <row r="1" spans="1:11" x14ac:dyDescent="0.3">
      <c r="A1" s="1" t="s">
        <v>22</v>
      </c>
      <c r="B1" s="1" t="s">
        <v>6</v>
      </c>
      <c r="C1" s="1" t="s">
        <v>19</v>
      </c>
      <c r="D1" s="1" t="s">
        <v>14</v>
      </c>
      <c r="E1" s="1" t="s">
        <v>52</v>
      </c>
      <c r="F1" s="1" t="s">
        <v>7</v>
      </c>
      <c r="G1" s="1" t="s">
        <v>23</v>
      </c>
      <c r="H1" s="1" t="s">
        <v>8</v>
      </c>
      <c r="I1" s="1" t="s">
        <v>9</v>
      </c>
      <c r="J1" s="1" t="s">
        <v>10</v>
      </c>
      <c r="K1" s="1"/>
    </row>
    <row r="2" spans="1:11" s="4" customFormat="1" x14ac:dyDescent="0.3">
      <c r="A2" s="3" t="s">
        <v>35</v>
      </c>
      <c r="B2" s="2">
        <v>45322</v>
      </c>
      <c r="C2" s="2" t="s">
        <v>36</v>
      </c>
      <c r="D2" s="3" t="s">
        <v>37</v>
      </c>
      <c r="E2" s="2">
        <v>54788</v>
      </c>
      <c r="F2" s="3"/>
      <c r="G2" s="3" t="s">
        <v>38</v>
      </c>
      <c r="H2" s="3">
        <v>190786.82</v>
      </c>
      <c r="I2" s="3">
        <v>1</v>
      </c>
      <c r="J2" s="3">
        <f>H2*I2</f>
        <v>190786.82</v>
      </c>
    </row>
    <row r="3" spans="1:11" s="4" customFormat="1" x14ac:dyDescent="0.3">
      <c r="A3" s="3" t="s">
        <v>0</v>
      </c>
      <c r="B3" s="2">
        <v>45382</v>
      </c>
      <c r="C3" s="2" t="s">
        <v>20</v>
      </c>
      <c r="D3" s="3" t="s">
        <v>18</v>
      </c>
      <c r="E3" s="3"/>
      <c r="F3" s="3" t="s">
        <v>3</v>
      </c>
      <c r="G3" s="3" t="s">
        <v>24</v>
      </c>
      <c r="H3" s="3">
        <v>490</v>
      </c>
      <c r="I3" s="7">
        <f>'[1]SIAS Asset Detail'!P305/'[1]SIAS Asset Detail'!G305</f>
        <v>107.98775510204082</v>
      </c>
      <c r="J3" s="3">
        <f t="shared" ref="J3:J33" si="0">H3*I3</f>
        <v>52914</v>
      </c>
    </row>
    <row r="4" spans="1:11" s="4" customFormat="1" x14ac:dyDescent="0.3">
      <c r="A4" s="3" t="s">
        <v>1</v>
      </c>
      <c r="B4" s="2">
        <v>45382</v>
      </c>
      <c r="C4" s="2" t="s">
        <v>20</v>
      </c>
      <c r="D4" s="3" t="s">
        <v>28</v>
      </c>
      <c r="E4" s="3"/>
      <c r="F4" s="3" t="s">
        <v>29</v>
      </c>
      <c r="G4" s="3" t="s">
        <v>30</v>
      </c>
      <c r="H4" s="3">
        <v>146</v>
      </c>
      <c r="I4" s="3">
        <v>204.91150684931517</v>
      </c>
      <c r="J4" s="3">
        <f t="shared" si="0"/>
        <v>29917.080000000016</v>
      </c>
    </row>
    <row r="5" spans="1:11" s="4" customFormat="1" x14ac:dyDescent="0.3">
      <c r="A5" s="3" t="s">
        <v>1</v>
      </c>
      <c r="B5" s="2">
        <v>45382</v>
      </c>
      <c r="C5" s="2" t="s">
        <v>20</v>
      </c>
      <c r="D5" s="3" t="s">
        <v>31</v>
      </c>
      <c r="E5" s="3"/>
      <c r="F5" s="3" t="s">
        <v>32</v>
      </c>
      <c r="G5" s="3" t="s">
        <v>25</v>
      </c>
      <c r="H5" s="3">
        <v>575</v>
      </c>
      <c r="I5" s="3">
        <v>57.34</v>
      </c>
      <c r="J5" s="3">
        <f t="shared" si="0"/>
        <v>32970.5</v>
      </c>
    </row>
    <row r="6" spans="1:11" s="4" customFormat="1" x14ac:dyDescent="0.3">
      <c r="A6" s="3" t="s">
        <v>0</v>
      </c>
      <c r="B6" s="2">
        <v>45382</v>
      </c>
      <c r="C6" s="2" t="s">
        <v>21</v>
      </c>
      <c r="D6" s="3" t="s">
        <v>39</v>
      </c>
      <c r="E6" s="2">
        <v>51837</v>
      </c>
      <c r="F6" s="3" t="s">
        <v>2</v>
      </c>
      <c r="G6" s="3" t="s">
        <v>26</v>
      </c>
      <c r="H6" s="3">
        <v>3760</v>
      </c>
      <c r="I6" s="3">
        <v>97.6</v>
      </c>
      <c r="J6" s="3">
        <f t="shared" si="0"/>
        <v>366976</v>
      </c>
    </row>
    <row r="7" spans="1:11" s="4" customFormat="1" x14ac:dyDescent="0.3">
      <c r="A7" s="3" t="s">
        <v>35</v>
      </c>
      <c r="B7" s="2">
        <v>45382</v>
      </c>
      <c r="C7" s="2" t="s">
        <v>36</v>
      </c>
      <c r="D7" s="3" t="s">
        <v>37</v>
      </c>
      <c r="E7" s="2">
        <v>54788</v>
      </c>
      <c r="F7" s="3"/>
      <c r="G7" s="3" t="s">
        <v>38</v>
      </c>
      <c r="H7" s="3">
        <v>198376.98997499997</v>
      </c>
      <c r="I7" s="3">
        <v>1</v>
      </c>
      <c r="J7" s="3">
        <f t="shared" si="0"/>
        <v>198376.98997499997</v>
      </c>
    </row>
    <row r="8" spans="1:11" s="4" customFormat="1" x14ac:dyDescent="0.3">
      <c r="A8" s="3" t="s">
        <v>35</v>
      </c>
      <c r="B8" s="2">
        <v>45382</v>
      </c>
      <c r="C8" s="2" t="s">
        <v>21</v>
      </c>
      <c r="D8" s="3" t="s">
        <v>51</v>
      </c>
      <c r="E8" s="2">
        <v>47959</v>
      </c>
      <c r="F8" s="3" t="s">
        <v>49</v>
      </c>
      <c r="G8" s="3" t="s">
        <v>50</v>
      </c>
      <c r="H8" s="3">
        <v>3920</v>
      </c>
      <c r="I8" s="3">
        <v>94.04</v>
      </c>
      <c r="J8" s="3">
        <f t="shared" si="0"/>
        <v>368636.80000000005</v>
      </c>
    </row>
    <row r="9" spans="1:11" s="4" customFormat="1" x14ac:dyDescent="0.3">
      <c r="A9" s="3" t="s">
        <v>43</v>
      </c>
      <c r="B9" s="2">
        <v>45382</v>
      </c>
      <c r="C9" s="2" t="s">
        <v>21</v>
      </c>
      <c r="D9" s="3" t="s">
        <v>55</v>
      </c>
      <c r="E9" s="2">
        <v>45359</v>
      </c>
      <c r="F9" s="3" t="s">
        <v>56</v>
      </c>
      <c r="G9" s="3" t="s">
        <v>50</v>
      </c>
      <c r="H9" s="3">
        <v>500</v>
      </c>
      <c r="I9" s="3">
        <v>99.978999999999999</v>
      </c>
      <c r="J9" s="3">
        <f t="shared" si="0"/>
        <v>49989.5</v>
      </c>
    </row>
    <row r="10" spans="1:11" s="4" customFormat="1" x14ac:dyDescent="0.3">
      <c r="A10" s="3" t="s">
        <v>43</v>
      </c>
      <c r="B10" s="2">
        <v>45382</v>
      </c>
      <c r="C10" s="2" t="s">
        <v>21</v>
      </c>
      <c r="D10" s="3" t="s">
        <v>16</v>
      </c>
      <c r="E10" s="2">
        <v>45854</v>
      </c>
      <c r="F10" s="3" t="s">
        <v>57</v>
      </c>
      <c r="G10" s="3" t="s">
        <v>50</v>
      </c>
      <c r="H10" s="3">
        <v>660</v>
      </c>
      <c r="I10" s="3">
        <v>100.1039</v>
      </c>
      <c r="J10" s="3">
        <f t="shared" si="0"/>
        <v>66068.573999999993</v>
      </c>
    </row>
    <row r="11" spans="1:11" s="4" customFormat="1" x14ac:dyDescent="0.3">
      <c r="A11" s="3" t="s">
        <v>43</v>
      </c>
      <c r="B11" s="2">
        <v>45382</v>
      </c>
      <c r="C11" s="2" t="s">
        <v>21</v>
      </c>
      <c r="D11" s="5" t="s">
        <v>58</v>
      </c>
      <c r="E11" s="6"/>
      <c r="F11" s="2" t="s">
        <v>59</v>
      </c>
      <c r="G11" s="3" t="s">
        <v>50</v>
      </c>
      <c r="H11" s="3">
        <v>14048</v>
      </c>
      <c r="I11" s="3">
        <v>28.08</v>
      </c>
      <c r="J11" s="3">
        <f t="shared" si="0"/>
        <v>394467.83999999997</v>
      </c>
    </row>
    <row r="12" spans="1:11" s="4" customFormat="1" x14ac:dyDescent="0.3">
      <c r="A12" s="3" t="s">
        <v>35</v>
      </c>
      <c r="B12" s="2">
        <v>45412</v>
      </c>
      <c r="C12" s="2" t="s">
        <v>21</v>
      </c>
      <c r="D12" s="5" t="s">
        <v>65</v>
      </c>
      <c r="E12" s="2">
        <v>57345</v>
      </c>
      <c r="F12" s="3" t="s">
        <v>66</v>
      </c>
      <c r="G12" s="3" t="s">
        <v>50</v>
      </c>
      <c r="H12" s="3">
        <v>3700</v>
      </c>
      <c r="I12" s="3">
        <v>103.8</v>
      </c>
      <c r="J12" s="3">
        <f t="shared" si="0"/>
        <v>384060</v>
      </c>
    </row>
    <row r="13" spans="1:11" s="4" customFormat="1" x14ac:dyDescent="0.3">
      <c r="A13" s="3" t="s">
        <v>35</v>
      </c>
      <c r="B13" s="2">
        <v>45412</v>
      </c>
      <c r="C13" s="2" t="s">
        <v>21</v>
      </c>
      <c r="D13" s="3" t="s">
        <v>16</v>
      </c>
      <c r="E13" s="2">
        <v>48337</v>
      </c>
      <c r="F13" s="3" t="s">
        <v>57</v>
      </c>
      <c r="G13" s="3" t="s">
        <v>50</v>
      </c>
      <c r="H13" s="3">
        <v>2840</v>
      </c>
      <c r="I13" s="3">
        <v>94.37</v>
      </c>
      <c r="J13" s="3">
        <f t="shared" si="0"/>
        <v>268010.8</v>
      </c>
    </row>
    <row r="14" spans="1:11" s="4" customFormat="1" x14ac:dyDescent="0.3">
      <c r="A14" s="3" t="s">
        <v>35</v>
      </c>
      <c r="B14" s="2">
        <v>45412</v>
      </c>
      <c r="C14" s="2" t="s">
        <v>21</v>
      </c>
      <c r="D14" s="3" t="s">
        <v>67</v>
      </c>
      <c r="E14" s="2">
        <v>48337</v>
      </c>
      <c r="F14" s="3" t="s">
        <v>66</v>
      </c>
      <c r="G14" s="3" t="s">
        <v>50</v>
      </c>
      <c r="H14" s="3">
        <v>3970</v>
      </c>
      <c r="I14" s="3">
        <v>96.48</v>
      </c>
      <c r="J14" s="3">
        <f t="shared" si="0"/>
        <v>383025.60000000003</v>
      </c>
    </row>
    <row r="15" spans="1:11" s="4" customFormat="1" x14ac:dyDescent="0.3">
      <c r="A15" s="3" t="s">
        <v>35</v>
      </c>
      <c r="B15" s="2">
        <v>45412</v>
      </c>
      <c r="C15" s="2" t="s">
        <v>21</v>
      </c>
      <c r="D15" s="3" t="s">
        <v>68</v>
      </c>
      <c r="E15" s="2">
        <v>48359</v>
      </c>
      <c r="F15" s="3" t="s">
        <v>69</v>
      </c>
      <c r="G15" s="3" t="s">
        <v>50</v>
      </c>
      <c r="H15" s="3">
        <v>2570</v>
      </c>
      <c r="I15" s="3">
        <v>86.92</v>
      </c>
      <c r="J15" s="3">
        <f t="shared" si="0"/>
        <v>223384.4</v>
      </c>
    </row>
    <row r="16" spans="1:11" s="4" customFormat="1" x14ac:dyDescent="0.3">
      <c r="A16" s="3" t="s">
        <v>1</v>
      </c>
      <c r="B16" s="2">
        <v>45473</v>
      </c>
      <c r="C16" s="2" t="s">
        <v>20</v>
      </c>
      <c r="D16" s="3" t="s">
        <v>33</v>
      </c>
      <c r="E16" s="3"/>
      <c r="F16" s="3" t="s">
        <v>34</v>
      </c>
      <c r="G16" s="3" t="s">
        <v>25</v>
      </c>
      <c r="H16" s="3">
        <v>1000</v>
      </c>
      <c r="I16" s="3">
        <v>64.7</v>
      </c>
      <c r="J16" s="3">
        <f t="shared" si="0"/>
        <v>64700</v>
      </c>
    </row>
    <row r="17" spans="1:10" s="4" customFormat="1" x14ac:dyDescent="0.3">
      <c r="A17" s="3" t="s">
        <v>0</v>
      </c>
      <c r="B17" s="2">
        <v>45473</v>
      </c>
      <c r="C17" s="2" t="s">
        <v>20</v>
      </c>
      <c r="D17" s="3" t="s">
        <v>17</v>
      </c>
      <c r="E17" s="3"/>
      <c r="F17" s="3" t="s">
        <v>4</v>
      </c>
      <c r="G17" s="3" t="s">
        <v>25</v>
      </c>
      <c r="H17" s="3">
        <v>545</v>
      </c>
      <c r="I17" s="3">
        <v>118.13</v>
      </c>
      <c r="J17" s="3">
        <f t="shared" si="0"/>
        <v>64380.85</v>
      </c>
    </row>
    <row r="18" spans="1:10" s="4" customFormat="1" x14ac:dyDescent="0.3">
      <c r="A18" s="3" t="s">
        <v>35</v>
      </c>
      <c r="B18" s="2">
        <v>45473</v>
      </c>
      <c r="C18" s="2" t="s">
        <v>20</v>
      </c>
      <c r="D18" s="3" t="s">
        <v>16</v>
      </c>
      <c r="E18" s="3"/>
      <c r="F18" s="3" t="s">
        <v>5</v>
      </c>
      <c r="G18" s="3" t="s">
        <v>25</v>
      </c>
      <c r="H18" s="3">
        <v>350</v>
      </c>
      <c r="I18" s="3">
        <v>146.18</v>
      </c>
      <c r="J18" s="3">
        <f t="shared" si="0"/>
        <v>51163</v>
      </c>
    </row>
    <row r="19" spans="1:10" s="4" customFormat="1" x14ac:dyDescent="0.3">
      <c r="A19" s="3" t="s">
        <v>1</v>
      </c>
      <c r="B19" s="2">
        <v>45473</v>
      </c>
      <c r="C19" s="2" t="s">
        <v>20</v>
      </c>
      <c r="D19" s="3" t="s">
        <v>15</v>
      </c>
      <c r="E19" s="3"/>
      <c r="F19" s="3" t="s">
        <v>11</v>
      </c>
      <c r="G19" s="3" t="s">
        <v>25</v>
      </c>
      <c r="H19" s="3">
        <v>605</v>
      </c>
      <c r="I19" s="3">
        <v>76.59</v>
      </c>
      <c r="J19" s="3">
        <f t="shared" si="0"/>
        <v>46336.950000000004</v>
      </c>
    </row>
    <row r="20" spans="1:10" s="4" customFormat="1" x14ac:dyDescent="0.3">
      <c r="A20" s="3" t="s">
        <v>0</v>
      </c>
      <c r="B20" s="2">
        <v>45473</v>
      </c>
      <c r="C20" s="2" t="s">
        <v>21</v>
      </c>
      <c r="D20" s="3" t="s">
        <v>13</v>
      </c>
      <c r="E20" s="3"/>
      <c r="F20" s="3" t="s">
        <v>12</v>
      </c>
      <c r="G20" s="3" t="s">
        <v>27</v>
      </c>
      <c r="H20" s="3">
        <v>14053</v>
      </c>
      <c r="I20" s="3">
        <v>15.09</v>
      </c>
      <c r="J20" s="3">
        <f t="shared" si="0"/>
        <v>212059.77</v>
      </c>
    </row>
    <row r="21" spans="1:10" s="4" customFormat="1" x14ac:dyDescent="0.3">
      <c r="A21" s="3" t="s">
        <v>43</v>
      </c>
      <c r="B21" s="2">
        <v>45473</v>
      </c>
      <c r="C21" s="2" t="s">
        <v>21</v>
      </c>
      <c r="D21" s="3" t="s">
        <v>53</v>
      </c>
      <c r="E21" s="2">
        <v>45811</v>
      </c>
      <c r="F21" s="3" t="s">
        <v>54</v>
      </c>
      <c r="G21" s="3" t="s">
        <v>42</v>
      </c>
      <c r="H21" s="3">
        <f>(29808.88-20130.88)/100</f>
        <v>96.78</v>
      </c>
      <c r="I21" s="3">
        <f>AVERAGE(99.98,100.137)</f>
        <v>100.05850000000001</v>
      </c>
      <c r="J21" s="3">
        <f t="shared" si="0"/>
        <v>9683.6616300000005</v>
      </c>
    </row>
    <row r="22" spans="1:10" s="4" customFormat="1" x14ac:dyDescent="0.3">
      <c r="A22" s="3" t="s">
        <v>43</v>
      </c>
      <c r="B22" s="2">
        <v>45473</v>
      </c>
      <c r="C22" s="2" t="s">
        <v>21</v>
      </c>
      <c r="D22" s="3" t="s">
        <v>70</v>
      </c>
      <c r="E22" s="2">
        <v>45446</v>
      </c>
      <c r="F22" s="3" t="s">
        <v>71</v>
      </c>
      <c r="G22" s="3" t="s">
        <v>72</v>
      </c>
      <c r="H22" s="3">
        <v>2000</v>
      </c>
      <c r="I22" s="3">
        <v>99.983199999999997</v>
      </c>
      <c r="J22" s="3">
        <f t="shared" si="0"/>
        <v>199966.4</v>
      </c>
    </row>
    <row r="23" spans="1:10" s="4" customFormat="1" x14ac:dyDescent="0.3">
      <c r="A23" s="3" t="s">
        <v>43</v>
      </c>
      <c r="B23" s="2">
        <v>45473</v>
      </c>
      <c r="C23" s="2" t="s">
        <v>20</v>
      </c>
      <c r="D23" s="3" t="s">
        <v>73</v>
      </c>
      <c r="E23" s="2"/>
      <c r="F23" s="3" t="s">
        <v>75</v>
      </c>
      <c r="G23" s="3" t="s">
        <v>77</v>
      </c>
      <c r="H23" s="3">
        <v>3134</v>
      </c>
      <c r="I23" s="3">
        <v>46.04</v>
      </c>
      <c r="J23" s="3">
        <f t="shared" si="0"/>
        <v>144289.35999999999</v>
      </c>
    </row>
    <row r="24" spans="1:10" s="4" customFormat="1" x14ac:dyDescent="0.3">
      <c r="A24" s="3" t="s">
        <v>35</v>
      </c>
      <c r="B24" s="2">
        <v>45473</v>
      </c>
      <c r="C24" s="2" t="s">
        <v>20</v>
      </c>
      <c r="D24" s="3" t="s">
        <v>74</v>
      </c>
      <c r="E24" s="2"/>
      <c r="F24" s="3" t="s">
        <v>76</v>
      </c>
      <c r="G24" s="3" t="s">
        <v>77</v>
      </c>
      <c r="H24" s="3">
        <v>1567</v>
      </c>
      <c r="I24" s="3">
        <v>50.6</v>
      </c>
      <c r="J24" s="3">
        <f t="shared" si="0"/>
        <v>79290.2</v>
      </c>
    </row>
    <row r="25" spans="1:10" s="4" customFormat="1" x14ac:dyDescent="0.3">
      <c r="A25" s="3" t="s">
        <v>43</v>
      </c>
      <c r="B25" s="2">
        <v>45504</v>
      </c>
      <c r="C25" s="2" t="s">
        <v>21</v>
      </c>
      <c r="D25" t="s">
        <v>16</v>
      </c>
      <c r="E25" s="2">
        <v>47324</v>
      </c>
      <c r="F25" s="3" t="s">
        <v>57</v>
      </c>
      <c r="G25" s="3" t="s">
        <v>25</v>
      </c>
      <c r="H25" s="3">
        <v>1000</v>
      </c>
      <c r="I25" s="3">
        <v>99.851100000000002</v>
      </c>
      <c r="J25" s="3">
        <f t="shared" si="0"/>
        <v>99851.1</v>
      </c>
    </row>
    <row r="26" spans="1:10" s="4" customFormat="1" x14ac:dyDescent="0.3">
      <c r="A26" s="3" t="s">
        <v>43</v>
      </c>
      <c r="B26" s="2">
        <v>45504</v>
      </c>
      <c r="C26" s="2" t="s">
        <v>21</v>
      </c>
      <c r="D26" s="3" t="s">
        <v>63</v>
      </c>
      <c r="E26" s="2">
        <v>45502</v>
      </c>
      <c r="F26" s="3" t="s">
        <v>64</v>
      </c>
      <c r="G26" s="3" t="s">
        <v>25</v>
      </c>
      <c r="H26" s="3">
        <v>730</v>
      </c>
      <c r="I26" s="3">
        <v>99.8035</v>
      </c>
      <c r="J26" s="3">
        <f t="shared" si="0"/>
        <v>72856.554999999993</v>
      </c>
    </row>
    <row r="27" spans="1:10" s="4" customFormat="1" x14ac:dyDescent="0.3">
      <c r="A27" s="3" t="s">
        <v>35</v>
      </c>
      <c r="B27" s="2">
        <v>45535</v>
      </c>
      <c r="C27" s="2" t="s">
        <v>21</v>
      </c>
      <c r="D27" s="3" t="s">
        <v>60</v>
      </c>
      <c r="E27" s="2">
        <v>50685</v>
      </c>
      <c r="F27" s="4" t="s">
        <v>61</v>
      </c>
      <c r="G27" s="3" t="s">
        <v>62</v>
      </c>
      <c r="H27" s="3">
        <v>4310</v>
      </c>
      <c r="I27" s="3">
        <v>88.305999999999997</v>
      </c>
      <c r="J27" s="3">
        <f t="shared" si="0"/>
        <v>380598.86</v>
      </c>
    </row>
    <row r="28" spans="1:10" s="4" customFormat="1" x14ac:dyDescent="0.3">
      <c r="A28" s="3" t="s">
        <v>35</v>
      </c>
      <c r="B28" s="2">
        <v>45535</v>
      </c>
      <c r="C28" s="2" t="s">
        <v>20</v>
      </c>
      <c r="D28" s="3" t="s">
        <v>18</v>
      </c>
      <c r="E28" s="3"/>
      <c r="F28" s="3" t="s">
        <v>3</v>
      </c>
      <c r="G28" s="3" t="s">
        <v>24</v>
      </c>
      <c r="H28" s="3">
        <v>666</v>
      </c>
      <c r="I28" s="3">
        <v>82.275285285285278</v>
      </c>
      <c r="J28" s="3">
        <f t="shared" si="0"/>
        <v>54795.34</v>
      </c>
    </row>
    <row r="29" spans="1:10" s="4" customFormat="1" x14ac:dyDescent="0.3">
      <c r="A29" s="3" t="s">
        <v>43</v>
      </c>
      <c r="B29" s="2">
        <v>45535</v>
      </c>
      <c r="C29" s="2" t="s">
        <v>20</v>
      </c>
      <c r="D29" s="3" t="s">
        <v>45</v>
      </c>
      <c r="E29" s="3"/>
      <c r="F29" s="3" t="s">
        <v>46</v>
      </c>
      <c r="G29" s="3" t="s">
        <v>44</v>
      </c>
      <c r="H29" s="3">
        <v>2525</v>
      </c>
      <c r="I29" s="3">
        <v>43.2</v>
      </c>
      <c r="J29" s="3">
        <f t="shared" si="0"/>
        <v>109080</v>
      </c>
    </row>
    <row r="30" spans="1:10" s="4" customFormat="1" x14ac:dyDescent="0.3">
      <c r="A30" s="3" t="s">
        <v>35</v>
      </c>
      <c r="B30" s="2">
        <v>45535</v>
      </c>
      <c r="C30" s="2" t="s">
        <v>20</v>
      </c>
      <c r="D30" s="3" t="s">
        <v>78</v>
      </c>
      <c r="E30" s="3"/>
      <c r="F30" s="3" t="s">
        <v>79</v>
      </c>
      <c r="G30" s="3" t="s">
        <v>44</v>
      </c>
      <c r="H30" s="3">
        <v>13</v>
      </c>
      <c r="I30" s="7">
        <f>'[1]SIAS Asset Detail'!P731/13</f>
        <v>4210.6153846153848</v>
      </c>
      <c r="J30" s="3">
        <f t="shared" si="0"/>
        <v>54738</v>
      </c>
    </row>
    <row r="31" spans="1:10" s="4" customFormat="1" x14ac:dyDescent="0.3">
      <c r="A31" s="3" t="s">
        <v>35</v>
      </c>
      <c r="B31" s="2">
        <v>45565</v>
      </c>
      <c r="C31" s="2" t="s">
        <v>20</v>
      </c>
      <c r="D31" s="3" t="s">
        <v>40</v>
      </c>
      <c r="E31" s="3"/>
      <c r="F31" s="3" t="s">
        <v>41</v>
      </c>
      <c r="G31" s="3" t="s">
        <v>42</v>
      </c>
      <c r="H31" s="3">
        <v>867</v>
      </c>
      <c r="I31" s="3">
        <v>113.33</v>
      </c>
      <c r="J31" s="3">
        <f t="shared" si="0"/>
        <v>98257.11</v>
      </c>
    </row>
    <row r="32" spans="1:10" s="4" customFormat="1" x14ac:dyDescent="0.3">
      <c r="A32" s="3" t="s">
        <v>43</v>
      </c>
      <c r="B32" s="2">
        <v>45565</v>
      </c>
      <c r="C32" s="2" t="s">
        <v>20</v>
      </c>
      <c r="D32" s="3" t="s">
        <v>47</v>
      </c>
      <c r="E32" s="3"/>
      <c r="F32" s="3" t="s">
        <v>48</v>
      </c>
      <c r="G32" s="3" t="s">
        <v>42</v>
      </c>
      <c r="H32" s="3">
        <v>985</v>
      </c>
      <c r="I32" s="3">
        <v>157.435</v>
      </c>
      <c r="J32" s="3">
        <f t="shared" si="0"/>
        <v>155073.47500000001</v>
      </c>
    </row>
    <row r="33" spans="1:10" s="4" customFormat="1" x14ac:dyDescent="0.3">
      <c r="A33" s="3" t="s">
        <v>35</v>
      </c>
      <c r="B33" s="2">
        <v>45565</v>
      </c>
      <c r="C33" s="2" t="s">
        <v>20</v>
      </c>
      <c r="D33" s="4" t="s">
        <v>80</v>
      </c>
      <c r="F33" s="3" t="s">
        <v>81</v>
      </c>
      <c r="G33" s="3" t="s">
        <v>42</v>
      </c>
      <c r="H33" s="3">
        <v>443</v>
      </c>
      <c r="I33" s="4">
        <v>251.95756207674944</v>
      </c>
      <c r="J33" s="3">
        <f t="shared" si="0"/>
        <v>111617.2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Yang</dc:creator>
  <cp:lastModifiedBy>Wenjun Yang</cp:lastModifiedBy>
  <dcterms:created xsi:type="dcterms:W3CDTF">2025-02-12T06:46:50Z</dcterms:created>
  <dcterms:modified xsi:type="dcterms:W3CDTF">2025-02-13T22:54:42Z</dcterms:modified>
</cp:coreProperties>
</file>