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Wyatt\Documents\School\EE368\Lab4\"/>
    </mc:Choice>
  </mc:AlternateContent>
  <xr:revisionPtr revIDLastSave="0" documentId="13_ncr:1_{DC151BF0-2016-4BB6-9C4E-32494A432966}" xr6:coauthVersionLast="47" xr6:coauthVersionMax="47" xr10:uidLastSave="{00000000-0000-0000-0000-000000000000}"/>
  <bookViews>
    <workbookView xWindow="-108" yWindow="-108" windowWidth="23256" windowHeight="12456" xr2:uid="{C2C17145-20AE-437D-9706-2BE4E7A9433D}"/>
  </bookViews>
  <sheets>
    <sheet name="Exp Gains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20" i="3"/>
  <c r="J34" i="3"/>
  <c r="J45" i="3"/>
  <c r="J46" i="3"/>
  <c r="J44" i="3"/>
  <c r="J51" i="3"/>
  <c r="J52" i="3"/>
  <c r="J47" i="3"/>
  <c r="J56" i="3"/>
  <c r="J57" i="3"/>
  <c r="J49" i="3"/>
  <c r="J53" i="3"/>
  <c r="J13" i="3"/>
  <c r="J12" i="3"/>
  <c r="J19" i="3"/>
  <c r="J17" i="3"/>
  <c r="J54" i="3"/>
  <c r="J9" i="3"/>
  <c r="J26" i="3"/>
  <c r="J24" i="3"/>
  <c r="J14" i="3"/>
  <c r="J32" i="3"/>
  <c r="J10" i="3"/>
  <c r="J30" i="3"/>
  <c r="J39" i="3"/>
  <c r="J21" i="3"/>
  <c r="J37" i="3"/>
  <c r="J42" i="3"/>
  <c r="J27" i="3"/>
  <c r="J15" i="3"/>
  <c r="J43" i="3"/>
  <c r="J36" i="3"/>
  <c r="J33" i="3"/>
  <c r="J29" i="3"/>
  <c r="J38" i="3"/>
  <c r="J23" i="3"/>
  <c r="J22" i="3"/>
  <c r="J40" i="3"/>
  <c r="J31" i="3"/>
  <c r="J16" i="3"/>
  <c r="J41" i="3"/>
  <c r="J25" i="3"/>
  <c r="J11" i="3"/>
  <c r="J35" i="3"/>
  <c r="J28" i="3"/>
  <c r="J55" i="3"/>
  <c r="J18" i="3"/>
  <c r="J50" i="3"/>
  <c r="J48" i="3"/>
  <c r="I8" i="3"/>
  <c r="I20" i="3"/>
  <c r="I34" i="3"/>
  <c r="I45" i="3"/>
  <c r="I46" i="3"/>
  <c r="I44" i="3"/>
  <c r="I51" i="3"/>
  <c r="I52" i="3"/>
  <c r="I47" i="3"/>
  <c r="I56" i="3"/>
  <c r="I57" i="3"/>
  <c r="I49" i="3"/>
  <c r="I53" i="3"/>
  <c r="I13" i="3"/>
  <c r="I12" i="3"/>
  <c r="I19" i="3"/>
  <c r="I17" i="3"/>
  <c r="I54" i="3"/>
  <c r="I9" i="3"/>
  <c r="I26" i="3"/>
  <c r="I24" i="3"/>
  <c r="I14" i="3"/>
  <c r="I32" i="3"/>
  <c r="I10" i="3"/>
  <c r="I30" i="3"/>
  <c r="I39" i="3"/>
  <c r="I21" i="3"/>
  <c r="I37" i="3"/>
  <c r="I42" i="3"/>
  <c r="I27" i="3"/>
  <c r="I15" i="3"/>
  <c r="I43" i="3"/>
  <c r="I36" i="3"/>
  <c r="I33" i="3"/>
  <c r="I29" i="3"/>
  <c r="I38" i="3"/>
  <c r="I23" i="3"/>
  <c r="I22" i="3"/>
  <c r="I40" i="3"/>
  <c r="I31" i="3"/>
  <c r="I16" i="3"/>
  <c r="I41" i="3"/>
  <c r="I25" i="3"/>
  <c r="I11" i="3"/>
  <c r="I35" i="3"/>
  <c r="I28" i="3"/>
  <c r="I55" i="3"/>
  <c r="I18" i="3"/>
  <c r="I50" i="3"/>
  <c r="I4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8" i="3"/>
</calcChain>
</file>

<file path=xl/sharedStrings.xml><?xml version="1.0" encoding="utf-8"?>
<sst xmlns="http://schemas.openxmlformats.org/spreadsheetml/2006/main" count="267" uniqueCount="219">
  <si>
    <t>#Digilent WaveForms Spectrum Components T1</t>
  </si>
  <si>
    <t>#Device Name: Discovery2</t>
  </si>
  <si>
    <t>#Serial Number: SN:210321AE069D</t>
  </si>
  <si>
    <t>#Date Time: 2024-10-24 13:45:50.656</t>
  </si>
  <si>
    <t>Magnitude</t>
  </si>
  <si>
    <t>5.3101 kHz</t>
  </si>
  <si>
    <t>10.62 kHz</t>
  </si>
  <si>
    <t>15.93 kHz</t>
  </si>
  <si>
    <t>37.109 kHz</t>
  </si>
  <si>
    <t>47.729 kHz</t>
  </si>
  <si>
    <t>74.28 kHz</t>
  </si>
  <si>
    <t>68.97 kHz</t>
  </si>
  <si>
    <t>58.35 kHz</t>
  </si>
  <si>
    <t>116.7 kHz</t>
  </si>
  <si>
    <t>111.39 kHz</t>
  </si>
  <si>
    <t>100.77 kHz</t>
  </si>
  <si>
    <t>180.36 kHz</t>
  </si>
  <si>
    <t>175.05 kHz</t>
  </si>
  <si>
    <t>122.01 kHz</t>
  </si>
  <si>
    <t>244.02 kHz</t>
  </si>
  <si>
    <t>197.63 kHz</t>
  </si>
  <si>
    <t>164.43 kHz</t>
  </si>
  <si>
    <t>192.32 kHz</t>
  </si>
  <si>
    <t>T1</t>
  </si>
  <si>
    <t>169.74 kHz</t>
  </si>
  <si>
    <t>T2</t>
  </si>
  <si>
    <t>21.24 kHz</t>
  </si>
  <si>
    <t>42.419 kHz</t>
  </si>
  <si>
    <t>31.86 kHz</t>
  </si>
  <si>
    <t>63.66 kHz</t>
  </si>
  <si>
    <t>90.21 kHz</t>
  </si>
  <si>
    <t>95.52 kHz</t>
  </si>
  <si>
    <t>84.9 kHz</t>
  </si>
  <si>
    <t>143.25 kHz</t>
  </si>
  <si>
    <t>148.56 kHz</t>
  </si>
  <si>
    <t>196.29 kHz</t>
  </si>
  <si>
    <t>137.94 kHz</t>
  </si>
  <si>
    <t>222.84 kHz</t>
  </si>
  <si>
    <t>201.6 kHz</t>
  </si>
  <si>
    <t>249.33 kHz</t>
  </si>
  <si>
    <t>190.98 kHz</t>
  </si>
  <si>
    <t>127.32 kHz</t>
  </si>
  <si>
    <t>224.12 kHz</t>
  </si>
  <si>
    <t>217.53 kHz</t>
  </si>
  <si>
    <t>245.36 kHz</t>
  </si>
  <si>
    <t>171.08 kHz</t>
  </si>
  <si>
    <t>218.81 kHz</t>
  </si>
  <si>
    <t>153.87 kHz</t>
  </si>
  <si>
    <t>165.77 kHz</t>
  </si>
  <si>
    <t>206.91 kHz</t>
  </si>
  <si>
    <t>Magnitude(AD2)</t>
  </si>
  <si>
    <t>Frequency2</t>
  </si>
  <si>
    <t>Magnitude(AD2)3</t>
  </si>
  <si>
    <t>Magnitude4</t>
  </si>
  <si>
    <t>3.226 dB?</t>
  </si>
  <si>
    <t>1.407 dB?</t>
  </si>
  <si>
    <t>-2.0684 dB?</t>
  </si>
  <si>
    <t>-8.6202 dB?</t>
  </si>
  <si>
    <t>-9.5253 dB?</t>
  </si>
  <si>
    <t>-10.5402 dB?</t>
  </si>
  <si>
    <t>-12.55 dB?</t>
  </si>
  <si>
    <t>-14.2431 dB?</t>
  </si>
  <si>
    <t>-14.7052 dB?</t>
  </si>
  <si>
    <t>-15.4675 dB?</t>
  </si>
  <si>
    <t>-17.3144 dB?</t>
  </si>
  <si>
    <t>-17.4927 dB?</t>
  </si>
  <si>
    <t>-17.9993 dB?</t>
  </si>
  <si>
    <t>-19.113 dB?</t>
  </si>
  <si>
    <t>-19.5505 dB?</t>
  </si>
  <si>
    <t>-19.5841 dB?</t>
  </si>
  <si>
    <t>-21.2033 dB?</t>
  </si>
  <si>
    <t>-21.4007 dB?</t>
  </si>
  <si>
    <t>-21.4591 dB?</t>
  </si>
  <si>
    <t>-21.5803 dB?</t>
  </si>
  <si>
    <t>-22.5659 dB?</t>
  </si>
  <si>
    <t>-22.9094 dB?</t>
  </si>
  <si>
    <t>-23.412 dB?</t>
  </si>
  <si>
    <t>-23.7301 dB?</t>
  </si>
  <si>
    <t>-24.0236 dB?</t>
  </si>
  <si>
    <t>-24.2021 dB?</t>
  </si>
  <si>
    <t>228.09 kHz</t>
  </si>
  <si>
    <t>-24.7445 dB?</t>
  </si>
  <si>
    <t>-24.8707 dB?</t>
  </si>
  <si>
    <t>-25.346 dB?</t>
  </si>
  <si>
    <t>-25.6238 dB?</t>
  </si>
  <si>
    <t>-26.0555 dB?</t>
  </si>
  <si>
    <t>-26.0906 dB?</t>
  </si>
  <si>
    <t>-26.3345 dB?</t>
  </si>
  <si>
    <t>-26.4191 dB?</t>
  </si>
  <si>
    <t>-27.0592 dB?</t>
  </si>
  <si>
    <t>-27.12 dB?</t>
  </si>
  <si>
    <t>-27.2427 dB?</t>
  </si>
  <si>
    <t>-27.7654 dB?</t>
  </si>
  <si>
    <t>-27.8367 dB?</t>
  </si>
  <si>
    <t>233.4 kHz</t>
  </si>
  <si>
    <t>-27.9181 dB?</t>
  </si>
  <si>
    <t>-28.0569 dB?</t>
  </si>
  <si>
    <t>139.28 kHz</t>
  </si>
  <si>
    <t>-28.3489 dB?</t>
  </si>
  <si>
    <t>240.05 kHz</t>
  </si>
  <si>
    <t>-28.6614 dB?</t>
  </si>
  <si>
    <t>-28.813 dB?</t>
  </si>
  <si>
    <t>112.73 kHz</t>
  </si>
  <si>
    <t>-28.8818 dB?</t>
  </si>
  <si>
    <t>213.5 kHz</t>
  </si>
  <si>
    <t>-29.3248 dB?</t>
  </si>
  <si>
    <t>-29.3481 dB?</t>
  </si>
  <si>
    <t>86.182 kHz</t>
  </si>
  <si>
    <t>-29.3822 dB?</t>
  </si>
  <si>
    <t>144.59 kHz</t>
  </si>
  <si>
    <t>-29.5115 dB?</t>
  </si>
  <si>
    <t>59.692 kHz</t>
  </si>
  <si>
    <t>-29.8202 dB?</t>
  </si>
  <si>
    <t>-11.9304 dB?</t>
  </si>
  <si>
    <t>-12.469 dB?</t>
  </si>
  <si>
    <t>-14.4595 dB?</t>
  </si>
  <si>
    <t>-17.2884 dB?</t>
  </si>
  <si>
    <t>-17.4626 dB?</t>
  </si>
  <si>
    <t>-18.7685 dB?</t>
  </si>
  <si>
    <t>-18.8501 dB?</t>
  </si>
  <si>
    <t>-19.5615 dB?</t>
  </si>
  <si>
    <t>-20.2304 dB?</t>
  </si>
  <si>
    <t>-20.2869 dB?</t>
  </si>
  <si>
    <t>-21.3057 dB?</t>
  </si>
  <si>
    <t>-21.6671 dB?</t>
  </si>
  <si>
    <t>-21.7957 dB?</t>
  </si>
  <si>
    <t>-21.8041 dB?</t>
  </si>
  <si>
    <t>-22.9578 dB?</t>
  </si>
  <si>
    <t>-22.9699 dB?</t>
  </si>
  <si>
    <t>-23.3714 dB?</t>
  </si>
  <si>
    <t>-23.4347 dB?</t>
  </si>
  <si>
    <t>-24.3358 dB?</t>
  </si>
  <si>
    <t>-24.4954 dB?</t>
  </si>
  <si>
    <t>-24.9284 dB?</t>
  </si>
  <si>
    <t>-25.0926 dB?</t>
  </si>
  <si>
    <t>-25.7669 dB?</t>
  </si>
  <si>
    <t>-26.1588 dB?</t>
  </si>
  <si>
    <t>-26.4216 dB?</t>
  </si>
  <si>
    <t>-26.6869 dB?</t>
  </si>
  <si>
    <t>-27.2461 dB?</t>
  </si>
  <si>
    <t>-27.8131 dB?</t>
  </si>
  <si>
    <t>-27.9136 dB?</t>
  </si>
  <si>
    <t>-28.2006 dB?</t>
  </si>
  <si>
    <t>-28.6679 dB?</t>
  </si>
  <si>
    <t>-29.0835 dB?</t>
  </si>
  <si>
    <t>-29.6142 dB?</t>
  </si>
  <si>
    <t>-29.7178 dB?</t>
  </si>
  <si>
    <t>-30.0004 dB?</t>
  </si>
  <si>
    <t>-30.2995 dB?</t>
  </si>
  <si>
    <t>-30.9559 dB?</t>
  </si>
  <si>
    <t>-31.2198 dB?</t>
  </si>
  <si>
    <t>-31.5062 dB?</t>
  </si>
  <si>
    <t>-31.5091 dB?</t>
  </si>
  <si>
    <t>-32.291 dB?</t>
  </si>
  <si>
    <t>-32.3296 dB?</t>
  </si>
  <si>
    <t>-32.6814 dB?</t>
  </si>
  <si>
    <t>-33.2283 dB?</t>
  </si>
  <si>
    <t>-33.3891 dB?</t>
  </si>
  <si>
    <t>-33.6348 dB?</t>
  </si>
  <si>
    <t>-33.7937 dB?</t>
  </si>
  <si>
    <t>187.01 kHz</t>
  </si>
  <si>
    <t>-34.3908 dB?</t>
  </si>
  <si>
    <t>-34.7561 dB?</t>
  </si>
  <si>
    <t>-34.872 dB?</t>
  </si>
  <si>
    <t>Column1</t>
  </si>
  <si>
    <t>5.3101</t>
  </si>
  <si>
    <t>10.62</t>
  </si>
  <si>
    <t>15.93</t>
  </si>
  <si>
    <t>21.24</t>
  </si>
  <si>
    <t>37.109</t>
  </si>
  <si>
    <t>42.419</t>
  </si>
  <si>
    <t>31.86</t>
  </si>
  <si>
    <t>63.66</t>
  </si>
  <si>
    <t>68.97</t>
  </si>
  <si>
    <t>47.729</t>
  </si>
  <si>
    <t>90.21</t>
  </si>
  <si>
    <t>95.52</t>
  </si>
  <si>
    <t>58.35</t>
  </si>
  <si>
    <t>74.28</t>
  </si>
  <si>
    <t>122.01</t>
  </si>
  <si>
    <t>116.7</t>
  </si>
  <si>
    <t>148.56</t>
  </si>
  <si>
    <t>143.25</t>
  </si>
  <si>
    <t>84.9</t>
  </si>
  <si>
    <t>100.77</t>
  </si>
  <si>
    <t>175.05</t>
  </si>
  <si>
    <t>169.74</t>
  </si>
  <si>
    <t>127.32</t>
  </si>
  <si>
    <t>201.6</t>
  </si>
  <si>
    <t>111.39</t>
  </si>
  <si>
    <t>196.29</t>
  </si>
  <si>
    <t>228.09</t>
  </si>
  <si>
    <t>153.87</t>
  </si>
  <si>
    <t>222.84</t>
  </si>
  <si>
    <t>245.36</t>
  </si>
  <si>
    <t>180.36</t>
  </si>
  <si>
    <t>137.94</t>
  </si>
  <si>
    <t>249.33</t>
  </si>
  <si>
    <t>218.81</t>
  </si>
  <si>
    <t>206.91</t>
  </si>
  <si>
    <t>192.32</t>
  </si>
  <si>
    <t>224.12</t>
  </si>
  <si>
    <t>165.77</t>
  </si>
  <si>
    <t>164.43</t>
  </si>
  <si>
    <t>233.4</t>
  </si>
  <si>
    <t>197.63</t>
  </si>
  <si>
    <t>139.28</t>
  </si>
  <si>
    <t>240.05</t>
  </si>
  <si>
    <t>171.08</t>
  </si>
  <si>
    <t>112.73</t>
  </si>
  <si>
    <t>213.5</t>
  </si>
  <si>
    <t>190.98</t>
  </si>
  <si>
    <t>86.182</t>
  </si>
  <si>
    <t>144.59</t>
  </si>
  <si>
    <t>59.692</t>
  </si>
  <si>
    <t>F (kHz)</t>
  </si>
  <si>
    <t>Mag (dB)</t>
  </si>
  <si>
    <t>fExp</t>
  </si>
  <si>
    <t>AExp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</si>
</sst>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141414"/>
      <name val="Aptos Narrow"/>
      <family val="2"/>
      <scheme val="minor"/>
    </font>
    <font>
      <sz val="11"/>
      <name val="Aptos Narrow"/>
      <family val="2"/>
      <scheme val="minor"/>
    </font>
    <font>
      <sz val="8"/>
      <color rgb="FF00801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2" fillId="3" borderId="6" xfId="0" applyFont="1" applyFill="1" applyBorder="1"/>
    <xf numFmtId="0" fontId="2" fillId="0" borderId="6" xfId="0" applyFont="1" applyBorder="1"/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41414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B2CA1-D9E7-4880-9C7C-5288513AE082}" name="Table2" displayName="Table2" ref="A7:C57" totalsRowShown="0" headerRowDxfId="4" tableBorderDxfId="3">
  <autoFilter ref="A7:C57" xr:uid="{A2CB2CA1-D9E7-4880-9C7C-5288513AE082}">
    <filterColumn colId="0">
      <filters>
        <filter val="10.62 kHz"/>
        <filter val="116.7 kHz"/>
        <filter val="21.24 kHz"/>
        <filter val="233.4 kHz"/>
        <filter val="5.3101 kHz"/>
        <filter val="58.35 kHz"/>
      </filters>
    </filterColumn>
  </autoFilter>
  <tableColumns count="3">
    <tableColumn id="1" xr3:uid="{6DF98CCA-CF60-41E0-8010-9AA8393C55DD}" name="Column1" dataDxfId="2"/>
    <tableColumn id="2" xr3:uid="{8737E662-349A-4263-804A-1D4F71C9F1C3}" name="Magnitude(AD2)" dataDxfId="1"/>
    <tableColumn id="3" xr3:uid="{0DF6F2AA-7547-4DF3-A9D4-FFC621092F22}" name="Magnitude" dataDxfId="0">
      <calculatedColumnFormula>LEFT(B8,FIND(" ",B8)-1)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54D1-343B-4A53-BB3E-F191CC7AD6E0}">
  <dimension ref="A1:M57"/>
  <sheetViews>
    <sheetView tabSelected="1" topLeftCell="A28" workbookViewId="0">
      <selection activeCell="L6" sqref="L6:M57"/>
    </sheetView>
  </sheetViews>
  <sheetFormatPr defaultRowHeight="13.8"/>
  <cols>
    <col min="1" max="1" width="13.09765625" customWidth="1"/>
    <col min="2" max="2" width="15.3984375" customWidth="1"/>
    <col min="3" max="4" width="11.3984375" customWidth="1"/>
    <col min="5" max="5" width="12.19921875" customWidth="1"/>
    <col min="6" max="6" width="16.3984375" customWidth="1"/>
    <col min="7" max="8" width="11.8984375" customWidth="1"/>
    <col min="9" max="10" width="13.5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</row>
    <row r="4" spans="1:13">
      <c r="A4" t="s">
        <v>3</v>
      </c>
    </row>
    <row r="6" spans="1:13">
      <c r="A6" s="20" t="s">
        <v>23</v>
      </c>
      <c r="B6" s="20"/>
      <c r="C6" s="1"/>
      <c r="D6" s="1"/>
      <c r="E6" s="21" t="s">
        <v>25</v>
      </c>
      <c r="F6" s="21"/>
      <c r="G6" s="21"/>
      <c r="I6" s="20" t="s">
        <v>23</v>
      </c>
      <c r="J6" s="20"/>
      <c r="L6" s="22" t="s">
        <v>217</v>
      </c>
      <c r="M6" s="22" t="s">
        <v>218</v>
      </c>
    </row>
    <row r="7" spans="1:13">
      <c r="A7" s="15" t="s">
        <v>164</v>
      </c>
      <c r="B7" s="15" t="s">
        <v>50</v>
      </c>
      <c r="C7" s="15" t="s">
        <v>4</v>
      </c>
      <c r="D7" s="13"/>
      <c r="E7" s="4" t="s">
        <v>51</v>
      </c>
      <c r="F7" s="5" t="s">
        <v>52</v>
      </c>
      <c r="G7" s="6" t="s">
        <v>53</v>
      </c>
      <c r="H7" s="13"/>
      <c r="L7" t="s">
        <v>215</v>
      </c>
      <c r="M7" t="s">
        <v>216</v>
      </c>
    </row>
    <row r="8" spans="1:13">
      <c r="A8" s="8" t="s">
        <v>5</v>
      </c>
      <c r="B8" s="8" t="s">
        <v>54</v>
      </c>
      <c r="C8" s="9" t="str">
        <f t="shared" ref="C8:C39" si="0">LEFT(B8,FIND(" ",B8)-1)</f>
        <v>3.226</v>
      </c>
      <c r="D8" s="14"/>
      <c r="E8" s="7" t="s">
        <v>5</v>
      </c>
      <c r="F8" s="8" t="s">
        <v>113</v>
      </c>
      <c r="G8" s="16" t="str">
        <f t="shared" ref="G8:G39" si="1">LEFT(F8,FIND(" ",F8)-1)</f>
        <v>-11.9304</v>
      </c>
      <c r="H8" s="14"/>
      <c r="I8" s="19" t="str">
        <f>LEFT(A8,FIND(" ",A8)-1)</f>
        <v>5.3101</v>
      </c>
      <c r="J8" s="19">
        <f>G8-Table2[[#This Row],[Magnitude]]</f>
        <v>-15.156400000000001</v>
      </c>
      <c r="L8" t="s">
        <v>165</v>
      </c>
      <c r="M8">
        <v>-15.156400000000001</v>
      </c>
    </row>
    <row r="9" spans="1:13">
      <c r="A9" s="11" t="s">
        <v>6</v>
      </c>
      <c r="B9" s="11" t="s">
        <v>55</v>
      </c>
      <c r="C9" s="12" t="str">
        <f t="shared" si="0"/>
        <v>1.407</v>
      </c>
      <c r="D9" s="14"/>
      <c r="E9" s="10" t="s">
        <v>6</v>
      </c>
      <c r="F9" s="11" t="s">
        <v>114</v>
      </c>
      <c r="G9" s="17" t="str">
        <f t="shared" si="1"/>
        <v>-12.469</v>
      </c>
      <c r="H9" s="14"/>
      <c r="I9" s="19" t="str">
        <f>LEFT(A9,FIND(" ",A9)-1)</f>
        <v>10.62</v>
      </c>
      <c r="J9" s="19">
        <f>G9-Table2[[#This Row],[Magnitude]]</f>
        <v>-13.875999999999999</v>
      </c>
      <c r="L9" t="s">
        <v>166</v>
      </c>
      <c r="M9">
        <v>-13.875999999999999</v>
      </c>
    </row>
    <row r="10" spans="1:13">
      <c r="A10" s="8" t="s">
        <v>7</v>
      </c>
      <c r="B10" s="8" t="s">
        <v>56</v>
      </c>
      <c r="C10" s="9" t="str">
        <f t="shared" si="0"/>
        <v>-2.0684</v>
      </c>
      <c r="D10" s="14"/>
      <c r="E10" s="7" t="s">
        <v>7</v>
      </c>
      <c r="F10" s="8" t="s">
        <v>115</v>
      </c>
      <c r="G10" s="16" t="str">
        <f t="shared" si="1"/>
        <v>-14.4595</v>
      </c>
      <c r="H10" s="14"/>
      <c r="I10" s="19" t="str">
        <f>LEFT(A10,FIND(" ",A10)-1)</f>
        <v>15.93</v>
      </c>
      <c r="J10" s="19">
        <f>G10-Table2[[#This Row],[Magnitude]]</f>
        <v>-12.3911</v>
      </c>
      <c r="L10" t="s">
        <v>167</v>
      </c>
      <c r="M10">
        <v>-12.3911</v>
      </c>
    </row>
    <row r="11" spans="1:13">
      <c r="A11" s="11" t="s">
        <v>26</v>
      </c>
      <c r="B11" s="11" t="s">
        <v>57</v>
      </c>
      <c r="C11" s="12" t="str">
        <f t="shared" si="0"/>
        <v>-8.6202</v>
      </c>
      <c r="D11" s="14"/>
      <c r="E11" s="10" t="s">
        <v>8</v>
      </c>
      <c r="F11" s="11" t="s">
        <v>116</v>
      </c>
      <c r="G11" s="17" t="str">
        <f t="shared" si="1"/>
        <v>-17.2884</v>
      </c>
      <c r="H11" s="14"/>
      <c r="I11" s="19" t="str">
        <f>LEFT(A11,FIND(" ",A11)-1)</f>
        <v>21.24</v>
      </c>
      <c r="J11" s="19">
        <f>G11-Table2[[#This Row],[Magnitude]]</f>
        <v>-8.6681999999999988</v>
      </c>
      <c r="L11" t="s">
        <v>168</v>
      </c>
      <c r="M11">
        <v>-8.6681999999999988</v>
      </c>
    </row>
    <row r="12" spans="1:13">
      <c r="A12" s="8" t="s">
        <v>8</v>
      </c>
      <c r="B12" s="8" t="s">
        <v>58</v>
      </c>
      <c r="C12" s="9" t="str">
        <f t="shared" si="0"/>
        <v>-9.5253</v>
      </c>
      <c r="D12" s="14"/>
      <c r="E12" s="7" t="s">
        <v>27</v>
      </c>
      <c r="F12" s="8" t="s">
        <v>117</v>
      </c>
      <c r="G12" s="16" t="str">
        <f t="shared" si="1"/>
        <v>-17.4626</v>
      </c>
      <c r="H12" s="14"/>
      <c r="I12" s="19" t="str">
        <f>LEFT(A12,FIND(" ",A12)-1)</f>
        <v>37.109</v>
      </c>
      <c r="J12" s="19">
        <f>G12-Table2[[#This Row],[Magnitude]]</f>
        <v>-7.9372999999999987</v>
      </c>
      <c r="L12" t="s">
        <v>171</v>
      </c>
      <c r="M12">
        <v>-6.3001000000000005</v>
      </c>
    </row>
    <row r="13" spans="1:13">
      <c r="A13" s="11" t="s">
        <v>27</v>
      </c>
      <c r="B13" s="11" t="s">
        <v>59</v>
      </c>
      <c r="C13" s="12" t="str">
        <f t="shared" si="0"/>
        <v>-10.5402</v>
      </c>
      <c r="D13" s="14"/>
      <c r="E13" s="10" t="s">
        <v>29</v>
      </c>
      <c r="F13" s="11" t="s">
        <v>118</v>
      </c>
      <c r="G13" s="17" t="str">
        <f t="shared" si="1"/>
        <v>-18.7685</v>
      </c>
      <c r="H13" s="14"/>
      <c r="I13" s="19" t="str">
        <f>LEFT(A13,FIND(" ",A13)-1)</f>
        <v>42.419</v>
      </c>
      <c r="J13" s="19">
        <f>G13-Table2[[#This Row],[Magnitude]]</f>
        <v>-8.2282999999999991</v>
      </c>
      <c r="L13" t="s">
        <v>169</v>
      </c>
      <c r="M13">
        <v>-7.9372999999999987</v>
      </c>
    </row>
    <row r="14" spans="1:13">
      <c r="A14" s="8" t="s">
        <v>28</v>
      </c>
      <c r="B14" s="8" t="s">
        <v>60</v>
      </c>
      <c r="C14" s="9" t="str">
        <f t="shared" si="0"/>
        <v>-12.55</v>
      </c>
      <c r="D14" s="14"/>
      <c r="E14" s="7" t="s">
        <v>11</v>
      </c>
      <c r="F14" s="8" t="s">
        <v>119</v>
      </c>
      <c r="G14" s="16" t="str">
        <f t="shared" si="1"/>
        <v>-18.8501</v>
      </c>
      <c r="H14" s="14"/>
      <c r="I14" s="19" t="str">
        <f>LEFT(A14,FIND(" ",A14)-1)</f>
        <v>31.86</v>
      </c>
      <c r="J14" s="19">
        <f>G14-Table2[[#This Row],[Magnitude]]</f>
        <v>-6.3001000000000005</v>
      </c>
      <c r="L14" t="s">
        <v>170</v>
      </c>
      <c r="M14">
        <v>-8.2282999999999991</v>
      </c>
    </row>
    <row r="15" spans="1:13">
      <c r="A15" s="11" t="s">
        <v>29</v>
      </c>
      <c r="B15" s="11" t="s">
        <v>61</v>
      </c>
      <c r="C15" s="12" t="str">
        <f t="shared" si="0"/>
        <v>-14.2431</v>
      </c>
      <c r="D15" s="14"/>
      <c r="E15" s="10" t="s">
        <v>26</v>
      </c>
      <c r="F15" s="11" t="s">
        <v>120</v>
      </c>
      <c r="G15" s="17" t="str">
        <f t="shared" si="1"/>
        <v>-19.5615</v>
      </c>
      <c r="H15" s="14"/>
      <c r="I15" s="19" t="str">
        <f>LEFT(A15,FIND(" ",A15)-1)</f>
        <v>63.66</v>
      </c>
      <c r="J15" s="19">
        <f>G15-Table2[[#This Row],[Magnitude]]</f>
        <v>-5.3183999999999987</v>
      </c>
      <c r="L15" t="s">
        <v>174</v>
      </c>
      <c r="M15">
        <v>-4.8193999999999999</v>
      </c>
    </row>
    <row r="16" spans="1:13">
      <c r="A16" s="8" t="s">
        <v>11</v>
      </c>
      <c r="B16" s="8" t="s">
        <v>62</v>
      </c>
      <c r="C16" s="9" t="str">
        <f t="shared" si="0"/>
        <v>-14.7052</v>
      </c>
      <c r="D16" s="14"/>
      <c r="E16" s="7" t="s">
        <v>30</v>
      </c>
      <c r="F16" s="8" t="s">
        <v>121</v>
      </c>
      <c r="G16" s="16" t="str">
        <f t="shared" si="1"/>
        <v>-20.2304</v>
      </c>
      <c r="H16" s="14"/>
      <c r="I16" s="19" t="str">
        <f>LEFT(A16,FIND(" ",A16)-1)</f>
        <v>68.97</v>
      </c>
      <c r="J16" s="19">
        <f>G16-Table2[[#This Row],[Magnitude]]</f>
        <v>-5.5251999999999999</v>
      </c>
      <c r="L16" t="s">
        <v>177</v>
      </c>
      <c r="M16">
        <v>-3.7963999999999984</v>
      </c>
    </row>
    <row r="17" spans="1:13">
      <c r="A17" s="11" t="s">
        <v>9</v>
      </c>
      <c r="B17" s="11" t="s">
        <v>63</v>
      </c>
      <c r="C17" s="12" t="str">
        <f t="shared" si="0"/>
        <v>-15.4675</v>
      </c>
      <c r="D17" s="14"/>
      <c r="E17" s="10" t="s">
        <v>31</v>
      </c>
      <c r="F17" s="11" t="s">
        <v>122</v>
      </c>
      <c r="G17" s="17" t="str">
        <f t="shared" si="1"/>
        <v>-20.2869</v>
      </c>
      <c r="H17" s="14"/>
      <c r="I17" s="19" t="str">
        <f>LEFT(A17,FIND(" ",A17)-1)</f>
        <v>47.729</v>
      </c>
      <c r="J17" s="19">
        <f>G17-Table2[[#This Row],[Magnitude]]</f>
        <v>-4.8193999999999999</v>
      </c>
      <c r="L17" t="s">
        <v>214</v>
      </c>
      <c r="M17">
        <v>-5.0518000000000001</v>
      </c>
    </row>
    <row r="18" spans="1:13">
      <c r="A18" s="8" t="s">
        <v>30</v>
      </c>
      <c r="B18" s="8" t="s">
        <v>64</v>
      </c>
      <c r="C18" s="9" t="str">
        <f t="shared" si="0"/>
        <v>-17.3144</v>
      </c>
      <c r="D18" s="14"/>
      <c r="E18" s="7" t="s">
        <v>28</v>
      </c>
      <c r="F18" s="8" t="s">
        <v>123</v>
      </c>
      <c r="G18" s="16" t="str">
        <f t="shared" si="1"/>
        <v>-21.3057</v>
      </c>
      <c r="H18" s="14"/>
      <c r="I18" s="19" t="str">
        <f>LEFT(A18,FIND(" ",A18)-1)</f>
        <v>90.21</v>
      </c>
      <c r="J18" s="19">
        <f>G18-Table2[[#This Row],[Magnitude]]</f>
        <v>-3.9913000000000025</v>
      </c>
      <c r="L18" t="s">
        <v>172</v>
      </c>
      <c r="M18">
        <v>-5.3183999999999987</v>
      </c>
    </row>
    <row r="19" spans="1:13">
      <c r="A19" s="11" t="s">
        <v>31</v>
      </c>
      <c r="B19" s="11" t="s">
        <v>65</v>
      </c>
      <c r="C19" s="12" t="str">
        <f t="shared" si="0"/>
        <v>-17.4927</v>
      </c>
      <c r="D19" s="14"/>
      <c r="E19" s="10" t="s">
        <v>9</v>
      </c>
      <c r="F19" s="11" t="s">
        <v>124</v>
      </c>
      <c r="G19" s="17" t="str">
        <f t="shared" si="1"/>
        <v>-21.6671</v>
      </c>
      <c r="H19" s="14"/>
      <c r="I19" s="19" t="str">
        <f>LEFT(A19,FIND(" ",A19)-1)</f>
        <v>95.52</v>
      </c>
      <c r="J19" s="19">
        <f>G19-Table2[[#This Row],[Magnitude]]</f>
        <v>-4.1744000000000021</v>
      </c>
      <c r="L19" t="s">
        <v>173</v>
      </c>
      <c r="M19">
        <v>-5.5251999999999999</v>
      </c>
    </row>
    <row r="20" spans="1:13">
      <c r="A20" s="8" t="s">
        <v>12</v>
      </c>
      <c r="B20" s="8" t="s">
        <v>66</v>
      </c>
      <c r="C20" s="9" t="str">
        <f t="shared" si="0"/>
        <v>-17.9993</v>
      </c>
      <c r="D20" s="14"/>
      <c r="E20" s="7" t="s">
        <v>13</v>
      </c>
      <c r="F20" s="8" t="s">
        <v>125</v>
      </c>
      <c r="G20" s="16" t="str">
        <f t="shared" si="1"/>
        <v>-21.7957</v>
      </c>
      <c r="H20" s="14"/>
      <c r="I20" s="19" t="str">
        <f>LEFT(A20,FIND(" ",A20)-1)</f>
        <v>58.35</v>
      </c>
      <c r="J20" s="19">
        <f>G20-Table2[[#This Row],[Magnitude]]</f>
        <v>-3.7963999999999984</v>
      </c>
      <c r="L20" t="s">
        <v>178</v>
      </c>
      <c r="M20">
        <v>-2.6910999999999987</v>
      </c>
    </row>
    <row r="21" spans="1:13">
      <c r="A21" s="11" t="s">
        <v>10</v>
      </c>
      <c r="B21" s="11" t="s">
        <v>67</v>
      </c>
      <c r="C21" s="12" t="str">
        <f t="shared" si="0"/>
        <v>-19.113</v>
      </c>
      <c r="D21" s="14"/>
      <c r="E21" s="10" t="s">
        <v>18</v>
      </c>
      <c r="F21" s="11" t="s">
        <v>126</v>
      </c>
      <c r="G21" s="17" t="str">
        <f t="shared" si="1"/>
        <v>-21.8041</v>
      </c>
      <c r="H21" s="14"/>
      <c r="I21" s="19" t="str">
        <f>LEFT(A21,FIND(" ",A21)-1)</f>
        <v>74.28</v>
      </c>
      <c r="J21" s="19">
        <f>G21-Table2[[#This Row],[Magnitude]]</f>
        <v>-2.6910999999999987</v>
      </c>
      <c r="L21" t="s">
        <v>183</v>
      </c>
      <c r="M21">
        <v>-2.8766999999999996</v>
      </c>
    </row>
    <row r="22" spans="1:13">
      <c r="A22" s="8" t="s">
        <v>18</v>
      </c>
      <c r="B22" s="8" t="s">
        <v>68</v>
      </c>
      <c r="C22" s="9" t="str">
        <f t="shared" si="0"/>
        <v>-19.5505</v>
      </c>
      <c r="D22" s="14"/>
      <c r="E22" s="7" t="s">
        <v>12</v>
      </c>
      <c r="F22" s="8" t="s">
        <v>127</v>
      </c>
      <c r="G22" s="16" t="str">
        <f t="shared" si="1"/>
        <v>-22.9578</v>
      </c>
      <c r="H22" s="14"/>
      <c r="I22" s="19" t="str">
        <f>LEFT(A22,FIND(" ",A22)-1)</f>
        <v>122.01</v>
      </c>
      <c r="J22" s="19">
        <f>G22-Table2[[#This Row],[Magnitude]]</f>
        <v>-3.4072999999999993</v>
      </c>
      <c r="L22" t="s">
        <v>212</v>
      </c>
      <c r="M22">
        <v>-5.0085999999999977</v>
      </c>
    </row>
    <row r="23" spans="1:13">
      <c r="A23" s="11" t="s">
        <v>13</v>
      </c>
      <c r="B23" s="11" t="s">
        <v>69</v>
      </c>
      <c r="C23" s="12" t="str">
        <f t="shared" si="0"/>
        <v>-19.5841</v>
      </c>
      <c r="D23" s="14"/>
      <c r="E23" s="10" t="s">
        <v>10</v>
      </c>
      <c r="F23" s="11" t="s">
        <v>128</v>
      </c>
      <c r="G23" s="17" t="str">
        <f t="shared" si="1"/>
        <v>-22.9699</v>
      </c>
      <c r="H23" s="14"/>
      <c r="I23" s="19" t="str">
        <f>LEFT(A23,FIND(" ",A23)-1)</f>
        <v>116.7</v>
      </c>
      <c r="J23" s="19">
        <f>G23-Table2[[#This Row],[Magnitude]]</f>
        <v>-3.3857999999999997</v>
      </c>
      <c r="L23" t="s">
        <v>175</v>
      </c>
      <c r="M23">
        <v>-3.9913000000000025</v>
      </c>
    </row>
    <row r="24" spans="1:13">
      <c r="A24" s="8" t="s">
        <v>34</v>
      </c>
      <c r="B24" s="8" t="s">
        <v>70</v>
      </c>
      <c r="C24" s="9" t="str">
        <f t="shared" si="0"/>
        <v>-21.2033</v>
      </c>
      <c r="D24" s="14"/>
      <c r="E24" s="7" t="s">
        <v>34</v>
      </c>
      <c r="F24" s="8" t="s">
        <v>129</v>
      </c>
      <c r="G24" s="16" t="str">
        <f t="shared" si="1"/>
        <v>-23.3714</v>
      </c>
      <c r="H24" s="14"/>
      <c r="I24" s="19" t="str">
        <f>LEFT(A24,FIND(" ",A24)-1)</f>
        <v>148.56</v>
      </c>
      <c r="J24" s="19">
        <f>G24-Table2[[#This Row],[Magnitude]]</f>
        <v>-2.1681000000000026</v>
      </c>
      <c r="L24" t="s">
        <v>176</v>
      </c>
      <c r="M24">
        <v>-4.1744000000000021</v>
      </c>
    </row>
    <row r="25" spans="1:13">
      <c r="A25" s="11" t="s">
        <v>33</v>
      </c>
      <c r="B25" s="11" t="s">
        <v>71</v>
      </c>
      <c r="C25" s="12" t="str">
        <f t="shared" si="0"/>
        <v>-21.4007</v>
      </c>
      <c r="D25" s="14"/>
      <c r="E25" s="10" t="s">
        <v>33</v>
      </c>
      <c r="F25" s="11" t="s">
        <v>130</v>
      </c>
      <c r="G25" s="17" t="str">
        <f t="shared" si="1"/>
        <v>-23.4347</v>
      </c>
      <c r="H25" s="14"/>
      <c r="I25" s="19" t="str">
        <f>LEFT(A25,FIND(" ",A25)-1)</f>
        <v>143.25</v>
      </c>
      <c r="J25" s="19">
        <f>G25-Table2[[#This Row],[Magnitude]]</f>
        <v>-2.0339999999999989</v>
      </c>
      <c r="L25" t="s">
        <v>184</v>
      </c>
      <c r="M25">
        <v>-2.9150999999999989</v>
      </c>
    </row>
    <row r="26" spans="1:13">
      <c r="A26" s="8" t="s">
        <v>32</v>
      </c>
      <c r="B26" s="8" t="s">
        <v>72</v>
      </c>
      <c r="C26" s="9" t="str">
        <f t="shared" si="0"/>
        <v>-21.4591</v>
      </c>
      <c r="D26" s="14"/>
      <c r="E26" s="7" t="s">
        <v>15</v>
      </c>
      <c r="F26" s="8" t="s">
        <v>131</v>
      </c>
      <c r="G26" s="16" t="str">
        <f t="shared" si="1"/>
        <v>-24.3358</v>
      </c>
      <c r="H26" s="14"/>
      <c r="I26" s="19" t="str">
        <f>LEFT(A26,FIND(" ",A26)-1)</f>
        <v>84.9</v>
      </c>
      <c r="J26" s="19">
        <f>G26-Table2[[#This Row],[Magnitude]]</f>
        <v>-2.8766999999999996</v>
      </c>
      <c r="L26" t="s">
        <v>189</v>
      </c>
      <c r="M26">
        <v>-2.3980000000000032</v>
      </c>
    </row>
    <row r="27" spans="1:13">
      <c r="A27" s="11" t="s">
        <v>15</v>
      </c>
      <c r="B27" s="11" t="s">
        <v>73</v>
      </c>
      <c r="C27" s="12" t="str">
        <f t="shared" si="0"/>
        <v>-21.5803</v>
      </c>
      <c r="D27" s="14"/>
      <c r="E27" s="10" t="s">
        <v>32</v>
      </c>
      <c r="F27" s="11" t="s">
        <v>132</v>
      </c>
      <c r="G27" s="17" t="str">
        <f t="shared" si="1"/>
        <v>-24.4954</v>
      </c>
      <c r="H27" s="14"/>
      <c r="I27" s="19" t="str">
        <f>LEFT(A27,FIND(" ",A27)-1)</f>
        <v>100.77</v>
      </c>
      <c r="J27" s="19">
        <f>G27-Table2[[#This Row],[Magnitude]]</f>
        <v>-2.9150999999999989</v>
      </c>
      <c r="L27" t="s">
        <v>209</v>
      </c>
      <c r="M27">
        <v>-4.5073000000000008</v>
      </c>
    </row>
    <row r="28" spans="1:13">
      <c r="A28" s="8" t="s">
        <v>17</v>
      </c>
      <c r="B28" s="8" t="s">
        <v>74</v>
      </c>
      <c r="C28" s="9" t="str">
        <f t="shared" si="0"/>
        <v>-22.5659</v>
      </c>
      <c r="D28" s="14"/>
      <c r="E28" s="7" t="s">
        <v>17</v>
      </c>
      <c r="F28" s="8" t="s">
        <v>133</v>
      </c>
      <c r="G28" s="16" t="str">
        <f t="shared" si="1"/>
        <v>-24.9284</v>
      </c>
      <c r="H28" s="14"/>
      <c r="I28" s="19" t="str">
        <f>LEFT(A28,FIND(" ",A28)-1)</f>
        <v>175.05</v>
      </c>
      <c r="J28" s="19">
        <f>G28-Table2[[#This Row],[Magnitude]]</f>
        <v>-2.3625000000000007</v>
      </c>
      <c r="L28" t="s">
        <v>180</v>
      </c>
      <c r="M28">
        <v>-3.3857999999999997</v>
      </c>
    </row>
    <row r="29" spans="1:13">
      <c r="A29" s="11" t="s">
        <v>24</v>
      </c>
      <c r="B29" s="11" t="s">
        <v>75</v>
      </c>
      <c r="C29" s="12" t="str">
        <f t="shared" si="0"/>
        <v>-22.9094</v>
      </c>
      <c r="D29" s="14"/>
      <c r="E29" s="10" t="s">
        <v>24</v>
      </c>
      <c r="F29" s="11" t="s">
        <v>134</v>
      </c>
      <c r="G29" s="17" t="str">
        <f t="shared" si="1"/>
        <v>-25.0926</v>
      </c>
      <c r="H29" s="14"/>
      <c r="I29" s="19" t="str">
        <f>LEFT(A29,FIND(" ",A29)-1)</f>
        <v>169.74</v>
      </c>
      <c r="J29" s="19">
        <f>G29-Table2[[#This Row],[Magnitude]]</f>
        <v>-2.1831999999999994</v>
      </c>
      <c r="L29" t="s">
        <v>179</v>
      </c>
      <c r="M29">
        <v>-3.4072999999999993</v>
      </c>
    </row>
    <row r="30" spans="1:13">
      <c r="A30" s="8" t="s">
        <v>41</v>
      </c>
      <c r="B30" s="8" t="s">
        <v>76</v>
      </c>
      <c r="C30" s="9" t="str">
        <f t="shared" si="0"/>
        <v>-23.412</v>
      </c>
      <c r="D30" s="14"/>
      <c r="E30" s="7" t="s">
        <v>41</v>
      </c>
      <c r="F30" s="8" t="s">
        <v>135</v>
      </c>
      <c r="G30" s="16" t="str">
        <f t="shared" si="1"/>
        <v>-25.7669</v>
      </c>
      <c r="H30" s="14"/>
      <c r="I30" s="19" t="str">
        <f>LEFT(A30,FIND(" ",A30)-1)</f>
        <v>127.32</v>
      </c>
      <c r="J30" s="19">
        <f>G30-Table2[[#This Row],[Magnitude]]</f>
        <v>-2.3549000000000007</v>
      </c>
      <c r="L30" t="s">
        <v>187</v>
      </c>
      <c r="M30">
        <v>-2.3549000000000007</v>
      </c>
    </row>
    <row r="31" spans="1:13">
      <c r="A31" s="11" t="s">
        <v>38</v>
      </c>
      <c r="B31" s="11" t="s">
        <v>77</v>
      </c>
      <c r="C31" s="12" t="str">
        <f t="shared" si="0"/>
        <v>-23.7301</v>
      </c>
      <c r="D31" s="14"/>
      <c r="E31" s="10" t="s">
        <v>14</v>
      </c>
      <c r="F31" s="11" t="s">
        <v>136</v>
      </c>
      <c r="G31" s="17" t="str">
        <f t="shared" si="1"/>
        <v>-26.1588</v>
      </c>
      <c r="H31" s="14"/>
      <c r="I31" s="19" t="str">
        <f>LEFT(A31,FIND(" ",A31)-1)</f>
        <v>201.6</v>
      </c>
      <c r="J31" s="19">
        <f>G31-Table2[[#This Row],[Magnitude]]</f>
        <v>-2.4286999999999992</v>
      </c>
      <c r="L31" t="s">
        <v>196</v>
      </c>
      <c r="M31">
        <v>-2.9929000000000023</v>
      </c>
    </row>
    <row r="32" spans="1:13">
      <c r="A32" s="8" t="s">
        <v>14</v>
      </c>
      <c r="B32" s="8" t="s">
        <v>78</v>
      </c>
      <c r="C32" s="9" t="str">
        <f t="shared" si="0"/>
        <v>-24.0236</v>
      </c>
      <c r="D32" s="14"/>
      <c r="E32" s="7" t="s">
        <v>38</v>
      </c>
      <c r="F32" s="8" t="s">
        <v>137</v>
      </c>
      <c r="G32" s="16" t="str">
        <f t="shared" si="1"/>
        <v>-26.4216</v>
      </c>
      <c r="H32" s="14"/>
      <c r="I32" s="19" t="str">
        <f>LEFT(A32,FIND(" ",A32)-1)</f>
        <v>111.39</v>
      </c>
      <c r="J32" s="19">
        <f>G32-Table2[[#This Row],[Magnitude]]</f>
        <v>-2.3980000000000032</v>
      </c>
      <c r="L32" t="s">
        <v>206</v>
      </c>
      <c r="M32">
        <v>-3.9806999999999988</v>
      </c>
    </row>
    <row r="33" spans="1:13">
      <c r="A33" s="11" t="s">
        <v>35</v>
      </c>
      <c r="B33" s="11" t="s">
        <v>79</v>
      </c>
      <c r="C33" s="12" t="str">
        <f t="shared" si="0"/>
        <v>-24.2021</v>
      </c>
      <c r="D33" s="14"/>
      <c r="E33" s="10" t="s">
        <v>35</v>
      </c>
      <c r="F33" s="11" t="s">
        <v>138</v>
      </c>
      <c r="G33" s="17" t="str">
        <f t="shared" si="1"/>
        <v>-26.6869</v>
      </c>
      <c r="H33" s="14"/>
      <c r="I33" s="19" t="str">
        <f>LEFT(A33,FIND(" ",A33)-1)</f>
        <v>196.29</v>
      </c>
      <c r="J33" s="19">
        <f>G33-Table2[[#This Row],[Magnitude]]</f>
        <v>-2.4847999999999999</v>
      </c>
      <c r="L33" t="s">
        <v>182</v>
      </c>
      <c r="M33">
        <v>-2.0339999999999989</v>
      </c>
    </row>
    <row r="34" spans="1:13">
      <c r="A34" s="8" t="s">
        <v>80</v>
      </c>
      <c r="B34" s="8" t="s">
        <v>81</v>
      </c>
      <c r="C34" s="9" t="str">
        <f t="shared" si="0"/>
        <v>-24.7445</v>
      </c>
      <c r="D34" s="14"/>
      <c r="E34" s="7" t="s">
        <v>47</v>
      </c>
      <c r="F34" s="8" t="s">
        <v>139</v>
      </c>
      <c r="G34" s="16" t="str">
        <f t="shared" si="1"/>
        <v>-27.2461</v>
      </c>
      <c r="H34" s="14"/>
      <c r="I34" s="19" t="str">
        <f>LEFT(A34,FIND(" ",A34)-1)</f>
        <v>228.09</v>
      </c>
      <c r="J34" s="19">
        <f>G34-Table2[[#This Row],[Magnitude]]</f>
        <v>-2.5015999999999998</v>
      </c>
      <c r="L34" t="s">
        <v>213</v>
      </c>
      <c r="M34">
        <v>-5.2446000000000019</v>
      </c>
    </row>
    <row r="35" spans="1:13">
      <c r="A35" s="11" t="s">
        <v>47</v>
      </c>
      <c r="B35" s="11" t="s">
        <v>82</v>
      </c>
      <c r="C35" s="12" t="str">
        <f t="shared" si="0"/>
        <v>-24.8707</v>
      </c>
      <c r="D35" s="14"/>
      <c r="E35" s="10" t="s">
        <v>80</v>
      </c>
      <c r="F35" s="11" t="s">
        <v>140</v>
      </c>
      <c r="G35" s="17" t="str">
        <f t="shared" si="1"/>
        <v>-27.8131</v>
      </c>
      <c r="H35" s="14"/>
      <c r="I35" s="19" t="str">
        <f>LEFT(A35,FIND(" ",A35)-1)</f>
        <v>153.87</v>
      </c>
      <c r="J35" s="19">
        <f>G35-Table2[[#This Row],[Magnitude]]</f>
        <v>-2.9423999999999992</v>
      </c>
      <c r="L35" t="s">
        <v>181</v>
      </c>
      <c r="M35">
        <v>-2.1681000000000026</v>
      </c>
    </row>
    <row r="36" spans="1:13">
      <c r="A36" s="8" t="s">
        <v>37</v>
      </c>
      <c r="B36" s="8" t="s">
        <v>83</v>
      </c>
      <c r="C36" s="9" t="str">
        <f t="shared" si="0"/>
        <v>-25.346</v>
      </c>
      <c r="D36" s="14"/>
      <c r="E36" s="7" t="s">
        <v>36</v>
      </c>
      <c r="F36" s="8" t="s">
        <v>141</v>
      </c>
      <c r="G36" s="16" t="str">
        <f t="shared" si="1"/>
        <v>-27.9136</v>
      </c>
      <c r="H36" s="14"/>
      <c r="I36" s="19" t="str">
        <f>LEFT(A36,FIND(" ",A36)-1)</f>
        <v>222.84</v>
      </c>
      <c r="J36" s="19">
        <f>G36-Table2[[#This Row],[Magnitude]]</f>
        <v>-2.5675999999999988</v>
      </c>
      <c r="L36" t="s">
        <v>192</v>
      </c>
      <c r="M36">
        <v>-2.9423999999999992</v>
      </c>
    </row>
    <row r="37" spans="1:13">
      <c r="A37" s="11" t="s">
        <v>44</v>
      </c>
      <c r="B37" s="11" t="s">
        <v>84</v>
      </c>
      <c r="C37" s="12" t="str">
        <f t="shared" si="0"/>
        <v>-25.6238</v>
      </c>
      <c r="D37" s="14"/>
      <c r="E37" s="10" t="s">
        <v>37</v>
      </c>
      <c r="F37" s="11" t="s">
        <v>142</v>
      </c>
      <c r="G37" s="17" t="str">
        <f t="shared" si="1"/>
        <v>-28.2006</v>
      </c>
      <c r="H37" s="14"/>
      <c r="I37" s="19" t="str">
        <f>LEFT(A37,FIND(" ",A37)-1)</f>
        <v>245.36</v>
      </c>
      <c r="J37" s="19">
        <f>G37-Table2[[#This Row],[Magnitude]]</f>
        <v>-2.5768000000000022</v>
      </c>
      <c r="L37" t="s">
        <v>203</v>
      </c>
      <c r="M37">
        <v>-3.6694999999999993</v>
      </c>
    </row>
    <row r="38" spans="1:13">
      <c r="A38" s="8" t="s">
        <v>16</v>
      </c>
      <c r="B38" s="8" t="s">
        <v>85</v>
      </c>
      <c r="C38" s="9" t="str">
        <f t="shared" si="0"/>
        <v>-26.0555</v>
      </c>
      <c r="D38" s="14"/>
      <c r="E38" s="7" t="s">
        <v>16</v>
      </c>
      <c r="F38" s="8" t="s">
        <v>143</v>
      </c>
      <c r="G38" s="16" t="str">
        <f t="shared" si="1"/>
        <v>-28.6679</v>
      </c>
      <c r="H38" s="14"/>
      <c r="I38" s="19" t="str">
        <f>LEFT(A38,FIND(" ",A38)-1)</f>
        <v>180.36</v>
      </c>
      <c r="J38" s="19">
        <f>G38-Table2[[#This Row],[Magnitude]]</f>
        <v>-2.6124000000000009</v>
      </c>
      <c r="L38" t="s">
        <v>202</v>
      </c>
      <c r="M38">
        <v>-3.4543999999999997</v>
      </c>
    </row>
    <row r="39" spans="1:13">
      <c r="A39" s="11" t="s">
        <v>36</v>
      </c>
      <c r="B39" s="11" t="s">
        <v>86</v>
      </c>
      <c r="C39" s="12" t="str">
        <f t="shared" si="0"/>
        <v>-26.0906</v>
      </c>
      <c r="D39" s="14"/>
      <c r="E39" s="10" t="s">
        <v>44</v>
      </c>
      <c r="F39" s="11" t="s">
        <v>144</v>
      </c>
      <c r="G39" s="17" t="str">
        <f t="shared" si="1"/>
        <v>-29.0835</v>
      </c>
      <c r="H39" s="14"/>
      <c r="I39" s="19" t="str">
        <f>LEFT(A39,FIND(" ",A39)-1)</f>
        <v>137.94</v>
      </c>
      <c r="J39" s="19">
        <f>G39-Table2[[#This Row],[Magnitude]]</f>
        <v>-2.9929000000000023</v>
      </c>
      <c r="L39" t="s">
        <v>186</v>
      </c>
      <c r="M39">
        <v>-2.1831999999999994</v>
      </c>
    </row>
    <row r="40" spans="1:13">
      <c r="A40" s="8" t="s">
        <v>39</v>
      </c>
      <c r="B40" s="8" t="s">
        <v>87</v>
      </c>
      <c r="C40" s="9" t="str">
        <f t="shared" ref="C40:C71" si="2">LEFT(B40,FIND(" ",B40)-1)</f>
        <v>-26.3345</v>
      </c>
      <c r="D40" s="14"/>
      <c r="E40" s="7" t="s">
        <v>39</v>
      </c>
      <c r="F40" s="8" t="s">
        <v>145</v>
      </c>
      <c r="G40" s="16" t="str">
        <f t="shared" ref="G40:G71" si="3">LEFT(F40,FIND(" ",F40)-1)</f>
        <v>-29.6142</v>
      </c>
      <c r="H40" s="14"/>
      <c r="I40" s="19" t="str">
        <f>LEFT(A40,FIND(" ",A40)-1)</f>
        <v>249.33</v>
      </c>
      <c r="J40" s="19">
        <f>G40-Table2[[#This Row],[Magnitude]]</f>
        <v>-3.2797000000000018</v>
      </c>
      <c r="L40" t="s">
        <v>208</v>
      </c>
      <c r="M40">
        <v>-4.4152999999999984</v>
      </c>
    </row>
    <row r="41" spans="1:13">
      <c r="A41" s="11" t="s">
        <v>46</v>
      </c>
      <c r="B41" s="11" t="s">
        <v>88</v>
      </c>
      <c r="C41" s="12" t="str">
        <f t="shared" si="2"/>
        <v>-26.4191</v>
      </c>
      <c r="D41" s="14"/>
      <c r="E41" s="10" t="s">
        <v>21</v>
      </c>
      <c r="F41" s="11" t="s">
        <v>146</v>
      </c>
      <c r="G41" s="17" t="str">
        <f t="shared" si="3"/>
        <v>-29.7178</v>
      </c>
      <c r="H41" s="14"/>
      <c r="I41" s="19" t="str">
        <f>LEFT(A41,FIND(" ",A41)-1)</f>
        <v>218.81</v>
      </c>
      <c r="J41" s="19">
        <f>G41-Table2[[#This Row],[Magnitude]]</f>
        <v>-3.2987000000000002</v>
      </c>
      <c r="L41" t="s">
        <v>185</v>
      </c>
      <c r="M41">
        <v>-2.3625000000000007</v>
      </c>
    </row>
    <row r="42" spans="1:13">
      <c r="A42" s="8" t="s">
        <v>49</v>
      </c>
      <c r="B42" s="8" t="s">
        <v>89</v>
      </c>
      <c r="C42" s="9" t="str">
        <f t="shared" si="2"/>
        <v>-27.0592</v>
      </c>
      <c r="D42" s="14"/>
      <c r="E42" s="7" t="s">
        <v>49</v>
      </c>
      <c r="F42" s="8" t="s">
        <v>147</v>
      </c>
      <c r="G42" s="16" t="str">
        <f t="shared" si="3"/>
        <v>-30.0004</v>
      </c>
      <c r="H42" s="14"/>
      <c r="I42" s="19" t="str">
        <f>LEFT(A42,FIND(" ",A42)-1)</f>
        <v>206.91</v>
      </c>
      <c r="J42" s="19">
        <f>G42-Table2[[#This Row],[Magnitude]]</f>
        <v>-2.9411999999999985</v>
      </c>
      <c r="L42" t="s">
        <v>195</v>
      </c>
      <c r="M42">
        <v>-2.6124000000000009</v>
      </c>
    </row>
    <row r="43" spans="1:13">
      <c r="A43" s="11" t="s">
        <v>22</v>
      </c>
      <c r="B43" s="11" t="s">
        <v>90</v>
      </c>
      <c r="C43" s="12" t="str">
        <f t="shared" si="2"/>
        <v>-27.12</v>
      </c>
      <c r="D43" s="14"/>
      <c r="E43" s="10" t="s">
        <v>46</v>
      </c>
      <c r="F43" s="11" t="s">
        <v>148</v>
      </c>
      <c r="G43" s="17" t="str">
        <f t="shared" si="3"/>
        <v>-30.2995</v>
      </c>
      <c r="H43" s="14"/>
      <c r="I43" s="19" t="str">
        <f>LEFT(A43,FIND(" ",A43)-1)</f>
        <v>192.32</v>
      </c>
      <c r="J43" s="19">
        <f>G43-Table2[[#This Row],[Magnitude]]</f>
        <v>-3.1794999999999973</v>
      </c>
      <c r="L43" t="s">
        <v>211</v>
      </c>
      <c r="M43">
        <v>-4.4456000000000024</v>
      </c>
    </row>
    <row r="44" spans="1:13">
      <c r="A44" s="8" t="s">
        <v>42</v>
      </c>
      <c r="B44" s="8" t="s">
        <v>91</v>
      </c>
      <c r="C44" s="9" t="str">
        <f t="shared" si="2"/>
        <v>-27.2427</v>
      </c>
      <c r="D44" s="14"/>
      <c r="E44" s="7" t="s">
        <v>42</v>
      </c>
      <c r="F44" s="8" t="s">
        <v>149</v>
      </c>
      <c r="G44" s="16" t="str">
        <f t="shared" si="3"/>
        <v>-30.9559</v>
      </c>
      <c r="H44" s="14"/>
      <c r="I44" s="19" t="str">
        <f>LEFT(A44,FIND(" ",A44)-1)</f>
        <v>224.12</v>
      </c>
      <c r="J44" s="19">
        <f>G44-Table2[[#This Row],[Magnitude]]</f>
        <v>-3.7132000000000005</v>
      </c>
      <c r="L44" t="s">
        <v>200</v>
      </c>
      <c r="M44">
        <v>-3.1794999999999973</v>
      </c>
    </row>
    <row r="45" spans="1:13">
      <c r="A45" s="11" t="s">
        <v>48</v>
      </c>
      <c r="B45" s="11" t="s">
        <v>92</v>
      </c>
      <c r="C45" s="12" t="str">
        <f t="shared" si="2"/>
        <v>-27.7654</v>
      </c>
      <c r="D45" s="14"/>
      <c r="E45" s="10" t="s">
        <v>94</v>
      </c>
      <c r="F45" s="11" t="s">
        <v>150</v>
      </c>
      <c r="G45" s="17" t="str">
        <f t="shared" si="3"/>
        <v>-31.2198</v>
      </c>
      <c r="H45" s="14"/>
      <c r="I45" s="19" t="str">
        <f>LEFT(A45,FIND(" ",A45)-1)</f>
        <v>165.77</v>
      </c>
      <c r="J45" s="19">
        <f>G45-Table2[[#This Row],[Magnitude]]</f>
        <v>-3.4543999999999997</v>
      </c>
      <c r="L45" t="s">
        <v>190</v>
      </c>
      <c r="M45">
        <v>-2.4847999999999999</v>
      </c>
    </row>
    <row r="46" spans="1:13">
      <c r="A46" s="8" t="s">
        <v>21</v>
      </c>
      <c r="B46" s="8" t="s">
        <v>93</v>
      </c>
      <c r="C46" s="9" t="str">
        <f t="shared" si="2"/>
        <v>-27.8367</v>
      </c>
      <c r="D46" s="14"/>
      <c r="E46" s="7" t="s">
        <v>22</v>
      </c>
      <c r="F46" s="8" t="s">
        <v>151</v>
      </c>
      <c r="G46" s="16" t="str">
        <f t="shared" si="3"/>
        <v>-31.5062</v>
      </c>
      <c r="H46" s="14"/>
      <c r="I46" s="19" t="str">
        <f>LEFT(A46,FIND(" ",A46)-1)</f>
        <v>164.43</v>
      </c>
      <c r="J46" s="19">
        <f>G46-Table2[[#This Row],[Magnitude]]</f>
        <v>-3.6694999999999993</v>
      </c>
      <c r="L46" t="s">
        <v>205</v>
      </c>
      <c r="M46">
        <v>-4.234099999999998</v>
      </c>
    </row>
    <row r="47" spans="1:13">
      <c r="A47" s="11" t="s">
        <v>94</v>
      </c>
      <c r="B47" s="11" t="s">
        <v>95</v>
      </c>
      <c r="C47" s="12" t="str">
        <f t="shared" si="2"/>
        <v>-27.9181</v>
      </c>
      <c r="D47" s="14"/>
      <c r="E47" s="10" t="s">
        <v>40</v>
      </c>
      <c r="F47" s="11" t="s">
        <v>152</v>
      </c>
      <c r="G47" s="17" t="str">
        <f t="shared" si="3"/>
        <v>-31.5091</v>
      </c>
      <c r="H47" s="14"/>
      <c r="I47" s="19" t="str">
        <f>LEFT(A47,FIND(" ",A47)-1)</f>
        <v>233.4</v>
      </c>
      <c r="J47" s="19">
        <f>G47-Table2[[#This Row],[Magnitude]]</f>
        <v>-3.5910000000000011</v>
      </c>
      <c r="L47" t="s">
        <v>188</v>
      </c>
      <c r="M47">
        <v>-2.4286999999999992</v>
      </c>
    </row>
    <row r="48" spans="1:13">
      <c r="A48" s="8" t="s">
        <v>20</v>
      </c>
      <c r="B48" s="8" t="s">
        <v>96</v>
      </c>
      <c r="C48" s="9" t="str">
        <f t="shared" si="2"/>
        <v>-28.0569</v>
      </c>
      <c r="D48" s="14"/>
      <c r="E48" s="7" t="s">
        <v>20</v>
      </c>
      <c r="F48" s="8" t="s">
        <v>153</v>
      </c>
      <c r="G48" s="16" t="str">
        <f t="shared" si="3"/>
        <v>-32.291</v>
      </c>
      <c r="H48" s="14"/>
      <c r="I48" s="19" t="str">
        <f>LEFT(A48,FIND(" ",A48)-1)</f>
        <v>197.63</v>
      </c>
      <c r="J48" s="19">
        <f>G48-Table2[[#This Row],[Magnitude]]</f>
        <v>-4.234099999999998</v>
      </c>
      <c r="L48" t="s">
        <v>199</v>
      </c>
      <c r="M48">
        <v>-2.9411999999999985</v>
      </c>
    </row>
    <row r="49" spans="1:13">
      <c r="A49" s="11" t="s">
        <v>97</v>
      </c>
      <c r="B49" s="11" t="s">
        <v>98</v>
      </c>
      <c r="C49" s="12" t="str">
        <f t="shared" si="2"/>
        <v>-28.3489</v>
      </c>
      <c r="D49" s="14"/>
      <c r="E49" s="10" t="s">
        <v>99</v>
      </c>
      <c r="F49" s="11" t="s">
        <v>154</v>
      </c>
      <c r="G49" s="17" t="str">
        <f t="shared" si="3"/>
        <v>-32.3296</v>
      </c>
      <c r="H49" s="14"/>
      <c r="I49" s="19" t="str">
        <f>LEFT(A49,FIND(" ",A49)-1)</f>
        <v>139.28</v>
      </c>
      <c r="J49" s="19">
        <f>G49-Table2[[#This Row],[Magnitude]]</f>
        <v>-3.9806999999999988</v>
      </c>
      <c r="L49" t="s">
        <v>210</v>
      </c>
      <c r="M49">
        <v>-4.3099999999999987</v>
      </c>
    </row>
    <row r="50" spans="1:13">
      <c r="A50" s="8" t="s">
        <v>99</v>
      </c>
      <c r="B50" s="8" t="s">
        <v>100</v>
      </c>
      <c r="C50" s="9" t="str">
        <f t="shared" si="2"/>
        <v>-28.6614</v>
      </c>
      <c r="D50" s="14"/>
      <c r="E50" s="7" t="s">
        <v>48</v>
      </c>
      <c r="F50" s="8" t="s">
        <v>155</v>
      </c>
      <c r="G50" s="16" t="str">
        <f t="shared" si="3"/>
        <v>-32.6814</v>
      </c>
      <c r="H50" s="14"/>
      <c r="I50" s="19" t="str">
        <f>LEFT(A50,FIND(" ",A50)-1)</f>
        <v>240.05</v>
      </c>
      <c r="J50" s="19">
        <f>G50-Table2[[#This Row],[Magnitude]]</f>
        <v>-4.019999999999996</v>
      </c>
      <c r="L50" t="s">
        <v>198</v>
      </c>
      <c r="M50">
        <v>-3.2987000000000002</v>
      </c>
    </row>
    <row r="51" spans="1:13">
      <c r="A51" s="11" t="s">
        <v>45</v>
      </c>
      <c r="B51" s="11" t="s">
        <v>101</v>
      </c>
      <c r="C51" s="12" t="str">
        <f t="shared" si="2"/>
        <v>-28.813</v>
      </c>
      <c r="D51" s="14"/>
      <c r="E51" s="10" t="s">
        <v>43</v>
      </c>
      <c r="F51" s="11" t="s">
        <v>156</v>
      </c>
      <c r="G51" s="17" t="str">
        <f t="shared" si="3"/>
        <v>-33.2283</v>
      </c>
      <c r="H51" s="14"/>
      <c r="I51" s="19" t="str">
        <f>LEFT(A51,FIND(" ",A51)-1)</f>
        <v>171.08</v>
      </c>
      <c r="J51" s="19">
        <f>G51-Table2[[#This Row],[Magnitude]]</f>
        <v>-4.4152999999999984</v>
      </c>
      <c r="L51" t="s">
        <v>193</v>
      </c>
      <c r="M51">
        <v>-2.5675999999999988</v>
      </c>
    </row>
    <row r="52" spans="1:13">
      <c r="A52" s="8" t="s">
        <v>102</v>
      </c>
      <c r="B52" s="8" t="s">
        <v>103</v>
      </c>
      <c r="C52" s="9" t="str">
        <f t="shared" si="2"/>
        <v>-28.8818</v>
      </c>
      <c r="D52" s="14"/>
      <c r="E52" s="7" t="s">
        <v>104</v>
      </c>
      <c r="F52" s="8" t="s">
        <v>157</v>
      </c>
      <c r="G52" s="16" t="str">
        <f t="shared" si="3"/>
        <v>-33.3891</v>
      </c>
      <c r="H52" s="14"/>
      <c r="I52" s="19" t="str">
        <f>LEFT(A52,FIND(" ",A52)-1)</f>
        <v>112.73</v>
      </c>
      <c r="J52" s="19">
        <f>G52-Table2[[#This Row],[Magnitude]]</f>
        <v>-4.5073000000000008</v>
      </c>
      <c r="L52" t="s">
        <v>201</v>
      </c>
      <c r="M52">
        <v>-3.7132000000000005</v>
      </c>
    </row>
    <row r="53" spans="1:13">
      <c r="A53" s="11" t="s">
        <v>104</v>
      </c>
      <c r="B53" s="11" t="s">
        <v>105</v>
      </c>
      <c r="C53" s="12" t="str">
        <f t="shared" si="2"/>
        <v>-29.3248</v>
      </c>
      <c r="D53" s="14"/>
      <c r="E53" s="10" t="s">
        <v>45</v>
      </c>
      <c r="F53" s="11" t="s">
        <v>158</v>
      </c>
      <c r="G53" s="17" t="str">
        <f t="shared" si="3"/>
        <v>-33.6348</v>
      </c>
      <c r="H53" s="14"/>
      <c r="I53" s="19" t="str">
        <f>LEFT(A53,FIND(" ",A53)-1)</f>
        <v>213.5</v>
      </c>
      <c r="J53" s="19">
        <f>G53-Table2[[#This Row],[Magnitude]]</f>
        <v>-4.3099999999999987</v>
      </c>
      <c r="L53" t="s">
        <v>191</v>
      </c>
      <c r="M53">
        <v>-2.5015999999999998</v>
      </c>
    </row>
    <row r="54" spans="1:13">
      <c r="A54" s="8" t="s">
        <v>40</v>
      </c>
      <c r="B54" s="8" t="s">
        <v>106</v>
      </c>
      <c r="C54" s="9" t="str">
        <f t="shared" si="2"/>
        <v>-29.3481</v>
      </c>
      <c r="D54" s="14"/>
      <c r="E54" s="7" t="s">
        <v>97</v>
      </c>
      <c r="F54" s="8" t="s">
        <v>159</v>
      </c>
      <c r="G54" s="16" t="str">
        <f t="shared" si="3"/>
        <v>-33.7937</v>
      </c>
      <c r="H54" s="14"/>
      <c r="I54" s="19" t="str">
        <f>LEFT(A54,FIND(" ",A54)-1)</f>
        <v>190.98</v>
      </c>
      <c r="J54" s="19">
        <f>G54-Table2[[#This Row],[Magnitude]]</f>
        <v>-4.4456000000000024</v>
      </c>
      <c r="L54" t="s">
        <v>204</v>
      </c>
      <c r="M54">
        <v>-3.5910000000000011</v>
      </c>
    </row>
    <row r="55" spans="1:13">
      <c r="A55" s="11" t="s">
        <v>107</v>
      </c>
      <c r="B55" s="11" t="s">
        <v>108</v>
      </c>
      <c r="C55" s="12" t="str">
        <f t="shared" si="2"/>
        <v>-29.3822</v>
      </c>
      <c r="D55" s="14"/>
      <c r="E55" s="10" t="s">
        <v>160</v>
      </c>
      <c r="F55" s="11" t="s">
        <v>161</v>
      </c>
      <c r="G55" s="17" t="str">
        <f t="shared" si="3"/>
        <v>-34.3908</v>
      </c>
      <c r="H55" s="14"/>
      <c r="I55" s="19" t="str">
        <f>LEFT(A55,FIND(" ",A55)-1)</f>
        <v>86.182</v>
      </c>
      <c r="J55" s="19">
        <f>G55-Table2[[#This Row],[Magnitude]]</f>
        <v>-5.0085999999999977</v>
      </c>
      <c r="L55" t="s">
        <v>207</v>
      </c>
      <c r="M55">
        <v>-4.019999999999996</v>
      </c>
    </row>
    <row r="56" spans="1:13">
      <c r="A56" s="8" t="s">
        <v>109</v>
      </c>
      <c r="B56" s="8" t="s">
        <v>110</v>
      </c>
      <c r="C56" s="9" t="str">
        <f t="shared" si="2"/>
        <v>-29.5115</v>
      </c>
      <c r="D56" s="14"/>
      <c r="E56" s="7" t="s">
        <v>102</v>
      </c>
      <c r="F56" s="8" t="s">
        <v>162</v>
      </c>
      <c r="G56" s="16" t="str">
        <f t="shared" si="3"/>
        <v>-34.7561</v>
      </c>
      <c r="H56" s="14"/>
      <c r="I56" s="19" t="str">
        <f>LEFT(A56,FIND(" ",A56)-1)</f>
        <v>144.59</v>
      </c>
      <c r="J56" s="19">
        <f>G56-Table2[[#This Row],[Magnitude]]</f>
        <v>-5.2446000000000019</v>
      </c>
      <c r="L56" t="s">
        <v>194</v>
      </c>
      <c r="M56">
        <v>-2.5768000000000022</v>
      </c>
    </row>
    <row r="57" spans="1:13">
      <c r="A57" s="11" t="s">
        <v>111</v>
      </c>
      <c r="B57" s="11" t="s">
        <v>112</v>
      </c>
      <c r="C57" s="12" t="str">
        <f t="shared" si="2"/>
        <v>-29.8202</v>
      </c>
      <c r="D57" s="14"/>
      <c r="E57" s="2" t="s">
        <v>19</v>
      </c>
      <c r="F57" s="3" t="s">
        <v>163</v>
      </c>
      <c r="G57" s="18" t="str">
        <f t="shared" si="3"/>
        <v>-34.872</v>
      </c>
      <c r="H57" s="14"/>
      <c r="I57" s="19" t="str">
        <f>LEFT(A57,FIND(" ",A57)-1)</f>
        <v>59.692</v>
      </c>
      <c r="J57" s="19">
        <f>G57-Table2[[#This Row],[Magnitude]]</f>
        <v>-5.0518000000000001</v>
      </c>
      <c r="L57" t="s">
        <v>197</v>
      </c>
      <c r="M57">
        <v>-3.2797000000000018</v>
      </c>
    </row>
  </sheetData>
  <sortState xmlns:xlrd2="http://schemas.microsoft.com/office/spreadsheetml/2017/richdata2" ref="L8:M57">
    <sortCondition ref="L8:L57"/>
  </sortState>
  <mergeCells count="3">
    <mergeCell ref="A6:B6"/>
    <mergeCell ref="E6:G6"/>
    <mergeCell ref="I6:J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Gains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Eugene McMillan</dc:creator>
  <cp:lastModifiedBy>Wyatt</cp:lastModifiedBy>
  <dcterms:created xsi:type="dcterms:W3CDTF">2024-10-23T03:04:53Z</dcterms:created>
  <dcterms:modified xsi:type="dcterms:W3CDTF">2024-10-25T01:06:16Z</dcterms:modified>
</cp:coreProperties>
</file>