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yattf1\Documents\"/>
    </mc:Choice>
  </mc:AlternateContent>
  <xr:revisionPtr revIDLastSave="0" documentId="13_ncr:1_{AA0D393C-D30B-4989-A218-804D31629FF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nstructions" sheetId="1" r:id="rId1"/>
    <sheet name="Sheet 1" sheetId="3" r:id="rId2"/>
  </sheets>
  <definedNames>
    <definedName name="Att">'Sheet 1'!$AA$1:$AA$4</definedName>
    <definedName name="Per">#REF!</definedName>
    <definedName name="Seg">#REF!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'Sheet 1'!$E$16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7" i="3" l="1"/>
  <c r="N9" i="3" a="1"/>
  <c r="N9" i="3" s="1"/>
  <c r="M10" i="3"/>
  <c r="M11" i="3"/>
  <c r="M12" i="3"/>
  <c r="M13" i="3"/>
  <c r="M14" i="3"/>
  <c r="M15" i="3"/>
  <c r="M16" i="3"/>
  <c r="M17" i="3"/>
  <c r="M18" i="3"/>
  <c r="M19" i="3"/>
  <c r="M20" i="3"/>
  <c r="L10" i="3"/>
  <c r="L11" i="3"/>
  <c r="L12" i="3"/>
  <c r="L13" i="3"/>
  <c r="L14" i="3"/>
  <c r="L15" i="3"/>
  <c r="L16" i="3"/>
  <c r="L17" i="3"/>
  <c r="L18" i="3"/>
  <c r="L19" i="3"/>
  <c r="L20" i="3"/>
  <c r="K10" i="3"/>
  <c r="K11" i="3"/>
  <c r="K12" i="3"/>
  <c r="K13" i="3"/>
  <c r="K14" i="3"/>
  <c r="K15" i="3"/>
  <c r="K16" i="3"/>
  <c r="K17" i="3"/>
  <c r="K18" i="3"/>
  <c r="K19" i="3"/>
  <c r="K20" i="3"/>
  <c r="J10" i="3"/>
  <c r="J11" i="3"/>
  <c r="J12" i="3"/>
  <c r="J13" i="3"/>
  <c r="J14" i="3"/>
  <c r="J15" i="3"/>
  <c r="J16" i="3"/>
  <c r="J17" i="3"/>
  <c r="J18" i="3"/>
  <c r="J19" i="3"/>
  <c r="J20" i="3"/>
  <c r="I10" i="3"/>
  <c r="I11" i="3"/>
  <c r="I12" i="3"/>
  <c r="I13" i="3"/>
  <c r="I14" i="3"/>
  <c r="I15" i="3"/>
  <c r="I16" i="3"/>
  <c r="I17" i="3"/>
  <c r="I18" i="3"/>
  <c r="I19" i="3"/>
  <c r="I20" i="3"/>
  <c r="H10" i="3"/>
  <c r="H11" i="3"/>
  <c r="H12" i="3"/>
  <c r="H13" i="3"/>
  <c r="H14" i="3"/>
  <c r="H15" i="3"/>
  <c r="H16" i="3"/>
  <c r="H17" i="3"/>
  <c r="H18" i="3"/>
  <c r="H19" i="3"/>
  <c r="H20" i="3"/>
  <c r="M9" i="3"/>
  <c r="L9" i="3"/>
  <c r="K9" i="3"/>
  <c r="J9" i="3"/>
  <c r="I9" i="3"/>
  <c r="H9" i="3"/>
  <c r="N19" i="3" l="1"/>
  <c r="N15" i="3"/>
  <c r="N11" i="3"/>
  <c r="N20" i="3"/>
  <c r="N16" i="3"/>
  <c r="N12" i="3"/>
  <c r="N18" i="3"/>
  <c r="N14" i="3"/>
  <c r="N10" i="3"/>
  <c r="N17" i="3"/>
  <c r="N13" i="3"/>
  <c r="L44" i="3"/>
  <c r="L43" i="3"/>
  <c r="L42" i="3"/>
  <c r="L45" i="3" s="1"/>
  <c r="L38" i="3"/>
  <c r="L37" i="3"/>
  <c r="L39" i="3" s="1"/>
  <c r="L33" i="3"/>
  <c r="L32" i="3"/>
  <c r="L34" i="3" s="1"/>
  <c r="L28" i="3"/>
  <c r="L27" i="3"/>
  <c r="L29" i="3" s="1"/>
  <c r="M34" i="3" l="1"/>
  <c r="M39" i="3"/>
  <c r="M29" i="3" l="1"/>
  <c r="M45" i="3"/>
</calcChain>
</file>

<file path=xl/sharedStrings.xml><?xml version="1.0" encoding="utf-8"?>
<sst xmlns="http://schemas.openxmlformats.org/spreadsheetml/2006/main" count="119" uniqueCount="79">
  <si>
    <t>Instructions - Conjoint Analysis</t>
  </si>
  <si>
    <t>A) Create dummy variables for n-1 levels of each of the four attributes.</t>
  </si>
  <si>
    <t>B) Compute the inverse rank of the combination rankings.</t>
  </si>
  <si>
    <t>C) Use the trend array function to predict inverse rankings computed in part B  based on the dummy variables created in part A.</t>
  </si>
  <si>
    <t>F) Calculate the total range value for the model results.</t>
  </si>
  <si>
    <t>G) Determine the relative weight that each attribute plays in the decision making process.</t>
  </si>
  <si>
    <t>A</t>
  </si>
  <si>
    <t>B</t>
  </si>
  <si>
    <t>C</t>
  </si>
  <si>
    <t>Rank</t>
  </si>
  <si>
    <t>Inverse Rank</t>
  </si>
  <si>
    <t>Trend</t>
  </si>
  <si>
    <t>D</t>
  </si>
  <si>
    <t>Attribute</t>
  </si>
  <si>
    <t>Choices</t>
  </si>
  <si>
    <t>Utility</t>
  </si>
  <si>
    <t>Weight</t>
  </si>
  <si>
    <t>G</t>
  </si>
  <si>
    <t>E</t>
  </si>
  <si>
    <t>Range</t>
  </si>
  <si>
    <t>F</t>
  </si>
  <si>
    <t>H</t>
  </si>
  <si>
    <t>I</t>
  </si>
  <si>
    <t>J</t>
  </si>
  <si>
    <t>Conjoint Analysis: Soft Drink Purchases</t>
  </si>
  <si>
    <t xml:space="preserve">         Brand: Coke or Pepsi</t>
  </si>
  <si>
    <t xml:space="preserve">     Calories: 120 or 150</t>
  </si>
  <si>
    <t xml:space="preserve">    Size: 12 Ounce or 16 Ounce</t>
  </si>
  <si>
    <t>Price: $1.49, $1.79, or $1.99</t>
  </si>
  <si>
    <t xml:space="preserve">             Market Segment   #1</t>
  </si>
  <si>
    <t>Profile</t>
  </si>
  <si>
    <t>Brand</t>
  </si>
  <si>
    <t>Size</t>
  </si>
  <si>
    <t>Calories</t>
  </si>
  <si>
    <t>Price</t>
  </si>
  <si>
    <t>Coke</t>
  </si>
  <si>
    <t>12 Oz.</t>
  </si>
  <si>
    <t>120 Cal.</t>
  </si>
  <si>
    <t>Pepsi</t>
  </si>
  <si>
    <t>16 Oz.</t>
  </si>
  <si>
    <t>Total</t>
  </si>
  <si>
    <t xml:space="preserve">    Most Important Attribute</t>
  </si>
  <si>
    <t xml:space="preserve">    Least Important Attribute</t>
  </si>
  <si>
    <t xml:space="preserve">This sheet gives data on four attributes that influence soft drink purchase behavior. The goal is to determine the role that the four attributes play in influencing consumer </t>
  </si>
  <si>
    <t xml:space="preserve">preferences for soft drinks. A total of 12 combinations of these four attributes were ranked by a group of consumers (i.e. Segment 1). The average ranking for each </t>
  </si>
  <si>
    <t>combination is provided.</t>
  </si>
  <si>
    <r>
      <t xml:space="preserve">D) Use the appropriate data analysis feature to confirm the values in part C. You </t>
    </r>
    <r>
      <rPr>
        <b/>
        <sz val="12"/>
        <rFont val="Calibri"/>
        <family val="2"/>
        <scheme val="minor"/>
      </rPr>
      <t>MUST</t>
    </r>
    <r>
      <rPr>
        <sz val="12"/>
        <color theme="1"/>
        <rFont val="Calibri"/>
        <family val="2"/>
        <scheme val="minor"/>
      </rPr>
      <t xml:space="preserve"> start the output in the </t>
    </r>
    <r>
      <rPr>
        <b/>
        <sz val="12"/>
        <color theme="1"/>
        <rFont val="Calibri"/>
        <family val="2"/>
        <scheme val="minor"/>
      </rPr>
      <t>STATED CELL</t>
    </r>
    <r>
      <rPr>
        <sz val="12"/>
        <color theme="1"/>
        <rFont val="Calibri"/>
        <family val="2"/>
        <scheme val="minor"/>
      </rPr>
      <t xml:space="preserve"> a</t>
    </r>
    <r>
      <rPr>
        <sz val="12"/>
        <rFont val="Calibri"/>
        <family val="2"/>
        <scheme val="minor"/>
      </rPr>
      <t xml:space="preserve">nd use </t>
    </r>
    <r>
      <rPr>
        <b/>
        <sz val="12"/>
        <rFont val="Calibri"/>
        <family val="2"/>
        <scheme val="minor"/>
      </rPr>
      <t>LABELS.</t>
    </r>
  </si>
  <si>
    <r>
      <t xml:space="preserve">E) Calculate the range values for each of the four attributes based on the utility values referenced in the output section. </t>
    </r>
    <r>
      <rPr>
        <b/>
        <sz val="12"/>
        <color theme="1"/>
        <rFont val="Calibri"/>
        <family val="2"/>
        <scheme val="minor"/>
      </rPr>
      <t xml:space="preserve">MUST </t>
    </r>
    <r>
      <rPr>
        <sz val="12"/>
        <color theme="1"/>
        <rFont val="Calibri"/>
        <family val="2"/>
        <scheme val="minor"/>
      </rPr>
      <t>use cell references in place of "0" values in equation.</t>
    </r>
  </si>
  <si>
    <t>Sheet 1:</t>
  </si>
  <si>
    <t xml:space="preserve">       Most Preferred Brand</t>
  </si>
  <si>
    <r>
      <t xml:space="preserve">H) Based upon the results of part G, what is the </t>
    </r>
    <r>
      <rPr>
        <b/>
        <sz val="12"/>
        <color theme="1"/>
        <rFont val="Calibri"/>
        <family val="2"/>
        <scheme val="minor"/>
      </rPr>
      <t>most</t>
    </r>
    <r>
      <rPr>
        <sz val="12"/>
        <color theme="1"/>
        <rFont val="Calibri"/>
        <family val="2"/>
        <scheme val="minor"/>
      </rPr>
      <t xml:space="preserve"> important attribute in the decision making process? Select the answer from the drop-down menu.</t>
    </r>
  </si>
  <si>
    <r>
      <t>I)  Based upon the results of part G, what is the</t>
    </r>
    <r>
      <rPr>
        <b/>
        <sz val="12"/>
        <color theme="1"/>
        <rFont val="Calibri"/>
        <family val="2"/>
        <scheme val="minor"/>
      </rPr>
      <t xml:space="preserve"> least</t>
    </r>
    <r>
      <rPr>
        <sz val="12"/>
        <color theme="1"/>
        <rFont val="Calibri"/>
        <family val="2"/>
        <scheme val="minor"/>
      </rPr>
      <t xml:space="preserve"> important attribute in the decision making process? Select the answer from the drop-down menu.</t>
    </r>
  </si>
  <si>
    <r>
      <t xml:space="preserve">J)  Based upon the results in part D, what brand of soft drink is </t>
    </r>
    <r>
      <rPr>
        <b/>
        <sz val="12"/>
        <color theme="1"/>
        <rFont val="Calibri"/>
        <family val="2"/>
        <scheme val="minor"/>
      </rPr>
      <t>most</t>
    </r>
    <r>
      <rPr>
        <sz val="12"/>
        <color theme="1"/>
        <rFont val="Calibri"/>
        <family val="2"/>
        <scheme val="minor"/>
      </rPr>
      <t xml:space="preserve"> preferred? Select the answer from the drop down menu.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</si>
  <si>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</si>
  <si>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</si>
  <si>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</si>
  <si>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</si>
  <si>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</si>
  <si>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</si>
  <si>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</si>
  <si>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</si>
  <si>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</si>
  <si>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</si>
  <si>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</si>
  <si>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</si>
  <si>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</si>
  <si>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</si>
  <si>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</si>
  <si>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</si>
  <si>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</si>
  <si>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</si>
  <si>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</si>
  <si>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</si>
  <si>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</si>
  <si>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</si>
  <si>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</si>
  <si>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</si>
  <si>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Inverse Rank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</si>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</sst>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1" fillId="0" borderId="7" xfId="0" applyFont="1" applyBorder="1"/>
    <xf numFmtId="0" fontId="11" fillId="0" borderId="10" xfId="0" applyFont="1" applyBorder="1"/>
    <xf numFmtId="0" fontId="11" fillId="0" borderId="9" xfId="0" applyFont="1" applyBorder="1"/>
    <xf numFmtId="0" fontId="11" fillId="0" borderId="0" xfId="0" applyFont="1"/>
    <xf numFmtId="0" fontId="0" fillId="0" borderId="0" xfId="0" applyFont="1"/>
    <xf numFmtId="0" fontId="11" fillId="3" borderId="1" xfId="0" applyFont="1" applyFill="1" applyBorder="1" applyAlignment="1">
      <alignment horizontal="left"/>
    </xf>
    <xf numFmtId="0" fontId="11" fillId="3" borderId="10" xfId="0" applyFont="1" applyFill="1" applyBorder="1" applyAlignment="1">
      <alignment horizontal="left"/>
    </xf>
    <xf numFmtId="0" fontId="11" fillId="3" borderId="9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8" fontId="11" fillId="3" borderId="1" xfId="0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2" fontId="12" fillId="6" borderId="3" xfId="0" applyNumberFormat="1" applyFont="1" applyFill="1" applyBorder="1" applyAlignment="1">
      <alignment horizontal="center"/>
    </xf>
    <xf numFmtId="2" fontId="12" fillId="7" borderId="3" xfId="0" applyNumberFormat="1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0" borderId="0" xfId="0" applyFont="1" applyBorder="1"/>
    <xf numFmtId="0" fontId="11" fillId="0" borderId="0" xfId="0" applyFont="1" applyAlignment="1">
      <alignment horizontal="center"/>
    </xf>
    <xf numFmtId="10" fontId="11" fillId="0" borderId="0" xfId="2" applyNumberFormat="1" applyFont="1" applyAlignment="1">
      <alignment horizontal="center"/>
    </xf>
    <xf numFmtId="2" fontId="11" fillId="3" borderId="1" xfId="0" applyNumberFormat="1" applyFont="1" applyFill="1" applyBorder="1" applyAlignment="1">
      <alignment horizontal="center"/>
    </xf>
    <xf numFmtId="10" fontId="11" fillId="0" borderId="0" xfId="2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2" fontId="12" fillId="6" borderId="7" xfId="0" applyNumberFormat="1" applyFont="1" applyFill="1" applyBorder="1" applyAlignment="1">
      <alignment horizontal="center"/>
    </xf>
    <xf numFmtId="10" fontId="12" fillId="6" borderId="1" xfId="2" applyNumberFormat="1" applyFont="1" applyFill="1" applyBorder="1" applyAlignment="1">
      <alignment horizontal="center"/>
    </xf>
    <xf numFmtId="2" fontId="11" fillId="3" borderId="9" xfId="0" applyNumberFormat="1" applyFont="1" applyFill="1" applyBorder="1" applyAlignment="1">
      <alignment horizontal="center"/>
    </xf>
    <xf numFmtId="2" fontId="12" fillId="6" borderId="10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2" fontId="12" fillId="6" borderId="1" xfId="0" applyNumberFormat="1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left"/>
    </xf>
    <xf numFmtId="0" fontId="11" fillId="3" borderId="9" xfId="0" applyFont="1" applyFill="1" applyBorder="1"/>
    <xf numFmtId="0" fontId="11" fillId="3" borderId="8" xfId="0" applyFont="1" applyFill="1" applyBorder="1" applyAlignment="1">
      <alignment horizontal="left"/>
    </xf>
    <xf numFmtId="0" fontId="11" fillId="3" borderId="5" xfId="0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Fill="1" applyBorder="1"/>
    <xf numFmtId="0" fontId="13" fillId="0" borderId="0" xfId="0" applyFont="1"/>
    <xf numFmtId="0" fontId="0" fillId="0" borderId="0" xfId="0" applyFill="1" applyBorder="1" applyAlignment="1"/>
    <xf numFmtId="0" fontId="14" fillId="2" borderId="0" xfId="0" applyFont="1" applyFill="1"/>
    <xf numFmtId="0" fontId="15" fillId="2" borderId="0" xfId="0" applyFont="1" applyFill="1"/>
    <xf numFmtId="0" fontId="0" fillId="2" borderId="0" xfId="0" applyFill="1"/>
    <xf numFmtId="0" fontId="2" fillId="9" borderId="11" xfId="0" applyFont="1" applyFill="1" applyBorder="1" applyAlignment="1"/>
    <xf numFmtId="0" fontId="2" fillId="9" borderId="12" xfId="0" applyFont="1" applyFill="1" applyBorder="1" applyAlignment="1"/>
    <xf numFmtId="0" fontId="2" fillId="9" borderId="13" xfId="0" applyFont="1" applyFill="1" applyBorder="1" applyAlignment="1"/>
    <xf numFmtId="0" fontId="2" fillId="9" borderId="8" xfId="0" applyFont="1" applyFill="1" applyBorder="1" applyAlignment="1"/>
    <xf numFmtId="0" fontId="2" fillId="9" borderId="4" xfId="0" applyFont="1" applyFill="1" applyBorder="1" applyAlignment="1"/>
    <xf numFmtId="0" fontId="2" fillId="9" borderId="5" xfId="0" applyFont="1" applyFill="1" applyBorder="1" applyAlignment="1"/>
    <xf numFmtId="164" fontId="11" fillId="10" borderId="1" xfId="1" applyNumberFormat="1" applyFont="1" applyFill="1" applyBorder="1" applyAlignment="1">
      <alignment horizontal="center"/>
    </xf>
    <xf numFmtId="0" fontId="11" fillId="10" borderId="1" xfId="1" applyNumberFormat="1" applyFont="1" applyFill="1" applyBorder="1" applyAlignment="1">
      <alignment horizontal="center"/>
    </xf>
    <xf numFmtId="0" fontId="0" fillId="0" borderId="14" xfId="0" applyFill="1" applyBorder="1" applyAlignment="1"/>
    <xf numFmtId="0" fontId="8" fillId="0" borderId="15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Continuous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workbookViewId="0"/>
  </sheetViews>
  <sheetFormatPr defaultRowHeight="14.5" x14ac:dyDescent="0.35"/>
  <sheetData>
    <row r="1" spans="1:20" ht="15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5" x14ac:dyDescent="0.35">
      <c r="A3" s="47" t="s">
        <v>48</v>
      </c>
      <c r="B3" s="48" t="s">
        <v>43</v>
      </c>
      <c r="C3" s="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</row>
    <row r="4" spans="1:20" ht="15.5" x14ac:dyDescent="0.35">
      <c r="A4" s="48"/>
      <c r="B4" s="48" t="s">
        <v>44</v>
      </c>
      <c r="C4" s="2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0" ht="15.5" x14ac:dyDescent="0.35">
      <c r="A5" s="48"/>
      <c r="B5" s="48" t="s">
        <v>45</v>
      </c>
      <c r="C5" s="2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1:20" ht="15.5" x14ac:dyDescent="0.35">
      <c r="A6" s="3"/>
      <c r="B6" s="3"/>
      <c r="C6" s="3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15.5" x14ac:dyDescent="0.35">
      <c r="A7" s="3"/>
      <c r="B7" s="3" t="s">
        <v>1</v>
      </c>
      <c r="C7" s="3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</row>
    <row r="8" spans="1:20" ht="15.5" x14ac:dyDescent="0.35">
      <c r="A8" s="3"/>
      <c r="B8" s="3" t="s">
        <v>2</v>
      </c>
      <c r="C8" s="3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 ht="15.5" x14ac:dyDescent="0.35">
      <c r="A9" s="3"/>
      <c r="B9" s="3" t="s">
        <v>3</v>
      </c>
      <c r="C9" s="3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</row>
    <row r="10" spans="1:20" ht="15.5" x14ac:dyDescent="0.35">
      <c r="A10" s="3"/>
      <c r="B10" s="3" t="s">
        <v>46</v>
      </c>
      <c r="C10" s="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</row>
    <row r="11" spans="1:20" ht="15.5" x14ac:dyDescent="0.35">
      <c r="A11" s="3"/>
      <c r="B11" s="3" t="s">
        <v>47</v>
      </c>
      <c r="C11" s="3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 spans="1:20" ht="15.5" x14ac:dyDescent="0.35">
      <c r="A12" s="3"/>
      <c r="B12" s="3" t="s">
        <v>4</v>
      </c>
      <c r="C12" s="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</row>
    <row r="13" spans="1:20" ht="15.5" x14ac:dyDescent="0.35">
      <c r="A13" s="3"/>
      <c r="B13" s="3" t="s">
        <v>5</v>
      </c>
      <c r="C13" s="3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</row>
    <row r="14" spans="1:20" ht="15.5" x14ac:dyDescent="0.35">
      <c r="A14" s="3"/>
      <c r="B14" s="3" t="s">
        <v>50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</row>
    <row r="15" spans="1:20" ht="15.5" x14ac:dyDescent="0.35">
      <c r="A15" s="3"/>
      <c r="B15" s="3" t="s">
        <v>51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spans="1:20" ht="15.5" x14ac:dyDescent="0.35">
      <c r="A16" s="3"/>
      <c r="B16" s="3" t="s">
        <v>52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tabSelected="1" topLeftCell="A27" zoomScale="80" zoomScaleNormal="80" workbookViewId="0">
      <selection activeCell="L48" sqref="L48"/>
    </sheetView>
  </sheetViews>
  <sheetFormatPr defaultColWidth="8.81640625" defaultRowHeight="14.5" x14ac:dyDescent="0.35"/>
  <cols>
    <col min="1" max="1" width="15.1796875" customWidth="1"/>
    <col min="2" max="2" width="11.1796875" customWidth="1"/>
    <col min="3" max="3" width="12.7265625" customWidth="1"/>
    <col min="4" max="4" width="12" customWidth="1"/>
    <col min="5" max="5" width="12.26953125" customWidth="1"/>
    <col min="6" max="6" width="13.453125" customWidth="1"/>
    <col min="7" max="7" width="3.81640625" customWidth="1"/>
    <col min="8" max="8" width="12" customWidth="1"/>
    <col min="9" max="9" width="14.453125" customWidth="1"/>
    <col min="10" max="10" width="12.7265625" bestFit="1" customWidth="1"/>
    <col min="11" max="11" width="14.54296875" bestFit="1" customWidth="1"/>
    <col min="12" max="12" width="12.7265625" bestFit="1" customWidth="1"/>
    <col min="13" max="13" width="13" customWidth="1"/>
    <col min="14" max="14" width="13.453125" bestFit="1" customWidth="1"/>
    <col min="15" max="17" width="12.7265625" bestFit="1" customWidth="1"/>
  </cols>
  <sheetData>
    <row r="1" spans="1:15" x14ac:dyDescent="0.35">
      <c r="A1" s="5" t="s">
        <v>24</v>
      </c>
      <c r="B1" s="6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x14ac:dyDescent="0.35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x14ac:dyDescent="0.35">
      <c r="A3" s="50" t="s">
        <v>25</v>
      </c>
      <c r="B3" s="51"/>
      <c r="C3" s="51"/>
      <c r="D3" s="51" t="s">
        <v>26</v>
      </c>
      <c r="E3" s="52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5">
      <c r="A4" s="53" t="s">
        <v>27</v>
      </c>
      <c r="B4" s="54"/>
      <c r="C4" s="54"/>
      <c r="D4" s="54" t="s">
        <v>28</v>
      </c>
      <c r="E4" s="55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5">
      <c r="A6" s="10" t="s">
        <v>29</v>
      </c>
      <c r="B6" s="11"/>
      <c r="C6" s="12"/>
      <c r="D6" s="8"/>
      <c r="E6" s="8"/>
      <c r="F6" s="8"/>
      <c r="G6" s="8"/>
      <c r="H6" s="8"/>
    </row>
    <row r="7" spans="1:15" x14ac:dyDescent="0.35">
      <c r="A7" s="8"/>
      <c r="B7" s="8"/>
      <c r="C7" s="8"/>
      <c r="D7" s="8"/>
      <c r="E7" s="8"/>
      <c r="F7" s="8"/>
      <c r="G7" s="8"/>
      <c r="H7" s="13" t="s">
        <v>6</v>
      </c>
      <c r="I7" s="13" t="s">
        <v>6</v>
      </c>
      <c r="J7" s="13" t="s">
        <v>6</v>
      </c>
      <c r="K7" s="13" t="s">
        <v>6</v>
      </c>
      <c r="L7" s="13" t="s">
        <v>6</v>
      </c>
      <c r="M7" s="13" t="s">
        <v>7</v>
      </c>
      <c r="N7" s="13" t="s">
        <v>8</v>
      </c>
    </row>
    <row r="8" spans="1:15" x14ac:dyDescent="0.35">
      <c r="A8" s="14" t="s">
        <v>30</v>
      </c>
      <c r="B8" s="14" t="s">
        <v>31</v>
      </c>
      <c r="C8" s="14" t="s">
        <v>32</v>
      </c>
      <c r="D8" s="14" t="s">
        <v>33</v>
      </c>
      <c r="E8" s="14" t="s">
        <v>34</v>
      </c>
      <c r="F8" s="14" t="s">
        <v>9</v>
      </c>
      <c r="G8" s="8"/>
      <c r="H8" s="14" t="s">
        <v>35</v>
      </c>
      <c r="I8" s="15" t="s">
        <v>36</v>
      </c>
      <c r="J8" s="14" t="s">
        <v>37</v>
      </c>
      <c r="K8" s="16">
        <v>1.49</v>
      </c>
      <c r="L8" s="16">
        <v>1.79</v>
      </c>
      <c r="M8" s="15" t="s">
        <v>10</v>
      </c>
      <c r="N8" s="14" t="s">
        <v>11</v>
      </c>
    </row>
    <row r="9" spans="1:15" x14ac:dyDescent="0.35">
      <c r="A9" s="17">
        <v>1</v>
      </c>
      <c r="B9" s="18" t="s">
        <v>35</v>
      </c>
      <c r="C9" s="18">
        <v>12</v>
      </c>
      <c r="D9" s="18">
        <v>120</v>
      </c>
      <c r="E9" s="19">
        <v>1.49</v>
      </c>
      <c r="F9" s="18">
        <v>4</v>
      </c>
      <c r="G9" s="8"/>
      <c r="H9" s="20">
        <f>IF(B9="Coke",1,0)</f>
        <v>1</v>
      </c>
      <c r="I9" s="20">
        <f>IF(C9=12,1,0)</f>
        <v>1</v>
      </c>
      <c r="J9" s="20">
        <f>IF(D9=120,1,0)</f>
        <v>1</v>
      </c>
      <c r="K9" s="20">
        <f>IF(E9=1.49,1,0)</f>
        <v>1</v>
      </c>
      <c r="L9" s="20">
        <f>IF(E9=1.79,1,0)</f>
        <v>0</v>
      </c>
      <c r="M9" s="20">
        <f>13-F9</f>
        <v>9</v>
      </c>
      <c r="N9" s="21">
        <f t="array" ref="N9:N20">TREND(M9:M20,H9:L20)</f>
        <v>9.25</v>
      </c>
    </row>
    <row r="10" spans="1:15" x14ac:dyDescent="0.35">
      <c r="A10" s="17">
        <v>2</v>
      </c>
      <c r="B10" s="18" t="s">
        <v>35</v>
      </c>
      <c r="C10" s="18">
        <v>16</v>
      </c>
      <c r="D10" s="18">
        <v>120</v>
      </c>
      <c r="E10" s="19">
        <v>1.49</v>
      </c>
      <c r="F10" s="18">
        <v>2</v>
      </c>
      <c r="G10" s="8"/>
      <c r="H10" s="20">
        <f t="shared" ref="H10:H20" si="0">IF(B10="Coke",1,0)</f>
        <v>1</v>
      </c>
      <c r="I10" s="20">
        <f t="shared" ref="I10:I20" si="1">IF(C10=12,1,0)</f>
        <v>0</v>
      </c>
      <c r="J10" s="20">
        <f t="shared" ref="J10:J20" si="2">IF(D10=120,1,0)</f>
        <v>1</v>
      </c>
      <c r="K10" s="20">
        <f t="shared" ref="K10:K20" si="3">IF(E10=1.49,1,0)</f>
        <v>1</v>
      </c>
      <c r="L10" s="20">
        <f t="shared" ref="L10:L20" si="4">IF(E10=1.79,1,0)</f>
        <v>0</v>
      </c>
      <c r="M10" s="20">
        <f t="shared" ref="M10:M20" si="5">13-F10</f>
        <v>11</v>
      </c>
      <c r="N10" s="22">
        <v>10.583333333333334</v>
      </c>
    </row>
    <row r="11" spans="1:15" x14ac:dyDescent="0.35">
      <c r="A11" s="17">
        <v>3</v>
      </c>
      <c r="B11" s="18" t="s">
        <v>38</v>
      </c>
      <c r="C11" s="18">
        <v>12</v>
      </c>
      <c r="D11" s="18">
        <v>150</v>
      </c>
      <c r="E11" s="19">
        <v>1.49</v>
      </c>
      <c r="F11" s="18">
        <v>6</v>
      </c>
      <c r="G11" s="8"/>
      <c r="H11" s="20">
        <f t="shared" si="0"/>
        <v>0</v>
      </c>
      <c r="I11" s="20">
        <f t="shared" si="1"/>
        <v>1</v>
      </c>
      <c r="J11" s="20">
        <f t="shared" si="2"/>
        <v>0</v>
      </c>
      <c r="K11" s="20">
        <f t="shared" si="3"/>
        <v>1</v>
      </c>
      <c r="L11" s="20">
        <f t="shared" si="4"/>
        <v>0</v>
      </c>
      <c r="M11" s="20">
        <f t="shared" si="5"/>
        <v>7</v>
      </c>
      <c r="N11" s="22">
        <v>6.9166666666666696</v>
      </c>
    </row>
    <row r="12" spans="1:15" x14ac:dyDescent="0.35">
      <c r="A12" s="17">
        <v>4</v>
      </c>
      <c r="B12" s="18" t="s">
        <v>38</v>
      </c>
      <c r="C12" s="18">
        <v>16</v>
      </c>
      <c r="D12" s="18">
        <v>150</v>
      </c>
      <c r="E12" s="19">
        <v>1.49</v>
      </c>
      <c r="F12" s="18">
        <v>5</v>
      </c>
      <c r="G12" s="8"/>
      <c r="H12" s="20">
        <f t="shared" si="0"/>
        <v>0</v>
      </c>
      <c r="I12" s="20">
        <f t="shared" si="1"/>
        <v>0</v>
      </c>
      <c r="J12" s="20">
        <f t="shared" si="2"/>
        <v>0</v>
      </c>
      <c r="K12" s="20">
        <f t="shared" si="3"/>
        <v>1</v>
      </c>
      <c r="L12" s="20">
        <f t="shared" si="4"/>
        <v>0</v>
      </c>
      <c r="M12" s="20">
        <f t="shared" si="5"/>
        <v>8</v>
      </c>
      <c r="N12" s="22">
        <v>8.2500000000000036</v>
      </c>
    </row>
    <row r="13" spans="1:15" x14ac:dyDescent="0.35">
      <c r="A13" s="17">
        <v>5</v>
      </c>
      <c r="B13" s="18" t="s">
        <v>35</v>
      </c>
      <c r="C13" s="18">
        <v>12</v>
      </c>
      <c r="D13" s="18">
        <v>150</v>
      </c>
      <c r="E13" s="19">
        <v>1.79</v>
      </c>
      <c r="F13" s="18">
        <v>11</v>
      </c>
      <c r="G13" s="8"/>
      <c r="H13" s="20">
        <f t="shared" si="0"/>
        <v>1</v>
      </c>
      <c r="I13" s="20">
        <f t="shared" si="1"/>
        <v>1</v>
      </c>
      <c r="J13" s="20">
        <f t="shared" si="2"/>
        <v>0</v>
      </c>
      <c r="K13" s="20">
        <f t="shared" si="3"/>
        <v>0</v>
      </c>
      <c r="L13" s="20">
        <f t="shared" si="4"/>
        <v>1</v>
      </c>
      <c r="M13" s="20">
        <f t="shared" si="5"/>
        <v>2</v>
      </c>
      <c r="N13" s="22">
        <v>2.8333333333333361</v>
      </c>
    </row>
    <row r="14" spans="1:15" x14ac:dyDescent="0.35">
      <c r="A14" s="17">
        <v>6</v>
      </c>
      <c r="B14" s="18" t="s">
        <v>35</v>
      </c>
      <c r="C14" s="18">
        <v>16</v>
      </c>
      <c r="D14" s="18">
        <v>150</v>
      </c>
      <c r="E14" s="19">
        <v>1.79</v>
      </c>
      <c r="F14" s="18">
        <v>9</v>
      </c>
      <c r="G14" s="8"/>
      <c r="H14" s="20">
        <f t="shared" si="0"/>
        <v>1</v>
      </c>
      <c r="I14" s="20">
        <f t="shared" si="1"/>
        <v>0</v>
      </c>
      <c r="J14" s="20">
        <f t="shared" si="2"/>
        <v>0</v>
      </c>
      <c r="K14" s="20">
        <f t="shared" si="3"/>
        <v>0</v>
      </c>
      <c r="L14" s="20">
        <f t="shared" si="4"/>
        <v>1</v>
      </c>
      <c r="M14" s="20">
        <f t="shared" si="5"/>
        <v>4</v>
      </c>
      <c r="N14" s="22">
        <v>4.1666666666666696</v>
      </c>
    </row>
    <row r="15" spans="1:15" x14ac:dyDescent="0.35">
      <c r="A15" s="17">
        <v>7</v>
      </c>
      <c r="B15" s="18" t="s">
        <v>38</v>
      </c>
      <c r="C15" s="18">
        <v>12</v>
      </c>
      <c r="D15" s="18">
        <v>120</v>
      </c>
      <c r="E15" s="19">
        <v>1.79</v>
      </c>
      <c r="F15" s="18">
        <v>3</v>
      </c>
      <c r="G15" s="8"/>
      <c r="H15" s="20">
        <f t="shared" si="0"/>
        <v>0</v>
      </c>
      <c r="I15" s="20">
        <f t="shared" si="1"/>
        <v>1</v>
      </c>
      <c r="J15" s="20">
        <f t="shared" si="2"/>
        <v>1</v>
      </c>
      <c r="K15" s="20">
        <f t="shared" si="3"/>
        <v>0</v>
      </c>
      <c r="L15" s="20">
        <f t="shared" si="4"/>
        <v>1</v>
      </c>
      <c r="M15" s="20">
        <f t="shared" si="5"/>
        <v>10</v>
      </c>
      <c r="N15" s="22">
        <v>9.8333333333333357</v>
      </c>
    </row>
    <row r="16" spans="1:15" x14ac:dyDescent="0.35">
      <c r="A16" s="17">
        <v>8</v>
      </c>
      <c r="B16" s="18" t="s">
        <v>38</v>
      </c>
      <c r="C16" s="18">
        <v>16</v>
      </c>
      <c r="D16" s="18">
        <v>120</v>
      </c>
      <c r="E16" s="19">
        <v>1.79</v>
      </c>
      <c r="F16" s="18">
        <v>1</v>
      </c>
      <c r="G16" s="8"/>
      <c r="H16" s="20">
        <f t="shared" si="0"/>
        <v>0</v>
      </c>
      <c r="I16" s="20">
        <f t="shared" si="1"/>
        <v>0</v>
      </c>
      <c r="J16" s="20">
        <f t="shared" si="2"/>
        <v>1</v>
      </c>
      <c r="K16" s="20">
        <f t="shared" si="3"/>
        <v>0</v>
      </c>
      <c r="L16" s="20">
        <f t="shared" si="4"/>
        <v>1</v>
      </c>
      <c r="M16" s="20">
        <f t="shared" si="5"/>
        <v>12</v>
      </c>
      <c r="N16" s="22">
        <v>11.16666666666667</v>
      </c>
    </row>
    <row r="17" spans="1:14" x14ac:dyDescent="0.35">
      <c r="A17" s="17">
        <v>9</v>
      </c>
      <c r="B17" s="18" t="s">
        <v>35</v>
      </c>
      <c r="C17" s="18">
        <v>12</v>
      </c>
      <c r="D17" s="18">
        <v>150</v>
      </c>
      <c r="E17" s="19">
        <v>1.99</v>
      </c>
      <c r="F17" s="18">
        <v>12</v>
      </c>
      <c r="G17" s="8"/>
      <c r="H17" s="20">
        <f t="shared" si="0"/>
        <v>1</v>
      </c>
      <c r="I17" s="20">
        <f t="shared" si="1"/>
        <v>1</v>
      </c>
      <c r="J17" s="20">
        <f t="shared" si="2"/>
        <v>0</v>
      </c>
      <c r="K17" s="20">
        <f t="shared" si="3"/>
        <v>0</v>
      </c>
      <c r="L17" s="20">
        <f t="shared" si="4"/>
        <v>0</v>
      </c>
      <c r="M17" s="20">
        <f t="shared" si="5"/>
        <v>1</v>
      </c>
      <c r="N17" s="22">
        <v>-0.41666666666666474</v>
      </c>
    </row>
    <row r="18" spans="1:14" x14ac:dyDescent="0.35">
      <c r="A18" s="17">
        <v>10</v>
      </c>
      <c r="B18" s="18" t="s">
        <v>35</v>
      </c>
      <c r="C18" s="18">
        <v>16</v>
      </c>
      <c r="D18" s="18">
        <v>120</v>
      </c>
      <c r="E18" s="19">
        <v>1.99</v>
      </c>
      <c r="F18" s="18">
        <v>8</v>
      </c>
      <c r="G18" s="8"/>
      <c r="H18" s="20">
        <f t="shared" si="0"/>
        <v>1</v>
      </c>
      <c r="I18" s="20">
        <f t="shared" si="1"/>
        <v>0</v>
      </c>
      <c r="J18" s="20">
        <f t="shared" si="2"/>
        <v>1</v>
      </c>
      <c r="K18" s="20">
        <f t="shared" si="3"/>
        <v>0</v>
      </c>
      <c r="L18" s="20">
        <f t="shared" si="4"/>
        <v>0</v>
      </c>
      <c r="M18" s="20">
        <f t="shared" si="5"/>
        <v>5</v>
      </c>
      <c r="N18" s="22">
        <v>5.5833333333333339</v>
      </c>
    </row>
    <row r="19" spans="1:14" x14ac:dyDescent="0.35">
      <c r="A19" s="17">
        <v>11</v>
      </c>
      <c r="B19" s="18" t="s">
        <v>38</v>
      </c>
      <c r="C19" s="18">
        <v>12</v>
      </c>
      <c r="D19" s="18">
        <v>120</v>
      </c>
      <c r="E19" s="19">
        <v>1.99</v>
      </c>
      <c r="F19" s="18">
        <v>7</v>
      </c>
      <c r="G19" s="8"/>
      <c r="H19" s="20">
        <f t="shared" si="0"/>
        <v>0</v>
      </c>
      <c r="I19" s="20">
        <f t="shared" si="1"/>
        <v>1</v>
      </c>
      <c r="J19" s="20">
        <f t="shared" si="2"/>
        <v>1</v>
      </c>
      <c r="K19" s="20">
        <f t="shared" si="3"/>
        <v>0</v>
      </c>
      <c r="L19" s="20">
        <f t="shared" si="4"/>
        <v>0</v>
      </c>
      <c r="M19" s="20">
        <f t="shared" si="5"/>
        <v>6</v>
      </c>
      <c r="N19" s="22">
        <v>6.5833333333333357</v>
      </c>
    </row>
    <row r="20" spans="1:14" x14ac:dyDescent="0.35">
      <c r="A20" s="17">
        <v>12</v>
      </c>
      <c r="B20" s="18" t="s">
        <v>38</v>
      </c>
      <c r="C20" s="18">
        <v>16</v>
      </c>
      <c r="D20" s="18">
        <v>150</v>
      </c>
      <c r="E20" s="19">
        <v>1.99</v>
      </c>
      <c r="F20" s="18">
        <v>10</v>
      </c>
      <c r="G20" s="8"/>
      <c r="H20" s="20">
        <f t="shared" si="0"/>
        <v>0</v>
      </c>
      <c r="I20" s="20">
        <f t="shared" si="1"/>
        <v>0</v>
      </c>
      <c r="J20" s="20">
        <f t="shared" si="2"/>
        <v>0</v>
      </c>
      <c r="K20" s="20">
        <f t="shared" si="3"/>
        <v>0</v>
      </c>
      <c r="L20" s="20">
        <f t="shared" si="4"/>
        <v>0</v>
      </c>
      <c r="M20" s="20">
        <f t="shared" si="5"/>
        <v>3</v>
      </c>
      <c r="N20" s="22">
        <v>3.250000000000004</v>
      </c>
    </row>
    <row r="21" spans="1:14" x14ac:dyDescent="0.35">
      <c r="A21" s="8"/>
      <c r="B21" s="8"/>
    </row>
    <row r="22" spans="1:14" x14ac:dyDescent="0.35">
      <c r="A22" s="8"/>
      <c r="B22" s="8"/>
    </row>
    <row r="23" spans="1:14" x14ac:dyDescent="0.35">
      <c r="A23" s="23" t="s">
        <v>12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5">
      <c r="A24" t="s">
        <v>53</v>
      </c>
      <c r="J24" s="24" t="s">
        <v>13</v>
      </c>
      <c r="K24" s="14" t="s">
        <v>14</v>
      </c>
      <c r="L24" s="14" t="s">
        <v>15</v>
      </c>
      <c r="M24" s="14" t="s">
        <v>16</v>
      </c>
      <c r="N24" s="8"/>
    </row>
    <row r="25" spans="1:14" ht="17.25" customHeight="1" thickBot="1" x14ac:dyDescent="0.4">
      <c r="J25" s="25"/>
      <c r="K25" s="8"/>
      <c r="L25" s="8"/>
      <c r="M25" s="8"/>
      <c r="N25" s="8"/>
    </row>
    <row r="26" spans="1:14" x14ac:dyDescent="0.35">
      <c r="A26" s="60" t="s">
        <v>54</v>
      </c>
      <c r="B26" s="60"/>
      <c r="J26" s="24" t="s">
        <v>31</v>
      </c>
      <c r="K26" s="8"/>
      <c r="L26" s="26"/>
      <c r="M26" s="27"/>
      <c r="N26" s="8"/>
    </row>
    <row r="27" spans="1:14" x14ac:dyDescent="0.35">
      <c r="A27" s="46" t="s">
        <v>55</v>
      </c>
      <c r="B27" s="46">
        <v>0.98413996389307778</v>
      </c>
      <c r="J27" s="25"/>
      <c r="K27" s="56" t="s">
        <v>35</v>
      </c>
      <c r="L27" s="28">
        <f>B41</f>
        <v>-2.3333333333333348</v>
      </c>
      <c r="M27" s="29"/>
      <c r="N27" s="8"/>
    </row>
    <row r="28" spans="1:14" x14ac:dyDescent="0.35">
      <c r="A28" s="46" t="s">
        <v>56</v>
      </c>
      <c r="B28" s="46">
        <v>0.96853146853146854</v>
      </c>
      <c r="J28" s="25"/>
      <c r="K28" s="56" t="s">
        <v>38</v>
      </c>
      <c r="L28" s="28">
        <f>0</f>
        <v>0</v>
      </c>
      <c r="M28" s="30" t="s">
        <v>17</v>
      </c>
      <c r="N28" s="8"/>
    </row>
    <row r="29" spans="1:14" x14ac:dyDescent="0.35">
      <c r="A29" s="46" t="s">
        <v>57</v>
      </c>
      <c r="B29" s="46">
        <v>0.94230769230769218</v>
      </c>
      <c r="J29" s="31" t="s">
        <v>18</v>
      </c>
      <c r="K29" s="14" t="s">
        <v>19</v>
      </c>
      <c r="L29" s="32">
        <f>L28-L27</f>
        <v>2.3333333333333348</v>
      </c>
      <c r="M29" s="33">
        <f>L29/$L$47</f>
        <v>0.17500000000000013</v>
      </c>
      <c r="N29" s="8"/>
    </row>
    <row r="30" spans="1:14" x14ac:dyDescent="0.35">
      <c r="A30" s="46" t="s">
        <v>58</v>
      </c>
      <c r="B30" s="46">
        <v>0.86602540378443837</v>
      </c>
      <c r="J30" s="25"/>
      <c r="K30" s="8"/>
      <c r="L30" s="26"/>
      <c r="M30" s="27"/>
      <c r="N30" s="8"/>
    </row>
    <row r="31" spans="1:14" ht="15" thickBot="1" x14ac:dyDescent="0.4">
      <c r="A31" s="58" t="s">
        <v>59</v>
      </c>
      <c r="B31" s="58">
        <v>12</v>
      </c>
      <c r="J31" s="24" t="s">
        <v>32</v>
      </c>
      <c r="K31" s="8"/>
      <c r="L31" s="26"/>
      <c r="M31" s="27"/>
      <c r="N31" s="8"/>
    </row>
    <row r="32" spans="1:14" x14ac:dyDescent="0.35">
      <c r="J32" s="25"/>
      <c r="K32" s="56" t="s">
        <v>36</v>
      </c>
      <c r="L32" s="28">
        <f>B42</f>
        <v>-1.3333333333333341</v>
      </c>
      <c r="M32" s="29"/>
      <c r="N32" s="8"/>
    </row>
    <row r="33" spans="1:15" ht="15" thickBot="1" x14ac:dyDescent="0.4">
      <c r="A33" t="s">
        <v>60</v>
      </c>
      <c r="J33" s="25"/>
      <c r="K33" s="56" t="s">
        <v>39</v>
      </c>
      <c r="L33" s="28">
        <f>0</f>
        <v>0</v>
      </c>
      <c r="M33" s="30" t="s">
        <v>17</v>
      </c>
      <c r="N33" s="8"/>
    </row>
    <row r="34" spans="1:15" x14ac:dyDescent="0.35">
      <c r="A34" s="59"/>
      <c r="B34" s="59" t="s">
        <v>64</v>
      </c>
      <c r="C34" s="59" t="s">
        <v>65</v>
      </c>
      <c r="D34" s="59" t="s">
        <v>66</v>
      </c>
      <c r="E34" s="59" t="s">
        <v>20</v>
      </c>
      <c r="F34" s="59" t="s">
        <v>67</v>
      </c>
      <c r="J34" s="31" t="s">
        <v>18</v>
      </c>
      <c r="K34" s="14" t="s">
        <v>19</v>
      </c>
      <c r="L34" s="32">
        <f>L33-L32</f>
        <v>1.3333333333333341</v>
      </c>
      <c r="M34" s="33">
        <f>L34/$L$47</f>
        <v>0.10000000000000007</v>
      </c>
      <c r="N34" s="8"/>
      <c r="O34" s="9"/>
    </row>
    <row r="35" spans="1:15" x14ac:dyDescent="0.35">
      <c r="A35" s="46" t="s">
        <v>61</v>
      </c>
      <c r="B35" s="46">
        <v>5</v>
      </c>
      <c r="C35" s="46">
        <v>138.5</v>
      </c>
      <c r="D35" s="46">
        <v>27.7</v>
      </c>
      <c r="E35" s="46">
        <v>36.933333333333351</v>
      </c>
      <c r="F35" s="46">
        <v>1.9730850519995366E-4</v>
      </c>
      <c r="J35" s="25"/>
      <c r="K35" s="8"/>
      <c r="L35" s="26"/>
      <c r="M35" s="27"/>
      <c r="N35" s="8"/>
      <c r="O35" s="9"/>
    </row>
    <row r="36" spans="1:15" x14ac:dyDescent="0.35">
      <c r="A36" s="46" t="s">
        <v>62</v>
      </c>
      <c r="B36" s="46">
        <v>6</v>
      </c>
      <c r="C36" s="46">
        <v>4.4999999999999973</v>
      </c>
      <c r="D36" s="46">
        <v>0.74999999999999956</v>
      </c>
      <c r="E36" s="46"/>
      <c r="F36" s="46"/>
      <c r="J36" s="24" t="s">
        <v>33</v>
      </c>
      <c r="K36" s="8"/>
      <c r="L36" s="26"/>
      <c r="M36" s="27"/>
      <c r="N36" s="8"/>
      <c r="O36" s="9"/>
    </row>
    <row r="37" spans="1:15" ht="15" thickBot="1" x14ac:dyDescent="0.4">
      <c r="A37" s="58" t="s">
        <v>40</v>
      </c>
      <c r="B37" s="58">
        <v>11</v>
      </c>
      <c r="C37" s="58">
        <v>143</v>
      </c>
      <c r="D37" s="58"/>
      <c r="E37" s="58"/>
      <c r="F37" s="58"/>
      <c r="J37" s="25"/>
      <c r="K37" s="57">
        <v>120</v>
      </c>
      <c r="L37" s="28">
        <f>B43</f>
        <v>4.6666666666666652</v>
      </c>
      <c r="M37" s="29"/>
      <c r="N37" s="8"/>
      <c r="O37" s="9"/>
    </row>
    <row r="38" spans="1:15" ht="15" thickBot="1" x14ac:dyDescent="0.4">
      <c r="J38" s="25"/>
      <c r="K38" s="57">
        <v>150</v>
      </c>
      <c r="L38" s="34">
        <f>0</f>
        <v>0</v>
      </c>
      <c r="M38" s="30" t="s">
        <v>17</v>
      </c>
      <c r="N38" s="8"/>
      <c r="O38" s="9"/>
    </row>
    <row r="39" spans="1:15" x14ac:dyDescent="0.35">
      <c r="A39" s="59"/>
      <c r="B39" s="59" t="s">
        <v>68</v>
      </c>
      <c r="C39" s="59" t="s">
        <v>58</v>
      </c>
      <c r="D39" s="59" t="s">
        <v>69</v>
      </c>
      <c r="E39" s="59" t="s">
        <v>70</v>
      </c>
      <c r="F39" s="59" t="s">
        <v>71</v>
      </c>
      <c r="G39" s="59" t="s">
        <v>72</v>
      </c>
      <c r="H39" s="59" t="s">
        <v>73</v>
      </c>
      <c r="I39" s="59" t="s">
        <v>74</v>
      </c>
      <c r="J39" s="31" t="s">
        <v>18</v>
      </c>
      <c r="K39" s="14" t="s">
        <v>19</v>
      </c>
      <c r="L39" s="35">
        <f>L37-L38</f>
        <v>4.6666666666666652</v>
      </c>
      <c r="M39" s="33">
        <f>L39/$L$47</f>
        <v>0.34999999999999992</v>
      </c>
      <c r="N39" s="8"/>
      <c r="O39" s="9"/>
    </row>
    <row r="40" spans="1:15" x14ac:dyDescent="0.35">
      <c r="A40" s="46" t="s">
        <v>63</v>
      </c>
      <c r="B40" s="46">
        <v>3.250000000000004</v>
      </c>
      <c r="C40" s="46">
        <v>0.61237243569579436</v>
      </c>
      <c r="D40" s="46">
        <v>5.3072277760302269</v>
      </c>
      <c r="E40" s="46">
        <v>1.8172153883315202E-3</v>
      </c>
      <c r="F40" s="46">
        <v>1.751578629781454</v>
      </c>
      <c r="G40" s="46">
        <v>4.748421370218554</v>
      </c>
      <c r="H40" s="46">
        <v>1.751578629781454</v>
      </c>
      <c r="I40" s="46">
        <v>4.748421370218554</v>
      </c>
      <c r="J40" s="25"/>
      <c r="K40" s="8"/>
      <c r="L40" s="8"/>
      <c r="M40" s="8"/>
      <c r="N40" s="8"/>
      <c r="O40" s="9"/>
    </row>
    <row r="41" spans="1:15" x14ac:dyDescent="0.35">
      <c r="A41" s="46" t="s">
        <v>35</v>
      </c>
      <c r="B41" s="46">
        <v>-2.3333333333333348</v>
      </c>
      <c r="C41" s="46">
        <v>0.49999999999999989</v>
      </c>
      <c r="D41" s="46">
        <v>-4.6666666666666705</v>
      </c>
      <c r="E41" s="46">
        <v>3.443359925516312E-3</v>
      </c>
      <c r="F41" s="46">
        <v>-3.5567892589058197</v>
      </c>
      <c r="G41" s="46">
        <v>-1.1098774077608502</v>
      </c>
      <c r="H41" s="46">
        <v>-3.5567892589058197</v>
      </c>
      <c r="I41" s="46">
        <v>-1.1098774077608502</v>
      </c>
      <c r="J41" s="24" t="s">
        <v>34</v>
      </c>
      <c r="K41" s="8"/>
      <c r="L41" s="26"/>
      <c r="M41" s="27"/>
      <c r="N41" s="8"/>
      <c r="O41" s="9"/>
    </row>
    <row r="42" spans="1:15" x14ac:dyDescent="0.35">
      <c r="A42" s="46" t="s">
        <v>36</v>
      </c>
      <c r="B42" s="46">
        <v>-1.3333333333333341</v>
      </c>
      <c r="C42" s="46">
        <v>0.49999999999999989</v>
      </c>
      <c r="D42" s="46">
        <v>-2.6666666666666687</v>
      </c>
      <c r="E42" s="46">
        <v>3.7191608335987864E-2</v>
      </c>
      <c r="F42" s="46">
        <v>-2.5567892589058188</v>
      </c>
      <c r="G42" s="46">
        <v>-0.10987740776084953</v>
      </c>
      <c r="H42" s="46">
        <v>-2.5567892589058188</v>
      </c>
      <c r="I42" s="46">
        <v>-0.10987740776084953</v>
      </c>
      <c r="J42" s="25"/>
      <c r="K42" s="56">
        <v>1.49</v>
      </c>
      <c r="L42" s="28">
        <f>B44</f>
        <v>4.9999999999999991</v>
      </c>
      <c r="M42" s="29"/>
      <c r="N42" s="8"/>
      <c r="O42" s="9"/>
    </row>
    <row r="43" spans="1:15" x14ac:dyDescent="0.35">
      <c r="A43" s="46" t="s">
        <v>37</v>
      </c>
      <c r="B43" s="46">
        <v>4.6666666666666652</v>
      </c>
      <c r="C43" s="46">
        <v>0.49999999999999989</v>
      </c>
      <c r="D43" s="46">
        <v>9.3333333333333321</v>
      </c>
      <c r="E43" s="46">
        <v>8.5720294824168347E-5</v>
      </c>
      <c r="F43" s="46">
        <v>3.4432107410941803</v>
      </c>
      <c r="G43" s="46">
        <v>5.89012259223915</v>
      </c>
      <c r="H43" s="46">
        <v>3.4432107410941803</v>
      </c>
      <c r="I43" s="46">
        <v>5.89012259223915</v>
      </c>
      <c r="J43" s="25"/>
      <c r="K43" s="56">
        <v>1.79</v>
      </c>
      <c r="L43" s="28">
        <f>B45</f>
        <v>3.2500000000000009</v>
      </c>
      <c r="M43" s="8"/>
      <c r="N43" s="8"/>
      <c r="O43" s="9"/>
    </row>
    <row r="44" spans="1:15" x14ac:dyDescent="0.35">
      <c r="A44" s="46">
        <v>1.49</v>
      </c>
      <c r="B44" s="46">
        <v>4.9999999999999991</v>
      </c>
      <c r="C44" s="46">
        <v>0.61237243569579425</v>
      </c>
      <c r="D44" s="46">
        <v>8.1649658092772626</v>
      </c>
      <c r="E44" s="46">
        <v>1.8164623962066068E-4</v>
      </c>
      <c r="F44" s="46">
        <v>3.5015786297814495</v>
      </c>
      <c r="G44" s="46">
        <v>6.4984213702185487</v>
      </c>
      <c r="H44" s="46">
        <v>3.5015786297814495</v>
      </c>
      <c r="I44" s="46">
        <v>6.4984213702185487</v>
      </c>
      <c r="J44" s="9"/>
      <c r="K44" s="56">
        <v>1.99</v>
      </c>
      <c r="L44" s="34">
        <f>0</f>
        <v>0</v>
      </c>
      <c r="M44" s="30" t="s">
        <v>17</v>
      </c>
      <c r="N44" s="9"/>
      <c r="O44" s="9"/>
    </row>
    <row r="45" spans="1:15" ht="15" thickBot="1" x14ac:dyDescent="0.4">
      <c r="A45" s="58">
        <v>1.79</v>
      </c>
      <c r="B45" s="58">
        <v>3.2500000000000009</v>
      </c>
      <c r="C45" s="58">
        <v>0.61237243569579436</v>
      </c>
      <c r="D45" s="58">
        <v>5.3072277760302224</v>
      </c>
      <c r="E45" s="58">
        <v>1.8172153883315287E-3</v>
      </c>
      <c r="F45" s="58">
        <v>1.7515786297814508</v>
      </c>
      <c r="G45" s="58">
        <v>4.7484213702185514</v>
      </c>
      <c r="H45" s="58">
        <v>1.7515786297814508</v>
      </c>
      <c r="I45" s="58">
        <v>4.7484213702185514</v>
      </c>
      <c r="J45" s="31" t="s">
        <v>18</v>
      </c>
      <c r="K45" s="14" t="s">
        <v>19</v>
      </c>
      <c r="L45" s="35">
        <f>L42-L44</f>
        <v>4.9999999999999991</v>
      </c>
      <c r="M45" s="33">
        <f>L45/$L$47</f>
        <v>0.37499999999999994</v>
      </c>
      <c r="N45" s="8"/>
      <c r="O45" s="9"/>
    </row>
    <row r="46" spans="1:15" x14ac:dyDescent="0.35">
      <c r="J46" s="8"/>
      <c r="K46" s="8"/>
      <c r="L46" s="8"/>
      <c r="M46" s="8"/>
      <c r="N46" s="8"/>
      <c r="O46" s="9"/>
    </row>
    <row r="47" spans="1:15" x14ac:dyDescent="0.35">
      <c r="J47" s="36" t="s">
        <v>20</v>
      </c>
      <c r="K47" s="15" t="s">
        <v>40</v>
      </c>
      <c r="L47" s="37">
        <f>L29+L34+L39+L45</f>
        <v>13.333333333333332</v>
      </c>
      <c r="M47" s="8"/>
      <c r="N47" s="8"/>
      <c r="O47" s="9"/>
    </row>
    <row r="48" spans="1:15" x14ac:dyDescent="0.35">
      <c r="J48" s="8"/>
      <c r="K48" s="8"/>
      <c r="L48" s="8"/>
      <c r="M48" s="8"/>
      <c r="N48" s="8"/>
      <c r="O48" s="9"/>
    </row>
    <row r="49" spans="1:15" x14ac:dyDescent="0.35">
      <c r="A49" t="s">
        <v>75</v>
      </c>
      <c r="J49" s="36" t="s">
        <v>21</v>
      </c>
      <c r="K49" s="38" t="s">
        <v>34</v>
      </c>
      <c r="L49" s="39" t="s">
        <v>41</v>
      </c>
      <c r="M49" s="40"/>
      <c r="N49" s="8"/>
      <c r="O49" s="9"/>
    </row>
    <row r="50" spans="1:15" ht="15" thickBot="1" x14ac:dyDescent="0.4">
      <c r="J50" s="36" t="s">
        <v>22</v>
      </c>
      <c r="K50" s="38" t="s">
        <v>32</v>
      </c>
      <c r="L50" s="41" t="s">
        <v>42</v>
      </c>
      <c r="M50" s="42"/>
      <c r="N50" s="8"/>
      <c r="O50" s="9"/>
    </row>
    <row r="51" spans="1:15" x14ac:dyDescent="0.35">
      <c r="A51" s="59" t="s">
        <v>76</v>
      </c>
      <c r="B51" s="59" t="s">
        <v>77</v>
      </c>
      <c r="C51" s="59" t="s">
        <v>78</v>
      </c>
      <c r="J51" s="36" t="s">
        <v>23</v>
      </c>
      <c r="K51" s="38" t="s">
        <v>38</v>
      </c>
      <c r="L51" s="41" t="s">
        <v>49</v>
      </c>
      <c r="M51" s="42"/>
      <c r="O51" s="9"/>
    </row>
    <row r="52" spans="1:15" x14ac:dyDescent="0.35">
      <c r="A52" s="46">
        <v>1</v>
      </c>
      <c r="B52" s="46">
        <v>9.25</v>
      </c>
      <c r="C52" s="46">
        <v>-0.25</v>
      </c>
      <c r="O52" s="9"/>
    </row>
    <row r="53" spans="1:15" x14ac:dyDescent="0.35">
      <c r="A53" s="46">
        <v>2</v>
      </c>
      <c r="B53" s="46">
        <v>10.583333333333332</v>
      </c>
      <c r="C53" s="46">
        <v>0.41666666666666785</v>
      </c>
      <c r="O53" s="9"/>
    </row>
    <row r="54" spans="1:15" x14ac:dyDescent="0.35">
      <c r="A54" s="46">
        <v>3</v>
      </c>
      <c r="B54" s="46">
        <v>6.9166666666666687</v>
      </c>
      <c r="C54" s="46">
        <v>8.3333333333331261E-2</v>
      </c>
      <c r="O54" s="9"/>
    </row>
    <row r="55" spans="1:15" x14ac:dyDescent="0.35">
      <c r="A55" s="46">
        <v>4</v>
      </c>
      <c r="B55" s="46">
        <v>8.2500000000000036</v>
      </c>
      <c r="C55" s="46">
        <v>-0.25000000000000355</v>
      </c>
      <c r="O55" s="9"/>
    </row>
    <row r="56" spans="1:15" x14ac:dyDescent="0.35">
      <c r="A56" s="46">
        <v>5</v>
      </c>
      <c r="B56" s="46">
        <v>2.8333333333333357</v>
      </c>
      <c r="C56" s="46">
        <v>-0.8333333333333357</v>
      </c>
      <c r="O56" s="9"/>
    </row>
    <row r="57" spans="1:15" x14ac:dyDescent="0.35">
      <c r="A57" s="46">
        <v>6</v>
      </c>
      <c r="B57" s="46">
        <v>4.1666666666666696</v>
      </c>
      <c r="C57" s="46">
        <v>-0.16666666666666963</v>
      </c>
      <c r="O57" s="9"/>
    </row>
    <row r="58" spans="1:15" x14ac:dyDescent="0.35">
      <c r="A58" s="46">
        <v>7</v>
      </c>
      <c r="B58" s="46">
        <v>9.8333333333333357</v>
      </c>
      <c r="C58" s="46">
        <v>0.1666666666666643</v>
      </c>
      <c r="O58" s="9"/>
    </row>
    <row r="59" spans="1:15" x14ac:dyDescent="0.35">
      <c r="A59" s="46">
        <v>8</v>
      </c>
      <c r="B59" s="46">
        <v>11.166666666666671</v>
      </c>
      <c r="C59" s="46">
        <v>0.8333333333333286</v>
      </c>
      <c r="O59" s="9"/>
    </row>
    <row r="60" spans="1:15" x14ac:dyDescent="0.35">
      <c r="A60" s="46">
        <v>9</v>
      </c>
      <c r="B60" s="46">
        <v>-0.41666666666666496</v>
      </c>
      <c r="C60" s="46">
        <v>1.416666666666665</v>
      </c>
      <c r="O60" s="9"/>
    </row>
    <row r="61" spans="1:15" x14ac:dyDescent="0.35">
      <c r="A61" s="46">
        <v>10</v>
      </c>
      <c r="B61" s="46">
        <v>5.5833333333333339</v>
      </c>
      <c r="C61" s="46">
        <v>-0.58333333333333393</v>
      </c>
      <c r="O61" s="9"/>
    </row>
    <row r="62" spans="1:15" x14ac:dyDescent="0.35">
      <c r="A62" s="46">
        <v>11</v>
      </c>
      <c r="B62" s="46">
        <v>6.5833333333333348</v>
      </c>
      <c r="C62" s="46">
        <v>-0.58333333333333481</v>
      </c>
      <c r="O62" s="9"/>
    </row>
    <row r="63" spans="1:15" ht="15" thickBot="1" x14ac:dyDescent="0.4">
      <c r="A63" s="58">
        <v>12</v>
      </c>
      <c r="B63" s="58">
        <v>3.250000000000004</v>
      </c>
      <c r="C63" s="58">
        <v>-0.250000000000004</v>
      </c>
      <c r="O63" s="9"/>
    </row>
    <row r="64" spans="1:15" x14ac:dyDescent="0.35">
      <c r="O64" s="9"/>
    </row>
    <row r="65" spans="1:15" x14ac:dyDescent="0.35">
      <c r="O65" s="9"/>
    </row>
    <row r="66" spans="1:15" x14ac:dyDescent="0.35">
      <c r="O66" s="9"/>
    </row>
    <row r="67" spans="1:15" x14ac:dyDescent="0.35">
      <c r="A67" s="43"/>
      <c r="B67" s="43"/>
      <c r="C67" s="43"/>
      <c r="D67" s="44"/>
      <c r="E67" s="44"/>
      <c r="F67" s="44"/>
      <c r="G67" s="44"/>
      <c r="H67" s="44"/>
      <c r="I67" s="44"/>
      <c r="J67" s="45"/>
      <c r="K67" s="45"/>
      <c r="L67" s="45"/>
      <c r="M67" s="45"/>
      <c r="N67" s="45"/>
    </row>
    <row r="68" spans="1:15" x14ac:dyDescent="0.35">
      <c r="A68" s="46"/>
      <c r="B68" s="46"/>
      <c r="C68" s="46"/>
      <c r="D68" s="44"/>
      <c r="E68" s="44"/>
      <c r="F68" s="44"/>
      <c r="G68" s="44"/>
      <c r="H68" s="44"/>
      <c r="I68" s="44"/>
      <c r="J68" s="45"/>
      <c r="K68" s="45"/>
      <c r="L68" s="45"/>
      <c r="M68" s="45"/>
      <c r="N68" s="45"/>
    </row>
    <row r="69" spans="1:15" x14ac:dyDescent="0.35">
      <c r="A69" s="46"/>
      <c r="B69" s="46"/>
      <c r="C69" s="46"/>
      <c r="D69" s="44"/>
      <c r="E69" s="44"/>
      <c r="F69" s="44"/>
      <c r="G69" s="44"/>
      <c r="H69" s="44"/>
    </row>
    <row r="70" spans="1:15" x14ac:dyDescent="0.35">
      <c r="A70" s="46"/>
      <c r="B70" s="46"/>
      <c r="C70" s="46"/>
      <c r="D70" s="44"/>
      <c r="E70" s="44"/>
      <c r="F70" s="44"/>
      <c r="G70" s="44"/>
      <c r="H70" s="44"/>
    </row>
    <row r="71" spans="1:15" x14ac:dyDescent="0.35">
      <c r="A71" s="46"/>
      <c r="B71" s="46"/>
      <c r="C71" s="46"/>
      <c r="D71" s="44"/>
      <c r="E71" s="44"/>
      <c r="F71" s="44"/>
      <c r="G71" s="44"/>
      <c r="H71" s="44"/>
    </row>
    <row r="72" spans="1:15" x14ac:dyDescent="0.35">
      <c r="A72" s="46"/>
      <c r="B72" s="46"/>
      <c r="C72" s="46"/>
      <c r="D72" s="44"/>
      <c r="E72" s="44"/>
      <c r="F72" s="44"/>
      <c r="G72" s="44"/>
      <c r="H72" s="44"/>
    </row>
    <row r="73" spans="1:15" x14ac:dyDescent="0.35">
      <c r="A73" s="46"/>
      <c r="B73" s="46"/>
      <c r="C73" s="46"/>
      <c r="D73" s="44"/>
      <c r="E73" s="44"/>
      <c r="F73" s="44"/>
      <c r="G73" s="44"/>
      <c r="H73" s="44"/>
    </row>
    <row r="74" spans="1:15" x14ac:dyDescent="0.35">
      <c r="A74" s="46"/>
      <c r="B74" s="46"/>
      <c r="C74" s="46"/>
      <c r="D74" s="44"/>
      <c r="E74" s="44"/>
      <c r="F74" s="44"/>
      <c r="G74" s="44"/>
      <c r="H74" s="44"/>
    </row>
    <row r="75" spans="1:15" x14ac:dyDescent="0.35">
      <c r="A75" s="46"/>
      <c r="B75" s="46"/>
      <c r="C75" s="46"/>
      <c r="D75" s="44"/>
      <c r="E75" s="44"/>
      <c r="F75" s="44"/>
      <c r="G75" s="44"/>
      <c r="H75" s="44"/>
    </row>
    <row r="76" spans="1:15" x14ac:dyDescent="0.35">
      <c r="A76" s="46"/>
      <c r="B76" s="46"/>
      <c r="C76" s="46"/>
      <c r="D76" s="44"/>
      <c r="E76" s="44"/>
      <c r="F76" s="44"/>
      <c r="G76" s="44"/>
      <c r="H76" s="44"/>
    </row>
    <row r="77" spans="1:15" x14ac:dyDescent="0.35">
      <c r="A77" s="46"/>
      <c r="B77" s="46"/>
      <c r="C77" s="46"/>
      <c r="D77" s="44"/>
      <c r="E77" s="44"/>
      <c r="F77" s="44"/>
      <c r="G77" s="44"/>
      <c r="H77" s="44"/>
    </row>
    <row r="78" spans="1:15" x14ac:dyDescent="0.35">
      <c r="A78" s="46"/>
      <c r="B78" s="46"/>
      <c r="C78" s="46"/>
      <c r="D78" s="44"/>
      <c r="E78" s="44"/>
      <c r="F78" s="44"/>
      <c r="G78" s="44"/>
      <c r="H78" s="44"/>
    </row>
    <row r="79" spans="1:15" x14ac:dyDescent="0.35">
      <c r="A79" s="46"/>
      <c r="B79" s="46"/>
      <c r="C79" s="46"/>
      <c r="D79" s="44"/>
      <c r="E79" s="44"/>
      <c r="F79" s="44"/>
      <c r="G79" s="44"/>
      <c r="H79" s="44"/>
    </row>
    <row r="80" spans="1:15" x14ac:dyDescent="0.35">
      <c r="A80" s="44"/>
      <c r="B80" s="44"/>
      <c r="C80" s="44"/>
      <c r="D80" s="44"/>
      <c r="E80" s="44"/>
      <c r="F80" s="44"/>
      <c r="G80" s="44"/>
      <c r="H80" s="44"/>
    </row>
  </sheetData>
  <dataValidations count="4">
    <dataValidation type="list" allowBlank="1" showInputMessage="1" showErrorMessage="1" sqref="N47:N48" xr:uid="{00000000-0002-0000-0100-000000000000}">
      <formula1>Att</formula1>
    </dataValidation>
    <dataValidation type="list" allowBlank="1" showInputMessage="1" showErrorMessage="1" sqref="N49" xr:uid="{00000000-0002-0000-0100-000001000000}">
      <formula1>$B$13:$B$17</formula1>
    </dataValidation>
    <dataValidation type="list" allowBlank="1" showInputMessage="1" showErrorMessage="1" sqref="K49:K50" xr:uid="{00000000-0002-0000-0100-000002000000}">
      <formula1>$B$8:$E$8</formula1>
    </dataValidation>
    <dataValidation type="list" allowBlank="1" showInputMessage="1" showErrorMessage="1" sqref="K51" xr:uid="{00000000-0002-0000-0100-000003000000}">
      <formula1>$B$10:$B$11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Sheet 1</vt:lpstr>
      <vt:lpstr>Att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UNCW</dc:creator>
  <cp:lastModifiedBy>Wyattf1</cp:lastModifiedBy>
  <dcterms:created xsi:type="dcterms:W3CDTF">2015-02-11T20:40:22Z</dcterms:created>
  <dcterms:modified xsi:type="dcterms:W3CDTF">2020-10-08T13:03:14Z</dcterms:modified>
</cp:coreProperties>
</file>