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Folder\workspace\EAI\Perceptron\src\test\resources\"/>
    </mc:Choice>
  </mc:AlternateContent>
  <xr:revisionPtr revIDLastSave="0" documentId="13_ncr:1_{003F2425-BCD6-4807-8069-AF8C03B9FDB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1 (2)" sheetId="3" r:id="rId2"/>
    <sheet name="testBP" sheetId="4" r:id="rId3"/>
    <sheet name="testBP (2)" sheetId="7" r:id="rId4"/>
    <sheet name="testBP (3)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8" l="1"/>
  <c r="H14" i="8" s="1"/>
  <c r="H11" i="8"/>
  <c r="H10" i="8"/>
  <c r="H9" i="8"/>
  <c r="I8" i="8"/>
  <c r="H7" i="8"/>
  <c r="H6" i="8"/>
  <c r="H5" i="8"/>
  <c r="I4" i="8"/>
  <c r="R15" i="8"/>
  <c r="R14" i="8"/>
  <c r="R13" i="8"/>
  <c r="S12" i="8"/>
  <c r="R11" i="8"/>
  <c r="R10" i="8"/>
  <c r="R9" i="8"/>
  <c r="S8" i="8"/>
  <c r="S4" i="8"/>
  <c r="R5" i="8"/>
  <c r="R4" i="8"/>
  <c r="R7" i="8"/>
  <c r="R6" i="8"/>
  <c r="F12" i="8"/>
  <c r="G12" i="8" s="1"/>
  <c r="J12" i="8" s="1"/>
  <c r="F8" i="8"/>
  <c r="G8" i="8" s="1"/>
  <c r="J8" i="8" s="1"/>
  <c r="F4" i="8"/>
  <c r="G4" i="8" s="1"/>
  <c r="S7" i="4"/>
  <c r="R7" i="4" s="1"/>
  <c r="U7" i="4" s="1"/>
  <c r="AC16" i="4"/>
  <c r="S6" i="4"/>
  <c r="R6" i="4"/>
  <c r="AB265" i="7"/>
  <c r="AB261" i="7"/>
  <c r="AB250" i="7"/>
  <c r="AB246" i="7"/>
  <c r="AB235" i="7"/>
  <c r="AB231" i="7"/>
  <c r="AB220" i="7"/>
  <c r="AB216" i="7"/>
  <c r="AB205" i="7"/>
  <c r="AB201" i="7"/>
  <c r="AB190" i="7"/>
  <c r="AB186" i="7"/>
  <c r="AB175" i="7"/>
  <c r="AB171" i="7"/>
  <c r="AB160" i="7"/>
  <c r="AB156" i="7"/>
  <c r="AB145" i="7"/>
  <c r="AB141" i="7"/>
  <c r="AB130" i="7"/>
  <c r="AB126" i="7"/>
  <c r="AB115" i="7"/>
  <c r="AB111" i="7"/>
  <c r="AB100" i="7"/>
  <c r="AB96" i="7"/>
  <c r="AB85" i="7"/>
  <c r="AB81" i="7"/>
  <c r="AB70" i="7"/>
  <c r="AB66" i="7"/>
  <c r="AB55" i="7"/>
  <c r="AB51" i="7"/>
  <c r="AB40" i="7"/>
  <c r="AB36" i="7"/>
  <c r="AB25" i="7"/>
  <c r="AB21" i="7"/>
  <c r="AB6" i="7"/>
  <c r="AB10" i="7"/>
  <c r="F12" i="7"/>
  <c r="G12" i="7" s="1"/>
  <c r="J12" i="7" s="1"/>
  <c r="F8" i="7"/>
  <c r="G8" i="7" s="1"/>
  <c r="J8" i="7" s="1"/>
  <c r="F4" i="7"/>
  <c r="G4" i="7" s="1"/>
  <c r="S4" i="4"/>
  <c r="AE7" i="4"/>
  <c r="AE6" i="4"/>
  <c r="AF10" i="4"/>
  <c r="K12" i="4"/>
  <c r="J4" i="4"/>
  <c r="I14" i="4"/>
  <c r="H14" i="4" s="1"/>
  <c r="I13" i="4"/>
  <c r="H13" i="4"/>
  <c r="K13" i="4" s="1"/>
  <c r="I12" i="4"/>
  <c r="I10" i="4"/>
  <c r="H10" i="4"/>
  <c r="K10" i="4" s="1"/>
  <c r="I9" i="4"/>
  <c r="H12" i="4"/>
  <c r="I8" i="4"/>
  <c r="I4" i="4"/>
  <c r="I6" i="4"/>
  <c r="I5" i="4"/>
  <c r="S5" i="4"/>
  <c r="H5" i="4"/>
  <c r="K5" i="4" s="1"/>
  <c r="H6" i="4"/>
  <c r="K6" i="4" s="1"/>
  <c r="H4" i="4"/>
  <c r="K4" i="4" s="1"/>
  <c r="J12" i="4"/>
  <c r="H9" i="4"/>
  <c r="K9" i="4" s="1"/>
  <c r="H8" i="4"/>
  <c r="K8" i="4" s="1"/>
  <c r="R5" i="4"/>
  <c r="R4" i="4"/>
  <c r="J8" i="4"/>
  <c r="F4" i="4"/>
  <c r="G4" i="4" s="1"/>
  <c r="F12" i="4"/>
  <c r="G12" i="4" s="1"/>
  <c r="F8" i="4"/>
  <c r="G8" i="4" s="1"/>
  <c r="C5" i="3"/>
  <c r="B9" i="3"/>
  <c r="B5" i="3"/>
  <c r="B6" i="1"/>
  <c r="C6" i="1" s="1"/>
  <c r="B5" i="1"/>
  <c r="C5" i="1" s="1"/>
  <c r="H12" i="8" l="1"/>
  <c r="H15" i="8"/>
  <c r="H13" i="8"/>
  <c r="P12" i="8"/>
  <c r="Q12" i="8" s="1"/>
  <c r="T12" i="8" s="1"/>
  <c r="P4" i="8"/>
  <c r="Q4" i="8" s="1"/>
  <c r="P8" i="8"/>
  <c r="Q8" i="8" s="1"/>
  <c r="T8" i="8" s="1"/>
  <c r="J4" i="8"/>
  <c r="I15" i="4"/>
  <c r="H15" i="4" s="1"/>
  <c r="K15" i="4" s="1"/>
  <c r="I7" i="4"/>
  <c r="H7" i="4" s="1"/>
  <c r="K7" i="4" s="1"/>
  <c r="I11" i="4"/>
  <c r="H11" i="4" s="1"/>
  <c r="K11" i="4" s="1"/>
  <c r="P8" i="7"/>
  <c r="Q8" i="7" s="1"/>
  <c r="T8" i="7" s="1"/>
  <c r="P12" i="7"/>
  <c r="Q12" i="7" s="1"/>
  <c r="T12" i="7" s="1"/>
  <c r="P4" i="7"/>
  <c r="Q4" i="7" s="1"/>
  <c r="J4" i="7"/>
  <c r="K14" i="4"/>
  <c r="P8" i="4"/>
  <c r="Q8" i="4" s="1"/>
  <c r="T8" i="4" s="1"/>
  <c r="P4" i="4"/>
  <c r="Q4" i="4" s="1"/>
  <c r="P12" i="4"/>
  <c r="Q12" i="4" s="1"/>
  <c r="T12" i="4" s="1"/>
  <c r="B8" i="1"/>
  <c r="C9" i="3"/>
  <c r="C8" i="1"/>
  <c r="B9" i="1"/>
  <c r="C9" i="1" s="1"/>
  <c r="Z6" i="8" l="1"/>
  <c r="AA6" i="8" s="1"/>
  <c r="Z10" i="8"/>
  <c r="AA10" i="8" s="1"/>
  <c r="T4" i="8"/>
  <c r="Z10" i="7"/>
  <c r="AA10" i="7" s="1"/>
  <c r="Z6" i="7"/>
  <c r="AA6" i="7" s="1"/>
  <c r="T4" i="7"/>
  <c r="Z6" i="4"/>
  <c r="AA6" i="4" s="1"/>
  <c r="AD6" i="4" s="1"/>
  <c r="T4" i="4"/>
  <c r="Z10" i="4"/>
  <c r="AA10" i="4" s="1"/>
  <c r="B13" i="3"/>
  <c r="C13" i="3" s="1"/>
  <c r="B11" i="1"/>
  <c r="C11" i="1" s="1"/>
  <c r="AD10" i="8" l="1"/>
  <c r="AC10" i="8"/>
  <c r="AC6" i="8"/>
  <c r="AD6" i="8"/>
  <c r="AC6" i="7"/>
  <c r="AD6" i="7"/>
  <c r="AD10" i="7"/>
  <c r="AC10" i="7"/>
  <c r="AC6" i="4"/>
  <c r="AD10" i="4"/>
  <c r="AC10" i="4"/>
  <c r="AE10" i="8" l="1"/>
  <c r="AF10" i="8" s="1"/>
  <c r="AE11" i="8"/>
  <c r="AF11" i="8" s="1"/>
  <c r="AE13" i="8"/>
  <c r="AF13" i="8" s="1"/>
  <c r="AE12" i="8"/>
  <c r="AF12" i="8" s="1"/>
  <c r="AC16" i="8"/>
  <c r="R12" i="8"/>
  <c r="U12" i="8" s="1"/>
  <c r="AE9" i="8"/>
  <c r="AF9" i="8" s="1"/>
  <c r="U15" i="8"/>
  <c r="U10" i="8"/>
  <c r="U9" i="8"/>
  <c r="U13" i="8"/>
  <c r="R8" i="8"/>
  <c r="U8" i="8" s="1"/>
  <c r="U11" i="8"/>
  <c r="AE7" i="8"/>
  <c r="AF7" i="8" s="1"/>
  <c r="AE6" i="8"/>
  <c r="AF6" i="8" s="1"/>
  <c r="U14" i="8"/>
  <c r="AE8" i="8"/>
  <c r="AF8" i="8" s="1"/>
  <c r="AE13" i="7"/>
  <c r="AF13" i="7" s="1"/>
  <c r="Y28" i="7" s="1"/>
  <c r="AE12" i="7"/>
  <c r="AF12" i="7" s="1"/>
  <c r="Y27" i="7" s="1"/>
  <c r="AE11" i="7"/>
  <c r="AF11" i="7" s="1"/>
  <c r="Y26" i="7" s="1"/>
  <c r="AE10" i="7"/>
  <c r="AF10" i="7" s="1"/>
  <c r="Y25" i="7" s="1"/>
  <c r="AE9" i="7"/>
  <c r="AF9" i="7" s="1"/>
  <c r="Y24" i="7" s="1"/>
  <c r="AE8" i="7"/>
  <c r="AF8" i="7" s="1"/>
  <c r="Y23" i="7" s="1"/>
  <c r="AE7" i="7"/>
  <c r="AF7" i="7" s="1"/>
  <c r="Y22" i="7" s="1"/>
  <c r="AE6" i="7"/>
  <c r="AF6" i="7" s="1"/>
  <c r="Y21" i="7" s="1"/>
  <c r="S10" i="7"/>
  <c r="R10" i="7" s="1"/>
  <c r="U10" i="7" s="1"/>
  <c r="O25" i="7" s="1"/>
  <c r="S9" i="7"/>
  <c r="R9" i="7" s="1"/>
  <c r="U9" i="7" s="1"/>
  <c r="O24" i="7" s="1"/>
  <c r="S8" i="7"/>
  <c r="R8" i="7" s="1"/>
  <c r="U8" i="7" s="1"/>
  <c r="O23" i="7" s="1"/>
  <c r="S15" i="7"/>
  <c r="R15" i="7" s="1"/>
  <c r="U15" i="7" s="1"/>
  <c r="O30" i="7" s="1"/>
  <c r="S7" i="7"/>
  <c r="R7" i="7" s="1"/>
  <c r="S4" i="7"/>
  <c r="R4" i="7" s="1"/>
  <c r="S14" i="7"/>
  <c r="S6" i="7"/>
  <c r="R6" i="7" s="1"/>
  <c r="S13" i="7"/>
  <c r="S5" i="7"/>
  <c r="R5" i="7" s="1"/>
  <c r="S12" i="7"/>
  <c r="S11" i="7"/>
  <c r="R11" i="7" s="1"/>
  <c r="U11" i="7" s="1"/>
  <c r="O26" i="7" s="1"/>
  <c r="S14" i="4"/>
  <c r="R14" i="4" s="1"/>
  <c r="U14" i="4" s="1"/>
  <c r="S15" i="4"/>
  <c r="R15" i="4" s="1"/>
  <c r="U15" i="4" s="1"/>
  <c r="U4" i="4"/>
  <c r="S11" i="4"/>
  <c r="R11" i="4" s="1"/>
  <c r="U11" i="4" s="1"/>
  <c r="U6" i="4"/>
  <c r="S12" i="4"/>
  <c r="R12" i="4" s="1"/>
  <c r="U12" i="4" s="1"/>
  <c r="S8" i="4"/>
  <c r="R8" i="4" s="1"/>
  <c r="U8" i="4" s="1"/>
  <c r="S13" i="4"/>
  <c r="R13" i="4" s="1"/>
  <c r="U13" i="4" s="1"/>
  <c r="S10" i="4"/>
  <c r="R10" i="4" s="1"/>
  <c r="U10" i="4" s="1"/>
  <c r="S9" i="4"/>
  <c r="R9" i="4" s="1"/>
  <c r="U9" i="4" s="1"/>
  <c r="AE13" i="4"/>
  <c r="AF13" i="4" s="1"/>
  <c r="AE11" i="4"/>
  <c r="AF11" i="4" s="1"/>
  <c r="AE10" i="4"/>
  <c r="AE12" i="4"/>
  <c r="AF12" i="4" s="1"/>
  <c r="AF7" i="4"/>
  <c r="AF6" i="4"/>
  <c r="AE9" i="4"/>
  <c r="AF9" i="4" s="1"/>
  <c r="AE8" i="4"/>
  <c r="AF8" i="4" s="1"/>
  <c r="H8" i="8" l="1"/>
  <c r="K8" i="8" s="1"/>
  <c r="K12" i="8"/>
  <c r="H4" i="8"/>
  <c r="K4" i="8" s="1"/>
  <c r="U4" i="8"/>
  <c r="K14" i="8"/>
  <c r="K10" i="8"/>
  <c r="K6" i="8"/>
  <c r="U6" i="8"/>
  <c r="K11" i="8"/>
  <c r="K7" i="8"/>
  <c r="K15" i="8"/>
  <c r="U7" i="8"/>
  <c r="K13" i="8"/>
  <c r="K9" i="8"/>
  <c r="K5" i="8"/>
  <c r="U5" i="8"/>
  <c r="R12" i="7"/>
  <c r="U12" i="7" s="1"/>
  <c r="O27" i="7" s="1"/>
  <c r="R14" i="7"/>
  <c r="U14" i="7" s="1"/>
  <c r="O29" i="7" s="1"/>
  <c r="R13" i="7"/>
  <c r="U13" i="7" s="1"/>
  <c r="O28" i="7" s="1"/>
  <c r="I8" i="7"/>
  <c r="H8" i="7" s="1"/>
  <c r="K8" i="7" s="1"/>
  <c r="E23" i="7" s="1"/>
  <c r="I12" i="7"/>
  <c r="H12" i="7" s="1"/>
  <c r="K12" i="7" s="1"/>
  <c r="E27" i="7" s="1"/>
  <c r="I4" i="7"/>
  <c r="H4" i="7" s="1"/>
  <c r="K4" i="7" s="1"/>
  <c r="E19" i="7" s="1"/>
  <c r="U4" i="7"/>
  <c r="O19" i="7" s="1"/>
  <c r="I11" i="7"/>
  <c r="H11" i="7" s="1"/>
  <c r="K11" i="7" s="1"/>
  <c r="E26" i="7" s="1"/>
  <c r="I7" i="7"/>
  <c r="H7" i="7" s="1"/>
  <c r="K7" i="7" s="1"/>
  <c r="E22" i="7" s="1"/>
  <c r="I15" i="7"/>
  <c r="H15" i="7" s="1"/>
  <c r="K15" i="7" s="1"/>
  <c r="E30" i="7" s="1"/>
  <c r="U7" i="7"/>
  <c r="O22" i="7" s="1"/>
  <c r="I14" i="7"/>
  <c r="H14" i="7" s="1"/>
  <c r="K14" i="7" s="1"/>
  <c r="E29" i="7" s="1"/>
  <c r="I10" i="7"/>
  <c r="H10" i="7" s="1"/>
  <c r="K10" i="7" s="1"/>
  <c r="E25" i="7" s="1"/>
  <c r="I6" i="7"/>
  <c r="H6" i="7" s="1"/>
  <c r="K6" i="7" s="1"/>
  <c r="E21" i="7" s="1"/>
  <c r="U6" i="7"/>
  <c r="O21" i="7" s="1"/>
  <c r="I13" i="7"/>
  <c r="H13" i="7" s="1"/>
  <c r="K13" i="7" s="1"/>
  <c r="E28" i="7" s="1"/>
  <c r="I9" i="7"/>
  <c r="H9" i="7" s="1"/>
  <c r="K9" i="7" s="1"/>
  <c r="E24" i="7" s="1"/>
  <c r="I5" i="7"/>
  <c r="H5" i="7" s="1"/>
  <c r="K5" i="7" s="1"/>
  <c r="E20" i="7" s="1"/>
  <c r="U5" i="7"/>
  <c r="O20" i="7" s="1"/>
  <c r="U5" i="4"/>
  <c r="F19" i="7" l="1"/>
  <c r="G19" i="7" s="1"/>
  <c r="J19" i="7" s="1"/>
  <c r="F23" i="7"/>
  <c r="G23" i="7" s="1"/>
  <c r="J23" i="7" s="1"/>
  <c r="F27" i="7"/>
  <c r="G27" i="7" s="1"/>
  <c r="J27" i="7" s="1"/>
  <c r="P27" i="7" l="1"/>
  <c r="Q27" i="7" s="1"/>
  <c r="T27" i="7" s="1"/>
  <c r="P23" i="7"/>
  <c r="Q23" i="7" s="1"/>
  <c r="T23" i="7" s="1"/>
  <c r="R23" i="7" s="1"/>
  <c r="U23" i="7" s="1"/>
  <c r="O38" i="7" s="1"/>
  <c r="P19" i="7"/>
  <c r="Q19" i="7" s="1"/>
  <c r="T19" i="7" l="1"/>
  <c r="Z25" i="7"/>
  <c r="AA25" i="7" s="1"/>
  <c r="Z21" i="7"/>
  <c r="AA21" i="7" s="1"/>
  <c r="AC21" i="7" l="1"/>
  <c r="AD21" i="7"/>
  <c r="AD25" i="7"/>
  <c r="AC25" i="7"/>
  <c r="AE27" i="7" l="1"/>
  <c r="AF27" i="7" s="1"/>
  <c r="Y42" i="7" s="1"/>
  <c r="AE28" i="7"/>
  <c r="AF28" i="7" s="1"/>
  <c r="Y43" i="7" s="1"/>
  <c r="AE26" i="7"/>
  <c r="AF26" i="7" s="1"/>
  <c r="Y41" i="7" s="1"/>
  <c r="AE25" i="7"/>
  <c r="AF25" i="7" s="1"/>
  <c r="Y40" i="7" s="1"/>
  <c r="AE21" i="7"/>
  <c r="AF21" i="7" s="1"/>
  <c r="Y36" i="7" s="1"/>
  <c r="AE22" i="7"/>
  <c r="AF22" i="7" s="1"/>
  <c r="Y37" i="7" s="1"/>
  <c r="S20" i="7"/>
  <c r="S22" i="7"/>
  <c r="S27" i="7"/>
  <c r="R27" i="7" s="1"/>
  <c r="U27" i="7" s="1"/>
  <c r="O42" i="7" s="1"/>
  <c r="AE23" i="7"/>
  <c r="AF23" i="7" s="1"/>
  <c r="Y38" i="7" s="1"/>
  <c r="AE24" i="7"/>
  <c r="AF24" i="7" s="1"/>
  <c r="Y39" i="7" s="1"/>
  <c r="S30" i="7"/>
  <c r="R30" i="7" s="1"/>
  <c r="U30" i="7" s="1"/>
  <c r="O45" i="7" s="1"/>
  <c r="S28" i="7"/>
  <c r="R28" i="7" s="1"/>
  <c r="U28" i="7" s="1"/>
  <c r="O43" i="7" s="1"/>
  <c r="S21" i="7"/>
  <c r="S24" i="7"/>
  <c r="R24" i="7" s="1"/>
  <c r="U24" i="7" s="1"/>
  <c r="O39" i="7" s="1"/>
  <c r="S19" i="7"/>
  <c r="S29" i="7"/>
  <c r="R29" i="7" s="1"/>
  <c r="U29" i="7" s="1"/>
  <c r="O44" i="7" s="1"/>
  <c r="S26" i="7"/>
  <c r="R26" i="7" s="1"/>
  <c r="U26" i="7" s="1"/>
  <c r="O41" i="7" s="1"/>
  <c r="S25" i="7"/>
  <c r="R25" i="7" s="1"/>
  <c r="U25" i="7" s="1"/>
  <c r="O40" i="7" s="1"/>
  <c r="S23" i="7"/>
  <c r="I26" i="7" l="1"/>
  <c r="H26" i="7" s="1"/>
  <c r="K26" i="7" s="1"/>
  <c r="E41" i="7" s="1"/>
  <c r="I30" i="7"/>
  <c r="H30" i="7" s="1"/>
  <c r="K30" i="7" s="1"/>
  <c r="E45" i="7" s="1"/>
  <c r="I22" i="7"/>
  <c r="H22" i="7" s="1"/>
  <c r="K22" i="7" s="1"/>
  <c r="E37" i="7" s="1"/>
  <c r="R22" i="7"/>
  <c r="U22" i="7" s="1"/>
  <c r="O37" i="7" s="1"/>
  <c r="I25" i="7"/>
  <c r="H25" i="7" s="1"/>
  <c r="K25" i="7" s="1"/>
  <c r="E40" i="7" s="1"/>
  <c r="I29" i="7"/>
  <c r="H29" i="7" s="1"/>
  <c r="K29" i="7" s="1"/>
  <c r="E44" i="7" s="1"/>
  <c r="I21" i="7"/>
  <c r="H21" i="7" s="1"/>
  <c r="K21" i="7" s="1"/>
  <c r="E36" i="7" s="1"/>
  <c r="R21" i="7"/>
  <c r="U21" i="7" s="1"/>
  <c r="O36" i="7" s="1"/>
  <c r="I19" i="7"/>
  <c r="H19" i="7" s="1"/>
  <c r="K19" i="7" s="1"/>
  <c r="E34" i="7" s="1"/>
  <c r="I27" i="7"/>
  <c r="H27" i="7" s="1"/>
  <c r="K27" i="7" s="1"/>
  <c r="E42" i="7" s="1"/>
  <c r="I23" i="7"/>
  <c r="H23" i="7" s="1"/>
  <c r="K23" i="7" s="1"/>
  <c r="E38" i="7" s="1"/>
  <c r="R19" i="7"/>
  <c r="U19" i="7" s="1"/>
  <c r="O34" i="7" s="1"/>
  <c r="I28" i="7"/>
  <c r="H28" i="7" s="1"/>
  <c r="K28" i="7" s="1"/>
  <c r="E43" i="7" s="1"/>
  <c r="I20" i="7"/>
  <c r="H20" i="7" s="1"/>
  <c r="K20" i="7" s="1"/>
  <c r="E35" i="7" s="1"/>
  <c r="I24" i="7"/>
  <c r="H24" i="7" s="1"/>
  <c r="K24" i="7" s="1"/>
  <c r="E39" i="7" s="1"/>
  <c r="R20" i="7"/>
  <c r="U20" i="7" s="1"/>
  <c r="O35" i="7" s="1"/>
  <c r="F38" i="7" l="1"/>
  <c r="G38" i="7" s="1"/>
  <c r="J38" i="7" s="1"/>
  <c r="F34" i="7"/>
  <c r="G34" i="7" s="1"/>
  <c r="F42" i="7"/>
  <c r="G42" i="7" s="1"/>
  <c r="J42" i="7" s="1"/>
  <c r="J34" i="7" l="1"/>
  <c r="P38" i="7"/>
  <c r="Q38" i="7" s="1"/>
  <c r="T38" i="7" s="1"/>
  <c r="R38" i="7" s="1"/>
  <c r="U38" i="7" s="1"/>
  <c r="O53" i="7" s="1"/>
  <c r="P42" i="7"/>
  <c r="Q42" i="7" s="1"/>
  <c r="T42" i="7" s="1"/>
  <c r="P34" i="7"/>
  <c r="Q34" i="7" s="1"/>
  <c r="T34" i="7" l="1"/>
  <c r="Z36" i="7"/>
  <c r="AA36" i="7" s="1"/>
  <c r="Z40" i="7"/>
  <c r="AA40" i="7" s="1"/>
  <c r="AD36" i="7" l="1"/>
  <c r="AC36" i="7"/>
  <c r="AC40" i="7"/>
  <c r="AD40" i="7"/>
  <c r="AE42" i="7" l="1"/>
  <c r="AF42" i="7" s="1"/>
  <c r="Y57" i="7" s="1"/>
  <c r="AE41" i="7"/>
  <c r="AF41" i="7" s="1"/>
  <c r="Y56" i="7" s="1"/>
  <c r="AE40" i="7"/>
  <c r="AF40" i="7" s="1"/>
  <c r="Y55" i="7" s="1"/>
  <c r="AE43" i="7"/>
  <c r="AF43" i="7" s="1"/>
  <c r="Y58" i="7" s="1"/>
  <c r="AE38" i="7"/>
  <c r="AF38" i="7" s="1"/>
  <c r="Y53" i="7" s="1"/>
  <c r="S41" i="7"/>
  <c r="R41" i="7" s="1"/>
  <c r="U41" i="7" s="1"/>
  <c r="O56" i="7" s="1"/>
  <c r="S43" i="7"/>
  <c r="R43" i="7" s="1"/>
  <c r="U43" i="7" s="1"/>
  <c r="O58" i="7" s="1"/>
  <c r="S40" i="7"/>
  <c r="R40" i="7" s="1"/>
  <c r="U40" i="7" s="1"/>
  <c r="O55" i="7" s="1"/>
  <c r="AE37" i="7"/>
  <c r="AF37" i="7" s="1"/>
  <c r="Y52" i="7" s="1"/>
  <c r="S39" i="7"/>
  <c r="R39" i="7" s="1"/>
  <c r="U39" i="7" s="1"/>
  <c r="O54" i="7" s="1"/>
  <c r="S38" i="7"/>
  <c r="AE39" i="7"/>
  <c r="AF39" i="7" s="1"/>
  <c r="Y54" i="7" s="1"/>
  <c r="S44" i="7"/>
  <c r="R44" i="7" s="1"/>
  <c r="U44" i="7" s="1"/>
  <c r="O59" i="7" s="1"/>
  <c r="S35" i="7"/>
  <c r="S37" i="7"/>
  <c r="S34" i="7"/>
  <c r="AE36" i="7"/>
  <c r="AF36" i="7" s="1"/>
  <c r="Y51" i="7" s="1"/>
  <c r="S36" i="7"/>
  <c r="S45" i="7"/>
  <c r="R45" i="7" s="1"/>
  <c r="U45" i="7" s="1"/>
  <c r="O60" i="7" s="1"/>
  <c r="S42" i="7"/>
  <c r="R42" i="7" s="1"/>
  <c r="U42" i="7" s="1"/>
  <c r="O57" i="7" s="1"/>
  <c r="I40" i="7" l="1"/>
  <c r="H40" i="7" s="1"/>
  <c r="K40" i="7" s="1"/>
  <c r="E55" i="7" s="1"/>
  <c r="I36" i="7"/>
  <c r="H36" i="7" s="1"/>
  <c r="K36" i="7" s="1"/>
  <c r="E51" i="7" s="1"/>
  <c r="I44" i="7"/>
  <c r="H44" i="7" s="1"/>
  <c r="K44" i="7" s="1"/>
  <c r="E59" i="7" s="1"/>
  <c r="R36" i="7"/>
  <c r="U36" i="7" s="1"/>
  <c r="O51" i="7" s="1"/>
  <c r="I38" i="7"/>
  <c r="H38" i="7" s="1"/>
  <c r="K38" i="7" s="1"/>
  <c r="E53" i="7" s="1"/>
  <c r="I42" i="7"/>
  <c r="H42" i="7" s="1"/>
  <c r="K42" i="7" s="1"/>
  <c r="E57" i="7" s="1"/>
  <c r="I34" i="7"/>
  <c r="H34" i="7" s="1"/>
  <c r="K34" i="7" s="1"/>
  <c r="E49" i="7" s="1"/>
  <c r="R34" i="7"/>
  <c r="U34" i="7" s="1"/>
  <c r="O49" i="7" s="1"/>
  <c r="I45" i="7"/>
  <c r="H45" i="7" s="1"/>
  <c r="K45" i="7" s="1"/>
  <c r="E60" i="7" s="1"/>
  <c r="I37" i="7"/>
  <c r="H37" i="7" s="1"/>
  <c r="K37" i="7" s="1"/>
  <c r="E52" i="7" s="1"/>
  <c r="I41" i="7"/>
  <c r="H41" i="7" s="1"/>
  <c r="K41" i="7" s="1"/>
  <c r="E56" i="7" s="1"/>
  <c r="R37" i="7"/>
  <c r="U37" i="7" s="1"/>
  <c r="O52" i="7" s="1"/>
  <c r="I35" i="7"/>
  <c r="H35" i="7" s="1"/>
  <c r="K35" i="7" s="1"/>
  <c r="E50" i="7" s="1"/>
  <c r="I43" i="7"/>
  <c r="H43" i="7" s="1"/>
  <c r="K43" i="7" s="1"/>
  <c r="E58" i="7" s="1"/>
  <c r="I39" i="7"/>
  <c r="H39" i="7" s="1"/>
  <c r="K39" i="7" s="1"/>
  <c r="E54" i="7" s="1"/>
  <c r="R35" i="7"/>
  <c r="U35" i="7" s="1"/>
  <c r="O50" i="7" s="1"/>
  <c r="F49" i="7" l="1"/>
  <c r="G49" i="7" s="1"/>
  <c r="J49" i="7" s="1"/>
  <c r="F53" i="7"/>
  <c r="G53" i="7" s="1"/>
  <c r="F57" i="7"/>
  <c r="G57" i="7" s="1"/>
  <c r="J57" i="7" s="1"/>
  <c r="P53" i="7" l="1"/>
  <c r="Q53" i="7" s="1"/>
  <c r="T53" i="7" s="1"/>
  <c r="R53" i="7" s="1"/>
  <c r="U53" i="7" s="1"/>
  <c r="O68" i="7" s="1"/>
  <c r="J53" i="7"/>
  <c r="P57" i="7"/>
  <c r="Q57" i="7" s="1"/>
  <c r="T57" i="7" s="1"/>
  <c r="P49" i="7"/>
  <c r="Q49" i="7" s="1"/>
  <c r="T49" i="7" l="1"/>
  <c r="Z55" i="7"/>
  <c r="AA55" i="7" s="1"/>
  <c r="Z51" i="7"/>
  <c r="AA51" i="7" s="1"/>
  <c r="AC51" i="7" l="1"/>
  <c r="AD51" i="7"/>
  <c r="AC55" i="7"/>
  <c r="AD55" i="7"/>
  <c r="AE53" i="7" l="1"/>
  <c r="AF53" i="7" s="1"/>
  <c r="Y68" i="7" s="1"/>
  <c r="S52" i="7"/>
  <c r="S58" i="7"/>
  <c r="R58" i="7" s="1"/>
  <c r="U58" i="7" s="1"/>
  <c r="O73" i="7" s="1"/>
  <c r="AE51" i="7"/>
  <c r="AF51" i="7" s="1"/>
  <c r="Y66" i="7" s="1"/>
  <c r="S51" i="7"/>
  <c r="S53" i="7"/>
  <c r="AE52" i="7"/>
  <c r="AF52" i="7" s="1"/>
  <c r="Y67" i="7" s="1"/>
  <c r="S57" i="7"/>
  <c r="R57" i="7" s="1"/>
  <c r="U57" i="7" s="1"/>
  <c r="O72" i="7" s="1"/>
  <c r="S50" i="7"/>
  <c r="S56" i="7"/>
  <c r="R56" i="7" s="1"/>
  <c r="U56" i="7" s="1"/>
  <c r="O71" i="7" s="1"/>
  <c r="AE54" i="7"/>
  <c r="AF54" i="7" s="1"/>
  <c r="Y69" i="7" s="1"/>
  <c r="S60" i="7"/>
  <c r="R60" i="7" s="1"/>
  <c r="U60" i="7" s="1"/>
  <c r="O75" i="7" s="1"/>
  <c r="S55" i="7"/>
  <c r="R55" i="7" s="1"/>
  <c r="U55" i="7" s="1"/>
  <c r="O70" i="7" s="1"/>
  <c r="S49" i="7"/>
  <c r="S59" i="7"/>
  <c r="R59" i="7" s="1"/>
  <c r="U59" i="7" s="1"/>
  <c r="O74" i="7" s="1"/>
  <c r="S54" i="7"/>
  <c r="R54" i="7" s="1"/>
  <c r="U54" i="7" s="1"/>
  <c r="O69" i="7" s="1"/>
  <c r="AE56" i="7"/>
  <c r="AF56" i="7" s="1"/>
  <c r="Y71" i="7" s="1"/>
  <c r="AE57" i="7"/>
  <c r="AF57" i="7" s="1"/>
  <c r="Y72" i="7" s="1"/>
  <c r="AE55" i="7"/>
  <c r="AF55" i="7" s="1"/>
  <c r="Y70" i="7" s="1"/>
  <c r="AE58" i="7"/>
  <c r="AF58" i="7" s="1"/>
  <c r="Y73" i="7" s="1"/>
  <c r="I57" i="7" l="1"/>
  <c r="H57" i="7" s="1"/>
  <c r="K57" i="7" s="1"/>
  <c r="E72" i="7" s="1"/>
  <c r="I53" i="7"/>
  <c r="H53" i="7" s="1"/>
  <c r="K53" i="7" s="1"/>
  <c r="E68" i="7" s="1"/>
  <c r="I49" i="7"/>
  <c r="H49" i="7" s="1"/>
  <c r="K49" i="7" s="1"/>
  <c r="E64" i="7" s="1"/>
  <c r="R49" i="7"/>
  <c r="U49" i="7" s="1"/>
  <c r="O64" i="7" s="1"/>
  <c r="I55" i="7"/>
  <c r="H55" i="7" s="1"/>
  <c r="K55" i="7" s="1"/>
  <c r="E70" i="7" s="1"/>
  <c r="I59" i="7"/>
  <c r="H59" i="7" s="1"/>
  <c r="K59" i="7" s="1"/>
  <c r="E74" i="7" s="1"/>
  <c r="I51" i="7"/>
  <c r="H51" i="7" s="1"/>
  <c r="K51" i="7" s="1"/>
  <c r="E66" i="7" s="1"/>
  <c r="R51" i="7"/>
  <c r="U51" i="7" s="1"/>
  <c r="O66" i="7" s="1"/>
  <c r="I56" i="7"/>
  <c r="H56" i="7" s="1"/>
  <c r="K56" i="7" s="1"/>
  <c r="E71" i="7" s="1"/>
  <c r="I52" i="7"/>
  <c r="H52" i="7" s="1"/>
  <c r="K52" i="7" s="1"/>
  <c r="E67" i="7" s="1"/>
  <c r="I60" i="7"/>
  <c r="H60" i="7" s="1"/>
  <c r="K60" i="7" s="1"/>
  <c r="E75" i="7" s="1"/>
  <c r="R52" i="7"/>
  <c r="U52" i="7" s="1"/>
  <c r="O67" i="7" s="1"/>
  <c r="I54" i="7"/>
  <c r="H54" i="7" s="1"/>
  <c r="K54" i="7" s="1"/>
  <c r="E69" i="7" s="1"/>
  <c r="I58" i="7"/>
  <c r="H58" i="7" s="1"/>
  <c r="K58" i="7" s="1"/>
  <c r="E73" i="7" s="1"/>
  <c r="I50" i="7"/>
  <c r="H50" i="7" s="1"/>
  <c r="K50" i="7" s="1"/>
  <c r="E65" i="7" s="1"/>
  <c r="R50" i="7"/>
  <c r="U50" i="7" s="1"/>
  <c r="O65" i="7" s="1"/>
  <c r="F64" i="7" l="1"/>
  <c r="G64" i="7" s="1"/>
  <c r="J64" i="7" s="1"/>
  <c r="F68" i="7"/>
  <c r="G68" i="7" s="1"/>
  <c r="J68" i="7" s="1"/>
  <c r="F72" i="7"/>
  <c r="G72" i="7" s="1"/>
  <c r="J72" i="7" s="1"/>
  <c r="P64" i="7" l="1"/>
  <c r="Q64" i="7" s="1"/>
  <c r="P72" i="7"/>
  <c r="Q72" i="7" s="1"/>
  <c r="T72" i="7" s="1"/>
  <c r="P68" i="7"/>
  <c r="Q68" i="7" s="1"/>
  <c r="T68" i="7" s="1"/>
  <c r="R68" i="7" s="1"/>
  <c r="U68" i="7" s="1"/>
  <c r="O83" i="7" s="1"/>
  <c r="T64" i="7" l="1"/>
  <c r="Z70" i="7"/>
  <c r="AA70" i="7" s="1"/>
  <c r="Z66" i="7"/>
  <c r="AA66" i="7" s="1"/>
  <c r="AC66" i="7" l="1"/>
  <c r="AD66" i="7"/>
  <c r="AD70" i="7"/>
  <c r="AC70" i="7"/>
  <c r="AE73" i="7" l="1"/>
  <c r="AF73" i="7" s="1"/>
  <c r="Y88" i="7" s="1"/>
  <c r="AE70" i="7"/>
  <c r="AF70" i="7" s="1"/>
  <c r="Y85" i="7" s="1"/>
  <c r="AE72" i="7"/>
  <c r="AF72" i="7" s="1"/>
  <c r="Y87" i="7" s="1"/>
  <c r="AE71" i="7"/>
  <c r="AF71" i="7" s="1"/>
  <c r="Y86" i="7" s="1"/>
  <c r="S65" i="7"/>
  <c r="AE69" i="7"/>
  <c r="AF69" i="7" s="1"/>
  <c r="Y84" i="7" s="1"/>
  <c r="S75" i="7"/>
  <c r="R75" i="7" s="1"/>
  <c r="U75" i="7" s="1"/>
  <c r="O90" i="7" s="1"/>
  <c r="S72" i="7"/>
  <c r="R72" i="7" s="1"/>
  <c r="U72" i="7" s="1"/>
  <c r="O87" i="7" s="1"/>
  <c r="S64" i="7"/>
  <c r="S74" i="7"/>
  <c r="R74" i="7" s="1"/>
  <c r="U74" i="7" s="1"/>
  <c r="O89" i="7" s="1"/>
  <c r="S70" i="7"/>
  <c r="R70" i="7" s="1"/>
  <c r="U70" i="7" s="1"/>
  <c r="O85" i="7" s="1"/>
  <c r="AE68" i="7"/>
  <c r="AF68" i="7" s="1"/>
  <c r="Y83" i="7" s="1"/>
  <c r="AE67" i="7"/>
  <c r="AF67" i="7" s="1"/>
  <c r="Y82" i="7" s="1"/>
  <c r="S67" i="7"/>
  <c r="S69" i="7"/>
  <c r="R69" i="7" s="1"/>
  <c r="U69" i="7" s="1"/>
  <c r="O84" i="7" s="1"/>
  <c r="S73" i="7"/>
  <c r="R73" i="7" s="1"/>
  <c r="U73" i="7" s="1"/>
  <c r="O88" i="7" s="1"/>
  <c r="S68" i="7"/>
  <c r="S66" i="7"/>
  <c r="AE66" i="7"/>
  <c r="AF66" i="7" s="1"/>
  <c r="Y81" i="7" s="1"/>
  <c r="S71" i="7"/>
  <c r="R71" i="7" s="1"/>
  <c r="U71" i="7" s="1"/>
  <c r="O86" i="7" s="1"/>
  <c r="I71" i="7" l="1"/>
  <c r="H71" i="7" s="1"/>
  <c r="K71" i="7" s="1"/>
  <c r="E86" i="7" s="1"/>
  <c r="I67" i="7"/>
  <c r="H67" i="7" s="1"/>
  <c r="K67" i="7" s="1"/>
  <c r="E82" i="7" s="1"/>
  <c r="I75" i="7"/>
  <c r="H75" i="7" s="1"/>
  <c r="K75" i="7" s="1"/>
  <c r="E90" i="7" s="1"/>
  <c r="R67" i="7"/>
  <c r="U67" i="7" s="1"/>
  <c r="O82" i="7" s="1"/>
  <c r="I65" i="7"/>
  <c r="H65" i="7" s="1"/>
  <c r="K65" i="7" s="1"/>
  <c r="E80" i="7" s="1"/>
  <c r="I69" i="7"/>
  <c r="H69" i="7" s="1"/>
  <c r="K69" i="7" s="1"/>
  <c r="E84" i="7" s="1"/>
  <c r="I73" i="7"/>
  <c r="H73" i="7" s="1"/>
  <c r="K73" i="7" s="1"/>
  <c r="E88" i="7" s="1"/>
  <c r="R65" i="7"/>
  <c r="U65" i="7" s="1"/>
  <c r="O80" i="7" s="1"/>
  <c r="I66" i="7"/>
  <c r="H66" i="7" s="1"/>
  <c r="K66" i="7" s="1"/>
  <c r="E81" i="7" s="1"/>
  <c r="I74" i="7"/>
  <c r="H74" i="7" s="1"/>
  <c r="K74" i="7" s="1"/>
  <c r="E89" i="7" s="1"/>
  <c r="I70" i="7"/>
  <c r="H70" i="7" s="1"/>
  <c r="K70" i="7" s="1"/>
  <c r="E85" i="7" s="1"/>
  <c r="R66" i="7"/>
  <c r="U66" i="7" s="1"/>
  <c r="O81" i="7" s="1"/>
  <c r="I72" i="7"/>
  <c r="H72" i="7" s="1"/>
  <c r="K72" i="7" s="1"/>
  <c r="E87" i="7" s="1"/>
  <c r="I68" i="7"/>
  <c r="H68" i="7" s="1"/>
  <c r="K68" i="7" s="1"/>
  <c r="E83" i="7" s="1"/>
  <c r="I64" i="7"/>
  <c r="H64" i="7" s="1"/>
  <c r="K64" i="7" s="1"/>
  <c r="E79" i="7" s="1"/>
  <c r="R64" i="7"/>
  <c r="U64" i="7" s="1"/>
  <c r="O79" i="7" s="1"/>
  <c r="F87" i="7" l="1"/>
  <c r="G87" i="7" s="1"/>
  <c r="J87" i="7" s="1"/>
  <c r="F79" i="7"/>
  <c r="G79" i="7" s="1"/>
  <c r="F83" i="7"/>
  <c r="G83" i="7" s="1"/>
  <c r="J83" i="7" s="1"/>
  <c r="J79" i="7" l="1"/>
  <c r="P83" i="7"/>
  <c r="Q83" i="7" s="1"/>
  <c r="T83" i="7" s="1"/>
  <c r="R83" i="7" s="1"/>
  <c r="U83" i="7" s="1"/>
  <c r="O98" i="7" s="1"/>
  <c r="P87" i="7"/>
  <c r="Q87" i="7" s="1"/>
  <c r="T87" i="7" s="1"/>
  <c r="P79" i="7"/>
  <c r="Q79" i="7" s="1"/>
  <c r="T79" i="7" l="1"/>
  <c r="Z81" i="7"/>
  <c r="AA81" i="7" s="1"/>
  <c r="Z85" i="7"/>
  <c r="AA85" i="7" s="1"/>
  <c r="AC85" i="7" l="1"/>
  <c r="AD85" i="7"/>
  <c r="AC81" i="7"/>
  <c r="AD81" i="7"/>
  <c r="AE83" i="7" l="1"/>
  <c r="AF83" i="7" s="1"/>
  <c r="Y98" i="7" s="1"/>
  <c r="S80" i="7"/>
  <c r="S79" i="7"/>
  <c r="S87" i="7"/>
  <c r="R87" i="7" s="1"/>
  <c r="U87" i="7" s="1"/>
  <c r="O102" i="7" s="1"/>
  <c r="S84" i="7"/>
  <c r="R84" i="7" s="1"/>
  <c r="U84" i="7" s="1"/>
  <c r="O99" i="7" s="1"/>
  <c r="S88" i="7"/>
  <c r="R88" i="7" s="1"/>
  <c r="U88" i="7" s="1"/>
  <c r="O103" i="7" s="1"/>
  <c r="S86" i="7"/>
  <c r="R86" i="7" s="1"/>
  <c r="U86" i="7" s="1"/>
  <c r="O101" i="7" s="1"/>
  <c r="S83" i="7"/>
  <c r="AE82" i="7"/>
  <c r="AF82" i="7" s="1"/>
  <c r="Y97" i="7" s="1"/>
  <c r="S85" i="7"/>
  <c r="R85" i="7" s="1"/>
  <c r="U85" i="7" s="1"/>
  <c r="O100" i="7" s="1"/>
  <c r="AE84" i="7"/>
  <c r="AF84" i="7" s="1"/>
  <c r="Y99" i="7" s="1"/>
  <c r="S90" i="7"/>
  <c r="R90" i="7" s="1"/>
  <c r="U90" i="7" s="1"/>
  <c r="O105" i="7" s="1"/>
  <c r="S82" i="7"/>
  <c r="S89" i="7"/>
  <c r="R89" i="7" s="1"/>
  <c r="U89" i="7" s="1"/>
  <c r="O104" i="7" s="1"/>
  <c r="AE81" i="7"/>
  <c r="AF81" i="7" s="1"/>
  <c r="Y96" i="7" s="1"/>
  <c r="S81" i="7"/>
  <c r="AE86" i="7"/>
  <c r="AF86" i="7" s="1"/>
  <c r="Y101" i="7" s="1"/>
  <c r="AE85" i="7"/>
  <c r="AF85" i="7" s="1"/>
  <c r="Y100" i="7" s="1"/>
  <c r="AE88" i="7"/>
  <c r="AF88" i="7" s="1"/>
  <c r="Y103" i="7" s="1"/>
  <c r="AE87" i="7"/>
  <c r="AF87" i="7" s="1"/>
  <c r="Y102" i="7" s="1"/>
  <c r="I79" i="7" l="1"/>
  <c r="H79" i="7" s="1"/>
  <c r="K79" i="7" s="1"/>
  <c r="E94" i="7" s="1"/>
  <c r="I83" i="7"/>
  <c r="H83" i="7" s="1"/>
  <c r="K83" i="7" s="1"/>
  <c r="E98" i="7" s="1"/>
  <c r="I87" i="7"/>
  <c r="H87" i="7" s="1"/>
  <c r="K87" i="7" s="1"/>
  <c r="E102" i="7" s="1"/>
  <c r="R79" i="7"/>
  <c r="U79" i="7" s="1"/>
  <c r="O94" i="7" s="1"/>
  <c r="I90" i="7"/>
  <c r="H90" i="7" s="1"/>
  <c r="K90" i="7" s="1"/>
  <c r="E105" i="7" s="1"/>
  <c r="I82" i="7"/>
  <c r="H82" i="7" s="1"/>
  <c r="K82" i="7" s="1"/>
  <c r="E97" i="7" s="1"/>
  <c r="I86" i="7"/>
  <c r="H86" i="7" s="1"/>
  <c r="K86" i="7" s="1"/>
  <c r="E101" i="7" s="1"/>
  <c r="R82" i="7"/>
  <c r="U82" i="7" s="1"/>
  <c r="O97" i="7" s="1"/>
  <c r="I89" i="7"/>
  <c r="H89" i="7" s="1"/>
  <c r="K89" i="7" s="1"/>
  <c r="E104" i="7" s="1"/>
  <c r="I81" i="7"/>
  <c r="H81" i="7" s="1"/>
  <c r="K81" i="7" s="1"/>
  <c r="E96" i="7" s="1"/>
  <c r="I85" i="7"/>
  <c r="H85" i="7" s="1"/>
  <c r="K85" i="7" s="1"/>
  <c r="E100" i="7" s="1"/>
  <c r="R81" i="7"/>
  <c r="U81" i="7" s="1"/>
  <c r="O96" i="7" s="1"/>
  <c r="I80" i="7"/>
  <c r="H80" i="7" s="1"/>
  <c r="K80" i="7" s="1"/>
  <c r="E95" i="7" s="1"/>
  <c r="I84" i="7"/>
  <c r="H84" i="7" s="1"/>
  <c r="K84" i="7" s="1"/>
  <c r="E99" i="7" s="1"/>
  <c r="I88" i="7"/>
  <c r="H88" i="7" s="1"/>
  <c r="K88" i="7" s="1"/>
  <c r="E103" i="7" s="1"/>
  <c r="R80" i="7"/>
  <c r="U80" i="7" s="1"/>
  <c r="O95" i="7" s="1"/>
  <c r="F98" i="7" l="1"/>
  <c r="G98" i="7" s="1"/>
  <c r="J98" i="7" s="1"/>
  <c r="F102" i="7"/>
  <c r="G102" i="7" s="1"/>
  <c r="J102" i="7" s="1"/>
  <c r="F94" i="7"/>
  <c r="G94" i="7" s="1"/>
  <c r="J94" i="7" l="1"/>
  <c r="P98" i="7"/>
  <c r="Q98" i="7" s="1"/>
  <c r="T98" i="7" s="1"/>
  <c r="P102" i="7"/>
  <c r="Q102" i="7" s="1"/>
  <c r="T102" i="7" s="1"/>
  <c r="P94" i="7"/>
  <c r="Q94" i="7" s="1"/>
  <c r="R98" i="7" l="1"/>
  <c r="U98" i="7" s="1"/>
  <c r="O113" i="7" s="1"/>
  <c r="T94" i="7"/>
  <c r="Z96" i="7"/>
  <c r="AA96" i="7" s="1"/>
  <c r="Z100" i="7"/>
  <c r="AA100" i="7" s="1"/>
  <c r="AC100" i="7" l="1"/>
  <c r="AD100" i="7"/>
  <c r="AD96" i="7"/>
  <c r="AC96" i="7"/>
  <c r="S103" i="7" l="1"/>
  <c r="R103" i="7" s="1"/>
  <c r="U103" i="7" s="1"/>
  <c r="O118" i="7" s="1"/>
  <c r="S100" i="7"/>
  <c r="AE97" i="7"/>
  <c r="AF97" i="7" s="1"/>
  <c r="Y112" i="7" s="1"/>
  <c r="S104" i="7"/>
  <c r="R104" i="7" s="1"/>
  <c r="U104" i="7" s="1"/>
  <c r="O119" i="7" s="1"/>
  <c r="S98" i="7"/>
  <c r="AE98" i="7"/>
  <c r="AF98" i="7" s="1"/>
  <c r="Y113" i="7" s="1"/>
  <c r="S97" i="7"/>
  <c r="R97" i="7" s="1"/>
  <c r="AE96" i="7"/>
  <c r="AF96" i="7" s="1"/>
  <c r="Y111" i="7" s="1"/>
  <c r="S95" i="7"/>
  <c r="R95" i="7" s="1"/>
  <c r="S102" i="7"/>
  <c r="R102" i="7" s="1"/>
  <c r="U102" i="7" s="1"/>
  <c r="O117" i="7" s="1"/>
  <c r="S94" i="7"/>
  <c r="R94" i="7" s="1"/>
  <c r="AE99" i="7"/>
  <c r="AF99" i="7" s="1"/>
  <c r="Y114" i="7" s="1"/>
  <c r="S96" i="7"/>
  <c r="R96" i="7" s="1"/>
  <c r="S105" i="7"/>
  <c r="S99" i="7"/>
  <c r="R99" i="7" s="1"/>
  <c r="U99" i="7" s="1"/>
  <c r="O114" i="7" s="1"/>
  <c r="S101" i="7"/>
  <c r="R101" i="7" s="1"/>
  <c r="U101" i="7" s="1"/>
  <c r="O116" i="7" s="1"/>
  <c r="AE102" i="7"/>
  <c r="AF102" i="7" s="1"/>
  <c r="Y117" i="7" s="1"/>
  <c r="AE103" i="7"/>
  <c r="AF103" i="7" s="1"/>
  <c r="Y118" i="7" s="1"/>
  <c r="AE101" i="7"/>
  <c r="AF101" i="7" s="1"/>
  <c r="Y116" i="7" s="1"/>
  <c r="AE100" i="7"/>
  <c r="AF100" i="7" s="1"/>
  <c r="Y115" i="7" s="1"/>
  <c r="R100" i="7" l="1"/>
  <c r="U100" i="7" s="1"/>
  <c r="O115" i="7" s="1"/>
  <c r="R105" i="7"/>
  <c r="U105" i="7" s="1"/>
  <c r="O120" i="7" s="1"/>
  <c r="I102" i="7"/>
  <c r="H102" i="7" s="1"/>
  <c r="K102" i="7" s="1"/>
  <c r="E117" i="7" s="1"/>
  <c r="I94" i="7"/>
  <c r="H94" i="7" s="1"/>
  <c r="K94" i="7" s="1"/>
  <c r="E109" i="7" s="1"/>
  <c r="I98" i="7"/>
  <c r="H98" i="7" s="1"/>
  <c r="K98" i="7" s="1"/>
  <c r="E113" i="7" s="1"/>
  <c r="U94" i="7"/>
  <c r="O109" i="7" s="1"/>
  <c r="I101" i="7"/>
  <c r="H101" i="7" s="1"/>
  <c r="K101" i="7" s="1"/>
  <c r="E116" i="7" s="1"/>
  <c r="I105" i="7"/>
  <c r="H105" i="7" s="1"/>
  <c r="K105" i="7" s="1"/>
  <c r="E120" i="7" s="1"/>
  <c r="I97" i="7"/>
  <c r="H97" i="7" s="1"/>
  <c r="K97" i="7" s="1"/>
  <c r="E112" i="7" s="1"/>
  <c r="U97" i="7"/>
  <c r="O112" i="7" s="1"/>
  <c r="I104" i="7"/>
  <c r="H104" i="7" s="1"/>
  <c r="K104" i="7" s="1"/>
  <c r="E119" i="7" s="1"/>
  <c r="I96" i="7"/>
  <c r="H96" i="7" s="1"/>
  <c r="K96" i="7" s="1"/>
  <c r="E111" i="7" s="1"/>
  <c r="I100" i="7"/>
  <c r="H100" i="7" s="1"/>
  <c r="K100" i="7" s="1"/>
  <c r="E115" i="7" s="1"/>
  <c r="U96" i="7"/>
  <c r="O111" i="7" s="1"/>
  <c r="I103" i="7"/>
  <c r="H103" i="7" s="1"/>
  <c r="K103" i="7" s="1"/>
  <c r="E118" i="7" s="1"/>
  <c r="I95" i="7"/>
  <c r="H95" i="7" s="1"/>
  <c r="K95" i="7" s="1"/>
  <c r="E110" i="7" s="1"/>
  <c r="I99" i="7"/>
  <c r="H99" i="7" s="1"/>
  <c r="K99" i="7" s="1"/>
  <c r="E114" i="7" s="1"/>
  <c r="U95" i="7"/>
  <c r="O110" i="7" s="1"/>
  <c r="F113" i="7" l="1"/>
  <c r="G113" i="7" s="1"/>
  <c r="J113" i="7" s="1"/>
  <c r="F109" i="7"/>
  <c r="G109" i="7" s="1"/>
  <c r="J109" i="7" s="1"/>
  <c r="F117" i="7"/>
  <c r="G117" i="7" s="1"/>
  <c r="J117" i="7" s="1"/>
  <c r="P117" i="7" l="1"/>
  <c r="Q117" i="7" s="1"/>
  <c r="T117" i="7" s="1"/>
  <c r="P109" i="7"/>
  <c r="Q109" i="7" s="1"/>
  <c r="P113" i="7"/>
  <c r="Q113" i="7" s="1"/>
  <c r="T113" i="7" s="1"/>
  <c r="R113" i="7" s="1"/>
  <c r="U113" i="7" s="1"/>
  <c r="O128" i="7" s="1"/>
  <c r="T109" i="7" l="1"/>
  <c r="Z111" i="7"/>
  <c r="AA111" i="7" s="1"/>
  <c r="Z115" i="7"/>
  <c r="AA115" i="7" s="1"/>
  <c r="AD115" i="7" l="1"/>
  <c r="AC115" i="7"/>
  <c r="AD111" i="7"/>
  <c r="AC111" i="7"/>
  <c r="S116" i="7" l="1"/>
  <c r="R116" i="7" s="1"/>
  <c r="U116" i="7" s="1"/>
  <c r="O131" i="7" s="1"/>
  <c r="S118" i="7"/>
  <c r="R118" i="7" s="1"/>
  <c r="U118" i="7" s="1"/>
  <c r="O133" i="7" s="1"/>
  <c r="S115" i="7"/>
  <c r="R115" i="7" s="1"/>
  <c r="U115" i="7" s="1"/>
  <c r="O130" i="7" s="1"/>
  <c r="S111" i="7"/>
  <c r="S110" i="7"/>
  <c r="AE114" i="7"/>
  <c r="AF114" i="7" s="1"/>
  <c r="Y129" i="7" s="1"/>
  <c r="S113" i="7"/>
  <c r="S112" i="7"/>
  <c r="AE111" i="7"/>
  <c r="AF111" i="7" s="1"/>
  <c r="Y126" i="7" s="1"/>
  <c r="S114" i="7"/>
  <c r="R114" i="7" s="1"/>
  <c r="U114" i="7" s="1"/>
  <c r="O129" i="7" s="1"/>
  <c r="AE113" i="7"/>
  <c r="AF113" i="7" s="1"/>
  <c r="Y128" i="7" s="1"/>
  <c r="S109" i="7"/>
  <c r="S120" i="7"/>
  <c r="R120" i="7" s="1"/>
  <c r="U120" i="7" s="1"/>
  <c r="O135" i="7" s="1"/>
  <c r="AE112" i="7"/>
  <c r="AF112" i="7" s="1"/>
  <c r="Y127" i="7" s="1"/>
  <c r="S117" i="7"/>
  <c r="R117" i="7" s="1"/>
  <c r="U117" i="7" s="1"/>
  <c r="O132" i="7" s="1"/>
  <c r="S119" i="7"/>
  <c r="R119" i="7" s="1"/>
  <c r="U119" i="7" s="1"/>
  <c r="O134" i="7" s="1"/>
  <c r="AE118" i="7"/>
  <c r="AF118" i="7" s="1"/>
  <c r="Y133" i="7" s="1"/>
  <c r="AE117" i="7"/>
  <c r="AF117" i="7" s="1"/>
  <c r="Y132" i="7" s="1"/>
  <c r="AE115" i="7"/>
  <c r="AF115" i="7" s="1"/>
  <c r="Y130" i="7" s="1"/>
  <c r="AE116" i="7"/>
  <c r="AF116" i="7" s="1"/>
  <c r="Y131" i="7" s="1"/>
  <c r="I110" i="7" l="1"/>
  <c r="H110" i="7" s="1"/>
  <c r="K110" i="7" s="1"/>
  <c r="E125" i="7" s="1"/>
  <c r="I118" i="7"/>
  <c r="H118" i="7" s="1"/>
  <c r="K118" i="7" s="1"/>
  <c r="E133" i="7" s="1"/>
  <c r="I114" i="7"/>
  <c r="H114" i="7" s="1"/>
  <c r="K114" i="7" s="1"/>
  <c r="E129" i="7" s="1"/>
  <c r="R110" i="7"/>
  <c r="U110" i="7" s="1"/>
  <c r="O125" i="7" s="1"/>
  <c r="I112" i="7"/>
  <c r="H112" i="7" s="1"/>
  <c r="K112" i="7" s="1"/>
  <c r="E127" i="7" s="1"/>
  <c r="I116" i="7"/>
  <c r="H116" i="7" s="1"/>
  <c r="K116" i="7" s="1"/>
  <c r="E131" i="7" s="1"/>
  <c r="I120" i="7"/>
  <c r="H120" i="7" s="1"/>
  <c r="K120" i="7" s="1"/>
  <c r="E135" i="7" s="1"/>
  <c r="R112" i="7"/>
  <c r="U112" i="7" s="1"/>
  <c r="O127" i="7" s="1"/>
  <c r="I111" i="7"/>
  <c r="H111" i="7" s="1"/>
  <c r="K111" i="7" s="1"/>
  <c r="E126" i="7" s="1"/>
  <c r="I115" i="7"/>
  <c r="H115" i="7" s="1"/>
  <c r="K115" i="7" s="1"/>
  <c r="E130" i="7" s="1"/>
  <c r="I119" i="7"/>
  <c r="H119" i="7" s="1"/>
  <c r="K119" i="7" s="1"/>
  <c r="E134" i="7" s="1"/>
  <c r="R111" i="7"/>
  <c r="U111" i="7" s="1"/>
  <c r="O126" i="7" s="1"/>
  <c r="I113" i="7"/>
  <c r="H113" i="7" s="1"/>
  <c r="K113" i="7" s="1"/>
  <c r="E128" i="7" s="1"/>
  <c r="I117" i="7"/>
  <c r="H117" i="7" s="1"/>
  <c r="K117" i="7" s="1"/>
  <c r="E132" i="7" s="1"/>
  <c r="I109" i="7"/>
  <c r="H109" i="7" s="1"/>
  <c r="K109" i="7" s="1"/>
  <c r="E124" i="7" s="1"/>
  <c r="R109" i="7"/>
  <c r="U109" i="7" s="1"/>
  <c r="O124" i="7" s="1"/>
  <c r="F132" i="7" l="1"/>
  <c r="G132" i="7" s="1"/>
  <c r="J132" i="7" s="1"/>
  <c r="F128" i="7"/>
  <c r="G128" i="7" s="1"/>
  <c r="J128" i="7" s="1"/>
  <c r="F124" i="7"/>
  <c r="G124" i="7" s="1"/>
  <c r="P124" i="7" l="1"/>
  <c r="Q124" i="7" s="1"/>
  <c r="T124" i="7" s="1"/>
  <c r="J124" i="7"/>
  <c r="P128" i="7"/>
  <c r="Q128" i="7" s="1"/>
  <c r="T128" i="7" s="1"/>
  <c r="R128" i="7" s="1"/>
  <c r="U128" i="7" s="1"/>
  <c r="O143" i="7" s="1"/>
  <c r="P132" i="7"/>
  <c r="Q132" i="7" s="1"/>
  <c r="T132" i="7" s="1"/>
  <c r="Z130" i="7" l="1"/>
  <c r="AA130" i="7" s="1"/>
  <c r="Z126" i="7"/>
  <c r="AA126" i="7" s="1"/>
  <c r="AD126" i="7" l="1"/>
  <c r="AC126" i="7"/>
  <c r="AD130" i="7"/>
  <c r="AC130" i="7"/>
  <c r="S134" i="7" l="1"/>
  <c r="R134" i="7" s="1"/>
  <c r="U134" i="7" s="1"/>
  <c r="O149" i="7" s="1"/>
  <c r="AE130" i="7"/>
  <c r="AF130" i="7" s="1"/>
  <c r="Y145" i="7" s="1"/>
  <c r="AE132" i="7"/>
  <c r="AF132" i="7" s="1"/>
  <c r="Y147" i="7" s="1"/>
  <c r="AE133" i="7"/>
  <c r="AF133" i="7" s="1"/>
  <c r="Y148" i="7" s="1"/>
  <c r="AE131" i="7"/>
  <c r="AF131" i="7" s="1"/>
  <c r="Y146" i="7" s="1"/>
  <c r="AE126" i="7"/>
  <c r="AF126" i="7" s="1"/>
  <c r="Y141" i="7" s="1"/>
  <c r="S133" i="7"/>
  <c r="R133" i="7" s="1"/>
  <c r="U133" i="7" s="1"/>
  <c r="O148" i="7" s="1"/>
  <c r="S131" i="7"/>
  <c r="R131" i="7" s="1"/>
  <c r="U131" i="7" s="1"/>
  <c r="O146" i="7" s="1"/>
  <c r="AE129" i="7"/>
  <c r="AF129" i="7" s="1"/>
  <c r="Y144" i="7" s="1"/>
  <c r="AE127" i="7"/>
  <c r="AF127" i="7" s="1"/>
  <c r="Y142" i="7" s="1"/>
  <c r="AE128" i="7"/>
  <c r="AF128" i="7" s="1"/>
  <c r="Y143" i="7" s="1"/>
  <c r="S127" i="7"/>
  <c r="S132" i="7"/>
  <c r="R132" i="7" s="1"/>
  <c r="U132" i="7" s="1"/>
  <c r="O147" i="7" s="1"/>
  <c r="S135" i="7"/>
  <c r="R135" i="7" s="1"/>
  <c r="U135" i="7" s="1"/>
  <c r="O150" i="7" s="1"/>
  <c r="S130" i="7"/>
  <c r="R130" i="7" s="1"/>
  <c r="U130" i="7" s="1"/>
  <c r="O145" i="7" s="1"/>
  <c r="S129" i="7"/>
  <c r="R129" i="7" s="1"/>
  <c r="U129" i="7" s="1"/>
  <c r="O144" i="7" s="1"/>
  <c r="S126" i="7"/>
  <c r="S128" i="7"/>
  <c r="S124" i="7"/>
  <c r="S125" i="7"/>
  <c r="I127" i="7" l="1"/>
  <c r="H127" i="7" s="1"/>
  <c r="K127" i="7" s="1"/>
  <c r="E142" i="7" s="1"/>
  <c r="I135" i="7"/>
  <c r="H135" i="7" s="1"/>
  <c r="K135" i="7" s="1"/>
  <c r="E150" i="7" s="1"/>
  <c r="I131" i="7"/>
  <c r="H131" i="7" s="1"/>
  <c r="K131" i="7" s="1"/>
  <c r="E146" i="7" s="1"/>
  <c r="R127" i="7"/>
  <c r="U127" i="7" s="1"/>
  <c r="O142" i="7" s="1"/>
  <c r="I133" i="7"/>
  <c r="H133" i="7" s="1"/>
  <c r="K133" i="7" s="1"/>
  <c r="E148" i="7" s="1"/>
  <c r="I129" i="7"/>
  <c r="H129" i="7" s="1"/>
  <c r="K129" i="7" s="1"/>
  <c r="E144" i="7" s="1"/>
  <c r="I125" i="7"/>
  <c r="H125" i="7" s="1"/>
  <c r="K125" i="7" s="1"/>
  <c r="E140" i="7" s="1"/>
  <c r="R125" i="7"/>
  <c r="U125" i="7" s="1"/>
  <c r="O140" i="7" s="1"/>
  <c r="I124" i="7"/>
  <c r="H124" i="7" s="1"/>
  <c r="K124" i="7" s="1"/>
  <c r="E139" i="7" s="1"/>
  <c r="I128" i="7"/>
  <c r="H128" i="7" s="1"/>
  <c r="K128" i="7" s="1"/>
  <c r="E143" i="7" s="1"/>
  <c r="I132" i="7"/>
  <c r="H132" i="7" s="1"/>
  <c r="K132" i="7" s="1"/>
  <c r="E147" i="7" s="1"/>
  <c r="R124" i="7"/>
  <c r="U124" i="7" s="1"/>
  <c r="O139" i="7" s="1"/>
  <c r="I134" i="7"/>
  <c r="H134" i="7" s="1"/>
  <c r="K134" i="7" s="1"/>
  <c r="E149" i="7" s="1"/>
  <c r="I130" i="7"/>
  <c r="H130" i="7" s="1"/>
  <c r="K130" i="7" s="1"/>
  <c r="E145" i="7" s="1"/>
  <c r="I126" i="7"/>
  <c r="H126" i="7" s="1"/>
  <c r="K126" i="7" s="1"/>
  <c r="E141" i="7" s="1"/>
  <c r="R126" i="7"/>
  <c r="U126" i="7" s="1"/>
  <c r="O141" i="7" s="1"/>
  <c r="F139" i="7" l="1"/>
  <c r="G139" i="7" s="1"/>
  <c r="J139" i="7" s="1"/>
  <c r="F147" i="7"/>
  <c r="G147" i="7" s="1"/>
  <c r="J147" i="7" s="1"/>
  <c r="F143" i="7"/>
  <c r="G143" i="7" s="1"/>
  <c r="J143" i="7" s="1"/>
  <c r="P139" i="7" l="1"/>
  <c r="Q139" i="7" s="1"/>
  <c r="P143" i="7"/>
  <c r="Q143" i="7" s="1"/>
  <c r="T143" i="7" s="1"/>
  <c r="R143" i="7" s="1"/>
  <c r="U143" i="7" s="1"/>
  <c r="O158" i="7" s="1"/>
  <c r="P147" i="7"/>
  <c r="Q147" i="7" s="1"/>
  <c r="T147" i="7" s="1"/>
  <c r="T139" i="7" l="1"/>
  <c r="Z141" i="7"/>
  <c r="AA141" i="7" s="1"/>
  <c r="Z145" i="7"/>
  <c r="AA145" i="7" s="1"/>
  <c r="AC145" i="7" l="1"/>
  <c r="AD145" i="7"/>
  <c r="AD141" i="7"/>
  <c r="AC141" i="7"/>
  <c r="S140" i="7" l="1"/>
  <c r="S141" i="7"/>
  <c r="S147" i="7"/>
  <c r="R147" i="7" s="1"/>
  <c r="U147" i="7" s="1"/>
  <c r="O162" i="7" s="1"/>
  <c r="S143" i="7"/>
  <c r="AE142" i="7"/>
  <c r="AF142" i="7" s="1"/>
  <c r="Y157" i="7" s="1"/>
  <c r="S149" i="7"/>
  <c r="R149" i="7" s="1"/>
  <c r="U149" i="7" s="1"/>
  <c r="O164" i="7" s="1"/>
  <c r="S142" i="7"/>
  <c r="S145" i="7"/>
  <c r="R145" i="7" s="1"/>
  <c r="U145" i="7" s="1"/>
  <c r="O160" i="7" s="1"/>
  <c r="S148" i="7"/>
  <c r="R148" i="7" s="1"/>
  <c r="U148" i="7" s="1"/>
  <c r="O163" i="7" s="1"/>
  <c r="S150" i="7"/>
  <c r="R150" i="7" s="1"/>
  <c r="U150" i="7" s="1"/>
  <c r="O165" i="7" s="1"/>
  <c r="S146" i="7"/>
  <c r="R146" i="7" s="1"/>
  <c r="U146" i="7" s="1"/>
  <c r="O161" i="7" s="1"/>
  <c r="S144" i="7"/>
  <c r="R144" i="7" s="1"/>
  <c r="U144" i="7" s="1"/>
  <c r="O159" i="7" s="1"/>
  <c r="AE143" i="7"/>
  <c r="AF143" i="7" s="1"/>
  <c r="Y158" i="7" s="1"/>
  <c r="AE144" i="7"/>
  <c r="AF144" i="7" s="1"/>
  <c r="Y159" i="7" s="1"/>
  <c r="AE141" i="7"/>
  <c r="AF141" i="7" s="1"/>
  <c r="Y156" i="7" s="1"/>
  <c r="S139" i="7"/>
  <c r="AE145" i="7"/>
  <c r="AF145" i="7" s="1"/>
  <c r="Y160" i="7" s="1"/>
  <c r="AE146" i="7"/>
  <c r="AF146" i="7" s="1"/>
  <c r="Y161" i="7" s="1"/>
  <c r="AE148" i="7"/>
  <c r="AF148" i="7" s="1"/>
  <c r="Y163" i="7" s="1"/>
  <c r="AE147" i="7"/>
  <c r="AF147" i="7" s="1"/>
  <c r="Y162" i="7" s="1"/>
  <c r="I150" i="7" l="1"/>
  <c r="H150" i="7" s="1"/>
  <c r="K150" i="7" s="1"/>
  <c r="E165" i="7" s="1"/>
  <c r="I142" i="7"/>
  <c r="H142" i="7" s="1"/>
  <c r="K142" i="7" s="1"/>
  <c r="E157" i="7" s="1"/>
  <c r="I146" i="7"/>
  <c r="H146" i="7" s="1"/>
  <c r="K146" i="7" s="1"/>
  <c r="E161" i="7" s="1"/>
  <c r="R142" i="7"/>
  <c r="U142" i="7" s="1"/>
  <c r="O157" i="7" s="1"/>
  <c r="I145" i="7"/>
  <c r="H145" i="7" s="1"/>
  <c r="K145" i="7" s="1"/>
  <c r="E160" i="7" s="1"/>
  <c r="I141" i="7"/>
  <c r="H141" i="7" s="1"/>
  <c r="K141" i="7" s="1"/>
  <c r="E156" i="7" s="1"/>
  <c r="I149" i="7"/>
  <c r="H149" i="7" s="1"/>
  <c r="K149" i="7" s="1"/>
  <c r="E164" i="7" s="1"/>
  <c r="R141" i="7"/>
  <c r="U141" i="7" s="1"/>
  <c r="O156" i="7" s="1"/>
  <c r="I143" i="7"/>
  <c r="H143" i="7" s="1"/>
  <c r="K143" i="7" s="1"/>
  <c r="E158" i="7" s="1"/>
  <c r="I139" i="7"/>
  <c r="H139" i="7" s="1"/>
  <c r="K139" i="7" s="1"/>
  <c r="E154" i="7" s="1"/>
  <c r="I147" i="7"/>
  <c r="H147" i="7" s="1"/>
  <c r="K147" i="7" s="1"/>
  <c r="E162" i="7" s="1"/>
  <c r="R139" i="7"/>
  <c r="U139" i="7" s="1"/>
  <c r="O154" i="7" s="1"/>
  <c r="I148" i="7"/>
  <c r="H148" i="7" s="1"/>
  <c r="K148" i="7" s="1"/>
  <c r="E163" i="7" s="1"/>
  <c r="I144" i="7"/>
  <c r="H144" i="7" s="1"/>
  <c r="K144" i="7" s="1"/>
  <c r="E159" i="7" s="1"/>
  <c r="I140" i="7"/>
  <c r="H140" i="7" s="1"/>
  <c r="K140" i="7" s="1"/>
  <c r="E155" i="7" s="1"/>
  <c r="R140" i="7"/>
  <c r="U140" i="7" s="1"/>
  <c r="O155" i="7" s="1"/>
  <c r="F154" i="7" l="1"/>
  <c r="G154" i="7" s="1"/>
  <c r="F158" i="7"/>
  <c r="G158" i="7" s="1"/>
  <c r="J158" i="7" s="1"/>
  <c r="F162" i="7"/>
  <c r="G162" i="7" s="1"/>
  <c r="J162" i="7" s="1"/>
  <c r="P154" i="7" l="1"/>
  <c r="Q154" i="7" s="1"/>
  <c r="J154" i="7"/>
  <c r="P158" i="7"/>
  <c r="Q158" i="7" s="1"/>
  <c r="T158" i="7" s="1"/>
  <c r="R158" i="7" s="1"/>
  <c r="U158" i="7" s="1"/>
  <c r="O173" i="7" s="1"/>
  <c r="P162" i="7"/>
  <c r="Q162" i="7" s="1"/>
  <c r="T162" i="7" s="1"/>
  <c r="Z156" i="7" l="1"/>
  <c r="AA156" i="7" s="1"/>
  <c r="T154" i="7"/>
  <c r="Z160" i="7"/>
  <c r="AA160" i="7" s="1"/>
  <c r="AC160" i="7" l="1"/>
  <c r="AD160" i="7"/>
  <c r="AC156" i="7"/>
  <c r="AD156" i="7"/>
  <c r="AE157" i="7" l="1"/>
  <c r="AF157" i="7" s="1"/>
  <c r="Y172" i="7" s="1"/>
  <c r="S162" i="7"/>
  <c r="R162" i="7" s="1"/>
  <c r="U162" i="7" s="1"/>
  <c r="O177" i="7" s="1"/>
  <c r="AE156" i="7"/>
  <c r="AF156" i="7" s="1"/>
  <c r="Y171" i="7" s="1"/>
  <c r="S160" i="7"/>
  <c r="R160" i="7" s="1"/>
  <c r="U160" i="7" s="1"/>
  <c r="O175" i="7" s="1"/>
  <c r="AE158" i="7"/>
  <c r="AF158" i="7" s="1"/>
  <c r="Y173" i="7" s="1"/>
  <c r="AE159" i="7"/>
  <c r="AF159" i="7" s="1"/>
  <c r="Y174" i="7" s="1"/>
  <c r="S163" i="7"/>
  <c r="R163" i="7" s="1"/>
  <c r="U163" i="7" s="1"/>
  <c r="O178" i="7" s="1"/>
  <c r="S158" i="7"/>
  <c r="S165" i="7"/>
  <c r="R165" i="7" s="1"/>
  <c r="U165" i="7" s="1"/>
  <c r="O180" i="7" s="1"/>
  <c r="S159" i="7"/>
  <c r="R159" i="7" s="1"/>
  <c r="U159" i="7" s="1"/>
  <c r="O174" i="7" s="1"/>
  <c r="S164" i="7"/>
  <c r="R164" i="7" s="1"/>
  <c r="U164" i="7" s="1"/>
  <c r="O179" i="7" s="1"/>
  <c r="S154" i="7"/>
  <c r="S157" i="7"/>
  <c r="S161" i="7"/>
  <c r="R161" i="7" s="1"/>
  <c r="U161" i="7" s="1"/>
  <c r="O176" i="7" s="1"/>
  <c r="S155" i="7"/>
  <c r="S156" i="7"/>
  <c r="AE161" i="7"/>
  <c r="AF161" i="7" s="1"/>
  <c r="Y176" i="7" s="1"/>
  <c r="AE163" i="7"/>
  <c r="AF163" i="7" s="1"/>
  <c r="Y178" i="7" s="1"/>
  <c r="AE160" i="7"/>
  <c r="AF160" i="7" s="1"/>
  <c r="Y175" i="7" s="1"/>
  <c r="AE162" i="7"/>
  <c r="AF162" i="7" s="1"/>
  <c r="Y177" i="7" s="1"/>
  <c r="I159" i="7" l="1"/>
  <c r="H159" i="7" s="1"/>
  <c r="K159" i="7" s="1"/>
  <c r="E174" i="7" s="1"/>
  <c r="I163" i="7"/>
  <c r="H163" i="7" s="1"/>
  <c r="K163" i="7" s="1"/>
  <c r="E178" i="7" s="1"/>
  <c r="I155" i="7"/>
  <c r="H155" i="7" s="1"/>
  <c r="K155" i="7" s="1"/>
  <c r="E170" i="7" s="1"/>
  <c r="R155" i="7"/>
  <c r="U155" i="7" s="1"/>
  <c r="O170" i="7" s="1"/>
  <c r="I160" i="7"/>
  <c r="H160" i="7" s="1"/>
  <c r="K160" i="7" s="1"/>
  <c r="E175" i="7" s="1"/>
  <c r="I164" i="7"/>
  <c r="H164" i="7" s="1"/>
  <c r="K164" i="7" s="1"/>
  <c r="E179" i="7" s="1"/>
  <c r="I156" i="7"/>
  <c r="H156" i="7" s="1"/>
  <c r="K156" i="7" s="1"/>
  <c r="E171" i="7" s="1"/>
  <c r="R156" i="7"/>
  <c r="U156" i="7" s="1"/>
  <c r="O171" i="7" s="1"/>
  <c r="I157" i="7"/>
  <c r="H157" i="7" s="1"/>
  <c r="K157" i="7" s="1"/>
  <c r="E172" i="7" s="1"/>
  <c r="I161" i="7"/>
  <c r="H161" i="7" s="1"/>
  <c r="K161" i="7" s="1"/>
  <c r="E176" i="7" s="1"/>
  <c r="I165" i="7"/>
  <c r="H165" i="7" s="1"/>
  <c r="K165" i="7" s="1"/>
  <c r="E180" i="7" s="1"/>
  <c r="R157" i="7"/>
  <c r="U157" i="7" s="1"/>
  <c r="O172" i="7" s="1"/>
  <c r="I158" i="7"/>
  <c r="H158" i="7" s="1"/>
  <c r="K158" i="7" s="1"/>
  <c r="E173" i="7" s="1"/>
  <c r="I154" i="7"/>
  <c r="H154" i="7" s="1"/>
  <c r="K154" i="7" s="1"/>
  <c r="E169" i="7" s="1"/>
  <c r="I162" i="7"/>
  <c r="H162" i="7" s="1"/>
  <c r="K162" i="7" s="1"/>
  <c r="E177" i="7" s="1"/>
  <c r="R154" i="7"/>
  <c r="U154" i="7" s="1"/>
  <c r="O169" i="7" s="1"/>
  <c r="F173" i="7" l="1"/>
  <c r="G173" i="7" s="1"/>
  <c r="J173" i="7" s="1"/>
  <c r="F169" i="7"/>
  <c r="G169" i="7" s="1"/>
  <c r="J169" i="7" s="1"/>
  <c r="F177" i="7"/>
  <c r="G177" i="7" s="1"/>
  <c r="J177" i="7" s="1"/>
  <c r="P169" i="7" l="1"/>
  <c r="Q169" i="7" s="1"/>
  <c r="P177" i="7"/>
  <c r="Q177" i="7" s="1"/>
  <c r="T177" i="7" s="1"/>
  <c r="P173" i="7"/>
  <c r="Q173" i="7" s="1"/>
  <c r="T173" i="7" s="1"/>
  <c r="R173" i="7" s="1"/>
  <c r="U173" i="7" s="1"/>
  <c r="O188" i="7" s="1"/>
  <c r="T169" i="7" l="1"/>
  <c r="Z175" i="7"/>
  <c r="AA175" i="7" s="1"/>
  <c r="Z171" i="7"/>
  <c r="AA171" i="7" s="1"/>
  <c r="AD171" i="7" l="1"/>
  <c r="AC171" i="7"/>
  <c r="AD175" i="7"/>
  <c r="AC175" i="7"/>
  <c r="AE177" i="7" l="1"/>
  <c r="AF177" i="7" s="1"/>
  <c r="Y192" i="7" s="1"/>
  <c r="AE175" i="7"/>
  <c r="AF175" i="7" s="1"/>
  <c r="Y190" i="7" s="1"/>
  <c r="AE178" i="7"/>
  <c r="AF178" i="7" s="1"/>
  <c r="Y193" i="7" s="1"/>
  <c r="AE176" i="7"/>
  <c r="AF176" i="7" s="1"/>
  <c r="Y191" i="7" s="1"/>
  <c r="AE174" i="7"/>
  <c r="AF174" i="7" s="1"/>
  <c r="Y189" i="7" s="1"/>
  <c r="AE173" i="7"/>
  <c r="AF173" i="7" s="1"/>
  <c r="Y188" i="7" s="1"/>
  <c r="S170" i="7"/>
  <c r="S169" i="7"/>
  <c r="S172" i="7"/>
  <c r="AE171" i="7"/>
  <c r="AF171" i="7" s="1"/>
  <c r="Y186" i="7" s="1"/>
  <c r="S177" i="7"/>
  <c r="R177" i="7" s="1"/>
  <c r="U177" i="7" s="1"/>
  <c r="O192" i="7" s="1"/>
  <c r="S175" i="7"/>
  <c r="R175" i="7" s="1"/>
  <c r="U175" i="7" s="1"/>
  <c r="O190" i="7" s="1"/>
  <c r="S174" i="7"/>
  <c r="R174" i="7" s="1"/>
  <c r="U174" i="7" s="1"/>
  <c r="O189" i="7" s="1"/>
  <c r="S180" i="7"/>
  <c r="R180" i="7" s="1"/>
  <c r="U180" i="7" s="1"/>
  <c r="O195" i="7" s="1"/>
  <c r="S178" i="7"/>
  <c r="R178" i="7" s="1"/>
  <c r="U178" i="7" s="1"/>
  <c r="O193" i="7" s="1"/>
  <c r="S179" i="7"/>
  <c r="R179" i="7" s="1"/>
  <c r="U179" i="7" s="1"/>
  <c r="O194" i="7" s="1"/>
  <c r="AE172" i="7"/>
  <c r="AF172" i="7" s="1"/>
  <c r="Y187" i="7" s="1"/>
  <c r="S171" i="7"/>
  <c r="S176" i="7"/>
  <c r="R176" i="7" s="1"/>
  <c r="U176" i="7" s="1"/>
  <c r="O191" i="7" s="1"/>
  <c r="S173" i="7"/>
  <c r="I177" i="7" l="1"/>
  <c r="H177" i="7" s="1"/>
  <c r="K177" i="7" s="1"/>
  <c r="E192" i="7" s="1"/>
  <c r="I169" i="7"/>
  <c r="H169" i="7" s="1"/>
  <c r="K169" i="7" s="1"/>
  <c r="E184" i="7" s="1"/>
  <c r="I173" i="7"/>
  <c r="H173" i="7" s="1"/>
  <c r="K173" i="7" s="1"/>
  <c r="E188" i="7" s="1"/>
  <c r="R169" i="7"/>
  <c r="U169" i="7" s="1"/>
  <c r="O184" i="7" s="1"/>
  <c r="I178" i="7"/>
  <c r="H178" i="7" s="1"/>
  <c r="K178" i="7" s="1"/>
  <c r="E193" i="7" s="1"/>
  <c r="I170" i="7"/>
  <c r="H170" i="7" s="1"/>
  <c r="K170" i="7" s="1"/>
  <c r="E185" i="7" s="1"/>
  <c r="I174" i="7"/>
  <c r="H174" i="7" s="1"/>
  <c r="K174" i="7" s="1"/>
  <c r="E189" i="7" s="1"/>
  <c r="R170" i="7"/>
  <c r="U170" i="7" s="1"/>
  <c r="O185" i="7" s="1"/>
  <c r="I175" i="7"/>
  <c r="H175" i="7" s="1"/>
  <c r="K175" i="7" s="1"/>
  <c r="E190" i="7" s="1"/>
  <c r="I179" i="7"/>
  <c r="H179" i="7" s="1"/>
  <c r="K179" i="7" s="1"/>
  <c r="E194" i="7" s="1"/>
  <c r="I171" i="7"/>
  <c r="H171" i="7" s="1"/>
  <c r="K171" i="7" s="1"/>
  <c r="E186" i="7" s="1"/>
  <c r="R171" i="7"/>
  <c r="U171" i="7" s="1"/>
  <c r="O186" i="7" s="1"/>
  <c r="I180" i="7"/>
  <c r="H180" i="7" s="1"/>
  <c r="K180" i="7" s="1"/>
  <c r="E195" i="7" s="1"/>
  <c r="I176" i="7"/>
  <c r="H176" i="7" s="1"/>
  <c r="K176" i="7" s="1"/>
  <c r="E191" i="7" s="1"/>
  <c r="I172" i="7"/>
  <c r="H172" i="7" s="1"/>
  <c r="K172" i="7" s="1"/>
  <c r="E187" i="7" s="1"/>
  <c r="R172" i="7"/>
  <c r="U172" i="7" s="1"/>
  <c r="O187" i="7" s="1"/>
  <c r="F188" i="7" l="1"/>
  <c r="G188" i="7" s="1"/>
  <c r="J188" i="7" s="1"/>
  <c r="F192" i="7"/>
  <c r="G192" i="7" s="1"/>
  <c r="J192" i="7" s="1"/>
  <c r="F184" i="7"/>
  <c r="G184" i="7" s="1"/>
  <c r="J184" i="7" l="1"/>
  <c r="P188" i="7"/>
  <c r="Q188" i="7" s="1"/>
  <c r="T188" i="7" s="1"/>
  <c r="R188" i="7" s="1"/>
  <c r="U188" i="7" s="1"/>
  <c r="O203" i="7" s="1"/>
  <c r="P192" i="7"/>
  <c r="Q192" i="7" s="1"/>
  <c r="T192" i="7" s="1"/>
  <c r="P184" i="7"/>
  <c r="Q184" i="7" s="1"/>
  <c r="T184" i="7" l="1"/>
  <c r="Z190" i="7"/>
  <c r="AA190" i="7" s="1"/>
  <c r="Z186" i="7"/>
  <c r="AA186" i="7" s="1"/>
  <c r="AD186" i="7" l="1"/>
  <c r="AC186" i="7"/>
  <c r="AD190" i="7"/>
  <c r="AC190" i="7"/>
  <c r="AE193" i="7" l="1"/>
  <c r="AF193" i="7" s="1"/>
  <c r="Y208" i="7" s="1"/>
  <c r="AE192" i="7"/>
  <c r="AF192" i="7" s="1"/>
  <c r="Y207" i="7" s="1"/>
  <c r="AE190" i="7"/>
  <c r="AF190" i="7" s="1"/>
  <c r="Y205" i="7" s="1"/>
  <c r="AE191" i="7"/>
  <c r="AF191" i="7" s="1"/>
  <c r="Y206" i="7" s="1"/>
  <c r="AE187" i="7"/>
  <c r="AF187" i="7" s="1"/>
  <c r="Y202" i="7" s="1"/>
  <c r="S190" i="7"/>
  <c r="R190" i="7" s="1"/>
  <c r="U190" i="7" s="1"/>
  <c r="O205" i="7" s="1"/>
  <c r="S188" i="7"/>
  <c r="AE189" i="7"/>
  <c r="AF189" i="7" s="1"/>
  <c r="Y204" i="7" s="1"/>
  <c r="S195" i="7"/>
  <c r="R195" i="7" s="1"/>
  <c r="U195" i="7" s="1"/>
  <c r="O210" i="7" s="1"/>
  <c r="S187" i="7"/>
  <c r="S194" i="7"/>
  <c r="R194" i="7" s="1"/>
  <c r="U194" i="7" s="1"/>
  <c r="O209" i="7" s="1"/>
  <c r="AE186" i="7"/>
  <c r="AF186" i="7" s="1"/>
  <c r="Y201" i="7" s="1"/>
  <c r="S184" i="7"/>
  <c r="S192" i="7"/>
  <c r="R192" i="7" s="1"/>
  <c r="U192" i="7" s="1"/>
  <c r="O207" i="7" s="1"/>
  <c r="S191" i="7"/>
  <c r="R191" i="7" s="1"/>
  <c r="U191" i="7" s="1"/>
  <c r="O206" i="7" s="1"/>
  <c r="S193" i="7"/>
  <c r="R193" i="7" s="1"/>
  <c r="U193" i="7" s="1"/>
  <c r="O208" i="7" s="1"/>
  <c r="S186" i="7"/>
  <c r="S185" i="7"/>
  <c r="S189" i="7"/>
  <c r="R189" i="7" s="1"/>
  <c r="U189" i="7" s="1"/>
  <c r="O204" i="7" s="1"/>
  <c r="AE188" i="7"/>
  <c r="AF188" i="7" s="1"/>
  <c r="Y203" i="7" s="1"/>
  <c r="I187" i="7" l="1"/>
  <c r="H187" i="7" s="1"/>
  <c r="K187" i="7" s="1"/>
  <c r="E202" i="7" s="1"/>
  <c r="I191" i="7"/>
  <c r="H191" i="7" s="1"/>
  <c r="K191" i="7" s="1"/>
  <c r="E206" i="7" s="1"/>
  <c r="I195" i="7"/>
  <c r="H195" i="7" s="1"/>
  <c r="K195" i="7" s="1"/>
  <c r="E210" i="7" s="1"/>
  <c r="R187" i="7"/>
  <c r="U187" i="7" s="1"/>
  <c r="O202" i="7" s="1"/>
  <c r="I188" i="7"/>
  <c r="H188" i="7" s="1"/>
  <c r="K188" i="7" s="1"/>
  <c r="E203" i="7" s="1"/>
  <c r="I192" i="7"/>
  <c r="H192" i="7" s="1"/>
  <c r="K192" i="7" s="1"/>
  <c r="E207" i="7" s="1"/>
  <c r="I184" i="7"/>
  <c r="H184" i="7" s="1"/>
  <c r="K184" i="7" s="1"/>
  <c r="E199" i="7" s="1"/>
  <c r="R184" i="7"/>
  <c r="U184" i="7" s="1"/>
  <c r="O199" i="7" s="1"/>
  <c r="I193" i="7"/>
  <c r="H193" i="7" s="1"/>
  <c r="K193" i="7" s="1"/>
  <c r="E208" i="7" s="1"/>
  <c r="I185" i="7"/>
  <c r="H185" i="7" s="1"/>
  <c r="K185" i="7" s="1"/>
  <c r="E200" i="7" s="1"/>
  <c r="I189" i="7"/>
  <c r="H189" i="7" s="1"/>
  <c r="K189" i="7" s="1"/>
  <c r="E204" i="7" s="1"/>
  <c r="R185" i="7"/>
  <c r="U185" i="7" s="1"/>
  <c r="O200" i="7" s="1"/>
  <c r="I194" i="7"/>
  <c r="H194" i="7" s="1"/>
  <c r="K194" i="7" s="1"/>
  <c r="E209" i="7" s="1"/>
  <c r="I186" i="7"/>
  <c r="H186" i="7" s="1"/>
  <c r="K186" i="7" s="1"/>
  <c r="E201" i="7" s="1"/>
  <c r="I190" i="7"/>
  <c r="H190" i="7" s="1"/>
  <c r="K190" i="7" s="1"/>
  <c r="E205" i="7" s="1"/>
  <c r="R186" i="7"/>
  <c r="U186" i="7" s="1"/>
  <c r="O201" i="7" s="1"/>
  <c r="F203" i="7" l="1"/>
  <c r="G203" i="7" s="1"/>
  <c r="J203" i="7" s="1"/>
  <c r="F199" i="7"/>
  <c r="G199" i="7" s="1"/>
  <c r="F207" i="7"/>
  <c r="G207" i="7" s="1"/>
  <c r="J207" i="7" s="1"/>
  <c r="P207" i="7" l="1"/>
  <c r="Q207" i="7" s="1"/>
  <c r="T207" i="7" s="1"/>
  <c r="J199" i="7"/>
  <c r="P203" i="7"/>
  <c r="Q203" i="7" s="1"/>
  <c r="T203" i="7" s="1"/>
  <c r="R203" i="7" s="1"/>
  <c r="U203" i="7" s="1"/>
  <c r="O218" i="7" s="1"/>
  <c r="P199" i="7"/>
  <c r="Q199" i="7" s="1"/>
  <c r="T199" i="7" l="1"/>
  <c r="Z201" i="7"/>
  <c r="AA201" i="7" s="1"/>
  <c r="Z205" i="7"/>
  <c r="AA205" i="7" s="1"/>
  <c r="AD205" i="7" l="1"/>
  <c r="AC205" i="7"/>
  <c r="AD201" i="7"/>
  <c r="AC201" i="7"/>
  <c r="S205" i="7" l="1"/>
  <c r="R205" i="7" s="1"/>
  <c r="U205" i="7" s="1"/>
  <c r="O220" i="7" s="1"/>
  <c r="S208" i="7"/>
  <c r="R208" i="7" s="1"/>
  <c r="U208" i="7" s="1"/>
  <c r="O223" i="7" s="1"/>
  <c r="AE204" i="7"/>
  <c r="AF204" i="7" s="1"/>
  <c r="Y219" i="7" s="1"/>
  <c r="S203" i="7"/>
  <c r="S199" i="7"/>
  <c r="S202" i="7"/>
  <c r="S210" i="7"/>
  <c r="R210" i="7" s="1"/>
  <c r="U210" i="7" s="1"/>
  <c r="O225" i="7" s="1"/>
  <c r="AE201" i="7"/>
  <c r="AF201" i="7" s="1"/>
  <c r="Y216" i="7" s="1"/>
  <c r="S207" i="7"/>
  <c r="R207" i="7" s="1"/>
  <c r="U207" i="7" s="1"/>
  <c r="O222" i="7" s="1"/>
  <c r="S206" i="7"/>
  <c r="R206" i="7" s="1"/>
  <c r="U206" i="7" s="1"/>
  <c r="O221" i="7" s="1"/>
  <c r="S209" i="7"/>
  <c r="R209" i="7" s="1"/>
  <c r="U209" i="7" s="1"/>
  <c r="O224" i="7" s="1"/>
  <c r="S201" i="7"/>
  <c r="S204" i="7"/>
  <c r="R204" i="7" s="1"/>
  <c r="U204" i="7" s="1"/>
  <c r="O219" i="7" s="1"/>
  <c r="S200" i="7"/>
  <c r="AE203" i="7"/>
  <c r="AF203" i="7" s="1"/>
  <c r="Y218" i="7" s="1"/>
  <c r="AE202" i="7"/>
  <c r="AF202" i="7" s="1"/>
  <c r="Y217" i="7" s="1"/>
  <c r="AE205" i="7"/>
  <c r="AF205" i="7" s="1"/>
  <c r="Y220" i="7" s="1"/>
  <c r="AE208" i="7"/>
  <c r="AF208" i="7" s="1"/>
  <c r="Y223" i="7" s="1"/>
  <c r="AE206" i="7"/>
  <c r="AF206" i="7" s="1"/>
  <c r="Y221" i="7" s="1"/>
  <c r="AE207" i="7"/>
  <c r="AF207" i="7" s="1"/>
  <c r="Y222" i="7" s="1"/>
  <c r="I210" i="7" l="1"/>
  <c r="H210" i="7" s="1"/>
  <c r="K210" i="7" s="1"/>
  <c r="E225" i="7" s="1"/>
  <c r="I202" i="7"/>
  <c r="H202" i="7" s="1"/>
  <c r="K202" i="7" s="1"/>
  <c r="E217" i="7" s="1"/>
  <c r="I206" i="7"/>
  <c r="H206" i="7" s="1"/>
  <c r="K206" i="7" s="1"/>
  <c r="E221" i="7" s="1"/>
  <c r="R202" i="7"/>
  <c r="U202" i="7" s="1"/>
  <c r="O217" i="7" s="1"/>
  <c r="I201" i="7"/>
  <c r="H201" i="7" s="1"/>
  <c r="K201" i="7" s="1"/>
  <c r="E216" i="7" s="1"/>
  <c r="I209" i="7"/>
  <c r="H209" i="7" s="1"/>
  <c r="K209" i="7" s="1"/>
  <c r="E224" i="7" s="1"/>
  <c r="I205" i="7"/>
  <c r="H205" i="7" s="1"/>
  <c r="K205" i="7" s="1"/>
  <c r="E220" i="7" s="1"/>
  <c r="R201" i="7"/>
  <c r="U201" i="7" s="1"/>
  <c r="O216" i="7" s="1"/>
  <c r="I204" i="7"/>
  <c r="H204" i="7" s="1"/>
  <c r="K204" i="7" s="1"/>
  <c r="E219" i="7" s="1"/>
  <c r="I208" i="7"/>
  <c r="H208" i="7" s="1"/>
  <c r="K208" i="7" s="1"/>
  <c r="E223" i="7" s="1"/>
  <c r="I200" i="7"/>
  <c r="H200" i="7" s="1"/>
  <c r="K200" i="7" s="1"/>
  <c r="E215" i="7" s="1"/>
  <c r="R200" i="7"/>
  <c r="U200" i="7" s="1"/>
  <c r="O215" i="7" s="1"/>
  <c r="I203" i="7"/>
  <c r="H203" i="7" s="1"/>
  <c r="K203" i="7" s="1"/>
  <c r="E218" i="7" s="1"/>
  <c r="I207" i="7"/>
  <c r="H207" i="7" s="1"/>
  <c r="K207" i="7" s="1"/>
  <c r="E222" i="7" s="1"/>
  <c r="F222" i="7" s="1"/>
  <c r="G222" i="7" s="1"/>
  <c r="J222" i="7" s="1"/>
  <c r="I199" i="7"/>
  <c r="H199" i="7" s="1"/>
  <c r="K199" i="7" s="1"/>
  <c r="E214" i="7" s="1"/>
  <c r="F214" i="7" s="1"/>
  <c r="G214" i="7" s="1"/>
  <c r="R199" i="7"/>
  <c r="U199" i="7" s="1"/>
  <c r="O214" i="7" s="1"/>
  <c r="F218" i="7" l="1"/>
  <c r="G218" i="7" s="1"/>
  <c r="J218" i="7" s="1"/>
  <c r="J214" i="7"/>
  <c r="P218" i="7"/>
  <c r="Q218" i="7" s="1"/>
  <c r="T218" i="7" s="1"/>
  <c r="R218" i="7" s="1"/>
  <c r="U218" i="7" s="1"/>
  <c r="O233" i="7" s="1"/>
  <c r="P222" i="7"/>
  <c r="Q222" i="7" s="1"/>
  <c r="T222" i="7" s="1"/>
  <c r="P214" i="7"/>
  <c r="Q214" i="7" s="1"/>
  <c r="T214" i="7" l="1"/>
  <c r="Z216" i="7"/>
  <c r="AA216" i="7" s="1"/>
  <c r="Z220" i="7"/>
  <c r="AA220" i="7" s="1"/>
  <c r="AC220" i="7" l="1"/>
  <c r="AD220" i="7"/>
  <c r="AD216" i="7"/>
  <c r="AC216" i="7"/>
  <c r="S218" i="7" l="1"/>
  <c r="S214" i="7"/>
  <c r="S217" i="7"/>
  <c r="S224" i="7"/>
  <c r="R224" i="7" s="1"/>
  <c r="U224" i="7" s="1"/>
  <c r="O239" i="7" s="1"/>
  <c r="S220" i="7"/>
  <c r="R220" i="7" s="1"/>
  <c r="U220" i="7" s="1"/>
  <c r="O235" i="7" s="1"/>
  <c r="AE216" i="7"/>
  <c r="AF216" i="7" s="1"/>
  <c r="Y231" i="7" s="1"/>
  <c r="S219" i="7"/>
  <c r="R219" i="7" s="1"/>
  <c r="U219" i="7" s="1"/>
  <c r="O234" i="7" s="1"/>
  <c r="S216" i="7"/>
  <c r="S222" i="7"/>
  <c r="R222" i="7" s="1"/>
  <c r="U222" i="7" s="1"/>
  <c r="O237" i="7" s="1"/>
  <c r="AE217" i="7"/>
  <c r="AF217" i="7" s="1"/>
  <c r="Y232" i="7" s="1"/>
  <c r="S225" i="7"/>
  <c r="R225" i="7" s="1"/>
  <c r="U225" i="7" s="1"/>
  <c r="O240" i="7" s="1"/>
  <c r="AE218" i="7"/>
  <c r="AF218" i="7" s="1"/>
  <c r="Y233" i="7" s="1"/>
  <c r="S215" i="7"/>
  <c r="S223" i="7"/>
  <c r="R223" i="7" s="1"/>
  <c r="U223" i="7" s="1"/>
  <c r="O238" i="7" s="1"/>
  <c r="S221" i="7"/>
  <c r="R221" i="7" s="1"/>
  <c r="U221" i="7" s="1"/>
  <c r="O236" i="7" s="1"/>
  <c r="AE219" i="7"/>
  <c r="AF219" i="7" s="1"/>
  <c r="Y234" i="7" s="1"/>
  <c r="AE221" i="7"/>
  <c r="AF221" i="7" s="1"/>
  <c r="Y236" i="7" s="1"/>
  <c r="AE220" i="7"/>
  <c r="AF220" i="7" s="1"/>
  <c r="Y235" i="7" s="1"/>
  <c r="AE223" i="7"/>
  <c r="AF223" i="7" s="1"/>
  <c r="Y238" i="7" s="1"/>
  <c r="AE222" i="7"/>
  <c r="AF222" i="7" s="1"/>
  <c r="Y237" i="7" s="1"/>
  <c r="I220" i="7" l="1"/>
  <c r="H220" i="7" s="1"/>
  <c r="K220" i="7" s="1"/>
  <c r="E235" i="7" s="1"/>
  <c r="I216" i="7"/>
  <c r="H216" i="7" s="1"/>
  <c r="K216" i="7" s="1"/>
  <c r="E231" i="7" s="1"/>
  <c r="I224" i="7"/>
  <c r="H224" i="7" s="1"/>
  <c r="K224" i="7" s="1"/>
  <c r="E239" i="7" s="1"/>
  <c r="R216" i="7"/>
  <c r="U216" i="7" s="1"/>
  <c r="O231" i="7" s="1"/>
  <c r="I215" i="7"/>
  <c r="H215" i="7" s="1"/>
  <c r="K215" i="7" s="1"/>
  <c r="E230" i="7" s="1"/>
  <c r="I219" i="7"/>
  <c r="H219" i="7" s="1"/>
  <c r="K219" i="7" s="1"/>
  <c r="E234" i="7" s="1"/>
  <c r="I223" i="7"/>
  <c r="H223" i="7" s="1"/>
  <c r="K223" i="7" s="1"/>
  <c r="E238" i="7" s="1"/>
  <c r="R215" i="7"/>
  <c r="U215" i="7" s="1"/>
  <c r="O230" i="7" s="1"/>
  <c r="I218" i="7"/>
  <c r="H218" i="7" s="1"/>
  <c r="K218" i="7" s="1"/>
  <c r="E233" i="7" s="1"/>
  <c r="I214" i="7"/>
  <c r="H214" i="7" s="1"/>
  <c r="K214" i="7" s="1"/>
  <c r="E229" i="7" s="1"/>
  <c r="I222" i="7"/>
  <c r="H222" i="7" s="1"/>
  <c r="K222" i="7" s="1"/>
  <c r="E237" i="7" s="1"/>
  <c r="R214" i="7"/>
  <c r="U214" i="7" s="1"/>
  <c r="O229" i="7" s="1"/>
  <c r="I221" i="7"/>
  <c r="H221" i="7" s="1"/>
  <c r="K221" i="7" s="1"/>
  <c r="E236" i="7" s="1"/>
  <c r="I225" i="7"/>
  <c r="H225" i="7" s="1"/>
  <c r="K225" i="7" s="1"/>
  <c r="E240" i="7" s="1"/>
  <c r="I217" i="7"/>
  <c r="H217" i="7" s="1"/>
  <c r="K217" i="7" s="1"/>
  <c r="E232" i="7" s="1"/>
  <c r="R217" i="7"/>
  <c r="U217" i="7" s="1"/>
  <c r="O232" i="7" s="1"/>
  <c r="F237" i="7" l="1"/>
  <c r="G237" i="7" s="1"/>
  <c r="J237" i="7" s="1"/>
  <c r="F229" i="7"/>
  <c r="G229" i="7" s="1"/>
  <c r="F233" i="7"/>
  <c r="G233" i="7" s="1"/>
  <c r="J233" i="7" s="1"/>
  <c r="J229" i="7" l="1"/>
  <c r="P233" i="7"/>
  <c r="Q233" i="7" s="1"/>
  <c r="T233" i="7" s="1"/>
  <c r="R233" i="7" s="1"/>
  <c r="U233" i="7" s="1"/>
  <c r="O248" i="7" s="1"/>
  <c r="P237" i="7"/>
  <c r="Q237" i="7" s="1"/>
  <c r="T237" i="7" s="1"/>
  <c r="P229" i="7"/>
  <c r="Q229" i="7" s="1"/>
  <c r="T229" i="7" l="1"/>
  <c r="Z231" i="7"/>
  <c r="AA231" i="7" s="1"/>
  <c r="Z235" i="7"/>
  <c r="AA235" i="7" s="1"/>
  <c r="AD235" i="7" l="1"/>
  <c r="AC235" i="7"/>
  <c r="AD231" i="7"/>
  <c r="AC231" i="7"/>
  <c r="S239" i="7" l="1"/>
  <c r="R239" i="7" s="1"/>
  <c r="U239" i="7" s="1"/>
  <c r="O254" i="7" s="1"/>
  <c r="AE232" i="7"/>
  <c r="AF232" i="7" s="1"/>
  <c r="Y247" i="7" s="1"/>
  <c r="S231" i="7"/>
  <c r="AE231" i="7"/>
  <c r="AF231" i="7" s="1"/>
  <c r="Y246" i="7" s="1"/>
  <c r="S237" i="7"/>
  <c r="R237" i="7" s="1"/>
  <c r="U237" i="7" s="1"/>
  <c r="O252" i="7" s="1"/>
  <c r="S233" i="7"/>
  <c r="S236" i="7"/>
  <c r="R236" i="7" s="1"/>
  <c r="U236" i="7" s="1"/>
  <c r="O251" i="7" s="1"/>
  <c r="S230" i="7"/>
  <c r="AE233" i="7"/>
  <c r="AF233" i="7" s="1"/>
  <c r="Y248" i="7" s="1"/>
  <c r="S240" i="7"/>
  <c r="R240" i="7" s="1"/>
  <c r="U240" i="7" s="1"/>
  <c r="O255" i="7" s="1"/>
  <c r="S235" i="7"/>
  <c r="R235" i="7" s="1"/>
  <c r="U235" i="7" s="1"/>
  <c r="O250" i="7" s="1"/>
  <c r="S234" i="7"/>
  <c r="R234" i="7" s="1"/>
  <c r="U234" i="7" s="1"/>
  <c r="O249" i="7" s="1"/>
  <c r="AE234" i="7"/>
  <c r="AF234" i="7" s="1"/>
  <c r="Y249" i="7" s="1"/>
  <c r="S229" i="7"/>
  <c r="S232" i="7"/>
  <c r="S238" i="7"/>
  <c r="R238" i="7" s="1"/>
  <c r="U238" i="7" s="1"/>
  <c r="O253" i="7" s="1"/>
  <c r="AE236" i="7"/>
  <c r="AF236" i="7" s="1"/>
  <c r="Y251" i="7" s="1"/>
  <c r="AE237" i="7"/>
  <c r="AF237" i="7" s="1"/>
  <c r="Y252" i="7" s="1"/>
  <c r="AE235" i="7"/>
  <c r="AF235" i="7" s="1"/>
  <c r="Y250" i="7" s="1"/>
  <c r="AE238" i="7"/>
  <c r="AF238" i="7" s="1"/>
  <c r="Y253" i="7" s="1"/>
  <c r="I236" i="7" l="1"/>
  <c r="H236" i="7" s="1"/>
  <c r="K236" i="7" s="1"/>
  <c r="E251" i="7" s="1"/>
  <c r="I240" i="7"/>
  <c r="H240" i="7" s="1"/>
  <c r="K240" i="7" s="1"/>
  <c r="E255" i="7" s="1"/>
  <c r="I232" i="7"/>
  <c r="H232" i="7" s="1"/>
  <c r="K232" i="7" s="1"/>
  <c r="E247" i="7" s="1"/>
  <c r="R232" i="7"/>
  <c r="U232" i="7" s="1"/>
  <c r="O247" i="7" s="1"/>
  <c r="I229" i="7"/>
  <c r="H229" i="7" s="1"/>
  <c r="K229" i="7" s="1"/>
  <c r="E244" i="7" s="1"/>
  <c r="I233" i="7"/>
  <c r="H233" i="7" s="1"/>
  <c r="K233" i="7" s="1"/>
  <c r="E248" i="7" s="1"/>
  <c r="I237" i="7"/>
  <c r="H237" i="7" s="1"/>
  <c r="K237" i="7" s="1"/>
  <c r="E252" i="7" s="1"/>
  <c r="R229" i="7"/>
  <c r="U229" i="7" s="1"/>
  <c r="O244" i="7" s="1"/>
  <c r="I230" i="7"/>
  <c r="H230" i="7" s="1"/>
  <c r="K230" i="7" s="1"/>
  <c r="E245" i="7" s="1"/>
  <c r="I234" i="7"/>
  <c r="H234" i="7" s="1"/>
  <c r="K234" i="7" s="1"/>
  <c r="E249" i="7" s="1"/>
  <c r="I238" i="7"/>
  <c r="H238" i="7" s="1"/>
  <c r="K238" i="7" s="1"/>
  <c r="E253" i="7" s="1"/>
  <c r="R230" i="7"/>
  <c r="U230" i="7" s="1"/>
  <c r="O245" i="7" s="1"/>
  <c r="I239" i="7"/>
  <c r="H239" i="7" s="1"/>
  <c r="K239" i="7" s="1"/>
  <c r="E254" i="7" s="1"/>
  <c r="I235" i="7"/>
  <c r="H235" i="7" s="1"/>
  <c r="K235" i="7" s="1"/>
  <c r="E250" i="7" s="1"/>
  <c r="I231" i="7"/>
  <c r="H231" i="7" s="1"/>
  <c r="K231" i="7" s="1"/>
  <c r="E246" i="7" s="1"/>
  <c r="R231" i="7"/>
  <c r="U231" i="7" s="1"/>
  <c r="O246" i="7" s="1"/>
  <c r="F244" i="7" l="1"/>
  <c r="G244" i="7" s="1"/>
  <c r="J244" i="7" s="1"/>
  <c r="F252" i="7"/>
  <c r="G252" i="7" s="1"/>
  <c r="J252" i="7" s="1"/>
  <c r="F248" i="7"/>
  <c r="G248" i="7" s="1"/>
  <c r="J248" i="7" s="1"/>
  <c r="P244" i="7" l="1"/>
  <c r="Q244" i="7" s="1"/>
  <c r="P248" i="7"/>
  <c r="Q248" i="7" s="1"/>
  <c r="T248" i="7" s="1"/>
  <c r="R248" i="7" s="1"/>
  <c r="U248" i="7" s="1"/>
  <c r="O263" i="7" s="1"/>
  <c r="P252" i="7"/>
  <c r="Q252" i="7" s="1"/>
  <c r="T252" i="7" s="1"/>
  <c r="T244" i="7" l="1"/>
  <c r="Z246" i="7"/>
  <c r="AA246" i="7" s="1"/>
  <c r="Z250" i="7"/>
  <c r="AA250" i="7" s="1"/>
  <c r="AD250" i="7" l="1"/>
  <c r="AC250" i="7"/>
  <c r="AC246" i="7"/>
  <c r="AD246" i="7"/>
  <c r="S253" i="7" l="1"/>
  <c r="R253" i="7" s="1"/>
  <c r="U253" i="7" s="1"/>
  <c r="O268" i="7" s="1"/>
  <c r="S252" i="7"/>
  <c r="R252" i="7" s="1"/>
  <c r="U252" i="7" s="1"/>
  <c r="O267" i="7" s="1"/>
  <c r="AE248" i="7"/>
  <c r="AF248" i="7" s="1"/>
  <c r="Y263" i="7" s="1"/>
  <c r="AE247" i="7"/>
  <c r="AF247" i="7" s="1"/>
  <c r="Y262" i="7" s="1"/>
  <c r="S251" i="7"/>
  <c r="R251" i="7" s="1"/>
  <c r="U251" i="7" s="1"/>
  <c r="O266" i="7" s="1"/>
  <c r="S245" i="7"/>
  <c r="S254" i="7"/>
  <c r="R254" i="7" s="1"/>
  <c r="U254" i="7" s="1"/>
  <c r="O269" i="7" s="1"/>
  <c r="S250" i="7"/>
  <c r="R250" i="7" s="1"/>
  <c r="U250" i="7" s="1"/>
  <c r="O265" i="7" s="1"/>
  <c r="S246" i="7"/>
  <c r="S248" i="7"/>
  <c r="AE249" i="7"/>
  <c r="AF249" i="7" s="1"/>
  <c r="Y264" i="7" s="1"/>
  <c r="S244" i="7"/>
  <c r="S247" i="7"/>
  <c r="S255" i="7"/>
  <c r="R255" i="7" s="1"/>
  <c r="U255" i="7" s="1"/>
  <c r="O270" i="7" s="1"/>
  <c r="S249" i="7"/>
  <c r="R249" i="7" s="1"/>
  <c r="U249" i="7" s="1"/>
  <c r="O264" i="7" s="1"/>
  <c r="AE246" i="7"/>
  <c r="AF246" i="7" s="1"/>
  <c r="Y261" i="7" s="1"/>
  <c r="AE251" i="7"/>
  <c r="AF251" i="7" s="1"/>
  <c r="Y266" i="7" s="1"/>
  <c r="AE253" i="7"/>
  <c r="AF253" i="7" s="1"/>
  <c r="Y268" i="7" s="1"/>
  <c r="AE252" i="7"/>
  <c r="AF252" i="7" s="1"/>
  <c r="Y267" i="7" s="1"/>
  <c r="AE250" i="7"/>
  <c r="AF250" i="7" s="1"/>
  <c r="Y265" i="7" s="1"/>
  <c r="I249" i="7" l="1"/>
  <c r="H249" i="7" s="1"/>
  <c r="K249" i="7" s="1"/>
  <c r="E264" i="7" s="1"/>
  <c r="I253" i="7"/>
  <c r="H253" i="7" s="1"/>
  <c r="K253" i="7" s="1"/>
  <c r="E268" i="7" s="1"/>
  <c r="I245" i="7"/>
  <c r="H245" i="7" s="1"/>
  <c r="K245" i="7" s="1"/>
  <c r="E260" i="7" s="1"/>
  <c r="R245" i="7"/>
  <c r="U245" i="7" s="1"/>
  <c r="O260" i="7" s="1"/>
  <c r="I251" i="7"/>
  <c r="H251" i="7" s="1"/>
  <c r="K251" i="7" s="1"/>
  <c r="E266" i="7" s="1"/>
  <c r="I247" i="7"/>
  <c r="H247" i="7" s="1"/>
  <c r="K247" i="7" s="1"/>
  <c r="E262" i="7" s="1"/>
  <c r="I255" i="7"/>
  <c r="H255" i="7" s="1"/>
  <c r="K255" i="7" s="1"/>
  <c r="E270" i="7" s="1"/>
  <c r="R247" i="7"/>
  <c r="U247" i="7" s="1"/>
  <c r="O262" i="7" s="1"/>
  <c r="I248" i="7"/>
  <c r="H248" i="7" s="1"/>
  <c r="K248" i="7" s="1"/>
  <c r="E263" i="7" s="1"/>
  <c r="I244" i="7"/>
  <c r="H244" i="7" s="1"/>
  <c r="K244" i="7" s="1"/>
  <c r="E259" i="7" s="1"/>
  <c r="I252" i="7"/>
  <c r="H252" i="7" s="1"/>
  <c r="K252" i="7" s="1"/>
  <c r="E267" i="7" s="1"/>
  <c r="R244" i="7"/>
  <c r="U244" i="7" s="1"/>
  <c r="O259" i="7" s="1"/>
  <c r="I254" i="7"/>
  <c r="H254" i="7" s="1"/>
  <c r="K254" i="7" s="1"/>
  <c r="E269" i="7" s="1"/>
  <c r="I246" i="7"/>
  <c r="H246" i="7" s="1"/>
  <c r="K246" i="7" s="1"/>
  <c r="E261" i="7" s="1"/>
  <c r="I250" i="7"/>
  <c r="H250" i="7" s="1"/>
  <c r="K250" i="7" s="1"/>
  <c r="E265" i="7" s="1"/>
  <c r="R246" i="7"/>
  <c r="U246" i="7" s="1"/>
  <c r="O261" i="7" s="1"/>
  <c r="F259" i="7" l="1"/>
  <c r="G259" i="7" s="1"/>
  <c r="F263" i="7"/>
  <c r="G263" i="7" s="1"/>
  <c r="J263" i="7" s="1"/>
  <c r="F267" i="7"/>
  <c r="G267" i="7" s="1"/>
  <c r="J267" i="7" s="1"/>
  <c r="J259" i="7"/>
  <c r="P259" i="7" l="1"/>
  <c r="Q259" i="7" s="1"/>
  <c r="P263" i="7"/>
  <c r="Q263" i="7" s="1"/>
  <c r="T263" i="7" s="1"/>
  <c r="R263" i="7" s="1"/>
  <c r="U263" i="7" s="1"/>
  <c r="P267" i="7"/>
  <c r="Q267" i="7" s="1"/>
  <c r="T267" i="7" s="1"/>
  <c r="T259" i="7" l="1"/>
  <c r="Z261" i="7"/>
  <c r="AA261" i="7" s="1"/>
  <c r="Z265" i="7"/>
  <c r="AA265" i="7" s="1"/>
  <c r="AC265" i="7" l="1"/>
  <c r="AD265" i="7"/>
  <c r="AC261" i="7"/>
  <c r="AD261" i="7"/>
  <c r="AE264" i="7" l="1"/>
  <c r="AF264" i="7" s="1"/>
  <c r="AE262" i="7"/>
  <c r="AF262" i="7" s="1"/>
  <c r="S262" i="7"/>
  <c r="S270" i="7"/>
  <c r="R270" i="7" s="1"/>
  <c r="U270" i="7" s="1"/>
  <c r="S259" i="7"/>
  <c r="S269" i="7"/>
  <c r="R269" i="7" s="1"/>
  <c r="U269" i="7" s="1"/>
  <c r="AE263" i="7"/>
  <c r="AF263" i="7" s="1"/>
  <c r="AE261" i="7"/>
  <c r="AF261" i="7" s="1"/>
  <c r="S261" i="7"/>
  <c r="S260" i="7"/>
  <c r="S266" i="7"/>
  <c r="R266" i="7" s="1"/>
  <c r="U266" i="7" s="1"/>
  <c r="S268" i="7"/>
  <c r="R268" i="7" s="1"/>
  <c r="U268" i="7" s="1"/>
  <c r="S263" i="7"/>
  <c r="S264" i="7"/>
  <c r="R264" i="7" s="1"/>
  <c r="U264" i="7" s="1"/>
  <c r="S265" i="7"/>
  <c r="R265" i="7" s="1"/>
  <c r="U265" i="7" s="1"/>
  <c r="S267" i="7"/>
  <c r="R267" i="7" s="1"/>
  <c r="U267" i="7" s="1"/>
  <c r="AE268" i="7"/>
  <c r="AF268" i="7" s="1"/>
  <c r="AE267" i="7"/>
  <c r="AF267" i="7" s="1"/>
  <c r="AE266" i="7"/>
  <c r="AF266" i="7" s="1"/>
  <c r="AE265" i="7"/>
  <c r="AF265" i="7" s="1"/>
  <c r="I263" i="7" l="1"/>
  <c r="H263" i="7" s="1"/>
  <c r="K263" i="7" s="1"/>
  <c r="I267" i="7"/>
  <c r="H267" i="7" s="1"/>
  <c r="K267" i="7" s="1"/>
  <c r="I259" i="7"/>
  <c r="H259" i="7" s="1"/>
  <c r="K259" i="7" s="1"/>
  <c r="R259" i="7"/>
  <c r="U259" i="7" s="1"/>
  <c r="I270" i="7"/>
  <c r="H270" i="7" s="1"/>
  <c r="K270" i="7" s="1"/>
  <c r="I266" i="7"/>
  <c r="H266" i="7" s="1"/>
  <c r="K266" i="7" s="1"/>
  <c r="I262" i="7"/>
  <c r="H262" i="7" s="1"/>
  <c r="K262" i="7" s="1"/>
  <c r="R262" i="7"/>
  <c r="U262" i="7" s="1"/>
  <c r="I260" i="7"/>
  <c r="H260" i="7" s="1"/>
  <c r="K260" i="7" s="1"/>
  <c r="I264" i="7"/>
  <c r="H264" i="7" s="1"/>
  <c r="K264" i="7" s="1"/>
  <c r="I268" i="7"/>
  <c r="H268" i="7" s="1"/>
  <c r="K268" i="7" s="1"/>
  <c r="R260" i="7"/>
  <c r="U260" i="7" s="1"/>
  <c r="I269" i="7"/>
  <c r="H269" i="7" s="1"/>
  <c r="K269" i="7" s="1"/>
  <c r="I261" i="7"/>
  <c r="H261" i="7" s="1"/>
  <c r="K261" i="7" s="1"/>
  <c r="I265" i="7"/>
  <c r="H265" i="7" s="1"/>
  <c r="K265" i="7" s="1"/>
  <c r="R261" i="7"/>
  <c r="U261" i="7" s="1"/>
</calcChain>
</file>

<file path=xl/sharedStrings.xml><?xml version="1.0" encoding="utf-8"?>
<sst xmlns="http://schemas.openxmlformats.org/spreadsheetml/2006/main" count="1295" uniqueCount="39">
  <si>
    <t>Weight</t>
  </si>
  <si>
    <t>x1</t>
  </si>
  <si>
    <t>Layer1_0</t>
  </si>
  <si>
    <t>Layer1_1</t>
  </si>
  <si>
    <t>Lyaer2_0</t>
  </si>
  <si>
    <t>Layer2_1</t>
  </si>
  <si>
    <t>Liner</t>
  </si>
  <si>
    <t>Sign</t>
  </si>
  <si>
    <t>Layer3_0</t>
  </si>
  <si>
    <t>x2</t>
  </si>
  <si>
    <t>L1_1</t>
  </si>
  <si>
    <t>L2_1</t>
  </si>
  <si>
    <t>L1_2</t>
  </si>
  <si>
    <t>w1</t>
  </si>
  <si>
    <t>w2</t>
  </si>
  <si>
    <t>b</t>
  </si>
  <si>
    <t>0.286935,0.269065,0.304805</t>
  </si>
  <si>
    <t>0.430241,0.384142,0.384142</t>
  </si>
  <si>
    <t>x3</t>
  </si>
  <si>
    <t>w3</t>
  </si>
  <si>
    <t>w0</t>
  </si>
  <si>
    <t>L1_3</t>
  </si>
  <si>
    <t>Z</t>
  </si>
  <si>
    <t>A</t>
  </si>
  <si>
    <t>Delta W</t>
  </si>
  <si>
    <t>L2_2</t>
  </si>
  <si>
    <t>L2_3</t>
  </si>
  <si>
    <t>L3_1</t>
  </si>
  <si>
    <t>L3_2</t>
  </si>
  <si>
    <t>x0</t>
  </si>
  <si>
    <t xml:space="preserve">  </t>
  </si>
  <si>
    <t>Expected</t>
  </si>
  <si>
    <t>Cost导</t>
  </si>
  <si>
    <t>A导数</t>
  </si>
  <si>
    <t>Rate</t>
  </si>
  <si>
    <t>after w</t>
  </si>
  <si>
    <t>A导</t>
  </si>
  <si>
    <t>Y2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</si>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</sst>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000"/>
    <numFmt numFmtId="166" formatCode="0.00000000"/>
    <numFmt numFmtId="167" formatCode="0.000000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vertical="center"/>
    </xf>
    <xf numFmtId="0" fontId="1" fillId="0" borderId="0" xfId="0" applyFont="1"/>
    <xf numFmtId="167" fontId="1" fillId="0" borderId="0" xfId="0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27" sqref="C27"/>
    </sheetView>
  </sheetViews>
  <sheetFormatPr defaultRowHeight="14.4" x14ac:dyDescent="0.3"/>
  <cols>
    <col min="3" max="3" width="41.33203125" customWidth="1"/>
  </cols>
  <sheetData>
    <row r="1" spans="1:3" x14ac:dyDescent="0.3">
      <c r="A1" t="s">
        <v>0</v>
      </c>
      <c r="B1">
        <v>0.27800000000000002</v>
      </c>
    </row>
    <row r="2" spans="1:3" x14ac:dyDescent="0.3">
      <c r="A2" t="s">
        <v>1</v>
      </c>
      <c r="B2">
        <v>-1</v>
      </c>
    </row>
    <row r="3" spans="1:3" x14ac:dyDescent="0.3">
      <c r="A3" t="s">
        <v>9</v>
      </c>
      <c r="B3">
        <v>3</v>
      </c>
    </row>
    <row r="4" spans="1:3" x14ac:dyDescent="0.3">
      <c r="B4" t="s">
        <v>6</v>
      </c>
      <c r="C4" t="s">
        <v>7</v>
      </c>
    </row>
    <row r="5" spans="1:3" x14ac:dyDescent="0.3">
      <c r="A5" t="s">
        <v>2</v>
      </c>
      <c r="B5">
        <f>B2</f>
        <v>-1</v>
      </c>
      <c r="C5">
        <f>B5</f>
        <v>-1</v>
      </c>
    </row>
    <row r="6" spans="1:3" x14ac:dyDescent="0.3">
      <c r="A6" t="s">
        <v>3</v>
      </c>
      <c r="B6">
        <f>B3</f>
        <v>3</v>
      </c>
      <c r="C6">
        <f>B6</f>
        <v>3</v>
      </c>
    </row>
    <row r="8" spans="1:3" x14ac:dyDescent="0.3">
      <c r="A8" t="s">
        <v>4</v>
      </c>
      <c r="B8">
        <f>1*$B$1+$C$5*$B$1+$C$6*$B$1</f>
        <v>0.83400000000000007</v>
      </c>
      <c r="C8">
        <f>1/(1+EXP(-B8))</f>
        <v>0.69720004389389556</v>
      </c>
    </row>
    <row r="9" spans="1:3" x14ac:dyDescent="0.3">
      <c r="A9" t="s">
        <v>5</v>
      </c>
      <c r="B9">
        <f>1*$B$1+$C$5*$B$1+$C$6*$B$1</f>
        <v>0.83400000000000007</v>
      </c>
      <c r="C9">
        <f>1/(1+EXP(-B9))</f>
        <v>0.69720004389389556</v>
      </c>
    </row>
    <row r="11" spans="1:3" x14ac:dyDescent="0.3">
      <c r="A11" t="s">
        <v>8</v>
      </c>
      <c r="B11">
        <f>B1+C8*B1+C9*B1</f>
        <v>0.66564322440500601</v>
      </c>
      <c r="C11">
        <f>1/(1+EXP(-B11))</f>
        <v>0.6605269188895474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2A61-23DB-4DB9-B1A0-40342710C8BA}">
  <dimension ref="A1:C20"/>
  <sheetViews>
    <sheetView workbookViewId="0">
      <selection activeCell="C5" sqref="C5"/>
    </sheetView>
  </sheetViews>
  <sheetFormatPr defaultRowHeight="14.4" x14ac:dyDescent="0.3"/>
  <cols>
    <col min="3" max="3" width="41.33203125" customWidth="1"/>
  </cols>
  <sheetData>
    <row r="1" spans="1:3" x14ac:dyDescent="0.3">
      <c r="A1" t="s">
        <v>1</v>
      </c>
      <c r="B1">
        <v>-1</v>
      </c>
    </row>
    <row r="2" spans="1:3" x14ac:dyDescent="0.3">
      <c r="A2" t="s">
        <v>9</v>
      </c>
      <c r="B2">
        <v>3</v>
      </c>
    </row>
    <row r="4" spans="1:3" x14ac:dyDescent="0.3">
      <c r="B4" t="s">
        <v>6</v>
      </c>
      <c r="C4" t="s">
        <v>7</v>
      </c>
    </row>
    <row r="5" spans="1:3" x14ac:dyDescent="0.3">
      <c r="A5" t="s">
        <v>10</v>
      </c>
      <c r="B5">
        <f>1*B6+$B$1*B7+$B$2*B8</f>
        <v>0.93228500000000003</v>
      </c>
      <c r="C5">
        <f>1/(1+EXP(-B5))</f>
        <v>0.71753863242557947</v>
      </c>
    </row>
    <row r="6" spans="1:3" x14ac:dyDescent="0.3">
      <c r="A6" s="1" t="s">
        <v>15</v>
      </c>
      <c r="B6">
        <v>0.286935</v>
      </c>
      <c r="C6" t="s">
        <v>30</v>
      </c>
    </row>
    <row r="7" spans="1:3" x14ac:dyDescent="0.3">
      <c r="A7" s="1" t="s">
        <v>13</v>
      </c>
      <c r="B7">
        <v>0.269065</v>
      </c>
    </row>
    <row r="8" spans="1:3" x14ac:dyDescent="0.3">
      <c r="A8" s="1" t="s">
        <v>14</v>
      </c>
      <c r="B8">
        <v>0.30480499999999999</v>
      </c>
    </row>
    <row r="9" spans="1:3" x14ac:dyDescent="0.3">
      <c r="A9" t="s">
        <v>12</v>
      </c>
      <c r="B9">
        <f>1*B10+$B$1*B11+$B$2*B12</f>
        <v>0.93228500000000003</v>
      </c>
      <c r="C9">
        <f>1/(1+EXP(-B9))</f>
        <v>0.71753863242557947</v>
      </c>
    </row>
    <row r="10" spans="1:3" x14ac:dyDescent="0.3">
      <c r="A10" s="1" t="s">
        <v>15</v>
      </c>
      <c r="B10">
        <v>0.286935</v>
      </c>
    </row>
    <row r="11" spans="1:3" x14ac:dyDescent="0.3">
      <c r="A11" s="1" t="s">
        <v>13</v>
      </c>
      <c r="B11">
        <v>0.269065</v>
      </c>
    </row>
    <row r="12" spans="1:3" x14ac:dyDescent="0.3">
      <c r="A12" s="1" t="s">
        <v>14</v>
      </c>
      <c r="B12">
        <v>0.30480499999999999</v>
      </c>
    </row>
    <row r="13" spans="1:3" x14ac:dyDescent="0.3">
      <c r="A13" t="s">
        <v>11</v>
      </c>
      <c r="B13">
        <f>B14+C5*B15+C9*B16</f>
        <v>0.98151445067445386</v>
      </c>
      <c r="C13">
        <f>1/(1+EXP(-B13))</f>
        <v>0.72740861308078208</v>
      </c>
    </row>
    <row r="14" spans="1:3" x14ac:dyDescent="0.3">
      <c r="A14" s="1" t="s">
        <v>15</v>
      </c>
      <c r="B14">
        <v>0.43024099999999998</v>
      </c>
    </row>
    <row r="15" spans="1:3" x14ac:dyDescent="0.3">
      <c r="A15" s="1" t="s">
        <v>13</v>
      </c>
      <c r="B15">
        <v>0.38414199999999998</v>
      </c>
    </row>
    <row r="16" spans="1:3" x14ac:dyDescent="0.3">
      <c r="A16" s="1" t="s">
        <v>14</v>
      </c>
      <c r="B16">
        <v>0.38414199999999998</v>
      </c>
    </row>
    <row r="18" spans="3:3" x14ac:dyDescent="0.3">
      <c r="C18" t="s">
        <v>16</v>
      </c>
    </row>
    <row r="19" spans="3:3" x14ac:dyDescent="0.3">
      <c r="C19" t="s">
        <v>16</v>
      </c>
    </row>
    <row r="20" spans="3:3" x14ac:dyDescent="0.3">
      <c r="C2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B1F2-541D-4482-A38C-FEDBA09D28C2}">
  <dimension ref="A1:AF24"/>
  <sheetViews>
    <sheetView topLeftCell="P1" workbookViewId="0">
      <selection activeCell="S7" sqref="S7"/>
    </sheetView>
  </sheetViews>
  <sheetFormatPr defaultRowHeight="14.4" x14ac:dyDescent="0.3"/>
  <cols>
    <col min="1" max="1" width="3.88671875" customWidth="1"/>
    <col min="2" max="2" width="4.44140625" customWidth="1"/>
    <col min="3" max="3" width="6.44140625" customWidth="1"/>
    <col min="4" max="4" width="5.21875" customWidth="1"/>
    <col min="5" max="5" width="6.21875" customWidth="1"/>
    <col min="6" max="6" width="11.109375" customWidth="1"/>
    <col min="7" max="7" width="23.77734375" customWidth="1"/>
    <col min="8" max="8" width="22.109375" customWidth="1"/>
    <col min="9" max="9" width="26.6640625" customWidth="1"/>
    <col min="10" max="10" width="13" customWidth="1"/>
    <col min="11" max="11" width="19.88671875" customWidth="1"/>
    <col min="12" max="12" width="3.77734375" customWidth="1"/>
    <col min="13" max="13" width="7" customWidth="1"/>
    <col min="14" max="14" width="5.21875" customWidth="1"/>
    <col min="15" max="15" width="6.5546875" customWidth="1"/>
    <col min="16" max="16" width="13.21875" customWidth="1"/>
    <col min="17" max="17" width="16.44140625" customWidth="1"/>
    <col min="18" max="18" width="19.44140625" bestFit="1" customWidth="1"/>
    <col min="19" max="19" width="19.5546875" customWidth="1"/>
    <col min="20" max="20" width="18.77734375" bestFit="1" customWidth="1"/>
    <col min="21" max="21" width="25.44140625" customWidth="1"/>
    <col min="22" max="22" width="3.6640625" customWidth="1"/>
    <col min="23" max="23" width="5.33203125" customWidth="1"/>
    <col min="24" max="24" width="4.6640625" customWidth="1"/>
    <col min="25" max="25" width="5.21875" customWidth="1"/>
    <col min="26" max="26" width="24.109375" customWidth="1"/>
    <col min="27" max="27" width="24.44140625" customWidth="1"/>
    <col min="28" max="28" width="5.6640625" customWidth="1"/>
    <col min="29" max="30" width="19" customWidth="1"/>
    <col min="31" max="31" width="10.77734375" customWidth="1"/>
    <col min="32" max="32" width="21.21875" customWidth="1"/>
  </cols>
  <sheetData>
    <row r="1" spans="1:32" x14ac:dyDescent="0.3">
      <c r="L1" s="2"/>
      <c r="M1" t="s">
        <v>34</v>
      </c>
      <c r="N1" s="6">
        <v>0.1</v>
      </c>
      <c r="V1" s="2"/>
    </row>
    <row r="2" spans="1:32" x14ac:dyDescent="0.3">
      <c r="L2" s="2"/>
      <c r="V2" s="2"/>
    </row>
    <row r="3" spans="1:32" x14ac:dyDescent="0.3">
      <c r="F3" t="s">
        <v>22</v>
      </c>
      <c r="G3" t="s">
        <v>23</v>
      </c>
      <c r="H3" t="s">
        <v>24</v>
      </c>
      <c r="I3" t="s">
        <v>32</v>
      </c>
      <c r="J3" t="s">
        <v>36</v>
      </c>
      <c r="K3" t="s">
        <v>35</v>
      </c>
      <c r="L3" s="2"/>
      <c r="P3" t="s">
        <v>22</v>
      </c>
      <c r="Q3" t="s">
        <v>23</v>
      </c>
      <c r="R3" t="s">
        <v>24</v>
      </c>
      <c r="S3" t="s">
        <v>32</v>
      </c>
      <c r="T3" t="s">
        <v>36</v>
      </c>
      <c r="U3" t="s">
        <v>35</v>
      </c>
      <c r="V3" s="2"/>
    </row>
    <row r="4" spans="1:32" x14ac:dyDescent="0.3">
      <c r="C4" s="8" t="s">
        <v>10</v>
      </c>
      <c r="D4" s="1" t="s">
        <v>20</v>
      </c>
      <c r="E4" s="6">
        <v>-0.72</v>
      </c>
      <c r="F4" s="9">
        <f>$B$6*E4+$B$7*E5+$B$8*E6+$B$9*E7</f>
        <v>2.6500000000000004</v>
      </c>
      <c r="G4" s="10">
        <f>1/(1+EXP(-F4))</f>
        <v>0.93401099050878122</v>
      </c>
      <c r="H4" s="4">
        <f>$N$1*$J$4*I4</f>
        <v>-5.0851551395437303E-5</v>
      </c>
      <c r="I4" s="5">
        <f>S4*$T$4+S8*$T$8+S12*$T$12</f>
        <v>-8.2505065021130034E-3</v>
      </c>
      <c r="J4" s="10">
        <f>G4*(1-G4)</f>
        <v>6.1634460117586616E-2</v>
      </c>
      <c r="K4" s="4">
        <f>E4-H4</f>
        <v>-0.71994914844860458</v>
      </c>
      <c r="L4" s="2"/>
      <c r="M4" s="8" t="s">
        <v>11</v>
      </c>
      <c r="N4" s="1" t="s">
        <v>20</v>
      </c>
      <c r="O4" s="6">
        <v>0.73</v>
      </c>
      <c r="P4" s="11">
        <f>O4+$G$4*O5+$G$8*O6+$G$12*O7</f>
        <v>-0.37182565933684897</v>
      </c>
      <c r="Q4" s="11">
        <f>1/(1+EXP(-P4))</f>
        <v>0.40809995167657909</v>
      </c>
      <c r="R4" s="4">
        <f>$N$1*$T$4*S4</f>
        <v>-3.259921761175042E-4</v>
      </c>
      <c r="S4" s="5">
        <f>$AC$6*$AD$6+$AC$10*$AD$10</f>
        <v>-1.3495601885111317E-2</v>
      </c>
      <c r="T4" s="10">
        <f>Q4*(1-Q4)</f>
        <v>0.24155438111815289</v>
      </c>
      <c r="U4" s="4">
        <f>O4-R4</f>
        <v>0.73032599217611749</v>
      </c>
      <c r="V4" s="2"/>
    </row>
    <row r="5" spans="1:32" x14ac:dyDescent="0.3">
      <c r="C5" s="8"/>
      <c r="D5" s="1" t="s">
        <v>13</v>
      </c>
      <c r="E5" s="6">
        <v>0.34</v>
      </c>
      <c r="F5" s="9"/>
      <c r="G5" s="10"/>
      <c r="H5" s="4">
        <f>$N$1*$J$4*I5*B7</f>
        <v>1.8673826891630772E-5</v>
      </c>
      <c r="I5" s="5">
        <f>E5*(S5*$T$4+S9*$T$8+S13*$T$12)</f>
        <v>6.0595409957367105E-4</v>
      </c>
      <c r="J5" s="10"/>
      <c r="K5" s="12">
        <f t="shared" ref="K5:K15" si="0">E5-H5</f>
        <v>0.33998132617310839</v>
      </c>
      <c r="L5" s="2"/>
      <c r="M5" s="8"/>
      <c r="N5" s="1" t="s">
        <v>13</v>
      </c>
      <c r="O5" s="6">
        <v>1.39</v>
      </c>
      <c r="P5" s="11"/>
      <c r="Q5" s="11"/>
      <c r="R5" s="4">
        <f>$N$1*$T$4*S5*G4</f>
        <v>-4.2322758268593621E-4</v>
      </c>
      <c r="S5" s="5">
        <f>$AC$6*$AD$6*O5+$AC$10*$AD$10*O5</f>
        <v>-1.875888662030473E-2</v>
      </c>
      <c r="T5" s="10"/>
      <c r="U5" s="4">
        <f t="shared" ref="U5:U15" si="1">O5-R5</f>
        <v>1.3904232275826858</v>
      </c>
      <c r="V5" s="2"/>
      <c r="Z5" t="s">
        <v>22</v>
      </c>
      <c r="AA5" t="s">
        <v>23</v>
      </c>
      <c r="AB5" t="s">
        <v>31</v>
      </c>
      <c r="AC5" t="s">
        <v>32</v>
      </c>
      <c r="AD5" t="s">
        <v>33</v>
      </c>
      <c r="AE5" t="s">
        <v>24</v>
      </c>
      <c r="AF5" t="s">
        <v>35</v>
      </c>
    </row>
    <row r="6" spans="1:32" x14ac:dyDescent="0.3">
      <c r="A6" t="s">
        <v>29</v>
      </c>
      <c r="B6" s="6">
        <v>1</v>
      </c>
      <c r="C6" s="8"/>
      <c r="D6" s="1" t="s">
        <v>14</v>
      </c>
      <c r="E6" s="6">
        <v>0.78</v>
      </c>
      <c r="F6" s="9"/>
      <c r="G6" s="10"/>
      <c r="H6" s="4">
        <f t="shared" ref="H6:H7" si="2">$N$1*$J$4*I6*B8</f>
        <v>-2.0216055412658595E-4</v>
      </c>
      <c r="I6" s="5">
        <f>E6*(S6*$T$4+S10*$T$8+S14*$T$12)</f>
        <v>-5.466653820522447E-3</v>
      </c>
      <c r="J6" s="10"/>
      <c r="K6" s="4">
        <f t="shared" si="0"/>
        <v>0.78020216055412661</v>
      </c>
      <c r="L6" s="2"/>
      <c r="M6" s="8"/>
      <c r="N6" s="1" t="s">
        <v>14</v>
      </c>
      <c r="O6" s="6">
        <v>0.13</v>
      </c>
      <c r="P6" s="11"/>
      <c r="Q6" s="11"/>
      <c r="R6" s="4">
        <f>$N$1*$T$4*S6*G8</f>
        <v>-4.2346077682801229E-5</v>
      </c>
      <c r="S6" s="5">
        <f>$AC$6*$AD$6*O6+$AC$10*$AD$10*O6</f>
        <v>-1.7544282450644715E-3</v>
      </c>
      <c r="T6" s="10"/>
      <c r="U6" s="4">
        <f t="shared" si="1"/>
        <v>0.13004234607768281</v>
      </c>
      <c r="V6" s="2"/>
      <c r="W6" s="8" t="s">
        <v>27</v>
      </c>
      <c r="X6" s="1" t="s">
        <v>20</v>
      </c>
      <c r="Y6" s="6">
        <v>1.1499999999999999</v>
      </c>
      <c r="Z6" s="10">
        <f>Y6+$Q$4*Y7+$Q$8*Y8+$Q$12*Y9</f>
        <v>2.295307177936718</v>
      </c>
      <c r="AA6" s="10">
        <f>1/(1+EXP(-Z6))</f>
        <v>0.90848763502520791</v>
      </c>
      <c r="AB6" s="8">
        <v>1</v>
      </c>
      <c r="AC6" s="10">
        <f>2*(AA6-AB6)</f>
        <v>-0.18302472994958419</v>
      </c>
      <c r="AD6" s="10">
        <f>AA6*(1-AA6)</f>
        <v>8.3137852031512541E-2</v>
      </c>
      <c r="AE6" s="4">
        <f>$N$1*$AC$6*$AD$6</f>
        <v>-1.5216282916656072E-3</v>
      </c>
      <c r="AF6" s="4">
        <f>Y6-AE6</f>
        <v>1.1515216282916656</v>
      </c>
    </row>
    <row r="7" spans="1:32" x14ac:dyDescent="0.3">
      <c r="A7" t="s">
        <v>1</v>
      </c>
      <c r="B7" s="6">
        <v>5</v>
      </c>
      <c r="C7" s="8"/>
      <c r="D7" s="1" t="s">
        <v>19</v>
      </c>
      <c r="E7" s="6">
        <v>-0.43</v>
      </c>
      <c r="F7" s="9"/>
      <c r="G7" s="10"/>
      <c r="H7" s="4">
        <f t="shared" si="2"/>
        <v>-3.0555219621829867E-4</v>
      </c>
      <c r="I7" s="5">
        <f>E7*(S7*$T$4+S11*$T$8+S15*$T$12)</f>
        <v>-7.0821280274370683E-3</v>
      </c>
      <c r="J7" s="10"/>
      <c r="K7" s="4">
        <f t="shared" si="0"/>
        <v>-0.42969444780378169</v>
      </c>
      <c r="L7" s="2"/>
      <c r="M7" s="8"/>
      <c r="N7" s="1" t="s">
        <v>19</v>
      </c>
      <c r="O7" s="6">
        <v>-2.5299999999999998</v>
      </c>
      <c r="P7" s="11"/>
      <c r="Q7" s="11"/>
      <c r="R7" s="4">
        <f>$N$1*$T$4*S7*G12</f>
        <v>8.2476020475806056E-4</v>
      </c>
      <c r="S7" s="5">
        <f>$AC$6*$AD$6*O7+$AC$10*$AD$10*O7</f>
        <v>3.4143872769331625E-2</v>
      </c>
      <c r="T7" s="10"/>
      <c r="U7" s="12">
        <f>O7-R7</f>
        <v>-2.5308247602047578</v>
      </c>
      <c r="V7" s="2"/>
      <c r="W7" s="8"/>
      <c r="X7" s="1" t="s">
        <v>13</v>
      </c>
      <c r="Y7" s="6">
        <v>1.84</v>
      </c>
      <c r="Z7" s="10"/>
      <c r="AA7" s="10"/>
      <c r="AB7" s="8"/>
      <c r="AC7" s="10"/>
      <c r="AD7" s="10"/>
      <c r="AE7" s="4">
        <f>$N$1*$AC$6*$AD$6*Q4</f>
        <v>-6.2097643229844983E-4</v>
      </c>
      <c r="AF7" s="4">
        <f t="shared" ref="AF7:AF13" si="3">Y7-AE7</f>
        <v>1.8406209764322985</v>
      </c>
    </row>
    <row r="8" spans="1:32" x14ac:dyDescent="0.3">
      <c r="A8" t="s">
        <v>9</v>
      </c>
      <c r="B8" s="6">
        <v>6</v>
      </c>
      <c r="C8" s="8" t="s">
        <v>12</v>
      </c>
      <c r="D8" s="1" t="s">
        <v>20</v>
      </c>
      <c r="E8" s="6">
        <v>0.32</v>
      </c>
      <c r="F8" s="9">
        <f>$B$6*E8+$B$7*E9+$B$8*E10+$B$9*E11</f>
        <v>7.160000000000001</v>
      </c>
      <c r="G8" s="10">
        <f>1/(1+EXP(-F8))</f>
        <v>0.99922354879172925</v>
      </c>
      <c r="H8" s="4">
        <f>$N$1*$J$8*I8</f>
        <v>-6.4011417061027651E-7</v>
      </c>
      <c r="I8" s="5">
        <f>S4*$T$4+S8*$T$8+S12*$T$12</f>
        <v>-8.2505065021130034E-3</v>
      </c>
      <c r="J8" s="10">
        <f>G8*(1-G8)</f>
        <v>7.7584833179192021E-4</v>
      </c>
      <c r="K8" s="4">
        <f t="shared" si="0"/>
        <v>0.32000064011417062</v>
      </c>
      <c r="L8" s="2"/>
      <c r="M8" s="8" t="s">
        <v>25</v>
      </c>
      <c r="N8" s="1" t="s">
        <v>20</v>
      </c>
      <c r="O8" s="6">
        <v>0.77</v>
      </c>
      <c r="P8" s="11">
        <f>O8+$G$4*O9+$G$8*O10+$G$12*O11</f>
        <v>-1.1017532626557949</v>
      </c>
      <c r="Q8" s="11">
        <f>1/(1+EXP(-P8))</f>
        <v>0.24941152995339277</v>
      </c>
      <c r="R8" s="4">
        <f>$N$1*$T$8*$S$8</f>
        <v>-2.5264498012368214E-4</v>
      </c>
      <c r="S8" s="5">
        <f>$AC$6*$AD$6+$AC$10*$AD$10</f>
        <v>-1.3495601885111317E-2</v>
      </c>
      <c r="T8" s="10">
        <f>Q8*(1-Q8)</f>
        <v>0.18720541867970064</v>
      </c>
      <c r="U8" s="4">
        <f t="shared" si="1"/>
        <v>0.77025264498012369</v>
      </c>
      <c r="V8" s="2"/>
      <c r="W8" s="8"/>
      <c r="X8" s="1" t="s">
        <v>14</v>
      </c>
      <c r="Y8" s="6">
        <v>0.82</v>
      </c>
      <c r="Z8" s="10"/>
      <c r="AA8" s="10"/>
      <c r="AB8" s="8"/>
      <c r="AC8" s="10"/>
      <c r="AD8" s="10"/>
      <c r="AE8" s="4">
        <f>$N$1*$AC$6*$AD$6*Q8</f>
        <v>-3.7951164024468644E-4</v>
      </c>
      <c r="AF8" s="4">
        <f t="shared" si="3"/>
        <v>0.82037951164024459</v>
      </c>
    </row>
    <row r="9" spans="1:32" x14ac:dyDescent="0.3">
      <c r="A9" t="s">
        <v>18</v>
      </c>
      <c r="B9" s="6">
        <v>7</v>
      </c>
      <c r="C9" s="8"/>
      <c r="D9" s="1" t="s">
        <v>13</v>
      </c>
      <c r="E9" s="6">
        <v>0.92</v>
      </c>
      <c r="F9" s="9"/>
      <c r="G9" s="10"/>
      <c r="H9" s="4">
        <f>$N$1*$J$8*I9*B7</f>
        <v>6.3605617516613407E-7</v>
      </c>
      <c r="I9" s="5">
        <f>E9*(S5*$T$4+S9*$T$8+S13*$T$12)</f>
        <v>1.6396405047287568E-3</v>
      </c>
      <c r="J9" s="10"/>
      <c r="K9" s="12">
        <f t="shared" si="0"/>
        <v>0.91999936394382487</v>
      </c>
      <c r="L9" s="2"/>
      <c r="M9" s="8"/>
      <c r="N9" s="1" t="s">
        <v>13</v>
      </c>
      <c r="O9" s="6">
        <v>0.31</v>
      </c>
      <c r="P9" s="11"/>
      <c r="Q9" s="11"/>
      <c r="R9" s="4">
        <f>$N$1*$T$8*S9*G4</f>
        <v>-7.3151688321041432E-5</v>
      </c>
      <c r="S9" s="5">
        <f>$AC$6*$AD$6*O9+$AC$10*$AD$10*O9</f>
        <v>-4.1836365843845088E-3</v>
      </c>
      <c r="T9" s="10"/>
      <c r="U9" s="4">
        <f t="shared" si="1"/>
        <v>0.31007315168832106</v>
      </c>
      <c r="V9" s="2"/>
      <c r="W9" s="8"/>
      <c r="X9" s="1" t="s">
        <v>19</v>
      </c>
      <c r="Y9" s="6">
        <v>0.79</v>
      </c>
      <c r="Z9" s="10"/>
      <c r="AA9" s="10"/>
      <c r="AB9" s="8"/>
      <c r="AC9" s="10"/>
      <c r="AD9" s="10"/>
      <c r="AE9" s="4">
        <f>$N$1*$AC$6*$AD$6*Q12</f>
        <v>-3.6574129641318376E-4</v>
      </c>
      <c r="AF9" s="4">
        <f t="shared" si="3"/>
        <v>0.79036574129641324</v>
      </c>
    </row>
    <row r="10" spans="1:32" x14ac:dyDescent="0.3">
      <c r="C10" s="8"/>
      <c r="D10" s="1" t="s">
        <v>14</v>
      </c>
      <c r="E10" s="6">
        <v>0.49</v>
      </c>
      <c r="F10" s="9"/>
      <c r="G10" s="10"/>
      <c r="H10" s="4">
        <f t="shared" ref="H10:H11" si="4">$N$1*$J$8*I10*B8</f>
        <v>-1.5986416777667471E-6</v>
      </c>
      <c r="I10" s="5">
        <f>E10*(S6*$T$4+S10*$T$8+S14*$T$12)</f>
        <v>-3.4341799641743574E-3</v>
      </c>
      <c r="J10" s="10"/>
      <c r="K10" s="4">
        <f t="shared" si="0"/>
        <v>0.49000159864167775</v>
      </c>
      <c r="L10" s="2"/>
      <c r="M10" s="8"/>
      <c r="N10" s="1" t="s">
        <v>14</v>
      </c>
      <c r="O10" s="6">
        <v>1.67</v>
      </c>
      <c r="P10" s="11"/>
      <c r="Q10" s="11"/>
      <c r="R10" s="4">
        <f>$N$1*$T$8*S10*G8</f>
        <v>-4.2158951875141459E-4</v>
      </c>
      <c r="S10" s="5">
        <f t="shared" ref="S10:S11" si="5">$AC$6*$AD$6*O10+$AC$10*$AD$10*O10</f>
        <v>-2.25376551481359E-2</v>
      </c>
      <c r="T10" s="10"/>
      <c r="U10" s="4">
        <f t="shared" si="1"/>
        <v>1.6704215895187513</v>
      </c>
      <c r="V10" s="2"/>
      <c r="W10" s="8" t="s">
        <v>28</v>
      </c>
      <c r="X10" s="1" t="s">
        <v>20</v>
      </c>
      <c r="Y10" s="6">
        <v>-2.54</v>
      </c>
      <c r="Z10" s="10">
        <f>Y10+$Q$4*Y11+$Q$8*Y12+$Q$12*Y13</f>
        <v>-3.4837451559835886</v>
      </c>
      <c r="AA10" s="10">
        <f>1/(1+EXP(-Z10))</f>
        <v>2.9778285720800386E-2</v>
      </c>
      <c r="AB10" s="8">
        <v>0</v>
      </c>
      <c r="AC10" s="10">
        <f>2*(AA10-AB10)</f>
        <v>5.9556571441600772E-2</v>
      </c>
      <c r="AD10" s="10">
        <f>AA10*(1-AA10)</f>
        <v>2.8891539420330761E-2</v>
      </c>
      <c r="AE10" s="4">
        <f>$N$1*$AC$10*$AD$10</f>
        <v>1.7206810315447541E-4</v>
      </c>
      <c r="AF10" s="4">
        <f>Y10-AE10</f>
        <v>-2.5401720681031543</v>
      </c>
    </row>
    <row r="11" spans="1:32" x14ac:dyDescent="0.3">
      <c r="C11" s="8"/>
      <c r="D11" s="1" t="s">
        <v>19</v>
      </c>
      <c r="E11" s="6">
        <v>-0.1</v>
      </c>
      <c r="F11" s="9"/>
      <c r="G11" s="10"/>
      <c r="H11" s="4">
        <f t="shared" si="4"/>
        <v>-8.9447908161318547E-7</v>
      </c>
      <c r="I11" s="5">
        <f>E11*(S7*$T$4+S11*$T$8+S15*$T$12)</f>
        <v>-1.6470065180086207E-3</v>
      </c>
      <c r="J11" s="10"/>
      <c r="K11" s="4">
        <f t="shared" si="0"/>
        <v>-9.9999105520918397E-2</v>
      </c>
      <c r="L11" s="2"/>
      <c r="M11" s="8"/>
      <c r="N11" s="1" t="s">
        <v>19</v>
      </c>
      <c r="O11" s="6">
        <v>-3.83</v>
      </c>
      <c r="P11" s="11"/>
      <c r="Q11" s="11"/>
      <c r="R11" s="4">
        <f>$N$1*$T$8*S11*G12</f>
        <v>9.6763027291256638E-4</v>
      </c>
      <c r="S11" s="5">
        <f t="shared" si="5"/>
        <v>5.1688155219976342E-2</v>
      </c>
      <c r="T11" s="10"/>
      <c r="U11" s="12">
        <f t="shared" si="1"/>
        <v>-3.8309676302729128</v>
      </c>
      <c r="V11" s="2"/>
      <c r="W11" s="8"/>
      <c r="X11" s="1" t="s">
        <v>13</v>
      </c>
      <c r="Y11" s="6">
        <v>-1.56</v>
      </c>
      <c r="Z11" s="10"/>
      <c r="AA11" s="10"/>
      <c r="AB11" s="8"/>
      <c r="AC11" s="10"/>
      <c r="AD11" s="10"/>
      <c r="AE11" s="4">
        <f>$N$1*$AC$10*$AD$10*Q4</f>
        <v>7.0220984582422037E-5</v>
      </c>
      <c r="AF11" s="4">
        <f t="shared" si="3"/>
        <v>-1.5600702209845825</v>
      </c>
    </row>
    <row r="12" spans="1:32" x14ac:dyDescent="0.3">
      <c r="C12" s="8" t="s">
        <v>21</v>
      </c>
      <c r="D12" s="1" t="s">
        <v>20</v>
      </c>
      <c r="E12" s="6">
        <v>0.38</v>
      </c>
      <c r="F12" s="9">
        <f>$B$6*E12+$B$7*E13+$B$8*E14+$B$9*E15</f>
        <v>20.729999999999997</v>
      </c>
      <c r="G12" s="10">
        <f>1/(1+EXP(-F12))</f>
        <v>0.99999999900671144</v>
      </c>
      <c r="H12" s="4">
        <f>$N$1*$J$12*I12</f>
        <v>-8.1951337353388349E-13</v>
      </c>
      <c r="I12" s="5">
        <f>S4*$T$4+S8*$T$8+S12*$T$12</f>
        <v>-8.2505065021130034E-3</v>
      </c>
      <c r="J12" s="10">
        <f>G12*(1-G12)</f>
        <v>9.9328856152528485E-10</v>
      </c>
      <c r="K12" s="4">
        <f>E12-H12</f>
        <v>0.38000000000081952</v>
      </c>
      <c r="L12" s="2"/>
      <c r="M12" s="8" t="s">
        <v>26</v>
      </c>
      <c r="N12" s="1" t="s">
        <v>20</v>
      </c>
      <c r="O12" s="6">
        <v>-0.01</v>
      </c>
      <c r="P12" s="11">
        <f>O12+$G$4*O13+$G$8*O14+$G$12*O15</f>
        <v>-1.15069704641127</v>
      </c>
      <c r="Q12" s="11">
        <f>1/(1+EXP(-P12))</f>
        <v>0.24036178770889929</v>
      </c>
      <c r="R12" s="4">
        <f>$N$1*$T$12*$S$12</f>
        <v>-2.4641349397011401E-4</v>
      </c>
      <c r="S12" s="5">
        <f>$AC$6*$AD$6+$AC$10*$AD$10</f>
        <v>-1.3495601885111317E-2</v>
      </c>
      <c r="T12" s="10">
        <f>Q12*(1-Q12)</f>
        <v>0.18258799871828132</v>
      </c>
      <c r="U12" s="4">
        <f t="shared" si="1"/>
        <v>-9.7535865060298862E-3</v>
      </c>
      <c r="V12" s="2"/>
      <c r="W12" s="8"/>
      <c r="X12" s="1" t="s">
        <v>14</v>
      </c>
      <c r="Y12" s="6">
        <v>-0.47</v>
      </c>
      <c r="Z12" s="10"/>
      <c r="AA12" s="10"/>
      <c r="AB12" s="8"/>
      <c r="AC12" s="10"/>
      <c r="AD12" s="10"/>
      <c r="AE12" s="4">
        <f>$N$1*$AC$10*$AD$10*Q8</f>
        <v>4.2915768863935923E-5</v>
      </c>
      <c r="AF12" s="4">
        <f t="shared" si="3"/>
        <v>-0.47004291576886392</v>
      </c>
    </row>
    <row r="13" spans="1:32" x14ac:dyDescent="0.3">
      <c r="C13" s="8"/>
      <c r="D13" s="1" t="s">
        <v>13</v>
      </c>
      <c r="E13" s="6">
        <v>0.3</v>
      </c>
      <c r="F13" s="9"/>
      <c r="G13" s="10"/>
      <c r="H13" s="4">
        <f>$N$1*$J$12*I13*B7</f>
        <v>2.6553850408053567E-13</v>
      </c>
      <c r="I13" s="5">
        <f>E13*(S5*$T$4+S9*$T$8+S13*$T$12)</f>
        <v>5.346653819767685E-4</v>
      </c>
      <c r="J13" s="10"/>
      <c r="K13" s="4">
        <f t="shared" si="0"/>
        <v>0.29999999999973442</v>
      </c>
      <c r="L13" s="2"/>
      <c r="M13" s="8"/>
      <c r="N13" s="1" t="s">
        <v>13</v>
      </c>
      <c r="O13" s="6">
        <v>-2.88</v>
      </c>
      <c r="P13" s="11"/>
      <c r="Q13" s="11"/>
      <c r="R13" s="4">
        <f>$N$1*$T$12*S13*G4</f>
        <v>6.6284038534393682E-4</v>
      </c>
      <c r="S13" s="5">
        <f>$AC$6*$AD$6*O13+$AC$10*$AD$10*O13</f>
        <v>3.8867333429120597E-2</v>
      </c>
      <c r="T13" s="10"/>
      <c r="U13" s="12">
        <f t="shared" si="1"/>
        <v>-2.880662840385344</v>
      </c>
      <c r="V13" s="2"/>
      <c r="W13" s="8"/>
      <c r="X13" s="1" t="s">
        <v>19</v>
      </c>
      <c r="Y13" s="6">
        <v>-0.79</v>
      </c>
      <c r="Z13" s="10"/>
      <c r="AA13" s="10"/>
      <c r="AB13" s="8"/>
      <c r="AC13" s="10"/>
      <c r="AD13" s="10"/>
      <c r="AE13" s="4">
        <f>$N$1*$AC$10*$AD$10*Q12</f>
        <v>4.1358596881889E-5</v>
      </c>
      <c r="AF13" s="4">
        <f t="shared" si="3"/>
        <v>-0.79004135859688196</v>
      </c>
    </row>
    <row r="14" spans="1:32" x14ac:dyDescent="0.3">
      <c r="A14" s="1"/>
      <c r="C14" s="8"/>
      <c r="D14" s="1" t="s">
        <v>14</v>
      </c>
      <c r="E14" s="6">
        <v>3.06</v>
      </c>
      <c r="F14" s="9"/>
      <c r="G14" s="10"/>
      <c r="H14" s="4">
        <f t="shared" ref="H14:H15" si="6">$N$1*$J$12*I14*B8</f>
        <v>-1.2781301547549956E-11</v>
      </c>
      <c r="I14" s="5">
        <f t="shared" ref="I14:I15" si="7">E14*(S6*$T$4+S10*$T$8+S14*$T$12)</f>
        <v>-2.1446103449741908E-2</v>
      </c>
      <c r="J14" s="10"/>
      <c r="K14" s="4">
        <f t="shared" si="0"/>
        <v>3.0600000000127814</v>
      </c>
      <c r="L14" s="2"/>
      <c r="M14" s="8"/>
      <c r="N14" s="1" t="s">
        <v>14</v>
      </c>
      <c r="O14" s="6">
        <v>0.96</v>
      </c>
      <c r="P14" s="11"/>
      <c r="Q14" s="11"/>
      <c r="R14" s="4">
        <f>$N$1*$T$12*S14*G8</f>
        <v>-2.3637327927838724E-4</v>
      </c>
      <c r="S14" s="5">
        <f t="shared" ref="S14:S15" si="8">$AC$6*$AD$6*O14+$AC$10*$AD$10*O14</f>
        <v>-1.2955777809706864E-2</v>
      </c>
      <c r="T14" s="10"/>
      <c r="U14" s="4">
        <f t="shared" si="1"/>
        <v>0.96023637327927835</v>
      </c>
      <c r="V14" s="2"/>
    </row>
    <row r="15" spans="1:32" x14ac:dyDescent="0.3">
      <c r="A15" s="1"/>
      <c r="C15" s="8"/>
      <c r="D15" s="1" t="s">
        <v>19</v>
      </c>
      <c r="E15" s="6">
        <v>7.0000000000000007E-2</v>
      </c>
      <c r="F15" s="9"/>
      <c r="G15" s="10"/>
      <c r="H15" s="4">
        <f t="shared" si="6"/>
        <v>8.0161684019682E-13</v>
      </c>
      <c r="I15" s="5">
        <f t="shared" si="7"/>
        <v>1.1529045626060344E-3</v>
      </c>
      <c r="J15" s="10"/>
      <c r="K15" s="4">
        <f t="shared" si="0"/>
        <v>6.9999999999198384E-2</v>
      </c>
      <c r="L15" s="2"/>
      <c r="M15" s="8"/>
      <c r="N15" s="1" t="s">
        <v>19</v>
      </c>
      <c r="O15" s="6">
        <v>0.59</v>
      </c>
      <c r="P15" s="11"/>
      <c r="Q15" s="11"/>
      <c r="R15" s="4">
        <f>$N$1*$T$12*S15*G12</f>
        <v>-1.4538396129795905E-4</v>
      </c>
      <c r="S15" s="5">
        <f t="shared" si="8"/>
        <v>-7.9624051122156765E-3</v>
      </c>
      <c r="T15" s="10"/>
      <c r="U15" s="4">
        <f t="shared" si="1"/>
        <v>0.5901453839612979</v>
      </c>
      <c r="V15" s="2"/>
    </row>
    <row r="16" spans="1:32" x14ac:dyDescent="0.3">
      <c r="A16" s="1"/>
      <c r="L16" s="2"/>
      <c r="V16" s="2"/>
      <c r="AC16">
        <f>AC6*AD6</f>
        <v>-1.5216282916656072E-2</v>
      </c>
    </row>
    <row r="17" spans="9:22" x14ac:dyDescent="0.3">
      <c r="L17" s="2"/>
      <c r="V17" s="2"/>
    </row>
    <row r="18" spans="9:22" x14ac:dyDescent="0.3">
      <c r="L18" s="2"/>
      <c r="V18" s="2"/>
    </row>
    <row r="19" spans="9:22" x14ac:dyDescent="0.3">
      <c r="I19" s="3">
        <v>0.38000000000082002</v>
      </c>
      <c r="L19" s="2"/>
      <c r="V19" s="2"/>
    </row>
    <row r="20" spans="9:22" x14ac:dyDescent="0.3">
      <c r="I20" s="3">
        <v>0.29999999999973442</v>
      </c>
      <c r="L20" s="2"/>
      <c r="V20" s="2"/>
    </row>
    <row r="21" spans="9:22" x14ac:dyDescent="0.3">
      <c r="I21" s="3">
        <v>3.0600000000127814</v>
      </c>
      <c r="L21" s="2"/>
      <c r="V21" s="2"/>
    </row>
    <row r="22" spans="9:22" x14ac:dyDescent="0.3">
      <c r="I22" s="3">
        <v>6.9999999999198384E-2</v>
      </c>
      <c r="L22" s="2"/>
      <c r="V22" s="2"/>
    </row>
    <row r="23" spans="9:22" x14ac:dyDescent="0.3">
      <c r="L23" s="2"/>
      <c r="V23" s="2"/>
    </row>
    <row r="24" spans="9:22" x14ac:dyDescent="0.3">
      <c r="L24" s="2"/>
      <c r="V24" s="2"/>
    </row>
  </sheetData>
  <mergeCells count="36">
    <mergeCell ref="T12:T15"/>
    <mergeCell ref="AB6:AB9"/>
    <mergeCell ref="AB10:AB13"/>
    <mergeCell ref="Q4:Q7"/>
    <mergeCell ref="T8:T11"/>
    <mergeCell ref="AC6:AC9"/>
    <mergeCell ref="AC10:AC13"/>
    <mergeCell ref="AD6:AD9"/>
    <mergeCell ref="AD10:AD13"/>
    <mergeCell ref="P4:P7"/>
    <mergeCell ref="P8:P11"/>
    <mergeCell ref="Q8:Q11"/>
    <mergeCell ref="P12:P15"/>
    <mergeCell ref="Q12:Q15"/>
    <mergeCell ref="AA6:AA9"/>
    <mergeCell ref="Z6:Z9"/>
    <mergeCell ref="Z10:Z13"/>
    <mergeCell ref="AA10:AA13"/>
    <mergeCell ref="T4:T7"/>
    <mergeCell ref="W6:W9"/>
    <mergeCell ref="W10:W13"/>
    <mergeCell ref="C4:C7"/>
    <mergeCell ref="C8:C11"/>
    <mergeCell ref="C12:C15"/>
    <mergeCell ref="M4:M7"/>
    <mergeCell ref="M8:M11"/>
    <mergeCell ref="M12:M15"/>
    <mergeCell ref="F4:F7"/>
    <mergeCell ref="G4:G7"/>
    <mergeCell ref="F8:F11"/>
    <mergeCell ref="G8:G11"/>
    <mergeCell ref="F12:F15"/>
    <mergeCell ref="G12:G15"/>
    <mergeCell ref="J4:J7"/>
    <mergeCell ref="J8:J11"/>
    <mergeCell ref="J12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F11F-263D-4035-AAB7-2AC74049AF06}">
  <dimension ref="A1:AF270"/>
  <sheetViews>
    <sheetView topLeftCell="A178" workbookViewId="0">
      <selection activeCell="AA10" sqref="AA10:AA13"/>
    </sheetView>
  </sheetViews>
  <sheetFormatPr defaultRowHeight="14.4" x14ac:dyDescent="0.3"/>
  <cols>
    <col min="1" max="1" width="3.88671875" customWidth="1"/>
    <col min="2" max="2" width="4.44140625" customWidth="1"/>
    <col min="3" max="3" width="6.44140625" customWidth="1"/>
    <col min="4" max="4" width="5.21875" customWidth="1"/>
    <col min="5" max="5" width="7.33203125" customWidth="1"/>
    <col min="6" max="6" width="11.109375" customWidth="1"/>
    <col min="7" max="7" width="24.21875" customWidth="1"/>
    <col min="8" max="8" width="22.109375" customWidth="1"/>
    <col min="9" max="9" width="26.6640625" customWidth="1"/>
    <col min="10" max="10" width="13" customWidth="1"/>
    <col min="11" max="11" width="19.88671875" customWidth="1"/>
    <col min="12" max="12" width="3.77734375" customWidth="1"/>
    <col min="13" max="13" width="7" customWidth="1"/>
    <col min="14" max="14" width="5.21875" customWidth="1"/>
    <col min="15" max="15" width="6.5546875" customWidth="1"/>
    <col min="16" max="16" width="13.21875" customWidth="1"/>
    <col min="17" max="17" width="16.44140625" customWidth="1"/>
    <col min="18" max="18" width="19.44140625" bestFit="1" customWidth="1"/>
    <col min="19" max="19" width="24.33203125" customWidth="1"/>
    <col min="20" max="20" width="18.77734375" bestFit="1" customWidth="1"/>
    <col min="21" max="21" width="25.44140625" customWidth="1"/>
    <col min="22" max="22" width="3.6640625" customWidth="1"/>
    <col min="23" max="23" width="5.33203125" customWidth="1"/>
    <col min="24" max="24" width="4.6640625" customWidth="1"/>
    <col min="25" max="25" width="5.21875" customWidth="1"/>
    <col min="26" max="26" width="9.6640625" customWidth="1"/>
    <col min="27" max="27" width="22.88671875" customWidth="1"/>
    <col min="28" max="28" width="5.6640625" customWidth="1"/>
    <col min="29" max="29" width="22.88671875" customWidth="1"/>
    <col min="30" max="30" width="13.5546875" customWidth="1"/>
    <col min="31" max="31" width="10.77734375" customWidth="1"/>
    <col min="32" max="32" width="21.21875" customWidth="1"/>
  </cols>
  <sheetData>
    <row r="1" spans="1:32" x14ac:dyDescent="0.3">
      <c r="L1" s="2"/>
      <c r="M1" t="s">
        <v>34</v>
      </c>
      <c r="N1" s="6">
        <v>0.5</v>
      </c>
      <c r="P1" t="s">
        <v>38</v>
      </c>
      <c r="Q1" s="6">
        <v>1</v>
      </c>
      <c r="R1" t="s">
        <v>37</v>
      </c>
      <c r="S1" s="6">
        <v>0</v>
      </c>
      <c r="V1" s="2"/>
    </row>
    <row r="2" spans="1:32" x14ac:dyDescent="0.3">
      <c r="L2" s="2"/>
      <c r="V2" s="2"/>
    </row>
    <row r="3" spans="1:32" x14ac:dyDescent="0.3">
      <c r="F3" t="s">
        <v>22</v>
      </c>
      <c r="G3" t="s">
        <v>23</v>
      </c>
      <c r="H3" t="s">
        <v>24</v>
      </c>
      <c r="I3" t="s">
        <v>32</v>
      </c>
      <c r="J3" t="s">
        <v>36</v>
      </c>
      <c r="K3" t="s">
        <v>35</v>
      </c>
      <c r="L3" s="2"/>
      <c r="P3" t="s">
        <v>22</v>
      </c>
      <c r="Q3" t="s">
        <v>23</v>
      </c>
      <c r="R3" t="s">
        <v>24</v>
      </c>
      <c r="S3" t="s">
        <v>32</v>
      </c>
      <c r="T3" t="s">
        <v>36</v>
      </c>
      <c r="U3" t="s">
        <v>35</v>
      </c>
      <c r="V3" s="2"/>
    </row>
    <row r="4" spans="1:32" x14ac:dyDescent="0.3">
      <c r="C4" s="8" t="s">
        <v>10</v>
      </c>
      <c r="D4" s="1" t="s">
        <v>20</v>
      </c>
      <c r="E4" s="6">
        <v>0.3</v>
      </c>
      <c r="F4" s="9">
        <f>$B$6*E4+$B$7*E5+$B$8*E6+$B$9*E7</f>
        <v>3.8</v>
      </c>
      <c r="G4" s="10">
        <f>1/(1+EXP(-F4))</f>
        <v>0.97811872906386943</v>
      </c>
      <c r="H4" s="4">
        <f>$N$1*$J$4*I4</f>
        <v>1.9610390176932633E-4</v>
      </c>
      <c r="I4" s="5">
        <f>S4*$T$4+S8*$T$8+S12*$T$12</f>
        <v>1.8325342984063995E-2</v>
      </c>
      <c r="J4" s="10">
        <f>G4*(1-G4)</f>
        <v>2.1402480918350217E-2</v>
      </c>
      <c r="K4" s="4">
        <f>E4-H4</f>
        <v>0.29980389609823066</v>
      </c>
      <c r="L4" s="2"/>
      <c r="M4" s="8" t="s">
        <v>11</v>
      </c>
      <c r="N4" s="1" t="s">
        <v>20</v>
      </c>
      <c r="O4" s="6">
        <v>0.2</v>
      </c>
      <c r="P4" s="11">
        <f>O4+G4*O5+G8*O6+G12*O7</f>
        <v>-3.3445333389792093</v>
      </c>
      <c r="Q4" s="11">
        <f>1/(1+EXP(-P4))</f>
        <v>3.4074633831039258E-2</v>
      </c>
      <c r="R4" s="4">
        <f>$N$1*T4*S4</f>
        <v>9.3641974607484488E-4</v>
      </c>
      <c r="S4" s="5">
        <f>AC6*AD6+AC10*AD10</f>
        <v>5.6901771833238607E-2</v>
      </c>
      <c r="T4" s="10">
        <f>Q4*(1-Q4)</f>
        <v>3.2913553160319853E-2</v>
      </c>
      <c r="U4" s="4">
        <f>O4-R4</f>
        <v>0.19906358025392518</v>
      </c>
      <c r="V4" s="2"/>
    </row>
    <row r="5" spans="1:32" x14ac:dyDescent="0.3">
      <c r="C5" s="8"/>
      <c r="D5" s="1" t="s">
        <v>13</v>
      </c>
      <c r="E5" s="6">
        <v>0.6</v>
      </c>
      <c r="F5" s="9"/>
      <c r="G5" s="10"/>
      <c r="H5" s="4">
        <f>$N$1*$J$4*I5*B7</f>
        <v>-4.4843551504005142E-4</v>
      </c>
      <c r="I5" s="5">
        <f>E5*(S5*$T$4+S9*$T$8+S13*$T$12)</f>
        <v>-8.3810006279331564E-3</v>
      </c>
      <c r="J5" s="10"/>
      <c r="K5" s="4">
        <f t="shared" ref="K5:K15" si="0">E5-H5</f>
        <v>0.60044843551504001</v>
      </c>
      <c r="L5" s="2"/>
      <c r="M5" s="8"/>
      <c r="N5" s="1" t="s">
        <v>13</v>
      </c>
      <c r="O5" s="6">
        <v>-1.3</v>
      </c>
      <c r="P5" s="11"/>
      <c r="Q5" s="11"/>
      <c r="R5" s="4">
        <f>$N$1*T4*S5*G4</f>
        <v>-1.1907085994713503E-3</v>
      </c>
      <c r="S5" s="5">
        <f>AC6*AD6*O5+AC10*AD10*O5</f>
        <v>-7.3972303383210203E-2</v>
      </c>
      <c r="T5" s="10"/>
      <c r="U5" s="4">
        <f t="shared" ref="U5:U15" si="1">O5-R5</f>
        <v>-1.2988092914005287</v>
      </c>
      <c r="V5" s="2"/>
      <c r="Z5" t="s">
        <v>22</v>
      </c>
      <c r="AA5" t="s">
        <v>23</v>
      </c>
      <c r="AB5" t="s">
        <v>31</v>
      </c>
      <c r="AC5" t="s">
        <v>32</v>
      </c>
      <c r="AD5" t="s">
        <v>33</v>
      </c>
      <c r="AE5" t="s">
        <v>24</v>
      </c>
      <c r="AF5" t="s">
        <v>35</v>
      </c>
    </row>
    <row r="6" spans="1:32" x14ac:dyDescent="0.3">
      <c r="A6" t="s">
        <v>29</v>
      </c>
      <c r="B6" s="6">
        <v>1</v>
      </c>
      <c r="C6" s="8"/>
      <c r="D6" s="1" t="s">
        <v>14</v>
      </c>
      <c r="E6" s="6">
        <v>0.2</v>
      </c>
      <c r="F6" s="9"/>
      <c r="G6" s="10"/>
      <c r="H6" s="4">
        <f t="shared" ref="H6:H7" si="2">$N$1*$J$4*I6*B8</f>
        <v>2.1359547404649907E-4</v>
      </c>
      <c r="I6" s="5">
        <f>E6*(S6*$T$4+S10*$T$8+S14*$T$12)</f>
        <v>3.3266466453329871E-3</v>
      </c>
      <c r="J6" s="10"/>
      <c r="K6" s="4">
        <f t="shared" si="0"/>
        <v>0.1997864045259535</v>
      </c>
      <c r="L6" s="2"/>
      <c r="M6" s="8"/>
      <c r="N6" s="1" t="s">
        <v>14</v>
      </c>
      <c r="O6" s="6">
        <v>0.13</v>
      </c>
      <c r="P6" s="11"/>
      <c r="Q6" s="11"/>
      <c r="R6" s="4">
        <f>$N$1*T4*S6*G8</f>
        <v>6.7292268007067495E-8</v>
      </c>
      <c r="S6" s="5">
        <f>AC6*AD6*O6+AC10*AD10*O6</f>
        <v>7.3972303383210217E-3</v>
      </c>
      <c r="T6" s="10"/>
      <c r="U6" s="4">
        <f t="shared" si="1"/>
        <v>0.129999932707732</v>
      </c>
      <c r="V6" s="2"/>
      <c r="W6" s="8" t="s">
        <v>27</v>
      </c>
      <c r="X6" s="1" t="s">
        <v>20</v>
      </c>
      <c r="Y6" s="6">
        <v>0.1</v>
      </c>
      <c r="Z6" s="10">
        <f>Y6+Q4*Y7+Q8*Y8+Q12*Y9</f>
        <v>8.3696917045927355E-2</v>
      </c>
      <c r="AA6" s="10">
        <f>1/(1+EXP(-Z6))</f>
        <v>0.5209120229900176</v>
      </c>
      <c r="AB6" s="8">
        <f>$Q$1</f>
        <v>1</v>
      </c>
      <c r="AC6" s="10">
        <f>2*(AA6-AB6)</f>
        <v>-0.9581759540199648</v>
      </c>
      <c r="AD6" s="10">
        <f>AA6*(1-AA6)</f>
        <v>0.24956268729446499</v>
      </c>
      <c r="AE6" s="4">
        <f>$N$1*AC6*AD6</f>
        <v>-0.11956248299308007</v>
      </c>
      <c r="AF6" s="4">
        <f>Y6-AE6</f>
        <v>0.21956248299308007</v>
      </c>
    </row>
    <row r="7" spans="1:32" x14ac:dyDescent="0.3">
      <c r="A7" t="s">
        <v>1</v>
      </c>
      <c r="B7" s="6">
        <v>5</v>
      </c>
      <c r="C7" s="8"/>
      <c r="D7" s="1" t="s">
        <v>19</v>
      </c>
      <c r="E7" s="6">
        <v>-0.1</v>
      </c>
      <c r="F7" s="9"/>
      <c r="G7" s="10"/>
      <c r="H7" s="4">
        <f t="shared" si="2"/>
        <v>1.9379807003257863E-4</v>
      </c>
      <c r="I7" s="5">
        <f>E7*(S7*$T$4+S11*$T$8+S15*$T$12)</f>
        <v>2.5871242386994037E-3</v>
      </c>
      <c r="J7" s="10"/>
      <c r="K7" s="4">
        <f t="shared" si="0"/>
        <v>-0.10019379807003258</v>
      </c>
      <c r="L7" s="2"/>
      <c r="M7" s="8"/>
      <c r="N7" s="1" t="s">
        <v>19</v>
      </c>
      <c r="O7" s="6">
        <v>-2.5299999999999998</v>
      </c>
      <c r="P7" s="11"/>
      <c r="Q7" s="11"/>
      <c r="R7" s="4">
        <f>$N$1*T4*S7*G12</f>
        <v>-2.1285297020373897E-3</v>
      </c>
      <c r="S7" s="5">
        <f>AC6*AD6*O7+AC10*AD10*O7</f>
        <v>-0.14396148273809362</v>
      </c>
      <c r="T7" s="10"/>
      <c r="U7" s="4">
        <f t="shared" si="1"/>
        <v>-2.5278714702979626</v>
      </c>
      <c r="V7" s="2"/>
      <c r="W7" s="8"/>
      <c r="X7" s="1" t="s">
        <v>13</v>
      </c>
      <c r="Y7" s="6">
        <v>-0.3</v>
      </c>
      <c r="Z7" s="10"/>
      <c r="AA7" s="10"/>
      <c r="AB7" s="8"/>
      <c r="AC7" s="10"/>
      <c r="AD7" s="10"/>
      <c r="AE7" s="4">
        <f>$N$1*AC6*AD6*Q4</f>
        <v>-4.0740478279190622E-3</v>
      </c>
      <c r="AF7" s="4">
        <f t="shared" ref="AF7:AF13" si="3">Y7-AE7</f>
        <v>-0.29592595217208095</v>
      </c>
    </row>
    <row r="8" spans="1:32" x14ac:dyDescent="0.3">
      <c r="A8" t="s">
        <v>9</v>
      </c>
      <c r="B8" s="6">
        <v>6</v>
      </c>
      <c r="C8" s="8" t="s">
        <v>12</v>
      </c>
      <c r="D8" s="1" t="s">
        <v>20</v>
      </c>
      <c r="E8" s="6">
        <v>-0.3</v>
      </c>
      <c r="F8" s="9">
        <f>$B$6*E8+$B$7*E9+$B$8*E10+$B$9*E11</f>
        <v>-7.5</v>
      </c>
      <c r="G8" s="10">
        <f>1/(1+EXP(-F8))</f>
        <v>5.5277863692359955E-4</v>
      </c>
      <c r="H8" s="4">
        <f>$N$1*$J$8*I8</f>
        <v>5.0621292733634068E-6</v>
      </c>
      <c r="I8" s="5">
        <f>S4*$T$4+S8*$T$8+S12*$T$12</f>
        <v>1.8325342984063995E-2</v>
      </c>
      <c r="J8" s="10">
        <f>G8*(1-G8)</f>
        <v>5.5247307270216042E-4</v>
      </c>
      <c r="K8" s="4">
        <f t="shared" si="0"/>
        <v>-0.30000506212927336</v>
      </c>
      <c r="L8" s="2"/>
      <c r="M8" s="8" t="s">
        <v>25</v>
      </c>
      <c r="N8" s="1" t="s">
        <v>20</v>
      </c>
      <c r="O8" s="6">
        <v>0.77</v>
      </c>
      <c r="P8" s="11">
        <f>O8+G4*O9+G8*O10+G12*O11</f>
        <v>-1.789791649670907</v>
      </c>
      <c r="Q8" s="11">
        <f>1/(1+EXP(-P8))</f>
        <v>0.14309826973833822</v>
      </c>
      <c r="R8" s="4">
        <f>$N$1*T8*$S$8</f>
        <v>3.4886804900548366E-3</v>
      </c>
      <c r="S8" s="5">
        <f>AC6*AD6+AC10*AD10</f>
        <v>5.6901771833238607E-2</v>
      </c>
      <c r="T8" s="10">
        <f>Q8*(1-Q8)</f>
        <v>0.122621154936232</v>
      </c>
      <c r="U8" s="4">
        <f t="shared" si="1"/>
        <v>0.76651131950994522</v>
      </c>
      <c r="V8" s="2"/>
      <c r="W8" s="8"/>
      <c r="X8" s="1" t="s">
        <v>14</v>
      </c>
      <c r="Y8" s="6">
        <v>0.4</v>
      </c>
      <c r="Z8" s="10"/>
      <c r="AA8" s="10"/>
      <c r="AB8" s="8"/>
      <c r="AC8" s="10"/>
      <c r="AD8" s="10"/>
      <c r="AE8" s="4">
        <f>$N$1*AC6*AD6*Q8</f>
        <v>-1.710918444192925E-2</v>
      </c>
      <c r="AF8" s="4">
        <f t="shared" si="3"/>
        <v>0.41710918444192929</v>
      </c>
    </row>
    <row r="9" spans="1:32" x14ac:dyDescent="0.3">
      <c r="A9" t="s">
        <v>18</v>
      </c>
      <c r="B9" s="6">
        <v>7</v>
      </c>
      <c r="C9" s="8"/>
      <c r="D9" s="1" t="s">
        <v>13</v>
      </c>
      <c r="E9" s="6">
        <v>-0.1</v>
      </c>
      <c r="F9" s="9"/>
      <c r="G9" s="10"/>
      <c r="H9" s="4">
        <f>$N$1*$J$8*I9*B7</f>
        <v>1.9292821538470701E-6</v>
      </c>
      <c r="I9" s="5">
        <f>E9*(S5*$T$4+S9*$T$8+S13*$T$12)</f>
        <v>1.3968334379888597E-3</v>
      </c>
      <c r="J9" s="10"/>
      <c r="K9" s="4">
        <f t="shared" si="0"/>
        <v>-0.10000192928215386</v>
      </c>
      <c r="L9" s="2"/>
      <c r="M9" s="8"/>
      <c r="N9" s="1" t="s">
        <v>13</v>
      </c>
      <c r="O9" s="6">
        <v>0.9</v>
      </c>
      <c r="P9" s="11"/>
      <c r="Q9" s="11"/>
      <c r="R9" s="4">
        <f>$N$1*T8*S9*G4</f>
        <v>3.0711093543381194E-3</v>
      </c>
      <c r="S9" s="5">
        <f>AC6*AD6*O9+AC10*AD10*O9</f>
        <v>5.121159464991476E-2</v>
      </c>
      <c r="T9" s="10"/>
      <c r="U9" s="4">
        <f t="shared" si="1"/>
        <v>0.89692889064566195</v>
      </c>
      <c r="V9" s="2"/>
      <c r="W9" s="8"/>
      <c r="X9" s="1" t="s">
        <v>19</v>
      </c>
      <c r="Y9" s="6">
        <v>-0.3</v>
      </c>
      <c r="Z9" s="10"/>
      <c r="AA9" s="10"/>
      <c r="AB9" s="8"/>
      <c r="AC9" s="10"/>
      <c r="AD9" s="10"/>
      <c r="AE9" s="4">
        <f>$N$1*AC6*AD6*Q12</f>
        <v>-2.5235655022756886E-2</v>
      </c>
      <c r="AF9" s="4">
        <f t="shared" si="3"/>
        <v>-0.27476434497724311</v>
      </c>
    </row>
    <row r="10" spans="1:32" x14ac:dyDescent="0.3">
      <c r="C10" s="8"/>
      <c r="D10" s="1" t="s">
        <v>14</v>
      </c>
      <c r="E10" s="6">
        <v>-1</v>
      </c>
      <c r="F10" s="9"/>
      <c r="G10" s="10"/>
      <c r="H10" s="4">
        <f t="shared" ref="H10:H11" si="4">$N$1*$J$8*I10*B8</f>
        <v>-2.7568240409121739E-5</v>
      </c>
      <c r="I10" s="5">
        <f>E10*(S6*$T$4+S10*$T$8+S14*$T$12)</f>
        <v>-1.6633233226664934E-2</v>
      </c>
      <c r="J10" s="10"/>
      <c r="K10" s="4">
        <f t="shared" si="0"/>
        <v>-0.99997243175959083</v>
      </c>
      <c r="L10" s="2"/>
      <c r="M10" s="8"/>
      <c r="N10" s="1" t="s">
        <v>14</v>
      </c>
      <c r="O10" s="6">
        <v>1.67</v>
      </c>
      <c r="P10" s="11"/>
      <c r="Q10" s="11"/>
      <c r="R10" s="4">
        <f>$N$1*T8*S10*G8</f>
        <v>3.2205416367439628E-6</v>
      </c>
      <c r="S10" s="5">
        <f>AC6*AD6*O10+AC10*AD10*O10</f>
        <v>9.5025958961508505E-2</v>
      </c>
      <c r="T10" s="10"/>
      <c r="U10" s="4">
        <f t="shared" si="1"/>
        <v>1.6699967794583632</v>
      </c>
      <c r="V10" s="2"/>
      <c r="W10" s="8" t="s">
        <v>28</v>
      </c>
      <c r="X10" s="1" t="s">
        <v>20</v>
      </c>
      <c r="Y10" s="6">
        <v>1</v>
      </c>
      <c r="Z10" s="10">
        <f>Y10+Q4*Y11+Q8*Y12+Q12*Y13</f>
        <v>0.74555636441410433</v>
      </c>
      <c r="AA10" s="10">
        <f>1/(1+EXP(-Z10))</f>
        <v>0.67820968328648668</v>
      </c>
      <c r="AB10" s="8">
        <f>$S$1</f>
        <v>0</v>
      </c>
      <c r="AC10" s="10">
        <f>2*(AA10-AB10)</f>
        <v>1.3564193665729734</v>
      </c>
      <c r="AD10" s="10">
        <f>AA10*(1-AA10)</f>
        <v>0.2182413087829301</v>
      </c>
      <c r="AE10" s="4">
        <f>$N$1*AC10*AD10</f>
        <v>0.14801336890969938</v>
      </c>
      <c r="AF10" s="4">
        <f>Y10-AE10</f>
        <v>0.85198663109030059</v>
      </c>
    </row>
    <row r="11" spans="1:32" x14ac:dyDescent="0.3">
      <c r="C11" s="8"/>
      <c r="D11" s="1" t="s">
        <v>19</v>
      </c>
      <c r="E11" s="6">
        <v>-0.1</v>
      </c>
      <c r="F11" s="9"/>
      <c r="G11" s="10"/>
      <c r="H11" s="4">
        <f t="shared" si="4"/>
        <v>5.0026076716577395E-6</v>
      </c>
      <c r="I11" s="5">
        <f>E11*(S7*$T$4+S11*$T$8+S15*$T$12)</f>
        <v>2.5871242386994037E-3</v>
      </c>
      <c r="J11" s="10"/>
      <c r="K11" s="4">
        <f t="shared" si="0"/>
        <v>-0.10000500260767166</v>
      </c>
      <c r="L11" s="2"/>
      <c r="M11" s="8"/>
      <c r="N11" s="1" t="s">
        <v>19</v>
      </c>
      <c r="O11" s="6">
        <v>-3.83</v>
      </c>
      <c r="P11" s="11"/>
      <c r="Q11" s="11"/>
      <c r="R11" s="4">
        <f>$N$1*T8*S11*G12</f>
        <v>-1.2004625082787043E-2</v>
      </c>
      <c r="S11" s="5">
        <f>AC6*AD6*O11+AC10*AD10*O11</f>
        <v>-0.21793378612130387</v>
      </c>
      <c r="T11" s="10"/>
      <c r="U11" s="4">
        <f t="shared" si="1"/>
        <v>-3.8179953749172131</v>
      </c>
      <c r="V11" s="2"/>
      <c r="W11" s="8"/>
      <c r="X11" s="1" t="s">
        <v>13</v>
      </c>
      <c r="Y11" s="6">
        <v>-0.6</v>
      </c>
      <c r="Z11" s="10"/>
      <c r="AA11" s="10"/>
      <c r="AB11" s="8"/>
      <c r="AC11" s="10"/>
      <c r="AD11" s="10"/>
      <c r="AE11" s="4">
        <f>$N$1*AC10*AD10*Q4</f>
        <v>5.0435013476965371E-3</v>
      </c>
      <c r="AF11" s="4">
        <f t="shared" si="3"/>
        <v>-0.60504350134769647</v>
      </c>
    </row>
    <row r="12" spans="1:32" x14ac:dyDescent="0.3">
      <c r="C12" s="8" t="s">
        <v>21</v>
      </c>
      <c r="D12" s="1" t="s">
        <v>20</v>
      </c>
      <c r="E12" s="6">
        <v>0.38</v>
      </c>
      <c r="F12" s="9">
        <f>$B$6*E12+$B$7*E13+$B$8*E14+$B$9*E15</f>
        <v>2.1800000000000002</v>
      </c>
      <c r="G12" s="10">
        <f>1/(1+EXP(-F12))</f>
        <v>0.8984390721023634</v>
      </c>
      <c r="H12" s="4">
        <f>$N$1*$J$12*I12</f>
        <v>8.3605992511037546E-4</v>
      </c>
      <c r="I12" s="5">
        <f>S4*$T$4+S8*$T$8+S12*$T$12</f>
        <v>1.8325342984063995E-2</v>
      </c>
      <c r="J12" s="10">
        <f>G12*(1-G12)</f>
        <v>9.1246305822207663E-2</v>
      </c>
      <c r="K12" s="4">
        <f>E12-H12</f>
        <v>0.37916394007488963</v>
      </c>
      <c r="L12" s="2"/>
      <c r="M12" s="8" t="s">
        <v>26</v>
      </c>
      <c r="N12" s="1" t="s">
        <v>20</v>
      </c>
      <c r="O12" s="6">
        <v>-0.01</v>
      </c>
      <c r="P12" s="11">
        <f>O12+G4*O13+G8*O14+G12*O15</f>
        <v>-1.3185077687812181</v>
      </c>
      <c r="Q12" s="11">
        <f>1/(1+EXP(-P12))</f>
        <v>0.21106666900032053</v>
      </c>
      <c r="R12" s="4">
        <f>$N$1*T12*S12</f>
        <v>4.7375712559023161E-3</v>
      </c>
      <c r="S12" s="5">
        <f>AC6*AD6+AC10*AD10</f>
        <v>5.6901771833238607E-2</v>
      </c>
      <c r="T12" s="10">
        <f>Q12*(1-Q12)</f>
        <v>0.16651753023742966</v>
      </c>
      <c r="U12" s="4">
        <f t="shared" si="1"/>
        <v>-1.4737571255902316E-2</v>
      </c>
      <c r="V12" s="2"/>
      <c r="W12" s="8"/>
      <c r="X12" s="1" t="s">
        <v>14</v>
      </c>
      <c r="Y12" s="6">
        <v>-0.47</v>
      </c>
      <c r="Z12" s="10"/>
      <c r="AA12" s="10"/>
      <c r="AB12" s="8"/>
      <c r="AC12" s="10"/>
      <c r="AD12" s="10"/>
      <c r="AE12" s="4">
        <f>$N$1*AC10*AD10*Q8</f>
        <v>2.1180456989120328E-2</v>
      </c>
      <c r="AF12" s="4">
        <f t="shared" si="3"/>
        <v>-0.49118045698912027</v>
      </c>
    </row>
    <row r="13" spans="1:32" x14ac:dyDescent="0.3">
      <c r="C13" s="8"/>
      <c r="D13" s="1" t="s">
        <v>13</v>
      </c>
      <c r="E13" s="6">
        <v>0.1</v>
      </c>
      <c r="F13" s="9"/>
      <c r="G13" s="10"/>
      <c r="H13" s="4">
        <f>$N$1*$J$12*I13*B7</f>
        <v>-3.1863972766354309E-4</v>
      </c>
      <c r="I13" s="5">
        <f>E13*(S5*$T$4+S9*$T$8+S13*$T$12)</f>
        <v>-1.3968334379888597E-3</v>
      </c>
      <c r="J13" s="10"/>
      <c r="K13" s="4">
        <f t="shared" si="0"/>
        <v>0.10031863972766356</v>
      </c>
      <c r="L13" s="2"/>
      <c r="M13" s="8"/>
      <c r="N13" s="1" t="s">
        <v>13</v>
      </c>
      <c r="O13" s="6">
        <v>-1.88</v>
      </c>
      <c r="P13" s="11"/>
      <c r="Q13" s="11"/>
      <c r="R13" s="4">
        <f>$N$1*T12*S13*G4</f>
        <v>-8.7117454902646621E-3</v>
      </c>
      <c r="S13" s="5">
        <f>AC6*AD6*O13+AC10*AD10*O13</f>
        <v>-0.10697533104648854</v>
      </c>
      <c r="T13" s="10"/>
      <c r="U13" s="4">
        <f t="shared" si="1"/>
        <v>-1.8712882545097351</v>
      </c>
      <c r="V13" s="2"/>
      <c r="W13" s="8"/>
      <c r="X13" s="1" t="s">
        <v>19</v>
      </c>
      <c r="Y13" s="6">
        <v>-0.79</v>
      </c>
      <c r="Z13" s="10"/>
      <c r="AA13" s="10"/>
      <c r="AB13" s="8"/>
      <c r="AC13" s="10"/>
      <c r="AD13" s="10"/>
      <c r="AE13" s="4">
        <f>$N$1*AC10*AD10*Q12</f>
        <v>3.1240688743285852E-2</v>
      </c>
      <c r="AF13" s="4">
        <f t="shared" si="3"/>
        <v>-0.82124068874328593</v>
      </c>
    </row>
    <row r="14" spans="1:32" x14ac:dyDescent="0.3">
      <c r="A14" s="1"/>
      <c r="C14" s="8"/>
      <c r="D14" s="1" t="s">
        <v>14</v>
      </c>
      <c r="E14" s="6">
        <v>0.1</v>
      </c>
      <c r="F14" s="9"/>
      <c r="G14" s="10"/>
      <c r="H14" s="4">
        <f t="shared" ref="H14:H15" si="5">$N$1*$J$12*I14*B8</f>
        <v>4.5531632574371243E-4</v>
      </c>
      <c r="I14" s="5">
        <f t="shared" ref="I14:I15" si="6">E14*(S6*$T$4+S10*$T$8+S14*$T$12)</f>
        <v>1.6633233226664935E-3</v>
      </c>
      <c r="J14" s="10"/>
      <c r="K14" s="4">
        <f t="shared" si="0"/>
        <v>9.9544683674256298E-2</v>
      </c>
      <c r="L14" s="2"/>
      <c r="M14" s="8"/>
      <c r="N14" s="1" t="s">
        <v>14</v>
      </c>
      <c r="O14" s="6">
        <v>0.5</v>
      </c>
      <c r="P14" s="11"/>
      <c r="Q14" s="11"/>
      <c r="R14" s="4">
        <f>$N$1*T12*S14*G8</f>
        <v>1.3094140905830541E-6</v>
      </c>
      <c r="S14" s="5">
        <f>AC6*AD6*O14+AC10*AD10*O14</f>
        <v>2.8450885916619303E-2</v>
      </c>
      <c r="T14" s="10"/>
      <c r="U14" s="4">
        <f t="shared" si="1"/>
        <v>0.4999986905859094</v>
      </c>
      <c r="V14" s="2"/>
    </row>
    <row r="15" spans="1:32" x14ac:dyDescent="0.3">
      <c r="A15" s="1"/>
      <c r="C15" s="8"/>
      <c r="D15" s="1" t="s">
        <v>19</v>
      </c>
      <c r="E15" s="6">
        <v>0.1</v>
      </c>
      <c r="F15" s="9"/>
      <c r="G15" s="10"/>
      <c r="H15" s="4">
        <f t="shared" si="5"/>
        <v>-8.2622935319544191E-4</v>
      </c>
      <c r="I15" s="5">
        <f t="shared" si="6"/>
        <v>-2.5871242386994037E-3</v>
      </c>
      <c r="J15" s="10"/>
      <c r="K15" s="4">
        <f t="shared" si="0"/>
        <v>0.10082622935319545</v>
      </c>
      <c r="L15" s="2"/>
      <c r="M15" s="8"/>
      <c r="N15" s="1" t="s">
        <v>19</v>
      </c>
      <c r="O15" s="6">
        <v>0.59</v>
      </c>
      <c r="P15" s="11"/>
      <c r="Q15" s="11"/>
      <c r="R15" s="4">
        <f>$N$1*T12*S15*G12</f>
        <v>2.5112872826713057E-3</v>
      </c>
      <c r="S15" s="5">
        <f>AC6*AD6*O15+AC10*AD10*O15</f>
        <v>3.3572045381610766E-2</v>
      </c>
      <c r="T15" s="10"/>
      <c r="U15" s="4">
        <f t="shared" si="1"/>
        <v>0.58748871271732861</v>
      </c>
      <c r="V15" s="2"/>
    </row>
    <row r="16" spans="1:32" x14ac:dyDescent="0.3">
      <c r="A16" s="1"/>
      <c r="L16" s="2"/>
      <c r="V16" s="2"/>
    </row>
    <row r="17" spans="1:32" x14ac:dyDescent="0.3">
      <c r="L17" s="2"/>
      <c r="V17" s="2"/>
    </row>
    <row r="18" spans="1:32" x14ac:dyDescent="0.3">
      <c r="F18" t="s">
        <v>22</v>
      </c>
      <c r="G18" t="s">
        <v>23</v>
      </c>
      <c r="H18" t="s">
        <v>24</v>
      </c>
      <c r="I18" t="s">
        <v>32</v>
      </c>
      <c r="J18" t="s">
        <v>36</v>
      </c>
      <c r="K18" t="s">
        <v>35</v>
      </c>
      <c r="L18" s="2"/>
      <c r="P18" t="s">
        <v>22</v>
      </c>
      <c r="Q18" t="s">
        <v>23</v>
      </c>
      <c r="R18" t="s">
        <v>24</v>
      </c>
      <c r="S18" t="s">
        <v>32</v>
      </c>
      <c r="T18" t="s">
        <v>36</v>
      </c>
      <c r="U18" t="s">
        <v>35</v>
      </c>
      <c r="V18" s="2"/>
    </row>
    <row r="19" spans="1:32" x14ac:dyDescent="0.3">
      <c r="C19" s="8" t="s">
        <v>10</v>
      </c>
      <c r="D19" s="1" t="s">
        <v>20</v>
      </c>
      <c r="E19" s="7">
        <f>K4</f>
        <v>0.29980389609823066</v>
      </c>
      <c r="F19" s="9">
        <f>$B$6*E19+$B$7*E20+$B$8*E21+$B$9*E22</f>
        <v>3.7994079143389237</v>
      </c>
      <c r="G19" s="10">
        <f>1/(1+EXP(-F19))</f>
        <v>0.97810605337385059</v>
      </c>
      <c r="H19" s="4">
        <f>$N$1*$J$4*I19</f>
        <v>2.5490047551677045E-4</v>
      </c>
      <c r="I19" s="5">
        <f>S19*$T$4+S23*$T$8+S27*$T$12</f>
        <v>2.3819712909845137E-2</v>
      </c>
      <c r="J19" s="10">
        <f>G19*(1-G19)</f>
        <v>2.1414601727280727E-2</v>
      </c>
      <c r="K19" s="4">
        <f>E19-H19</f>
        <v>0.29954899562271387</v>
      </c>
      <c r="L19" s="2"/>
      <c r="M19" s="8" t="s">
        <v>11</v>
      </c>
      <c r="N19" s="1" t="s">
        <v>20</v>
      </c>
      <c r="O19" s="7">
        <f>U4</f>
        <v>0.19906358025392518</v>
      </c>
      <c r="P19" s="11">
        <f>O19+G19*O20+G23*O21+G27*O22</f>
        <v>-3.3432534906141296</v>
      </c>
      <c r="Q19" s="11">
        <f>1/(1+EXP(-P19))</f>
        <v>3.4116783316807807E-2</v>
      </c>
      <c r="R19" s="4">
        <f>$N$1*T19*S19</f>
        <v>1.2186329094058073E-3</v>
      </c>
      <c r="S19" s="5">
        <f>AC21*AD21+AC25*AD25</f>
        <v>7.3962264734030836E-2</v>
      </c>
      <c r="T19" s="10">
        <f>Q19*(1-Q19)</f>
        <v>3.295282841292179E-2</v>
      </c>
      <c r="U19" s="4">
        <f>O19-R19</f>
        <v>0.19784494734451938</v>
      </c>
      <c r="V19" s="2"/>
    </row>
    <row r="20" spans="1:32" x14ac:dyDescent="0.3">
      <c r="C20" s="8"/>
      <c r="D20" s="1" t="s">
        <v>13</v>
      </c>
      <c r="E20" s="7">
        <f t="shared" ref="E20:E30" si="7">K5</f>
        <v>0.60044843551504001</v>
      </c>
      <c r="F20" s="9"/>
      <c r="G20" s="10"/>
      <c r="H20" s="4">
        <f>$N$1*$J$4*I20*B22</f>
        <v>-5.8067731647893782E-4</v>
      </c>
      <c r="I20" s="5">
        <f>E20*(S20*$T$4+S24*$T$8+S28*$T$12)</f>
        <v>-1.0852523475090636E-2</v>
      </c>
      <c r="J20" s="10"/>
      <c r="K20" s="4">
        <f t="shared" ref="K20:K26" si="8">E20-H20</f>
        <v>0.60102911283151894</v>
      </c>
      <c r="L20" s="2"/>
      <c r="M20" s="8"/>
      <c r="N20" s="1" t="s">
        <v>13</v>
      </c>
      <c r="O20" s="7">
        <f t="shared" ref="O20:O30" si="9">U5</f>
        <v>-1.2988092914005287</v>
      </c>
      <c r="P20" s="11"/>
      <c r="Q20" s="11"/>
      <c r="R20" s="4">
        <f>$N$1*T19*S20*G19</f>
        <v>-1.5481186254244317E-3</v>
      </c>
      <c r="S20" s="5">
        <f>AC21*AD21*O20+AC25*AD25*O20</f>
        <v>-9.6062876649584905E-2</v>
      </c>
      <c r="T20" s="10"/>
      <c r="U20" s="4">
        <f t="shared" ref="U20:U30" si="10">O20-R20</f>
        <v>-1.2972611727751042</v>
      </c>
      <c r="V20" s="2"/>
      <c r="Z20" t="s">
        <v>22</v>
      </c>
      <c r="AA20" t="s">
        <v>23</v>
      </c>
      <c r="AB20" t="s">
        <v>31</v>
      </c>
      <c r="AC20" t="s">
        <v>32</v>
      </c>
      <c r="AD20" t="s">
        <v>33</v>
      </c>
      <c r="AE20" t="s">
        <v>24</v>
      </c>
      <c r="AF20" t="s">
        <v>35</v>
      </c>
    </row>
    <row r="21" spans="1:32" x14ac:dyDescent="0.3">
      <c r="A21" t="s">
        <v>29</v>
      </c>
      <c r="B21" s="6">
        <v>1</v>
      </c>
      <c r="C21" s="8"/>
      <c r="D21" s="1" t="s">
        <v>14</v>
      </c>
      <c r="E21" s="7">
        <f t="shared" si="7"/>
        <v>0.1997864045259535</v>
      </c>
      <c r="F21" s="9"/>
      <c r="G21" s="10"/>
      <c r="H21" s="4">
        <f t="shared" ref="H21:H22" si="11">$N$1*$J$4*I21*B23</f>
        <v>2.7733934052603091E-4</v>
      </c>
      <c r="I21" s="5">
        <f>E21*(S21*$T$4+S25*$T$8+S29*$T$12)</f>
        <v>4.319426668090048E-3</v>
      </c>
      <c r="J21" s="10"/>
      <c r="K21" s="4">
        <f t="shared" si="8"/>
        <v>0.19950906518542746</v>
      </c>
      <c r="L21" s="2"/>
      <c r="M21" s="8"/>
      <c r="N21" s="1" t="s">
        <v>14</v>
      </c>
      <c r="O21" s="7">
        <f t="shared" si="9"/>
        <v>0.129999932707732</v>
      </c>
      <c r="P21" s="11"/>
      <c r="Q21" s="11"/>
      <c r="R21" s="4">
        <f>$N$1*T19*S21*G23</f>
        <v>8.7582531276808835E-8</v>
      </c>
      <c r="S21" s="5">
        <f>AC21*AD21*O21+AC25*AD25*O21</f>
        <v>9.6150894383354689E-3</v>
      </c>
      <c r="T21" s="10"/>
      <c r="U21" s="4">
        <f t="shared" si="10"/>
        <v>0.12999984512520071</v>
      </c>
      <c r="V21" s="2"/>
      <c r="W21" s="8" t="s">
        <v>27</v>
      </c>
      <c r="X21" s="1" t="s">
        <v>20</v>
      </c>
      <c r="Y21" s="7">
        <f>AF6</f>
        <v>0.21956248299308007</v>
      </c>
      <c r="Z21" s="10">
        <f>Y21+Q19*Y22+Q23*Y23+Q27*Y24</f>
        <v>0.21123149712385</v>
      </c>
      <c r="AA21" s="10">
        <f>1/(1+EXP(-Z21))</f>
        <v>0.55261239468206325</v>
      </c>
      <c r="AB21" s="8">
        <f>$Q$1</f>
        <v>1</v>
      </c>
      <c r="AC21" s="10">
        <f>2*(AA21-AB21)</f>
        <v>-0.89477521063587351</v>
      </c>
      <c r="AD21" s="10">
        <f>AA21*(1-AA21)</f>
        <v>0.2472319359258188</v>
      </c>
      <c r="AE21" s="4">
        <f>$N$1*AC21*AD21</f>
        <v>-0.11060850377196965</v>
      </c>
      <c r="AF21" s="4">
        <f>Y21-AE21</f>
        <v>0.33017098676504975</v>
      </c>
    </row>
    <row r="22" spans="1:32" x14ac:dyDescent="0.3">
      <c r="A22" t="s">
        <v>1</v>
      </c>
      <c r="B22" s="6">
        <v>5</v>
      </c>
      <c r="C22" s="8"/>
      <c r="D22" s="1" t="s">
        <v>19</v>
      </c>
      <c r="E22" s="7">
        <f t="shared" si="7"/>
        <v>-0.10019379807003258</v>
      </c>
      <c r="F22" s="9"/>
      <c r="G22" s="10"/>
      <c r="H22" s="4">
        <f t="shared" si="11"/>
        <v>2.5176758785919586E-4</v>
      </c>
      <c r="I22" s="5">
        <f>E22*(S22*$T$4+S26*$T$8+S30*$T$12)</f>
        <v>3.3609933729469585E-3</v>
      </c>
      <c r="J22" s="10"/>
      <c r="K22" s="4">
        <f t="shared" si="8"/>
        <v>-0.10044556565789177</v>
      </c>
      <c r="L22" s="2"/>
      <c r="M22" s="8"/>
      <c r="N22" s="1" t="s">
        <v>19</v>
      </c>
      <c r="O22" s="7">
        <f t="shared" si="9"/>
        <v>-2.5278714702979626</v>
      </c>
      <c r="P22" s="11"/>
      <c r="Q22" s="11"/>
      <c r="R22" s="4">
        <f>$N$1*T19*S22*G27</f>
        <v>-2.7687531152166406E-3</v>
      </c>
      <c r="S22" s="5">
        <f>AC21*AD21*O22+AC25*AD25*O22</f>
        <v>-0.18696709889978169</v>
      </c>
      <c r="T22" s="10"/>
      <c r="U22" s="4">
        <f t="shared" si="10"/>
        <v>-2.525102717182746</v>
      </c>
      <c r="V22" s="2"/>
      <c r="W22" s="8"/>
      <c r="X22" s="1" t="s">
        <v>13</v>
      </c>
      <c r="Y22" s="7">
        <f t="shared" ref="Y22:Y28" si="12">AF7</f>
        <v>-0.29592595217208095</v>
      </c>
      <c r="Z22" s="10"/>
      <c r="AA22" s="10"/>
      <c r="AB22" s="8"/>
      <c r="AC22" s="10"/>
      <c r="AD22" s="10"/>
      <c r="AE22" s="4">
        <f>$N$1*AC21*AD21*Q19</f>
        <v>-3.7736063561846075E-3</v>
      </c>
      <c r="AF22" s="4">
        <f t="shared" ref="AF22:AF24" si="13">Y22-AE22</f>
        <v>-0.29215234581589633</v>
      </c>
    </row>
    <row r="23" spans="1:32" x14ac:dyDescent="0.3">
      <c r="A23" t="s">
        <v>9</v>
      </c>
      <c r="B23" s="6">
        <v>6</v>
      </c>
      <c r="C23" s="8" t="s">
        <v>12</v>
      </c>
      <c r="D23" s="1" t="s">
        <v>20</v>
      </c>
      <c r="E23" s="7">
        <f t="shared" si="7"/>
        <v>-0.30000506212927336</v>
      </c>
      <c r="F23" s="9">
        <f>$B$6*E23+$B$7*E24+$B$8*E25+$B$9*E26</f>
        <v>-7.499884317351289</v>
      </c>
      <c r="G23" s="10">
        <f>1/(1+EXP(-F23))</f>
        <v>5.5284255216477495E-4</v>
      </c>
      <c r="H23" s="4">
        <f>$N$1*$J$8*I23</f>
        <v>6.5798749910927305E-6</v>
      </c>
      <c r="I23" s="5">
        <f>S19*$T$4+S23*$T$8+S27*$T$12</f>
        <v>2.3819712909845137E-2</v>
      </c>
      <c r="J23" s="10">
        <f>G23*(1-G23)</f>
        <v>5.5253691727729086E-4</v>
      </c>
      <c r="K23" s="4">
        <f t="shared" si="8"/>
        <v>-0.30001164200426444</v>
      </c>
      <c r="L23" s="2"/>
      <c r="M23" s="8" t="s">
        <v>25</v>
      </c>
      <c r="N23" s="1" t="s">
        <v>20</v>
      </c>
      <c r="O23" s="7">
        <f t="shared" si="9"/>
        <v>0.76651131950994522</v>
      </c>
      <c r="P23" s="11">
        <f>O23+G19*O24+G23*O25+G27*O26</f>
        <v>-1.7868349856156851</v>
      </c>
      <c r="Q23" s="11">
        <f>1/(1+EXP(-P23))</f>
        <v>0.14346120201527374</v>
      </c>
      <c r="R23" s="4">
        <f>$N$1*T23*$S$8</f>
        <v>3.4960472948841604E-3</v>
      </c>
      <c r="S23" s="5">
        <f>AC21*AD21+AC25*AD25</f>
        <v>7.3962264734030836E-2</v>
      </c>
      <c r="T23" s="10">
        <f>Q23*(1-Q23)</f>
        <v>0.12288008553160656</v>
      </c>
      <c r="U23" s="4">
        <f t="shared" si="10"/>
        <v>0.76301527221506105</v>
      </c>
      <c r="V23" s="2"/>
      <c r="W23" s="8"/>
      <c r="X23" s="1" t="s">
        <v>14</v>
      </c>
      <c r="Y23" s="7">
        <f t="shared" si="12"/>
        <v>0.41710918444192929</v>
      </c>
      <c r="Z23" s="10"/>
      <c r="AA23" s="10"/>
      <c r="AB23" s="8"/>
      <c r="AC23" s="10"/>
      <c r="AD23" s="10"/>
      <c r="AE23" s="4">
        <f>$N$1*AC21*AD21*Q23</f>
        <v>-1.5868028904237705E-2</v>
      </c>
      <c r="AF23" s="4">
        <f t="shared" si="13"/>
        <v>0.43297721334616701</v>
      </c>
    </row>
    <row r="24" spans="1:32" x14ac:dyDescent="0.3">
      <c r="A24" t="s">
        <v>18</v>
      </c>
      <c r="B24" s="6">
        <v>7</v>
      </c>
      <c r="C24" s="8"/>
      <c r="D24" s="1" t="s">
        <v>13</v>
      </c>
      <c r="E24" s="7">
        <f t="shared" si="7"/>
        <v>-0.10000192928215386</v>
      </c>
      <c r="F24" s="9"/>
      <c r="G24" s="10"/>
      <c r="H24" s="4">
        <f>$N$1*$J$8*I24*B22</f>
        <v>2.4964019850445161E-6</v>
      </c>
      <c r="I24" s="5">
        <f>E24*(S20*$T$4+S24*$T$8+S28*$T$12)</f>
        <v>1.8074379428735219E-3</v>
      </c>
      <c r="J24" s="10"/>
      <c r="K24" s="4">
        <f t="shared" si="8"/>
        <v>-0.10000442568413891</v>
      </c>
      <c r="L24" s="2"/>
      <c r="M24" s="8"/>
      <c r="N24" s="1" t="s">
        <v>13</v>
      </c>
      <c r="O24" s="7">
        <f t="shared" si="9"/>
        <v>0.89692889064566195</v>
      </c>
      <c r="P24" s="11"/>
      <c r="Q24" s="11"/>
      <c r="R24" s="4">
        <f>$N$1*T23*S24*G19</f>
        <v>3.9866276081871131E-3</v>
      </c>
      <c r="S24" s="5">
        <f>AC21*AD21*O24+AC25*AD25*O24</f>
        <v>6.633889205753507E-2</v>
      </c>
      <c r="T24" s="10"/>
      <c r="U24" s="4">
        <f t="shared" si="10"/>
        <v>0.89294226303747481</v>
      </c>
      <c r="V24" s="2"/>
      <c r="W24" s="8"/>
      <c r="X24" s="1" t="s">
        <v>19</v>
      </c>
      <c r="Y24" s="7">
        <f t="shared" si="12"/>
        <v>-0.27476434497724311</v>
      </c>
      <c r="Z24" s="10"/>
      <c r="AA24" s="10"/>
      <c r="AB24" s="8"/>
      <c r="AC24" s="10"/>
      <c r="AD24" s="10"/>
      <c r="AE24" s="4">
        <f>$N$1*AC21*AD21*Q27</f>
        <v>-2.337810760469658E-2</v>
      </c>
      <c r="AF24" s="4">
        <f t="shared" si="13"/>
        <v>-0.25138623737254651</v>
      </c>
    </row>
    <row r="25" spans="1:32" x14ac:dyDescent="0.3">
      <c r="C25" s="8"/>
      <c r="D25" s="1" t="s">
        <v>14</v>
      </c>
      <c r="E25" s="7">
        <f t="shared" si="7"/>
        <v>-0.99997243175959083</v>
      </c>
      <c r="F25" s="9"/>
      <c r="G25" s="10"/>
      <c r="H25" s="4">
        <f t="shared" ref="H25:H26" si="14">$N$1*$J$8*I25*B23</f>
        <v>-3.5832785639590105E-5</v>
      </c>
      <c r="I25" s="5">
        <f>E25*(S21*$T$4+S25*$T$8+S29*$T$12)</f>
        <v>-2.1619627218107965E-2</v>
      </c>
      <c r="J25" s="10"/>
      <c r="K25" s="4">
        <f t="shared" si="8"/>
        <v>-0.99993659897395126</v>
      </c>
      <c r="L25" s="2"/>
      <c r="M25" s="8"/>
      <c r="N25" s="1" t="s">
        <v>14</v>
      </c>
      <c r="O25" s="7">
        <f t="shared" si="9"/>
        <v>1.6699967794583632</v>
      </c>
      <c r="P25" s="11"/>
      <c r="Q25" s="11"/>
      <c r="R25" s="4">
        <f>$N$1*T23*S25*G23</f>
        <v>4.1954524856721446E-6</v>
      </c>
      <c r="S25" s="5">
        <f>AC21*AD21*O25+AC25*AD25*O25</f>
        <v>0.12351674390727835</v>
      </c>
      <c r="T25" s="10"/>
      <c r="U25" s="4">
        <f t="shared" si="10"/>
        <v>1.6699925840058776</v>
      </c>
      <c r="V25" s="2"/>
      <c r="W25" s="8" t="s">
        <v>28</v>
      </c>
      <c r="X25" s="1" t="s">
        <v>20</v>
      </c>
      <c r="Y25" s="7">
        <f t="shared" si="12"/>
        <v>0.85198663109030059</v>
      </c>
      <c r="Z25" s="10">
        <f>Y25+Q19*Y26+Q23*Y27+Q27*Y28</f>
        <v>0.58730250750514135</v>
      </c>
      <c r="AA25" s="10">
        <f>1/(1+EXP(-Z25))</f>
        <v>0.64274597658442034</v>
      </c>
      <c r="AB25" s="8">
        <f>$S$1</f>
        <v>0</v>
      </c>
      <c r="AC25" s="10">
        <f>2*(AA25-AB25)</f>
        <v>1.2854919531688407</v>
      </c>
      <c r="AD25" s="10">
        <f>AA25*(1-AA25)</f>
        <v>0.22962358616896011</v>
      </c>
      <c r="AE25" s="4">
        <f>$N$1*AC25*AD25</f>
        <v>0.14758963613898507</v>
      </c>
      <c r="AF25" s="4">
        <f>Y25-AE25</f>
        <v>0.70439699495131558</v>
      </c>
    </row>
    <row r="26" spans="1:32" x14ac:dyDescent="0.3">
      <c r="C26" s="8"/>
      <c r="D26" s="1" t="s">
        <v>19</v>
      </c>
      <c r="E26" s="7">
        <f t="shared" si="7"/>
        <v>-0.10000500260767166</v>
      </c>
      <c r="F26" s="9"/>
      <c r="G26" s="10"/>
      <c r="H26" s="4">
        <f t="shared" si="14"/>
        <v>6.4867580839996462E-6</v>
      </c>
      <c r="I26" s="5">
        <f>E26*(S22*$T$4+S26*$T$8+S30*$T$12)</f>
        <v>3.3546602434513188E-3</v>
      </c>
      <c r="J26" s="10"/>
      <c r="K26" s="4">
        <f t="shared" si="8"/>
        <v>-0.10001148936575566</v>
      </c>
      <c r="L26" s="2"/>
      <c r="M26" s="8"/>
      <c r="N26" s="1" t="s">
        <v>19</v>
      </c>
      <c r="O26" s="7">
        <f t="shared" si="9"/>
        <v>-3.8179953749172131</v>
      </c>
      <c r="P26" s="11"/>
      <c r="Q26" s="11"/>
      <c r="R26" s="4">
        <f>$N$1*T23*S26*G27</f>
        <v>-1.5593853496234357E-2</v>
      </c>
      <c r="S26" s="5">
        <f>AC21*AD21*O26+AC25*AD25*O26</f>
        <v>-0.28238758467293223</v>
      </c>
      <c r="T26" s="10"/>
      <c r="U26" s="4">
        <f t="shared" si="10"/>
        <v>-3.8024015214209785</v>
      </c>
      <c r="V26" s="2"/>
      <c r="W26" s="8"/>
      <c r="X26" s="1" t="s">
        <v>13</v>
      </c>
      <c r="Y26" s="7">
        <f t="shared" si="12"/>
        <v>-0.60504350134769647</v>
      </c>
      <c r="Z26" s="10"/>
      <c r="AA26" s="10"/>
      <c r="AB26" s="8"/>
      <c r="AC26" s="10"/>
      <c r="AD26" s="10"/>
      <c r="AE26" s="4">
        <f>$N$1*AC25*AD25*Q19</f>
        <v>5.0352836359602608E-3</v>
      </c>
      <c r="AF26" s="4">
        <f t="shared" ref="AF26:AF28" si="15">Y26-AE26</f>
        <v>-0.61007878498365675</v>
      </c>
    </row>
    <row r="27" spans="1:32" x14ac:dyDescent="0.3">
      <c r="C27" s="8" t="s">
        <v>21</v>
      </c>
      <c r="D27" s="1" t="s">
        <v>20</v>
      </c>
      <c r="E27" s="7">
        <f t="shared" si="7"/>
        <v>0.37916394007488963</v>
      </c>
      <c r="F27" s="9">
        <f>$B$6*E27+$B$7*E28+$B$8*E29+$B$9*E30</f>
        <v>2.1838088462311132</v>
      </c>
      <c r="G27" s="10">
        <f>1/(1+EXP(-F27))</f>
        <v>0.89878608820161687</v>
      </c>
      <c r="H27" s="4">
        <f>$N$1*$J$12*I27</f>
        <v>1.0867304043844586E-3</v>
      </c>
      <c r="I27" s="5">
        <f>S19*$T$4+S23*$T$8+S27*$T$12</f>
        <v>2.3819712909845137E-2</v>
      </c>
      <c r="J27" s="10">
        <f>G27*(1-G27)</f>
        <v>9.0969655856852252E-2</v>
      </c>
      <c r="K27" s="4">
        <f>E27-H27</f>
        <v>0.37807720967050518</v>
      </c>
      <c r="L27" s="2"/>
      <c r="M27" s="8" t="s">
        <v>26</v>
      </c>
      <c r="N27" s="1" t="s">
        <v>20</v>
      </c>
      <c r="O27" s="7">
        <f t="shared" si="9"/>
        <v>-1.4737571255902316E-2</v>
      </c>
      <c r="P27" s="11">
        <f>O27+G19*O28+G23*O29+G27*O30</f>
        <v>-1.3167528380812672</v>
      </c>
      <c r="Q27" s="11">
        <f>1/(1+EXP(-P27))</f>
        <v>0.21135904390220173</v>
      </c>
      <c r="R27" s="4">
        <f>$N$1*T27*S27</f>
        <v>6.1642517653393882E-3</v>
      </c>
      <c r="S27" s="5">
        <f>AC21*AD21+AC25*AD25</f>
        <v>7.3962264734030836E-2</v>
      </c>
      <c r="T27" s="10">
        <f>Q27*(1-Q27)</f>
        <v>0.16668639846294889</v>
      </c>
      <c r="U27" s="4">
        <f t="shared" si="10"/>
        <v>-2.0901823021241703E-2</v>
      </c>
      <c r="V27" s="2"/>
      <c r="W27" s="8"/>
      <c r="X27" s="1" t="s">
        <v>14</v>
      </c>
      <c r="Y27" s="7">
        <f t="shared" si="12"/>
        <v>-0.49118045698912027</v>
      </c>
      <c r="Z27" s="10"/>
      <c r="AA27" s="10"/>
      <c r="AB27" s="8"/>
      <c r="AC27" s="10"/>
      <c r="AD27" s="10"/>
      <c r="AE27" s="4">
        <f>$N$1*AC25*AD25*Q23</f>
        <v>2.1173386605495684E-2</v>
      </c>
      <c r="AF27" s="4">
        <f t="shared" si="15"/>
        <v>-0.512353843594616</v>
      </c>
    </row>
    <row r="28" spans="1:32" x14ac:dyDescent="0.3">
      <c r="C28" s="8"/>
      <c r="D28" s="1" t="s">
        <v>13</v>
      </c>
      <c r="E28" s="7">
        <f t="shared" si="7"/>
        <v>0.10031863972766356</v>
      </c>
      <c r="F28" s="9"/>
      <c r="G28" s="10"/>
      <c r="H28" s="4">
        <f>$N$1*$J$12*I28*B22</f>
        <v>-4.1361087631468891E-4</v>
      </c>
      <c r="I28" s="5">
        <f>E28*(S20*$T$4+S24*$T$8+S28*$T$12)</f>
        <v>-1.8131621771980766E-3</v>
      </c>
      <c r="J28" s="10"/>
      <c r="K28" s="4">
        <f t="shared" ref="K28:K30" si="16">E28-H28</f>
        <v>0.10073225060397824</v>
      </c>
      <c r="L28" s="2"/>
      <c r="M28" s="8"/>
      <c r="N28" s="1" t="s">
        <v>13</v>
      </c>
      <c r="O28" s="7">
        <f t="shared" si="9"/>
        <v>-1.8712882545097351</v>
      </c>
      <c r="P28" s="11"/>
      <c r="Q28" s="11"/>
      <c r="R28" s="4">
        <f>$N$1*T27*S28*G19</f>
        <v>-1.1282543239357909E-2</v>
      </c>
      <c r="S28" s="5">
        <f>AC21*AD21*O28+AC25*AD25*O28</f>
        <v>-0.13840471727373149</v>
      </c>
      <c r="T28" s="10"/>
      <c r="U28" s="4">
        <f t="shared" si="10"/>
        <v>-1.8600057112703772</v>
      </c>
      <c r="V28" s="2"/>
      <c r="W28" s="8"/>
      <c r="X28" s="1" t="s">
        <v>19</v>
      </c>
      <c r="Y28" s="7">
        <f t="shared" si="12"/>
        <v>-0.82124068874328593</v>
      </c>
      <c r="Z28" s="10"/>
      <c r="AA28" s="10"/>
      <c r="AB28" s="8"/>
      <c r="AC28" s="10"/>
      <c r="AD28" s="10"/>
      <c r="AE28" s="4">
        <f>$N$1*AC25*AD25*Q27</f>
        <v>3.1194404384209725E-2</v>
      </c>
      <c r="AF28" s="4">
        <f t="shared" si="15"/>
        <v>-0.85243509312749566</v>
      </c>
    </row>
    <row r="29" spans="1:32" x14ac:dyDescent="0.3">
      <c r="A29" s="1"/>
      <c r="C29" s="8"/>
      <c r="D29" s="1" t="s">
        <v>14</v>
      </c>
      <c r="E29" s="7">
        <f t="shared" si="7"/>
        <v>9.9544683674256298E-2</v>
      </c>
      <c r="F29" s="9"/>
      <c r="G29" s="10"/>
      <c r="H29" s="4">
        <f t="shared" ref="H29:H30" si="17">$N$1*$J$12*I29*B23</f>
        <v>5.8913495375321004E-4</v>
      </c>
      <c r="I29" s="5">
        <f t="shared" ref="I29:I30" si="18">E29*(S21*$T$4+S25*$T$8+S29*$T$12)</f>
        <v>2.1521782843502454E-3</v>
      </c>
      <c r="J29" s="10"/>
      <c r="K29" s="4">
        <f t="shared" si="16"/>
        <v>9.8955548720503092E-2</v>
      </c>
      <c r="L29" s="2"/>
      <c r="M29" s="8"/>
      <c r="N29" s="1" t="s">
        <v>14</v>
      </c>
      <c r="O29" s="7">
        <f t="shared" si="9"/>
        <v>0.4999986905859094</v>
      </c>
      <c r="P29" s="11"/>
      <c r="Q29" s="11"/>
      <c r="R29" s="4">
        <f>$N$1*T27*S29*G23</f>
        <v>1.7039258767674323E-6</v>
      </c>
      <c r="S29" s="5">
        <f>AC21*AD21*O29+AC25*AD25*O29</f>
        <v>3.6981035519783795E-2</v>
      </c>
      <c r="T29" s="10"/>
      <c r="U29" s="4">
        <f t="shared" si="10"/>
        <v>0.49999698666003262</v>
      </c>
      <c r="V29" s="2"/>
    </row>
    <row r="30" spans="1:32" x14ac:dyDescent="0.3">
      <c r="A30" s="1"/>
      <c r="C30" s="8"/>
      <c r="D30" s="1" t="s">
        <v>19</v>
      </c>
      <c r="E30" s="7">
        <f t="shared" si="7"/>
        <v>0.10082622935319545</v>
      </c>
      <c r="F30" s="9"/>
      <c r="G30" s="10"/>
      <c r="H30" s="4">
        <f t="shared" si="17"/>
        <v>-1.0801490235715467E-3</v>
      </c>
      <c r="I30" s="5">
        <f t="shared" si="18"/>
        <v>-3.3822082324741821E-3</v>
      </c>
      <c r="J30" s="10"/>
      <c r="K30" s="4">
        <f t="shared" si="16"/>
        <v>0.101906378376767</v>
      </c>
      <c r="L30" s="2"/>
      <c r="M30" s="8"/>
      <c r="N30" s="1" t="s">
        <v>19</v>
      </c>
      <c r="O30" s="7">
        <f t="shared" si="9"/>
        <v>0.58748871271732861</v>
      </c>
      <c r="P30" s="11"/>
      <c r="Q30" s="11"/>
      <c r="R30" s="4">
        <f>$N$1*T27*S30*G27</f>
        <v>3.2548894064540505E-3</v>
      </c>
      <c r="S30" s="5">
        <f>AC21*AD21*O30+AC25*AD25*O30</f>
        <v>4.3451995698254031E-2</v>
      </c>
      <c r="T30" s="10"/>
      <c r="U30" s="4">
        <f t="shared" si="10"/>
        <v>0.58423382331087459</v>
      </c>
      <c r="V30" s="2"/>
    </row>
    <row r="33" spans="1:32" x14ac:dyDescent="0.3">
      <c r="F33" t="s">
        <v>22</v>
      </c>
      <c r="G33" t="s">
        <v>23</v>
      </c>
      <c r="H33" t="s">
        <v>24</v>
      </c>
      <c r="I33" t="s">
        <v>32</v>
      </c>
      <c r="J33" t="s">
        <v>36</v>
      </c>
      <c r="K33" t="s">
        <v>35</v>
      </c>
      <c r="L33" s="2"/>
      <c r="P33" t="s">
        <v>22</v>
      </c>
      <c r="Q33" t="s">
        <v>23</v>
      </c>
      <c r="R33" t="s">
        <v>24</v>
      </c>
      <c r="S33" t="s">
        <v>32</v>
      </c>
      <c r="T33" t="s">
        <v>36</v>
      </c>
      <c r="U33" t="s">
        <v>35</v>
      </c>
      <c r="V33" s="2"/>
    </row>
    <row r="34" spans="1:32" x14ac:dyDescent="0.3">
      <c r="C34" s="8" t="s">
        <v>10</v>
      </c>
      <c r="D34" s="1" t="s">
        <v>20</v>
      </c>
      <c r="E34" s="7">
        <f>K19</f>
        <v>0.29954899562271387</v>
      </c>
      <c r="F34" s="9">
        <f>$B$6*E34+$B$7*E35+$B$8*E36+$B$9*E37</f>
        <v>3.7986299912876307</v>
      </c>
      <c r="G34" s="10">
        <f>1/(1+EXP(-F34))</f>
        <v>0.97808938826412339</v>
      </c>
      <c r="H34" s="4">
        <f>$N$1*$J$4*I34</f>
        <v>2.9530132071980985E-4</v>
      </c>
      <c r="I34" s="5">
        <f>S34*$T$4+S38*$T$8+S42*$T$12</f>
        <v>2.759505515705165E-2</v>
      </c>
      <c r="J34" s="10">
        <f>G34*(1-G34)</f>
        <v>2.1430536829236273E-2</v>
      </c>
      <c r="K34" s="4">
        <f>E34-H34</f>
        <v>0.29925369430199406</v>
      </c>
      <c r="L34" s="2"/>
      <c r="M34" s="8" t="s">
        <v>11</v>
      </c>
      <c r="N34" s="1" t="s">
        <v>20</v>
      </c>
      <c r="O34" s="7">
        <f>U19</f>
        <v>0.19784494734451938</v>
      </c>
      <c r="P34" s="11">
        <f>O34+G34*O35+G38*O36+G42*O37</f>
        <v>-3.3415957325516725</v>
      </c>
      <c r="Q34" s="11">
        <f>1/(1+EXP(-P34))</f>
        <v>3.4171453344116087E-2</v>
      </c>
      <c r="R34" s="4">
        <f>$N$1*T34*S34</f>
        <v>1.4139642742448323E-3</v>
      </c>
      <c r="S34" s="5">
        <f>AC36*AD36+AC40*AD40</f>
        <v>8.5685028304117644E-2</v>
      </c>
      <c r="T34" s="10">
        <f>Q34*(1-Q34)</f>
        <v>3.3003765120466988E-2</v>
      </c>
      <c r="U34" s="4">
        <f>O34-R34</f>
        <v>0.19643098307027454</v>
      </c>
      <c r="V34" s="2"/>
    </row>
    <row r="35" spans="1:32" x14ac:dyDescent="0.3">
      <c r="C35" s="8"/>
      <c r="D35" s="1" t="s">
        <v>13</v>
      </c>
      <c r="E35" s="7">
        <f t="shared" ref="E35:E45" si="19">K20</f>
        <v>0.60102911283151894</v>
      </c>
      <c r="F35" s="9"/>
      <c r="G35" s="10"/>
      <c r="H35" s="4">
        <f>$N$1*$J$4*I35*B37</f>
        <v>-6.693929266961908E-4</v>
      </c>
      <c r="I35" s="5">
        <f>E35*(S35*$T$4+S39*$T$8+S43*$T$12)</f>
        <v>-1.2510566961837808E-2</v>
      </c>
      <c r="J35" s="10"/>
      <c r="K35" s="4">
        <f t="shared" ref="K35:K41" si="20">E35-H35</f>
        <v>0.60169850575821515</v>
      </c>
      <c r="L35" s="2"/>
      <c r="M35" s="8"/>
      <c r="N35" s="1" t="s">
        <v>13</v>
      </c>
      <c r="O35" s="7">
        <f t="shared" ref="O35:O45" si="21">U20</f>
        <v>-1.2972611727751042</v>
      </c>
      <c r="P35" s="11"/>
      <c r="Q35" s="11"/>
      <c r="R35" s="4">
        <f>$N$1*T34*S35*G34</f>
        <v>-1.7940907349005067E-3</v>
      </c>
      <c r="S35" s="5">
        <f>AC36*AD36*O35+AC40*AD40*O35</f>
        <v>-0.11115586030706764</v>
      </c>
      <c r="T35" s="10"/>
      <c r="U35" s="4">
        <f t="shared" ref="U35:U45" si="22">O35-R35</f>
        <v>-1.2954670820402037</v>
      </c>
      <c r="V35" s="2"/>
      <c r="Z35" t="s">
        <v>22</v>
      </c>
      <c r="AA35" t="s">
        <v>23</v>
      </c>
      <c r="AB35" t="s">
        <v>31</v>
      </c>
      <c r="AC35" t="s">
        <v>32</v>
      </c>
      <c r="AD35" t="s">
        <v>33</v>
      </c>
      <c r="AE35" t="s">
        <v>24</v>
      </c>
      <c r="AF35" t="s">
        <v>35</v>
      </c>
    </row>
    <row r="36" spans="1:32" x14ac:dyDescent="0.3">
      <c r="A36" t="s">
        <v>29</v>
      </c>
      <c r="B36" s="6">
        <v>1</v>
      </c>
      <c r="C36" s="8"/>
      <c r="D36" s="1" t="s">
        <v>14</v>
      </c>
      <c r="E36" s="7">
        <f t="shared" si="19"/>
        <v>0.19950906518542746</v>
      </c>
      <c r="F36" s="9"/>
      <c r="G36" s="10"/>
      <c r="H36" s="4">
        <f t="shared" ref="H36:H37" si="23">$N$1*$J$4*I36*B38</f>
        <v>3.2084977171553718E-4</v>
      </c>
      <c r="I36" s="5">
        <f>E36*(S36*$T$4+S40*$T$8+S44*$T$12)</f>
        <v>4.9970806801879469E-3</v>
      </c>
      <c r="J36" s="10"/>
      <c r="K36" s="4">
        <f t="shared" si="20"/>
        <v>0.19918821541371193</v>
      </c>
      <c r="L36" s="2"/>
      <c r="M36" s="8"/>
      <c r="N36" s="1" t="s">
        <v>14</v>
      </c>
      <c r="O36" s="7">
        <f t="shared" si="21"/>
        <v>0.12999984512520071</v>
      </c>
      <c r="P36" s="11"/>
      <c r="Q36" s="11"/>
      <c r="R36" s="4">
        <f>$N$1*T34*S36*G38</f>
        <v>1.016361187044642E-7</v>
      </c>
      <c r="S36" s="5">
        <f>AC36*AD36*O36+AC40*AD40*O36</f>
        <v>1.1139040409083735E-2</v>
      </c>
      <c r="T36" s="10"/>
      <c r="U36" s="4">
        <f t="shared" si="22"/>
        <v>0.129999743489082</v>
      </c>
      <c r="V36" s="2"/>
      <c r="W36" s="8" t="s">
        <v>27</v>
      </c>
      <c r="X36" s="1" t="s">
        <v>20</v>
      </c>
      <c r="Y36" s="7">
        <f>AF21</f>
        <v>0.33017098676504975</v>
      </c>
      <c r="Z36" s="10">
        <f>Y36+Q34*Y37+Q38*Y38+Q42*Y39</f>
        <v>0.32933628114667346</v>
      </c>
      <c r="AA36" s="10">
        <f>1/(1+EXP(-Z36))</f>
        <v>0.58159787506269456</v>
      </c>
      <c r="AB36" s="8">
        <f>$Q$1</f>
        <v>1</v>
      </c>
      <c r="AC36" s="10">
        <f>2*(AA36-AB36)</f>
        <v>-0.83680424987461088</v>
      </c>
      <c r="AD36" s="10">
        <f>AA36*(1-AA36)</f>
        <v>0.24334178678525289</v>
      </c>
      <c r="AE36" s="4">
        <f>$N$1*AC36*AD36</f>
        <v>-0.10181472067699053</v>
      </c>
      <c r="AF36" s="4">
        <f>Y36-AE36</f>
        <v>0.43198570744204029</v>
      </c>
    </row>
    <row r="37" spans="1:32" x14ac:dyDescent="0.3">
      <c r="A37" t="s">
        <v>1</v>
      </c>
      <c r="B37" s="6">
        <v>5</v>
      </c>
      <c r="C37" s="8"/>
      <c r="D37" s="1" t="s">
        <v>19</v>
      </c>
      <c r="E37" s="7">
        <f t="shared" si="19"/>
        <v>-0.10044556565789177</v>
      </c>
      <c r="F37" s="9"/>
      <c r="G37" s="10"/>
      <c r="H37" s="4">
        <f t="shared" si="23"/>
        <v>2.9146269336694311E-4</v>
      </c>
      <c r="I37" s="5">
        <f>E37*(S37*$T$4+S41*$T$8+S45*$T$12)</f>
        <v>3.8909066460748039E-3</v>
      </c>
      <c r="J37" s="10"/>
      <c r="K37" s="4">
        <f t="shared" si="20"/>
        <v>-0.10073702835125871</v>
      </c>
      <c r="L37" s="2"/>
      <c r="M37" s="8"/>
      <c r="N37" s="1" t="s">
        <v>19</v>
      </c>
      <c r="O37" s="7">
        <f t="shared" si="21"/>
        <v>-2.525102717182746</v>
      </c>
      <c r="P37" s="11"/>
      <c r="Q37" s="11"/>
      <c r="R37" s="4">
        <f>$N$1*T34*S37*G42</f>
        <v>-3.2106535734002526E-3</v>
      </c>
      <c r="S37" s="5">
        <f>AC36*AD36*O37+AC40*AD40*O37</f>
        <v>-0.21636349779260799</v>
      </c>
      <c r="T37" s="10"/>
      <c r="U37" s="4">
        <f t="shared" si="22"/>
        <v>-2.5218920636093456</v>
      </c>
      <c r="V37" s="2"/>
      <c r="W37" s="8"/>
      <c r="X37" s="1" t="s">
        <v>13</v>
      </c>
      <c r="Y37" s="7">
        <f t="shared" ref="Y37:Y43" si="24">AF22</f>
        <v>-0.29215234581589633</v>
      </c>
      <c r="Z37" s="10"/>
      <c r="AA37" s="10"/>
      <c r="AB37" s="8"/>
      <c r="AC37" s="10"/>
      <c r="AD37" s="10"/>
      <c r="AE37" s="4">
        <f>$N$1*AC36*AD36*Q34</f>
        <v>-3.4791569773579933E-3</v>
      </c>
      <c r="AF37" s="4">
        <f t="shared" ref="AF37:AF39" si="25">Y37-AE37</f>
        <v>-0.28867318883853832</v>
      </c>
    </row>
    <row r="38" spans="1:32" x14ac:dyDescent="0.3">
      <c r="A38" t="s">
        <v>9</v>
      </c>
      <c r="B38" s="6">
        <v>6</v>
      </c>
      <c r="C38" s="8" t="s">
        <v>12</v>
      </c>
      <c r="D38" s="1" t="s">
        <v>20</v>
      </c>
      <c r="E38" s="7">
        <f t="shared" si="19"/>
        <v>-0.30001164200426444</v>
      </c>
      <c r="F38" s="9">
        <f>$B$6*E38+$B$7*E39+$B$8*E40+$B$9*E41</f>
        <v>-7.499733789828956</v>
      </c>
      <c r="G38" s="10">
        <f>1/(1+EXP(-F38))</f>
        <v>5.5292573043116044E-4</v>
      </c>
      <c r="H38" s="4">
        <f>$N$1*$J$8*I38</f>
        <v>7.6227624570009611E-6</v>
      </c>
      <c r="I38" s="5">
        <f>S34*$T$4+S38*$T$8+S42*$T$12</f>
        <v>2.759505515705165E-2</v>
      </c>
      <c r="J38" s="10">
        <f>G38*(1-G38)</f>
        <v>5.5262000356778764E-4</v>
      </c>
      <c r="K38" s="4">
        <f t="shared" si="20"/>
        <v>-0.30001926476672147</v>
      </c>
      <c r="L38" s="2"/>
      <c r="M38" s="8" t="s">
        <v>25</v>
      </c>
      <c r="N38" s="1" t="s">
        <v>20</v>
      </c>
      <c r="O38" s="7">
        <f t="shared" si="21"/>
        <v>0.76301527221506105</v>
      </c>
      <c r="P38" s="11">
        <f>O38+G34*O39+G38*O40+G42*O41</f>
        <v>-1.7819582575620723</v>
      </c>
      <c r="Q38" s="11">
        <f>1/(1+EXP(-P38))</f>
        <v>0.14406149734506493</v>
      </c>
      <c r="R38" s="4">
        <f>$N$1*T38*$S$8</f>
        <v>3.5082156476385047E-3</v>
      </c>
      <c r="S38" s="5">
        <f>AC36*AD36+AC40*AD40</f>
        <v>8.5685028304117644E-2</v>
      </c>
      <c r="T38" s="10">
        <f>Q38*(1-Q38)</f>
        <v>0.12330778232776278</v>
      </c>
      <c r="U38" s="4">
        <f t="shared" si="22"/>
        <v>0.75950705656742257</v>
      </c>
      <c r="V38" s="2"/>
      <c r="W38" s="8"/>
      <c r="X38" s="1" t="s">
        <v>14</v>
      </c>
      <c r="Y38" s="7">
        <f t="shared" si="24"/>
        <v>0.43297721334616701</v>
      </c>
      <c r="Z38" s="10"/>
      <c r="AA38" s="10"/>
      <c r="AB38" s="8"/>
      <c r="AC38" s="10"/>
      <c r="AD38" s="10"/>
      <c r="AE38" s="4">
        <f>$N$1*AC36*AD36*Q38</f>
        <v>-1.4667581112496799E-2</v>
      </c>
      <c r="AF38" s="4">
        <f t="shared" si="25"/>
        <v>0.44764479445866379</v>
      </c>
    </row>
    <row r="39" spans="1:32" x14ac:dyDescent="0.3">
      <c r="A39" t="s">
        <v>18</v>
      </c>
      <c r="B39" s="6">
        <v>7</v>
      </c>
      <c r="C39" s="8"/>
      <c r="D39" s="1" t="s">
        <v>13</v>
      </c>
      <c r="E39" s="7">
        <f t="shared" si="19"/>
        <v>-0.10000442568413891</v>
      </c>
      <c r="F39" s="9"/>
      <c r="G39" s="10"/>
      <c r="H39" s="4">
        <f>$N$1*$J$8*I39*B37</f>
        <v>2.875092535190717E-6</v>
      </c>
      <c r="I39" s="5">
        <f>E39*(S35*$T$4+S39*$T$8+S43*$T$12)</f>
        <v>2.0816164097399812E-3</v>
      </c>
      <c r="J39" s="10"/>
      <c r="K39" s="4">
        <f t="shared" si="20"/>
        <v>-0.10000730077667409</v>
      </c>
      <c r="L39" s="2"/>
      <c r="M39" s="8"/>
      <c r="N39" s="1" t="s">
        <v>13</v>
      </c>
      <c r="O39" s="7">
        <f t="shared" si="21"/>
        <v>0.89294226303747481</v>
      </c>
      <c r="P39" s="11"/>
      <c r="Q39" s="11"/>
      <c r="R39" s="4">
        <f>$N$1*T38*S39*G34</f>
        <v>4.6138913323918087E-3</v>
      </c>
      <c r="S39" s="5">
        <f>AC36*AD36*O39+AC40*AD40*O39</f>
        <v>7.651178308230891E-2</v>
      </c>
      <c r="T39" s="10"/>
      <c r="U39" s="4">
        <f t="shared" si="22"/>
        <v>0.88832837170508305</v>
      </c>
      <c r="V39" s="2"/>
      <c r="W39" s="8"/>
      <c r="X39" s="1" t="s">
        <v>19</v>
      </c>
      <c r="Y39" s="7">
        <f t="shared" si="24"/>
        <v>-0.25138623737254651</v>
      </c>
      <c r="Z39" s="10"/>
      <c r="AA39" s="10"/>
      <c r="AB39" s="8"/>
      <c r="AC39" s="10"/>
      <c r="AD39" s="10"/>
      <c r="AE39" s="4">
        <f>$N$1*AC36*AD36*Q42</f>
        <v>-2.1557543882452734E-2</v>
      </c>
      <c r="AF39" s="4">
        <f t="shared" si="25"/>
        <v>-0.22982869349009377</v>
      </c>
    </row>
    <row r="40" spans="1:32" x14ac:dyDescent="0.3">
      <c r="C40" s="8"/>
      <c r="D40" s="1" t="s">
        <v>14</v>
      </c>
      <c r="E40" s="7">
        <f t="shared" si="19"/>
        <v>-0.99993659897395126</v>
      </c>
      <c r="F40" s="9"/>
      <c r="G40" s="10"/>
      <c r="H40" s="4">
        <f t="shared" ref="H40:H41" si="26">$N$1*$J$8*I40*B38</f>
        <v>-4.1510557139085403E-5</v>
      </c>
      <c r="I40" s="5">
        <f>E40*(S36*$T$4+S40*$T$8+S44*$T$12)</f>
        <v>-2.5045297342762288E-2</v>
      </c>
      <c r="J40" s="10"/>
      <c r="K40" s="4">
        <f t="shared" si="20"/>
        <v>-0.99989508841681218</v>
      </c>
      <c r="L40" s="2"/>
      <c r="M40" s="8"/>
      <c r="N40" s="1" t="s">
        <v>14</v>
      </c>
      <c r="O40" s="7">
        <f t="shared" si="21"/>
        <v>1.6699925840058776</v>
      </c>
      <c r="P40" s="11"/>
      <c r="Q40" s="11"/>
      <c r="R40" s="4">
        <f>$N$1*T38*S40*G38</f>
        <v>4.8780559680697382E-6</v>
      </c>
      <c r="S40" s="5">
        <f>AC36*AD36*O40+AC40*AD40*O40</f>
        <v>0.14309336182821014</v>
      </c>
      <c r="T40" s="10"/>
      <c r="U40" s="4">
        <f t="shared" si="22"/>
        <v>1.6699877059499095</v>
      </c>
      <c r="V40" s="2"/>
      <c r="W40" s="8" t="s">
        <v>28</v>
      </c>
      <c r="X40" s="1" t="s">
        <v>20</v>
      </c>
      <c r="Y40" s="7">
        <f t="shared" si="24"/>
        <v>0.70439699495131558</v>
      </c>
      <c r="Z40" s="10">
        <f>Y40+Q34*Y41+Q38*Y42+Q42*Y43</f>
        <v>0.42925055088601105</v>
      </c>
      <c r="AA40" s="10">
        <f>1/(1+EXP(-Z40))</f>
        <v>0.60569469271070742</v>
      </c>
      <c r="AB40" s="8">
        <f>$S$1</f>
        <v>0</v>
      </c>
      <c r="AC40" s="10">
        <f>2*(AA40-AB40)</f>
        <v>1.2113893854214148</v>
      </c>
      <c r="AD40" s="10">
        <f>AA40*(1-AA40)</f>
        <v>0.23882863193278914</v>
      </c>
      <c r="AE40" s="4">
        <f>$N$1*AC40*AD40</f>
        <v>0.14465723482904935</v>
      </c>
      <c r="AF40" s="4">
        <f>Y40-AE40</f>
        <v>0.55973976012226623</v>
      </c>
    </row>
    <row r="41" spans="1:32" x14ac:dyDescent="0.3">
      <c r="C41" s="8"/>
      <c r="D41" s="1" t="s">
        <v>19</v>
      </c>
      <c r="E41" s="7">
        <f t="shared" si="19"/>
        <v>-0.10001148936575566</v>
      </c>
      <c r="F41" s="9"/>
      <c r="G41" s="10"/>
      <c r="H41" s="4">
        <f t="shared" si="26"/>
        <v>7.4911604105000812E-6</v>
      </c>
      <c r="I41" s="5">
        <f>E41*(S37*$T$4+S41*$T$8+S45*$T$12)</f>
        <v>3.8740920627837075E-3</v>
      </c>
      <c r="J41" s="10"/>
      <c r="K41" s="4">
        <f t="shared" si="20"/>
        <v>-0.10001898052616616</v>
      </c>
      <c r="L41" s="2"/>
      <c r="M41" s="8"/>
      <c r="N41" s="1" t="s">
        <v>19</v>
      </c>
      <c r="O41" s="7">
        <f t="shared" si="21"/>
        <v>-3.8024015214209785</v>
      </c>
      <c r="P41" s="11"/>
      <c r="Q41" s="11"/>
      <c r="R41" s="4">
        <f>$N$1*T38*S41*G42</f>
        <v>-1.8063394768073671E-2</v>
      </c>
      <c r="S41" s="5">
        <f>AC36*AD36*O41+AC40*AD40*O41</f>
        <v>-0.32580888198657665</v>
      </c>
      <c r="T41" s="10"/>
      <c r="U41" s="4">
        <f t="shared" si="22"/>
        <v>-3.784338126652905</v>
      </c>
      <c r="V41" s="2"/>
      <c r="W41" s="8"/>
      <c r="X41" s="1" t="s">
        <v>13</v>
      </c>
      <c r="Y41" s="7">
        <f t="shared" si="24"/>
        <v>-0.61007878498365675</v>
      </c>
      <c r="Z41" s="10"/>
      <c r="AA41" s="10"/>
      <c r="AB41" s="8"/>
      <c r="AC41" s="10"/>
      <c r="AD41" s="10"/>
      <c r="AE41" s="4">
        <f>$N$1*AC40*AD40*Q34</f>
        <v>4.9431479508497047E-3</v>
      </c>
      <c r="AF41" s="4">
        <f t="shared" ref="AF41:AF43" si="27">Y41-AE41</f>
        <v>-0.61502193293450647</v>
      </c>
    </row>
    <row r="42" spans="1:32" x14ac:dyDescent="0.3">
      <c r="C42" s="8" t="s">
        <v>21</v>
      </c>
      <c r="D42" s="1" t="s">
        <v>20</v>
      </c>
      <c r="E42" s="7">
        <f t="shared" si="19"/>
        <v>0.37807720967050518</v>
      </c>
      <c r="F42" s="9">
        <f>$B$6*E42+$B$7*E43+$B$8*E44+$B$9*E45</f>
        <v>2.188816403650784</v>
      </c>
      <c r="G42" s="10">
        <f>1/(1+EXP(-F42))</f>
        <v>0.8992407151620756</v>
      </c>
      <c r="H42" s="4">
        <f>$N$1*$J$12*I42</f>
        <v>1.2589734210205117E-3</v>
      </c>
      <c r="I42" s="5">
        <f>S34*$T$4+S38*$T$8+S42*$T$12</f>
        <v>2.759505515705165E-2</v>
      </c>
      <c r="J42" s="10">
        <f>G42*(1-G42)</f>
        <v>9.0606851356874421E-2</v>
      </c>
      <c r="K42" s="4">
        <f>E42-H42</f>
        <v>0.37681823624948468</v>
      </c>
      <c r="L42" s="2"/>
      <c r="M42" s="8" t="s">
        <v>26</v>
      </c>
      <c r="N42" s="1" t="s">
        <v>20</v>
      </c>
      <c r="O42" s="7">
        <f t="shared" si="21"/>
        <v>-2.0901823021241703E-2</v>
      </c>
      <c r="P42" s="11">
        <f>O42+G34*O43+G38*O44+G42*O45</f>
        <v>-1.3145103690304536</v>
      </c>
      <c r="Q42" s="11">
        <f>1/(1+EXP(-P42))</f>
        <v>0.21173307493367802</v>
      </c>
      <c r="R42" s="4">
        <f>$N$1*T42*S42</f>
        <v>7.1505090049239235E-3</v>
      </c>
      <c r="S42" s="5">
        <f>AC36*AD36+AC40*AD40</f>
        <v>8.5685028304117644E-2</v>
      </c>
      <c r="T42" s="10">
        <f>Q42*(1-Q42)</f>
        <v>0.16690217991280751</v>
      </c>
      <c r="U42" s="4">
        <f t="shared" si="22"/>
        <v>-2.8052332026165624E-2</v>
      </c>
      <c r="V42" s="2"/>
      <c r="W42" s="8"/>
      <c r="X42" s="1" t="s">
        <v>14</v>
      </c>
      <c r="Y42" s="7">
        <f t="shared" si="24"/>
        <v>-0.512353843594616</v>
      </c>
      <c r="Z42" s="10"/>
      <c r="AA42" s="10"/>
      <c r="AB42" s="8"/>
      <c r="AC42" s="10"/>
      <c r="AD42" s="10"/>
      <c r="AE42" s="4">
        <f>$N$1*AC40*AD40*Q38</f>
        <v>2.0839537851269529E-2</v>
      </c>
      <c r="AF42" s="4">
        <f t="shared" si="27"/>
        <v>-0.53319338144588557</v>
      </c>
    </row>
    <row r="43" spans="1:32" x14ac:dyDescent="0.3">
      <c r="C43" s="8"/>
      <c r="D43" s="1" t="s">
        <v>13</v>
      </c>
      <c r="E43" s="7">
        <f t="shared" si="19"/>
        <v>0.10073225060397824</v>
      </c>
      <c r="F43" s="9"/>
      <c r="G43" s="10"/>
      <c r="H43" s="4">
        <f>$N$1*$J$12*I43*B37</f>
        <v>-4.7830543900074233E-4</v>
      </c>
      <c r="I43" s="5">
        <f>E43*(S35*$T$4+S39*$T$8+S43*$T$12)</f>
        <v>-2.0967662622209155E-3</v>
      </c>
      <c r="J43" s="10"/>
      <c r="K43" s="4">
        <f t="shared" ref="K43:K45" si="28">E43-H43</f>
        <v>0.10121055604297897</v>
      </c>
      <c r="L43" s="2"/>
      <c r="M43" s="8"/>
      <c r="N43" s="1" t="s">
        <v>13</v>
      </c>
      <c r="O43" s="7">
        <f t="shared" si="21"/>
        <v>-1.8600057112703772</v>
      </c>
      <c r="P43" s="11"/>
      <c r="Q43" s="11"/>
      <c r="R43" s="4">
        <f>$N$1*T42*S43*G34</f>
        <v>-1.3008576723523811E-2</v>
      </c>
      <c r="S43" s="5">
        <f>AC36*AD36*O43+AC40*AD40*O43</f>
        <v>-0.15937464201602275</v>
      </c>
      <c r="T43" s="10"/>
      <c r="U43" s="4">
        <f t="shared" si="22"/>
        <v>-1.8469971345468534</v>
      </c>
      <c r="V43" s="2"/>
      <c r="W43" s="8"/>
      <c r="X43" s="1" t="s">
        <v>19</v>
      </c>
      <c r="Y43" s="7">
        <f t="shared" si="24"/>
        <v>-0.85243509312749566</v>
      </c>
      <c r="Z43" s="10"/>
      <c r="AA43" s="10"/>
      <c r="AB43" s="8"/>
      <c r="AC43" s="10"/>
      <c r="AD43" s="10"/>
      <c r="AE43" s="4">
        <f>$N$1*AC40*AD40*Q42</f>
        <v>3.0628721141757763E-2</v>
      </c>
      <c r="AF43" s="4">
        <f t="shared" si="27"/>
        <v>-0.8830638142692534</v>
      </c>
    </row>
    <row r="44" spans="1:32" x14ac:dyDescent="0.3">
      <c r="A44" s="1"/>
      <c r="C44" s="8"/>
      <c r="D44" s="1" t="s">
        <v>14</v>
      </c>
      <c r="E44" s="7">
        <f t="shared" si="19"/>
        <v>9.8955548720503092E-2</v>
      </c>
      <c r="F44" s="9"/>
      <c r="G44" s="10"/>
      <c r="H44" s="4">
        <f t="shared" ref="H44:H45" si="29">$N$1*$J$12*I44*B38</f>
        <v>6.7846964900504796E-4</v>
      </c>
      <c r="I44" s="5">
        <f t="shared" ref="I44:I45" si="30">E44*(S36*$T$4+S40*$T$8+S44*$T$12)</f>
        <v>2.4785282826574116E-3</v>
      </c>
      <c r="J44" s="10"/>
      <c r="K44" s="4">
        <f t="shared" si="28"/>
        <v>9.8277079071498047E-2</v>
      </c>
      <c r="L44" s="2"/>
      <c r="M44" s="8"/>
      <c r="N44" s="1" t="s">
        <v>14</v>
      </c>
      <c r="O44" s="7">
        <f t="shared" si="21"/>
        <v>0.49999698666003262</v>
      </c>
      <c r="P44" s="11"/>
      <c r="Q44" s="11"/>
      <c r="R44" s="4">
        <f>$N$1*T42*S44*G38</f>
        <v>1.9768382934075962E-6</v>
      </c>
      <c r="S44" s="5">
        <f>AC36*AD36*O44+AC40*AD40*O44</f>
        <v>4.284225595393841E-2</v>
      </c>
      <c r="T44" s="10"/>
      <c r="U44" s="4">
        <f t="shared" si="22"/>
        <v>0.49999500982173922</v>
      </c>
      <c r="V44" s="2"/>
    </row>
    <row r="45" spans="1:32" x14ac:dyDescent="0.3">
      <c r="A45" s="1"/>
      <c r="C45" s="8"/>
      <c r="D45" s="1" t="s">
        <v>19</v>
      </c>
      <c r="E45" s="7">
        <f t="shared" si="19"/>
        <v>0.101906378376767</v>
      </c>
      <c r="F45" s="9"/>
      <c r="G45" s="10"/>
      <c r="H45" s="4">
        <f t="shared" si="29"/>
        <v>-1.2606796567909326E-3</v>
      </c>
      <c r="I45" s="5">
        <f t="shared" si="30"/>
        <v>-3.9474933742127188E-3</v>
      </c>
      <c r="J45" s="10"/>
      <c r="K45" s="4">
        <f t="shared" si="28"/>
        <v>0.10316705803355793</v>
      </c>
      <c r="L45" s="2"/>
      <c r="M45" s="8"/>
      <c r="N45" s="1" t="s">
        <v>19</v>
      </c>
      <c r="O45" s="7">
        <f t="shared" si="21"/>
        <v>0.58423382331087459</v>
      </c>
      <c r="P45" s="11"/>
      <c r="Q45" s="11"/>
      <c r="R45" s="4">
        <f>$N$1*T42*S45*G42</f>
        <v>3.7566403281449872E-3</v>
      </c>
      <c r="S45" s="5">
        <f>AC36*AD36*O45+AC40*AD40*O45</f>
        <v>5.0060091686615155E-2</v>
      </c>
      <c r="T45" s="10"/>
      <c r="U45" s="4">
        <f t="shared" si="22"/>
        <v>0.58047718298272966</v>
      </c>
      <c r="V45" s="2"/>
    </row>
    <row r="48" spans="1:32" x14ac:dyDescent="0.3">
      <c r="F48" t="s">
        <v>22</v>
      </c>
      <c r="G48" t="s">
        <v>23</v>
      </c>
      <c r="H48" t="s">
        <v>24</v>
      </c>
      <c r="I48" t="s">
        <v>32</v>
      </c>
      <c r="J48" t="s">
        <v>36</v>
      </c>
      <c r="K48" t="s">
        <v>35</v>
      </c>
      <c r="L48" s="2"/>
      <c r="P48" t="s">
        <v>22</v>
      </c>
      <c r="Q48" t="s">
        <v>23</v>
      </c>
      <c r="R48" t="s">
        <v>24</v>
      </c>
      <c r="S48" t="s">
        <v>32</v>
      </c>
      <c r="T48" t="s">
        <v>36</v>
      </c>
      <c r="U48" t="s">
        <v>35</v>
      </c>
      <c r="V48" s="2"/>
    </row>
    <row r="49" spans="1:32" x14ac:dyDescent="0.3">
      <c r="C49" s="8" t="s">
        <v>10</v>
      </c>
      <c r="D49" s="1" t="s">
        <v>20</v>
      </c>
      <c r="E49" s="7">
        <f>K34</f>
        <v>0.29925369430199406</v>
      </c>
      <c r="F49" s="9">
        <f>$B$6*E49+$B$7*E50+$B$8*E51+$B$9*E52</f>
        <v>3.7977163171165302</v>
      </c>
      <c r="G49" s="10">
        <f>1/(1+EXP(-F49))</f>
        <v>0.97806979918064951</v>
      </c>
      <c r="H49" s="4">
        <f>$N$1*$J$4*I49</f>
        <v>3.1641903367121948E-4</v>
      </c>
      <c r="I49" s="5">
        <f>S49*$T$4+S53*$T$8+S57*$T$12</f>
        <v>2.9568444413369463E-2</v>
      </c>
      <c r="J49" s="10">
        <f>G49*(1-G49)</f>
        <v>2.1449267111373446E-2</v>
      </c>
      <c r="K49" s="4">
        <f>E49-H49</f>
        <v>0.29893727526832281</v>
      </c>
      <c r="L49" s="2"/>
      <c r="M49" s="8" t="s">
        <v>11</v>
      </c>
      <c r="N49" s="1" t="s">
        <v>20</v>
      </c>
      <c r="O49" s="7">
        <f>U34</f>
        <v>0.19643098307027454</v>
      </c>
      <c r="P49" s="11">
        <f>O49+G49*O50+G53*O51+G57*O52</f>
        <v>-3.3396842861386187</v>
      </c>
      <c r="Q49" s="11">
        <f>1/(1+EXP(-P49))</f>
        <v>3.4234594474609033E-2</v>
      </c>
      <c r="R49" s="4">
        <f>$N$1*T49*S49</f>
        <v>1.5177805802487681E-3</v>
      </c>
      <c r="S49" s="5">
        <f>AC51*AD51+AC55*AD55</f>
        <v>9.1812572290541766E-2</v>
      </c>
      <c r="T49" s="10">
        <f>Q49*(1-Q49)</f>
        <v>3.30625870157681E-2</v>
      </c>
      <c r="U49" s="4">
        <f>O49-R49</f>
        <v>0.19491320249002578</v>
      </c>
      <c r="V49" s="2"/>
    </row>
    <row r="50" spans="1:32" x14ac:dyDescent="0.3">
      <c r="C50" s="8"/>
      <c r="D50" s="1" t="s">
        <v>13</v>
      </c>
      <c r="E50" s="7">
        <f t="shared" ref="E50:E60" si="31">K35</f>
        <v>0.60169850575821515</v>
      </c>
      <c r="F50" s="9"/>
      <c r="G50" s="10"/>
      <c r="H50" s="4">
        <f>$N$1*$J$4*I50*B52</f>
        <v>-7.1315658117229177E-4</v>
      </c>
      <c r="I50" s="5">
        <f>E50*(S50*$T$4+S54*$T$8+S58*$T$12)</f>
        <v>-1.332848437324554E-2</v>
      </c>
      <c r="J50" s="10"/>
      <c r="K50" s="4">
        <f t="shared" ref="K50:K56" si="32">E50-H50</f>
        <v>0.60241166233938748</v>
      </c>
      <c r="L50" s="2"/>
      <c r="M50" s="8"/>
      <c r="N50" s="1" t="s">
        <v>13</v>
      </c>
      <c r="O50" s="7">
        <f t="shared" ref="O50:O60" si="33">U35</f>
        <v>-1.2954670820402037</v>
      </c>
      <c r="P50" s="11"/>
      <c r="Q50" s="11"/>
      <c r="R50" s="4">
        <f>$N$1*T49*S50*G49</f>
        <v>-1.9231148559003433E-3</v>
      </c>
      <c r="S50" s="5">
        <f>AC51*AD51*O50+AC55*AD55*O50</f>
        <v>-0.11894016511983341</v>
      </c>
      <c r="T50" s="10"/>
      <c r="U50" s="4">
        <f t="shared" ref="U50:U60" si="34">O50-R50</f>
        <v>-1.2935439671843034</v>
      </c>
      <c r="V50" s="2"/>
      <c r="Z50" t="s">
        <v>22</v>
      </c>
      <c r="AA50" t="s">
        <v>23</v>
      </c>
      <c r="AB50" t="s">
        <v>31</v>
      </c>
      <c r="AC50" t="s">
        <v>32</v>
      </c>
      <c r="AD50" t="s">
        <v>33</v>
      </c>
      <c r="AE50" t="s">
        <v>24</v>
      </c>
      <c r="AF50" t="s">
        <v>35</v>
      </c>
    </row>
    <row r="51" spans="1:32" x14ac:dyDescent="0.3">
      <c r="A51" t="s">
        <v>29</v>
      </c>
      <c r="B51" s="6">
        <v>1</v>
      </c>
      <c r="C51" s="8"/>
      <c r="D51" s="1" t="s">
        <v>14</v>
      </c>
      <c r="E51" s="7">
        <f t="shared" si="31"/>
        <v>0.19918821541371193</v>
      </c>
      <c r="F51" s="9"/>
      <c r="G51" s="10"/>
      <c r="H51" s="4">
        <f t="shared" ref="H51:H52" si="35">$N$1*$J$4*I51*B53</f>
        <v>3.4324053435488497E-4</v>
      </c>
      <c r="I51" s="5">
        <f>E51*(S51*$T$4+S55*$T$8+S59*$T$12)</f>
        <v>5.3458060253908047E-3</v>
      </c>
      <c r="J51" s="10"/>
      <c r="K51" s="4">
        <f t="shared" si="32"/>
        <v>0.19884497487935704</v>
      </c>
      <c r="L51" s="2"/>
      <c r="M51" s="8"/>
      <c r="N51" s="1" t="s">
        <v>14</v>
      </c>
      <c r="O51" s="7">
        <f t="shared" si="33"/>
        <v>0.129999743489082</v>
      </c>
      <c r="P51" s="11"/>
      <c r="Q51" s="11"/>
      <c r="R51" s="4">
        <f>$N$1*T49*S51*G53</f>
        <v>1.0911741905512939E-7</v>
      </c>
      <c r="S51" s="5">
        <f>AC51*AD51*O51+AC55*AD55*O51</f>
        <v>1.1935610846843227E-2</v>
      </c>
      <c r="T51" s="10"/>
      <c r="U51" s="4">
        <f t="shared" si="34"/>
        <v>0.12999963437166295</v>
      </c>
      <c r="V51" s="2"/>
      <c r="W51" s="8" t="s">
        <v>27</v>
      </c>
      <c r="X51" s="1" t="s">
        <v>20</v>
      </c>
      <c r="Y51" s="7">
        <f>AF36</f>
        <v>0.43198570744204029</v>
      </c>
      <c r="Z51" s="10">
        <f>Y51+Q49*Y52+Q53*Y53+Q57*Y54</f>
        <v>0.43817414573544139</v>
      </c>
      <c r="AA51" s="10">
        <f>1/(1+EXP(-Z51))</f>
        <v>0.60782388033153323</v>
      </c>
      <c r="AB51" s="8">
        <f>$Q$1</f>
        <v>1</v>
      </c>
      <c r="AC51" s="10">
        <f>2*(AA51-AB51)</f>
        <v>-0.78435223933693354</v>
      </c>
      <c r="AD51" s="10">
        <f>AA51*(1-AA51)</f>
        <v>0.2383740108302512</v>
      </c>
      <c r="AE51" s="4">
        <f>$N$1*AC51*AD51</f>
        <v>-9.3484594597216988E-2</v>
      </c>
      <c r="AF51" s="4">
        <f>Y51-AE51</f>
        <v>0.52547030203925726</v>
      </c>
    </row>
    <row r="52" spans="1:32" x14ac:dyDescent="0.3">
      <c r="A52" t="s">
        <v>1</v>
      </c>
      <c r="B52" s="6">
        <v>5</v>
      </c>
      <c r="C52" s="8"/>
      <c r="D52" s="1" t="s">
        <v>19</v>
      </c>
      <c r="E52" s="7">
        <f t="shared" si="31"/>
        <v>-0.10073702835125871</v>
      </c>
      <c r="F52" s="9"/>
      <c r="G52" s="10"/>
      <c r="H52" s="4">
        <f t="shared" si="35"/>
        <v>3.1203771932189077E-4</v>
      </c>
      <c r="I52" s="5">
        <f>E52*(S52*$T$4+S56*$T$8+S60*$T$12)</f>
        <v>4.1655747495856705E-3</v>
      </c>
      <c r="J52" s="10"/>
      <c r="K52" s="4">
        <f t="shared" si="32"/>
        <v>-0.1010490660705806</v>
      </c>
      <c r="L52" s="2"/>
      <c r="M52" s="8"/>
      <c r="N52" s="1" t="s">
        <v>19</v>
      </c>
      <c r="O52" s="7">
        <f t="shared" si="33"/>
        <v>-2.5218920636093456</v>
      </c>
      <c r="P52" s="11"/>
      <c r="Q52" s="11"/>
      <c r="R52" s="4">
        <f>$N$1*T49*S52*G57</f>
        <v>-3.4440413466451138E-3</v>
      </c>
      <c r="S52" s="5">
        <f>AC51*AD51*O52+AC55*AD55*O52</f>
        <v>-0.23154139739907653</v>
      </c>
      <c r="T52" s="10"/>
      <c r="U52" s="4">
        <f t="shared" si="34"/>
        <v>-2.5184480222627004</v>
      </c>
      <c r="V52" s="2"/>
      <c r="W52" s="8"/>
      <c r="X52" s="1" t="s">
        <v>13</v>
      </c>
      <c r="Y52" s="7">
        <f t="shared" ref="Y52:Y58" si="36">AF37</f>
        <v>-0.28867318883853832</v>
      </c>
      <c r="Z52" s="10"/>
      <c r="AA52" s="10"/>
      <c r="AB52" s="8"/>
      <c r="AC52" s="10"/>
      <c r="AD52" s="10"/>
      <c r="AE52" s="4">
        <f>$N$1*AC51*AD51*Q49</f>
        <v>-3.2004071856589502E-3</v>
      </c>
      <c r="AF52" s="4">
        <f t="shared" ref="AF52:AF54" si="37">Y52-AE52</f>
        <v>-0.28547278165287937</v>
      </c>
    </row>
    <row r="53" spans="1:32" x14ac:dyDescent="0.3">
      <c r="A53" t="s">
        <v>9</v>
      </c>
      <c r="B53" s="6">
        <v>6</v>
      </c>
      <c r="C53" s="8" t="s">
        <v>12</v>
      </c>
      <c r="D53" s="1" t="s">
        <v>20</v>
      </c>
      <c r="E53" s="7">
        <f t="shared" si="31"/>
        <v>-0.30001926476672147</v>
      </c>
      <c r="F53" s="9">
        <f>$B$6*E53+$B$7*E54+$B$8*E55+$B$9*E56</f>
        <v>-7.4995591628341289</v>
      </c>
      <c r="G53" s="10">
        <f>1/(1+EXP(-F53))</f>
        <v>5.5302224121879528E-4</v>
      </c>
      <c r="H53" s="4">
        <f>$N$1*$J$8*I53</f>
        <v>8.1678846700386279E-6</v>
      </c>
      <c r="I53" s="5">
        <f>S49*$T$4+S53*$T$8+S57*$T$12</f>
        <v>2.9568444413369463E-2</v>
      </c>
      <c r="J53" s="10">
        <f>G53*(1-G53)</f>
        <v>5.5271640761951266E-4</v>
      </c>
      <c r="K53" s="4">
        <f t="shared" si="32"/>
        <v>-0.30002743265139153</v>
      </c>
      <c r="L53" s="2"/>
      <c r="M53" s="8" t="s">
        <v>25</v>
      </c>
      <c r="N53" s="1" t="s">
        <v>20</v>
      </c>
      <c r="O53" s="7">
        <f t="shared" si="33"/>
        <v>0.75950705656742257</v>
      </c>
      <c r="P53" s="11">
        <f>O53+G49*O54+G53*O55+G57*O56</f>
        <v>-1.7757668380793765</v>
      </c>
      <c r="Q53" s="11">
        <f>1/(1+EXP(-P53))</f>
        <v>0.1448266312818077</v>
      </c>
      <c r="R53" s="4">
        <f>$N$1*T53*$S$8</f>
        <v>3.5236956559005933E-3</v>
      </c>
      <c r="S53" s="5">
        <f>AC51*AD51+AC55*AD55</f>
        <v>9.1812572290541766E-2</v>
      </c>
      <c r="T53" s="10">
        <f>Q53*(1-Q53)</f>
        <v>0.12385187815337101</v>
      </c>
      <c r="U53" s="4">
        <f t="shared" si="34"/>
        <v>0.75598336091152196</v>
      </c>
      <c r="V53" s="2"/>
      <c r="W53" s="8"/>
      <c r="X53" s="1" t="s">
        <v>14</v>
      </c>
      <c r="Y53" s="7">
        <f t="shared" si="36"/>
        <v>0.44764479445866379</v>
      </c>
      <c r="Z53" s="10"/>
      <c r="AA53" s="10"/>
      <c r="AB53" s="8"/>
      <c r="AC53" s="10"/>
      <c r="AD53" s="10"/>
      <c r="AE53" s="4">
        <f>$N$1*AC51*AD51*Q53</f>
        <v>-1.3539058912260416E-2</v>
      </c>
      <c r="AF53" s="4">
        <f t="shared" si="37"/>
        <v>0.46118385337092421</v>
      </c>
    </row>
    <row r="54" spans="1:32" x14ac:dyDescent="0.3">
      <c r="A54" t="s">
        <v>18</v>
      </c>
      <c r="B54" s="6">
        <v>7</v>
      </c>
      <c r="C54" s="8"/>
      <c r="D54" s="1" t="s">
        <v>13</v>
      </c>
      <c r="E54" s="7">
        <f t="shared" si="31"/>
        <v>-0.10000730077667409</v>
      </c>
      <c r="F54" s="9"/>
      <c r="G54" s="10"/>
      <c r="H54" s="4">
        <f>$N$1*$J$8*I54*B52</f>
        <v>3.0597409864586581E-6</v>
      </c>
      <c r="I54" s="5">
        <f>E54*(S50*$T$4+S54*$T$8+S58*$T$12)</f>
        <v>2.2153050620138891E-3</v>
      </c>
      <c r="J54" s="10"/>
      <c r="K54" s="4">
        <f t="shared" si="32"/>
        <v>-0.10001036051766055</v>
      </c>
      <c r="L54" s="2"/>
      <c r="M54" s="8"/>
      <c r="N54" s="1" t="s">
        <v>13</v>
      </c>
      <c r="O54" s="7">
        <f t="shared" si="33"/>
        <v>0.88832837170508305</v>
      </c>
      <c r="P54" s="11"/>
      <c r="Q54" s="11"/>
      <c r="R54" s="4">
        <f>$N$1*T53*S54*G49</f>
        <v>4.9398997810095732E-3</v>
      </c>
      <c r="S54" s="5">
        <f>AC51*AD51*O54+AC55*AD55*O54</f>
        <v>8.1559712844912202E-2</v>
      </c>
      <c r="T54" s="10"/>
      <c r="U54" s="4">
        <f t="shared" si="34"/>
        <v>0.88338847192407344</v>
      </c>
      <c r="V54" s="2"/>
      <c r="W54" s="8"/>
      <c r="X54" s="1" t="s">
        <v>19</v>
      </c>
      <c r="Y54" s="7">
        <f t="shared" si="36"/>
        <v>-0.22982869349009377</v>
      </c>
      <c r="Z54" s="10"/>
      <c r="AA54" s="10"/>
      <c r="AB54" s="8"/>
      <c r="AC54" s="10"/>
      <c r="AD54" s="10"/>
      <c r="AE54" s="4">
        <f>$N$1*AC51*AD51*Q57</f>
        <v>-1.9833441080865721E-2</v>
      </c>
      <c r="AF54" s="4">
        <f t="shared" si="37"/>
        <v>-0.20999525240922806</v>
      </c>
    </row>
    <row r="55" spans="1:32" x14ac:dyDescent="0.3">
      <c r="C55" s="8"/>
      <c r="D55" s="1" t="s">
        <v>14</v>
      </c>
      <c r="E55" s="7">
        <f t="shared" si="31"/>
        <v>-0.99989508841681218</v>
      </c>
      <c r="F55" s="9"/>
      <c r="G55" s="10"/>
      <c r="H55" s="4">
        <f t="shared" ref="H55:H56" si="38">$N$1*$J$8*I55*B53</f>
        <v>-4.4477089582700837E-5</v>
      </c>
      <c r="I55" s="5">
        <f>E55*(S51*$T$4+S55*$T$8+S59*$T$12)</f>
        <v>-2.6835147738611172E-2</v>
      </c>
      <c r="J55" s="10"/>
      <c r="K55" s="4">
        <f t="shared" si="32"/>
        <v>-0.99985061132722952</v>
      </c>
      <c r="L55" s="2"/>
      <c r="M55" s="8"/>
      <c r="N55" s="1" t="s">
        <v>14</v>
      </c>
      <c r="O55" s="7">
        <f t="shared" si="33"/>
        <v>1.6699877059499095</v>
      </c>
      <c r="P55" s="11"/>
      <c r="Q55" s="11"/>
      <c r="R55" s="4">
        <f>$N$1*T53*S55*G53</f>
        <v>5.2508622853986208E-6</v>
      </c>
      <c r="S55" s="5">
        <f>AC51*AD51*O55+AC55*AD55*O55</f>
        <v>0.15332586697684208</v>
      </c>
      <c r="T55" s="10"/>
      <c r="U55" s="4">
        <f t="shared" si="34"/>
        <v>1.6699824550876241</v>
      </c>
      <c r="V55" s="2"/>
      <c r="W55" s="8" t="s">
        <v>28</v>
      </c>
      <c r="X55" s="1" t="s">
        <v>20</v>
      </c>
      <c r="Y55" s="7">
        <f t="shared" si="36"/>
        <v>0.55973976012226623</v>
      </c>
      <c r="Z55" s="10">
        <f>Y55+Q49*Y56+Q53*Y57+Q57*Y58</f>
        <v>0.27411567989254559</v>
      </c>
      <c r="AA55" s="10">
        <f>1/(1+EXP(-Z55))</f>
        <v>0.56810301802752561</v>
      </c>
      <c r="AB55" s="8">
        <f>$S$1</f>
        <v>0</v>
      </c>
      <c r="AC55" s="10">
        <f>2*(AA55-AB55)</f>
        <v>1.1362060360550512</v>
      </c>
      <c r="AD55" s="10">
        <f>AA55*(1-AA55)</f>
        <v>0.24536197893554251</v>
      </c>
      <c r="AE55" s="4">
        <f>$N$1*AC55*AD55</f>
        <v>0.13939088074248787</v>
      </c>
      <c r="AF55" s="4">
        <f>Y55-AE55</f>
        <v>0.42034887937977838</v>
      </c>
    </row>
    <row r="56" spans="1:32" x14ac:dyDescent="0.3">
      <c r="C56" s="8"/>
      <c r="D56" s="1" t="s">
        <v>19</v>
      </c>
      <c r="E56" s="7">
        <f t="shared" si="31"/>
        <v>-0.10001898052616616</v>
      </c>
      <c r="F56" s="9"/>
      <c r="G56" s="10"/>
      <c r="H56" s="4">
        <f t="shared" si="38"/>
        <v>7.9973735160552942E-6</v>
      </c>
      <c r="I56" s="5">
        <f>E56*(S52*$T$4+S56*$T$8+S60*$T$12)</f>
        <v>4.1358827690085699E-3</v>
      </c>
      <c r="J56" s="10"/>
      <c r="K56" s="4">
        <f t="shared" si="32"/>
        <v>-0.10002697789968222</v>
      </c>
      <c r="L56" s="2"/>
      <c r="M56" s="8"/>
      <c r="N56" s="1" t="s">
        <v>19</v>
      </c>
      <c r="O56" s="7">
        <f t="shared" si="33"/>
        <v>-3.784338126652905</v>
      </c>
      <c r="P56" s="11"/>
      <c r="Q56" s="11"/>
      <c r="R56" s="4">
        <f>$N$1*T53*S56*G57</f>
        <v>-1.9359652580034182E-2</v>
      </c>
      <c r="S56" s="5">
        <f>AC51*AD51*O56+AC55*AD55*O56</f>
        <v>-0.34744981782517326</v>
      </c>
      <c r="T56" s="10"/>
      <c r="U56" s="4">
        <f t="shared" si="34"/>
        <v>-3.7649784740728709</v>
      </c>
      <c r="V56" s="2"/>
      <c r="W56" s="8"/>
      <c r="X56" s="1" t="s">
        <v>13</v>
      </c>
      <c r="Y56" s="7">
        <f t="shared" si="36"/>
        <v>-0.61502193293450647</v>
      </c>
      <c r="Z56" s="10"/>
      <c r="AA56" s="10"/>
      <c r="AB56" s="8"/>
      <c r="AC56" s="10"/>
      <c r="AD56" s="10"/>
      <c r="AE56" s="4">
        <f>$N$1*AC55*AD55*Q49</f>
        <v>4.7719902756776615E-3</v>
      </c>
      <c r="AF56" s="4">
        <f t="shared" ref="AF56:AF58" si="39">Y56-AE56</f>
        <v>-0.61979392321018412</v>
      </c>
    </row>
    <row r="57" spans="1:32" x14ac:dyDescent="0.3">
      <c r="C57" s="8" t="s">
        <v>21</v>
      </c>
      <c r="D57" s="1" t="s">
        <v>20</v>
      </c>
      <c r="E57" s="7">
        <f t="shared" si="31"/>
        <v>0.37681823624948468</v>
      </c>
      <c r="F57" s="9">
        <f>$B$6*E57+$B$7*E58+$B$8*E59+$B$9*E60</f>
        <v>2.1947028971282734</v>
      </c>
      <c r="G57" s="10">
        <f>1/(1+EXP(-F57))</f>
        <v>0.89977281975129431</v>
      </c>
      <c r="H57" s="4">
        <f>$N$1*$J$12*I57</f>
        <v>1.3490056608146288E-3</v>
      </c>
      <c r="I57" s="5">
        <f>S49*$T$4+S53*$T$8+S57*$T$12</f>
        <v>2.9568444413369463E-2</v>
      </c>
      <c r="J57" s="10">
        <f>G57*(1-G57)</f>
        <v>9.0181692588099147E-2</v>
      </c>
      <c r="K57" s="4">
        <f>E57-H57</f>
        <v>0.37546923058867004</v>
      </c>
      <c r="L57" s="2"/>
      <c r="M57" s="8" t="s">
        <v>26</v>
      </c>
      <c r="N57" s="1" t="s">
        <v>20</v>
      </c>
      <c r="O57" s="7">
        <f t="shared" si="33"/>
        <v>-2.8052332026165624E-2</v>
      </c>
      <c r="P57" s="11">
        <f>O57+G49*O58+G53*O59+G57*O60</f>
        <v>-1.3119703484050533</v>
      </c>
      <c r="Q57" s="11">
        <f>1/(1+EXP(-P57))</f>
        <v>0.21215732031912943</v>
      </c>
      <c r="R57" s="4">
        <f>$N$1*T57*S57</f>
        <v>7.6730792692721308E-3</v>
      </c>
      <c r="S57" s="5">
        <f>AC51*AD51+AC55*AD55</f>
        <v>9.1812572290541766E-2</v>
      </c>
      <c r="T57" s="10">
        <f>Q57*(1-Q57)</f>
        <v>0.16714659175413576</v>
      </c>
      <c r="U57" s="4">
        <f t="shared" si="34"/>
        <v>-3.5725411295437756E-2</v>
      </c>
      <c r="V57" s="2"/>
      <c r="W57" s="8"/>
      <c r="X57" s="1" t="s">
        <v>14</v>
      </c>
      <c r="Y57" s="7">
        <f t="shared" si="36"/>
        <v>-0.53319338144588557</v>
      </c>
      <c r="Z57" s="10"/>
      <c r="AA57" s="10"/>
      <c r="AB57" s="8"/>
      <c r="AC57" s="10"/>
      <c r="AD57" s="10"/>
      <c r="AE57" s="4">
        <f>$N$1*AC55*AD55*Q53</f>
        <v>2.018751168933872E-2</v>
      </c>
      <c r="AF57" s="4">
        <f t="shared" si="39"/>
        <v>-0.55338089313522432</v>
      </c>
    </row>
    <row r="58" spans="1:32" x14ac:dyDescent="0.3">
      <c r="C58" s="8"/>
      <c r="D58" s="1" t="s">
        <v>13</v>
      </c>
      <c r="E58" s="7">
        <f t="shared" si="31"/>
        <v>0.10121055604297897</v>
      </c>
      <c r="F58" s="9"/>
      <c r="G58" s="10"/>
      <c r="H58" s="4">
        <f>$N$1*$J$12*I58*B52</f>
        <v>-5.1142616649987242E-4</v>
      </c>
      <c r="I58" s="5">
        <f>E58*(S50*$T$4+S54*$T$8+S58*$T$12)</f>
        <v>-2.2419588909007677E-3</v>
      </c>
      <c r="J58" s="10"/>
      <c r="K58" s="4">
        <f t="shared" ref="K58:K60" si="40">E58-H58</f>
        <v>0.10172198220947885</v>
      </c>
      <c r="L58" s="2"/>
      <c r="M58" s="8"/>
      <c r="N58" s="1" t="s">
        <v>13</v>
      </c>
      <c r="O58" s="7">
        <f t="shared" si="33"/>
        <v>-1.8469971345468534</v>
      </c>
      <c r="P58" s="11"/>
      <c r="Q58" s="11"/>
      <c r="R58" s="4">
        <f>$N$1*T57*S58*G49</f>
        <v>-1.3861357209016165E-2</v>
      </c>
      <c r="S58" s="5">
        <f>AC51*AD51*O58+AC55*AD55*O58</f>
        <v>-0.16957755793600648</v>
      </c>
      <c r="T58" s="10"/>
      <c r="U58" s="4">
        <f t="shared" si="34"/>
        <v>-1.8331357773378372</v>
      </c>
      <c r="V58" s="2"/>
      <c r="W58" s="8"/>
      <c r="X58" s="1" t="s">
        <v>19</v>
      </c>
      <c r="Y58" s="7">
        <f t="shared" si="36"/>
        <v>-0.8830638142692534</v>
      </c>
      <c r="Z58" s="10"/>
      <c r="AA58" s="10"/>
      <c r="AB58" s="8"/>
      <c r="AC58" s="10"/>
      <c r="AD58" s="10"/>
      <c r="AE58" s="4">
        <f>$N$1*AC55*AD55*Q57</f>
        <v>2.9572795735249569E-2</v>
      </c>
      <c r="AF58" s="4">
        <f t="shared" si="39"/>
        <v>-0.91263661000450291</v>
      </c>
    </row>
    <row r="59" spans="1:32" x14ac:dyDescent="0.3">
      <c r="A59" s="1"/>
      <c r="C59" s="8"/>
      <c r="D59" s="1" t="s">
        <v>14</v>
      </c>
      <c r="E59" s="7">
        <f t="shared" si="31"/>
        <v>9.8277079071498047E-2</v>
      </c>
      <c r="F59" s="9"/>
      <c r="G59" s="10"/>
      <c r="H59" s="4">
        <f t="shared" ref="H59:H60" si="41">$N$1*$J$12*I59*B53</f>
        <v>7.2200190115511993E-4</v>
      </c>
      <c r="I59" s="5">
        <f t="shared" ref="I59:I60" si="42">E59*(S51*$T$4+S55*$T$8+S59*$T$12)</f>
        <v>2.6375566464463484E-3</v>
      </c>
      <c r="J59" s="10"/>
      <c r="K59" s="4">
        <f t="shared" si="40"/>
        <v>9.7555077170342924E-2</v>
      </c>
      <c r="L59" s="2"/>
      <c r="M59" s="8"/>
      <c r="N59" s="1" t="s">
        <v>14</v>
      </c>
      <c r="O59" s="7">
        <f t="shared" si="33"/>
        <v>0.49999500982173922</v>
      </c>
      <c r="P59" s="11"/>
      <c r="Q59" s="11"/>
      <c r="R59" s="4">
        <f>$N$1*T57*S59*G53</f>
        <v>2.1216705720311076E-6</v>
      </c>
      <c r="S59" s="5">
        <f>AC51*AD51*O59+AC55*AD55*O59</f>
        <v>4.5905827984168562E-2</v>
      </c>
      <c r="T59" s="10"/>
      <c r="U59" s="4">
        <f t="shared" si="34"/>
        <v>0.49999288815116721</v>
      </c>
      <c r="V59" s="2"/>
    </row>
    <row r="60" spans="1:32" x14ac:dyDescent="0.3">
      <c r="A60" s="1"/>
      <c r="C60" s="8"/>
      <c r="D60" s="1" t="s">
        <v>19</v>
      </c>
      <c r="E60" s="7">
        <f t="shared" si="31"/>
        <v>0.10316705803355793</v>
      </c>
      <c r="F60" s="9"/>
      <c r="G60" s="10"/>
      <c r="H60" s="4">
        <f t="shared" si="41"/>
        <v>-1.3624173886327183E-3</v>
      </c>
      <c r="I60" s="5">
        <f t="shared" si="42"/>
        <v>-4.2660588560855511E-3</v>
      </c>
      <c r="J60" s="10"/>
      <c r="K60" s="4">
        <f t="shared" si="40"/>
        <v>0.10452947542219064</v>
      </c>
      <c r="L60" s="2"/>
      <c r="M60" s="8"/>
      <c r="N60" s="1" t="s">
        <v>19</v>
      </c>
      <c r="O60" s="7">
        <f t="shared" si="33"/>
        <v>0.58047718298272966</v>
      </c>
      <c r="P60" s="11"/>
      <c r="Q60" s="11"/>
      <c r="R60" s="4">
        <f>$N$1*T57*S60*G57</f>
        <v>4.0076308235222962E-3</v>
      </c>
      <c r="S60" s="5">
        <f>AC51*AD51*O60+AC55*AD55*O60</f>
        <v>5.3295103325611909E-2</v>
      </c>
      <c r="T60" s="10"/>
      <c r="U60" s="4">
        <f t="shared" si="34"/>
        <v>0.57646955215920737</v>
      </c>
      <c r="V60" s="2"/>
    </row>
    <row r="63" spans="1:32" x14ac:dyDescent="0.3">
      <c r="F63" t="s">
        <v>22</v>
      </c>
      <c r="G63" t="s">
        <v>23</v>
      </c>
      <c r="H63" t="s">
        <v>24</v>
      </c>
      <c r="I63" t="s">
        <v>32</v>
      </c>
      <c r="J63" t="s">
        <v>36</v>
      </c>
      <c r="K63" t="s">
        <v>35</v>
      </c>
      <c r="L63" s="2"/>
      <c r="P63" t="s">
        <v>22</v>
      </c>
      <c r="Q63" t="s">
        <v>23</v>
      </c>
      <c r="R63" t="s">
        <v>24</v>
      </c>
      <c r="S63" t="s">
        <v>32</v>
      </c>
      <c r="T63" t="s">
        <v>36</v>
      </c>
      <c r="U63" t="s">
        <v>35</v>
      </c>
      <c r="V63" s="2"/>
    </row>
    <row r="64" spans="1:32" x14ac:dyDescent="0.3">
      <c r="C64" s="8" t="s">
        <v>10</v>
      </c>
      <c r="D64" s="1" t="s">
        <v>20</v>
      </c>
      <c r="E64" s="7">
        <f>K49</f>
        <v>0.29893727526832281</v>
      </c>
      <c r="F64" s="9">
        <f>$B$6*E64+$B$7*E65+$B$8*E66+$B$9*E67</f>
        <v>3.7967219737473386</v>
      </c>
      <c r="G64" s="10">
        <f>1/(1+EXP(-F64))</f>
        <v>0.97804846110249466</v>
      </c>
      <c r="H64" s="4">
        <f>$N$1*$J$4*I64</f>
        <v>3.20294930183578E-4</v>
      </c>
      <c r="I64" s="5">
        <f>S64*$T$4+S68*$T$8+S72*$T$12</f>
        <v>2.9930635743163885E-2</v>
      </c>
      <c r="J64" s="10">
        <f>G64*(1-G64)</f>
        <v>2.1469668837536652E-2</v>
      </c>
      <c r="K64" s="4">
        <f>E64-H64</f>
        <v>0.29861698033813922</v>
      </c>
      <c r="L64" s="2"/>
      <c r="M64" s="8" t="s">
        <v>11</v>
      </c>
      <c r="N64" s="1" t="s">
        <v>20</v>
      </c>
      <c r="O64" s="7">
        <f>U49</f>
        <v>0.19491320249002578</v>
      </c>
      <c r="P64" s="11">
        <f>O64+G64*O65+G68*O66+G72*O67</f>
        <v>-3.337647441832214</v>
      </c>
      <c r="Q64" s="11">
        <f>1/(1+EXP(-P64))</f>
        <v>3.4302001742131986E-2</v>
      </c>
      <c r="R64" s="4">
        <f>$N$1*T64*S64</f>
        <v>1.5392899001547829E-3</v>
      </c>
      <c r="S64" s="5">
        <f>AC66*AD66+AC70*AD70</f>
        <v>9.2937207634385621E-2</v>
      </c>
      <c r="T64" s="10">
        <f>Q64*(1-Q64)</f>
        <v>3.312537441861476E-2</v>
      </c>
      <c r="U64" s="4">
        <f>O64-R64</f>
        <v>0.19337391258987099</v>
      </c>
      <c r="V64" s="2"/>
    </row>
    <row r="65" spans="1:32" x14ac:dyDescent="0.3">
      <c r="C65" s="8"/>
      <c r="D65" s="1" t="s">
        <v>13</v>
      </c>
      <c r="E65" s="7">
        <f t="shared" ref="E65:E75" si="43">K50</f>
        <v>0.60241166233938748</v>
      </c>
      <c r="F65" s="9"/>
      <c r="G65" s="10"/>
      <c r="H65" s="4">
        <f>$N$1*$J$4*I65*B67</f>
        <v>-7.174584019231042E-4</v>
      </c>
      <c r="I65" s="5">
        <f>E65*(S65*$T$4+S69*$T$8+S73*$T$12)</f>
        <v>-1.3408882917082091E-2</v>
      </c>
      <c r="J65" s="10"/>
      <c r="K65" s="4">
        <f t="shared" ref="K65:K71" si="44">E65-H65</f>
        <v>0.60312912074131053</v>
      </c>
      <c r="L65" s="2"/>
      <c r="M65" s="8"/>
      <c r="N65" s="1" t="s">
        <v>13</v>
      </c>
      <c r="O65" s="7">
        <f t="shared" ref="O65:O75" si="45">U50</f>
        <v>-1.2935439671843034</v>
      </c>
      <c r="P65" s="11"/>
      <c r="Q65" s="11"/>
      <c r="R65" s="4">
        <f>$N$1*T64*S65*G64</f>
        <v>-1.9474305952820162E-3</v>
      </c>
      <c r="S65" s="5">
        <f>AC66*AD66*O65+AC70*AD70*O65</f>
        <v>-0.12021836426241453</v>
      </c>
      <c r="T65" s="10"/>
      <c r="U65" s="4">
        <f t="shared" ref="U65:U75" si="46">O65-R65</f>
        <v>-1.2915965365890214</v>
      </c>
      <c r="V65" s="2"/>
      <c r="Z65" t="s">
        <v>22</v>
      </c>
      <c r="AA65" t="s">
        <v>23</v>
      </c>
      <c r="AB65" t="s">
        <v>31</v>
      </c>
      <c r="AC65" t="s">
        <v>32</v>
      </c>
      <c r="AD65" t="s">
        <v>33</v>
      </c>
      <c r="AE65" t="s">
        <v>24</v>
      </c>
      <c r="AF65" t="s">
        <v>35</v>
      </c>
    </row>
    <row r="66" spans="1:32" x14ac:dyDescent="0.3">
      <c r="A66" t="s">
        <v>29</v>
      </c>
      <c r="B66" s="6">
        <v>1</v>
      </c>
      <c r="C66" s="8"/>
      <c r="D66" s="1" t="s">
        <v>14</v>
      </c>
      <c r="E66" s="7">
        <f t="shared" si="43"/>
        <v>0.19884497487935704</v>
      </c>
      <c r="F66" s="9"/>
      <c r="G66" s="10"/>
      <c r="H66" s="4">
        <f t="shared" ref="H66:H67" si="47">$N$1*$J$4*I66*B68</f>
        <v>3.4684507060121387E-4</v>
      </c>
      <c r="I66" s="5">
        <f>E66*(S66*$T$4+S70*$T$8+S74*$T$12)</f>
        <v>5.4019449415610085E-3</v>
      </c>
      <c r="J66" s="10"/>
      <c r="K66" s="4">
        <f t="shared" si="44"/>
        <v>0.19849812980875584</v>
      </c>
      <c r="L66" s="2"/>
      <c r="M66" s="8"/>
      <c r="N66" s="1" t="s">
        <v>14</v>
      </c>
      <c r="O66" s="7">
        <f t="shared" si="45"/>
        <v>0.12999963437166295</v>
      </c>
      <c r="P66" s="11"/>
      <c r="Q66" s="11"/>
      <c r="R66" s="4">
        <f>$N$1*T64*S66*G68</f>
        <v>1.1068442074809157E-7</v>
      </c>
      <c r="S66" s="5">
        <f>AC66*AD66*O66+AC70*AD70*O66</f>
        <v>1.208180301199345E-2</v>
      </c>
      <c r="T66" s="10"/>
      <c r="U66" s="4">
        <f t="shared" si="46"/>
        <v>0.12999952368724221</v>
      </c>
      <c r="V66" s="2"/>
      <c r="W66" s="8" t="s">
        <v>27</v>
      </c>
      <c r="X66" s="1" t="s">
        <v>20</v>
      </c>
      <c r="Y66" s="7">
        <f>AF51</f>
        <v>0.52547030203925726</v>
      </c>
      <c r="Z66" s="10">
        <f>Y66+Q64*Y67+Q68*Y68+Q72*Y69</f>
        <v>0.53821816317106019</v>
      </c>
      <c r="AA66" s="10">
        <f>1/(1+EXP(-Z66))</f>
        <v>0.63139781981066823</v>
      </c>
      <c r="AB66" s="8">
        <f>$Q$1</f>
        <v>1</v>
      </c>
      <c r="AC66" s="10">
        <f>2*(AA66-AB66)</f>
        <v>-0.73720436037866355</v>
      </c>
      <c r="AD66" s="10">
        <f>AA66*(1-AA66)</f>
        <v>0.23273461294900316</v>
      </c>
      <c r="AE66" s="4">
        <f>$N$1*AC66*AD66</f>
        <v>-8.578648573852285E-2</v>
      </c>
      <c r="AF66" s="4">
        <f>Y66-AE66</f>
        <v>0.61125678777778014</v>
      </c>
    </row>
    <row r="67" spans="1:32" x14ac:dyDescent="0.3">
      <c r="A67" t="s">
        <v>1</v>
      </c>
      <c r="B67" s="6">
        <v>5</v>
      </c>
      <c r="C67" s="8"/>
      <c r="D67" s="1" t="s">
        <v>19</v>
      </c>
      <c r="E67" s="7">
        <f t="shared" si="43"/>
        <v>-0.1010490660705806</v>
      </c>
      <c r="F67" s="9"/>
      <c r="G67" s="10"/>
      <c r="H67" s="4">
        <f t="shared" si="47"/>
        <v>3.1555805651395439E-4</v>
      </c>
      <c r="I67" s="5">
        <f>E67*(S67*$T$4+S71*$T$8+S75*$T$12)</f>
        <v>4.2125697979700618E-3</v>
      </c>
      <c r="J67" s="10"/>
      <c r="K67" s="4">
        <f t="shared" si="44"/>
        <v>-0.10136462412709456</v>
      </c>
      <c r="L67" s="2"/>
      <c r="M67" s="8"/>
      <c r="N67" s="1" t="s">
        <v>19</v>
      </c>
      <c r="O67" s="7">
        <f t="shared" si="45"/>
        <v>-2.5184480222627004</v>
      </c>
      <c r="P67" s="11"/>
      <c r="Q67" s="11"/>
      <c r="R67" s="4">
        <f>$N$1*T64*S67*G72</f>
        <v>-3.4903150106282282E-3</v>
      </c>
      <c r="S67" s="5">
        <f>AC66*AD66*O67+AC70*AD70*O67</f>
        <v>-0.23405752676143643</v>
      </c>
      <c r="T67" s="10"/>
      <c r="U67" s="4">
        <f t="shared" si="46"/>
        <v>-2.5149577072520723</v>
      </c>
      <c r="V67" s="2"/>
      <c r="W67" s="8"/>
      <c r="X67" s="1" t="s">
        <v>13</v>
      </c>
      <c r="Y67" s="7">
        <f t="shared" ref="Y67:Y73" si="48">AF52</f>
        <v>-0.28547278165287937</v>
      </c>
      <c r="Z67" s="10"/>
      <c r="AA67" s="10"/>
      <c r="AB67" s="8"/>
      <c r="AC67" s="10"/>
      <c r="AD67" s="10"/>
      <c r="AE67" s="4">
        <f>$N$1*AC66*AD66*Q64</f>
        <v>-2.9426481832541917E-3</v>
      </c>
      <c r="AF67" s="4">
        <f t="shared" ref="AF67:AF69" si="49">Y67-AE67</f>
        <v>-0.28253013346962519</v>
      </c>
    </row>
    <row r="68" spans="1:32" x14ac:dyDescent="0.3">
      <c r="A68" t="s">
        <v>9</v>
      </c>
      <c r="B68" s="6">
        <v>6</v>
      </c>
      <c r="C68" s="8" t="s">
        <v>12</v>
      </c>
      <c r="D68" s="1" t="s">
        <v>20</v>
      </c>
      <c r="E68" s="7">
        <f t="shared" si="43"/>
        <v>-0.30002743265139153</v>
      </c>
      <c r="F68" s="9">
        <f>$B$6*E68+$B$7*E69+$B$8*E70+$B$9*E71</f>
        <v>-7.4993717485008471</v>
      </c>
      <c r="G68" s="10">
        <f>1/(1+EXP(-F68))</f>
        <v>5.5312583789253358E-4</v>
      </c>
      <c r="H68" s="4">
        <f>$N$1*$J$8*I68</f>
        <v>8.2679351484774319E-6</v>
      </c>
      <c r="I68" s="5">
        <f>S64*$T$4+S68*$T$8+S72*$T$12</f>
        <v>2.9930635743163885E-2</v>
      </c>
      <c r="J68" s="10">
        <f>G68*(1-G68)</f>
        <v>5.5281988969998921E-4</v>
      </c>
      <c r="K68" s="4">
        <f t="shared" si="44"/>
        <v>-0.30003570058654</v>
      </c>
      <c r="L68" s="2"/>
      <c r="M68" s="8" t="s">
        <v>25</v>
      </c>
      <c r="N68" s="1" t="s">
        <v>20</v>
      </c>
      <c r="O68" s="7">
        <f t="shared" si="45"/>
        <v>0.75598336091152196</v>
      </c>
      <c r="P68" s="11">
        <f>O68+G64*O69+G68*O70+G72*O71</f>
        <v>-1.7688933470936408</v>
      </c>
      <c r="Q68" s="11">
        <f>1/(1+EXP(-P68))</f>
        <v>0.14568000601754927</v>
      </c>
      <c r="R68" s="4">
        <f>$N$1*T68*$S$8</f>
        <v>3.5409216348662063E-3</v>
      </c>
      <c r="S68" s="5">
        <f>AC66*AD66+AC70*AD70</f>
        <v>9.2937207634385621E-2</v>
      </c>
      <c r="T68" s="10">
        <f>Q68*(1-Q68)</f>
        <v>0.12445734186427608</v>
      </c>
      <c r="U68" s="4">
        <f t="shared" si="46"/>
        <v>0.75244243927665577</v>
      </c>
      <c r="V68" s="2"/>
      <c r="W68" s="8"/>
      <c r="X68" s="1" t="s">
        <v>14</v>
      </c>
      <c r="Y68" s="7">
        <f t="shared" si="48"/>
        <v>0.46118385337092421</v>
      </c>
      <c r="Z68" s="10"/>
      <c r="AA68" s="10"/>
      <c r="AB68" s="8"/>
      <c r="AC68" s="10"/>
      <c r="AD68" s="10"/>
      <c r="AE68" s="4">
        <f>$N$1*AC66*AD66*Q68</f>
        <v>-1.2497375758612414E-2</v>
      </c>
      <c r="AF68" s="4">
        <f t="shared" si="49"/>
        <v>0.47368122912953664</v>
      </c>
    </row>
    <row r="69" spans="1:32" x14ac:dyDescent="0.3">
      <c r="A69" t="s">
        <v>18</v>
      </c>
      <c r="B69" s="6">
        <v>7</v>
      </c>
      <c r="C69" s="8"/>
      <c r="D69" s="1" t="s">
        <v>13</v>
      </c>
      <c r="E69" s="7">
        <f t="shared" si="43"/>
        <v>-0.10001036051766055</v>
      </c>
      <c r="F69" s="9"/>
      <c r="G69" s="10"/>
      <c r="H69" s="4">
        <f>$N$1*$J$8*I69*B67</f>
        <v>3.0746475881310864E-6</v>
      </c>
      <c r="I69" s="5">
        <f>E69*(S65*$T$4+S69*$T$8+S73*$T$12)</f>
        <v>2.226097697824731E-3</v>
      </c>
      <c r="J69" s="10"/>
      <c r="K69" s="4">
        <f t="shared" si="44"/>
        <v>-0.10001343516524867</v>
      </c>
      <c r="L69" s="2"/>
      <c r="M69" s="8"/>
      <c r="N69" s="1" t="s">
        <v>13</v>
      </c>
      <c r="O69" s="7">
        <f t="shared" si="45"/>
        <v>0.88338847192407344</v>
      </c>
      <c r="P69" s="11"/>
      <c r="Q69" s="11"/>
      <c r="R69" s="4">
        <f>$N$1*T68*S69*G64</f>
        <v>4.9968032196508489E-3</v>
      </c>
      <c r="S69" s="5">
        <f>AC66*AD66*O69+AC70*AD70*O69</f>
        <v>8.2099657837030271E-2</v>
      </c>
      <c r="T69" s="10"/>
      <c r="U69" s="4">
        <f t="shared" si="46"/>
        <v>0.87839166870442253</v>
      </c>
      <c r="V69" s="2"/>
      <c r="W69" s="8"/>
      <c r="X69" s="1" t="s">
        <v>19</v>
      </c>
      <c r="Y69" s="7">
        <f t="shared" si="48"/>
        <v>-0.20999525240922806</v>
      </c>
      <c r="Z69" s="10"/>
      <c r="AA69" s="10"/>
      <c r="AB69" s="8"/>
      <c r="AC69" s="10"/>
      <c r="AD69" s="10"/>
      <c r="AE69" s="4">
        <f>$N$1*AC66*AD66*Q72</f>
        <v>-1.8238258703288206E-2</v>
      </c>
      <c r="AF69" s="4">
        <f t="shared" si="49"/>
        <v>-0.19175699370593985</v>
      </c>
    </row>
    <row r="70" spans="1:32" x14ac:dyDescent="0.3">
      <c r="C70" s="8"/>
      <c r="D70" s="1" t="s">
        <v>14</v>
      </c>
      <c r="E70" s="7">
        <f t="shared" si="43"/>
        <v>-0.99985061132722952</v>
      </c>
      <c r="F70" s="9"/>
      <c r="G70" s="10"/>
      <c r="H70" s="4">
        <f t="shared" ref="H70:H71" si="50">$N$1*$J$8*I70*B68</f>
        <v>-4.5019743883453869E-5</v>
      </c>
      <c r="I70" s="5">
        <f>E70*(S66*$T$4+S70*$T$8+S74*$T$12)</f>
        <v>-2.7162556938905704E-2</v>
      </c>
      <c r="J70" s="10"/>
      <c r="K70" s="4">
        <f t="shared" si="44"/>
        <v>-0.99980559158334603</v>
      </c>
      <c r="L70" s="2"/>
      <c r="M70" s="8"/>
      <c r="N70" s="1" t="s">
        <v>14</v>
      </c>
      <c r="O70" s="7">
        <f t="shared" si="45"/>
        <v>1.6699824550876241</v>
      </c>
      <c r="P70" s="11"/>
      <c r="Q70" s="11"/>
      <c r="R70" s="4">
        <f>$N$1*T68*S70*G68</f>
        <v>5.3421490319629898E-6</v>
      </c>
      <c r="S70" s="5">
        <f>AC66*AD66*O70+AC70*AD70*O70</f>
        <v>0.1552035061742596</v>
      </c>
      <c r="T70" s="10"/>
      <c r="U70" s="4">
        <f t="shared" si="46"/>
        <v>1.6699771129385921</v>
      </c>
      <c r="V70" s="2"/>
      <c r="W70" s="8" t="s">
        <v>28</v>
      </c>
      <c r="X70" s="1" t="s">
        <v>20</v>
      </c>
      <c r="Y70" s="7">
        <f t="shared" si="48"/>
        <v>0.42034887937977838</v>
      </c>
      <c r="Z70" s="10">
        <f>Y70+Q64*Y71+Q68*Y72+Q72*Y73</f>
        <v>0.12444508056932208</v>
      </c>
      <c r="AA70" s="10">
        <f>1/(1+EXP(-Z70))</f>
        <v>0.53107118163172429</v>
      </c>
      <c r="AB70" s="8">
        <f>$S$1</f>
        <v>0</v>
      </c>
      <c r="AC70" s="10">
        <f>2*(AA70-AB70)</f>
        <v>1.0621423632634486</v>
      </c>
      <c r="AD70" s="10">
        <f>AA70*(1-AA70)</f>
        <v>0.2490345816720084</v>
      </c>
      <c r="AE70" s="4">
        <f>$N$1*AC70*AD70</f>
        <v>0.13225508955571566</v>
      </c>
      <c r="AF70" s="4">
        <f>Y70-AE70</f>
        <v>0.28809378982406275</v>
      </c>
    </row>
    <row r="71" spans="1:32" x14ac:dyDescent="0.3">
      <c r="C71" s="8"/>
      <c r="D71" s="1" t="s">
        <v>19</v>
      </c>
      <c r="E71" s="7">
        <f t="shared" si="43"/>
        <v>-0.10002697789968222</v>
      </c>
      <c r="F71" s="9"/>
      <c r="G71" s="10"/>
      <c r="H71" s="4">
        <f t="shared" si="50"/>
        <v>8.063268346434265E-6</v>
      </c>
      <c r="I71" s="5">
        <f>E71*(S67*$T$4+S71*$T$8+S75*$T$12)</f>
        <v>4.1699606188156336E-3</v>
      </c>
      <c r="J71" s="10"/>
      <c r="K71" s="4">
        <f t="shared" si="44"/>
        <v>-0.10003504116802865</v>
      </c>
      <c r="L71" s="2"/>
      <c r="M71" s="8"/>
      <c r="N71" s="1" t="s">
        <v>19</v>
      </c>
      <c r="O71" s="7">
        <f t="shared" si="45"/>
        <v>-3.7649784740728709</v>
      </c>
      <c r="P71" s="11"/>
      <c r="Q71" s="11"/>
      <c r="R71" s="4">
        <f>$N$1*T68*S71*G72</f>
        <v>-1.9604413577686514E-2</v>
      </c>
      <c r="S71" s="5">
        <f>AC66*AD66*O71+AC70*AD70*O71</f>
        <v>-0.3499065861839028</v>
      </c>
      <c r="T71" s="10"/>
      <c r="U71" s="4">
        <f t="shared" si="46"/>
        <v>-3.7453740604951844</v>
      </c>
      <c r="V71" s="2"/>
      <c r="W71" s="8"/>
      <c r="X71" s="1" t="s">
        <v>13</v>
      </c>
      <c r="Y71" s="7">
        <f t="shared" si="48"/>
        <v>-0.61979392321018412</v>
      </c>
      <c r="Z71" s="10"/>
      <c r="AA71" s="10"/>
      <c r="AB71" s="8"/>
      <c r="AC71" s="10"/>
      <c r="AD71" s="10"/>
      <c r="AE71" s="4">
        <f>$N$1*AC70*AD70*Q64</f>
        <v>4.5366143123459803E-3</v>
      </c>
      <c r="AF71" s="4">
        <f t="shared" ref="AF71:AF73" si="51">Y71-AE71</f>
        <v>-0.62433053752253009</v>
      </c>
    </row>
    <row r="72" spans="1:32" x14ac:dyDescent="0.3">
      <c r="C72" s="8" t="s">
        <v>21</v>
      </c>
      <c r="D72" s="1" t="s">
        <v>20</v>
      </c>
      <c r="E72" s="7">
        <f t="shared" si="43"/>
        <v>0.37546923058867004</v>
      </c>
      <c r="F72" s="9">
        <f>$B$6*E72+$B$7*E73+$B$8*E74+$B$9*E75</f>
        <v>2.2011159326134564</v>
      </c>
      <c r="G72" s="10">
        <f>1/(1+EXP(-F72))</f>
        <v>0.90034967724633908</v>
      </c>
      <c r="H72" s="4">
        <f>$N$1*$J$12*I72</f>
        <v>1.3655299712369159E-3</v>
      </c>
      <c r="I72" s="5">
        <f>S64*$T$4+S68*$T$8+S72*$T$12</f>
        <v>2.9930635743163885E-2</v>
      </c>
      <c r="J72" s="10">
        <f>G72*(1-G72)</f>
        <v>8.9720135928752137E-2</v>
      </c>
      <c r="K72" s="4">
        <f>E72-H72</f>
        <v>0.37410370061743314</v>
      </c>
      <c r="L72" s="2"/>
      <c r="M72" s="8" t="s">
        <v>26</v>
      </c>
      <c r="N72" s="1" t="s">
        <v>20</v>
      </c>
      <c r="O72" s="7">
        <f t="shared" si="45"/>
        <v>-3.5725411295437756E-2</v>
      </c>
      <c r="P72" s="11">
        <f>O72+G64*O73+G68*O74+G72*O75</f>
        <v>-1.3093203030985516</v>
      </c>
      <c r="Q72" s="11">
        <f>1/(1+EXP(-P72))</f>
        <v>0.21260060423594462</v>
      </c>
      <c r="R72" s="4">
        <f>$N$1*T72*S72</f>
        <v>7.7789180392846598E-3</v>
      </c>
      <c r="S72" s="5">
        <f>AC66*AD66+AC70*AD70</f>
        <v>9.2937207634385621E-2</v>
      </c>
      <c r="T72" s="10">
        <f>Q72*(1-Q72)</f>
        <v>0.16740158731445587</v>
      </c>
      <c r="U72" s="4">
        <f t="shared" si="46"/>
        <v>-4.3504329334722418E-2</v>
      </c>
      <c r="V72" s="2"/>
      <c r="W72" s="8"/>
      <c r="X72" s="1" t="s">
        <v>14</v>
      </c>
      <c r="Y72" s="7">
        <f t="shared" si="48"/>
        <v>-0.55338089313522432</v>
      </c>
      <c r="Z72" s="10"/>
      <c r="AA72" s="10"/>
      <c r="AB72" s="8"/>
      <c r="AC72" s="10"/>
      <c r="AD72" s="10"/>
      <c r="AE72" s="4">
        <f>$N$1*AC70*AD70*Q68</f>
        <v>1.9266922242328174E-2</v>
      </c>
      <c r="AF72" s="4">
        <f t="shared" si="51"/>
        <v>-0.57264781537755249</v>
      </c>
    </row>
    <row r="73" spans="1:32" x14ac:dyDescent="0.3">
      <c r="C73" s="8"/>
      <c r="D73" s="1" t="s">
        <v>13</v>
      </c>
      <c r="E73" s="7">
        <f t="shared" si="43"/>
        <v>0.10172198220947885</v>
      </c>
      <c r="F73" s="9"/>
      <c r="G73" s="10"/>
      <c r="H73" s="4">
        <f>$N$1*$J$12*I73*B67</f>
        <v>-5.1649882940702342E-4</v>
      </c>
      <c r="I73" s="5">
        <f>E73*(S65*$T$4+S69*$T$8+S73*$T$12)</f>
        <v>-2.2641961217078322E-3</v>
      </c>
      <c r="J73" s="10"/>
      <c r="K73" s="4">
        <f t="shared" ref="K73:K75" si="52">E73-H73</f>
        <v>0.10223848103888587</v>
      </c>
      <c r="L73" s="2"/>
      <c r="M73" s="8"/>
      <c r="N73" s="1" t="s">
        <v>13</v>
      </c>
      <c r="O73" s="7">
        <f t="shared" si="45"/>
        <v>-1.8331357773378372</v>
      </c>
      <c r="P73" s="11"/>
      <c r="Q73" s="11"/>
      <c r="R73" s="4">
        <f>$N$1*T72*S73*G64</f>
        <v>-1.3946788127779735E-2</v>
      </c>
      <c r="S73" s="5">
        <f>AC66*AD66*O73+AC70*AD70*O73</f>
        <v>-0.17036652036046745</v>
      </c>
      <c r="T73" s="10"/>
      <c r="U73" s="4">
        <f t="shared" si="46"/>
        <v>-1.8191889892100574</v>
      </c>
      <c r="V73" s="2"/>
      <c r="W73" s="8"/>
      <c r="X73" s="1" t="s">
        <v>19</v>
      </c>
      <c r="Y73" s="7">
        <f t="shared" si="48"/>
        <v>-0.91263661000450291</v>
      </c>
      <c r="Z73" s="10"/>
      <c r="AA73" s="10"/>
      <c r="AB73" s="8"/>
      <c r="AC73" s="10"/>
      <c r="AD73" s="10"/>
      <c r="AE73" s="4">
        <f>$N$1*AC70*AD70*Q72</f>
        <v>2.8117511952824119E-2</v>
      </c>
      <c r="AF73" s="4">
        <f t="shared" si="51"/>
        <v>-0.94075412195732699</v>
      </c>
    </row>
    <row r="74" spans="1:32" x14ac:dyDescent="0.3">
      <c r="A74" s="1"/>
      <c r="C74" s="8"/>
      <c r="D74" s="1" t="s">
        <v>14</v>
      </c>
      <c r="E74" s="7">
        <f t="shared" si="43"/>
        <v>9.7555077170342924E-2</v>
      </c>
      <c r="F74" s="9"/>
      <c r="G74" s="10"/>
      <c r="H74" s="4">
        <f t="shared" ref="H74:H75" si="53">$N$1*$J$12*I74*B68</f>
        <v>7.2547417198904273E-4</v>
      </c>
      <c r="I74" s="5">
        <f t="shared" ref="I74:I75" si="54">E74*(S66*$T$4+S70*$T$8+S74*$T$12)</f>
        <v>2.650241254342287E-3</v>
      </c>
      <c r="J74" s="10"/>
      <c r="K74" s="4">
        <f t="shared" si="52"/>
        <v>9.6829602998353886E-2</v>
      </c>
      <c r="L74" s="2"/>
      <c r="M74" s="8"/>
      <c r="N74" s="1" t="s">
        <v>14</v>
      </c>
      <c r="O74" s="7">
        <f t="shared" si="45"/>
        <v>0.49999288815116721</v>
      </c>
      <c r="P74" s="11"/>
      <c r="Q74" s="11"/>
      <c r="R74" s="4">
        <f>$N$1*T72*S74*G68</f>
        <v>2.1513296788901553E-6</v>
      </c>
      <c r="S74" s="5">
        <f>AC66*AD66*O74+AC70*AD70*O74</f>
        <v>4.6467942861821182E-2</v>
      </c>
      <c r="T74" s="10"/>
      <c r="U74" s="4">
        <f t="shared" si="46"/>
        <v>0.49999073682148831</v>
      </c>
      <c r="V74" s="2"/>
    </row>
    <row r="75" spans="1:32" x14ac:dyDescent="0.3">
      <c r="A75" s="1"/>
      <c r="C75" s="8"/>
      <c r="D75" s="1" t="s">
        <v>19</v>
      </c>
      <c r="E75" s="7">
        <f t="shared" si="43"/>
        <v>0.10452947542219064</v>
      </c>
      <c r="F75" s="9"/>
      <c r="G75" s="10"/>
      <c r="H75" s="4">
        <f t="shared" si="53"/>
        <v>-1.3916720715023432E-3</v>
      </c>
      <c r="I75" s="5">
        <f t="shared" si="54"/>
        <v>-4.3576623543814617E-3</v>
      </c>
      <c r="J75" s="10"/>
      <c r="K75" s="4">
        <f t="shared" si="52"/>
        <v>0.10592114749369298</v>
      </c>
      <c r="L75" s="2"/>
      <c r="M75" s="8"/>
      <c r="N75" s="1" t="s">
        <v>19</v>
      </c>
      <c r="O75" s="7">
        <f t="shared" si="45"/>
        <v>0.57646955215920737</v>
      </c>
      <c r="P75" s="11"/>
      <c r="Q75" s="11"/>
      <c r="R75" s="4">
        <f>$N$1*T72*S75*G72</f>
        <v>4.0374465195128079E-3</v>
      </c>
      <c r="S75" s="5">
        <f>AC66*AD66*O75+AC70*AD70*O75</f>
        <v>5.3575470463921554E-2</v>
      </c>
      <c r="T75" s="10"/>
      <c r="U75" s="4">
        <f t="shared" si="46"/>
        <v>0.5724321056396946</v>
      </c>
      <c r="V75" s="2"/>
    </row>
    <row r="78" spans="1:32" x14ac:dyDescent="0.3">
      <c r="F78" t="s">
        <v>22</v>
      </c>
      <c r="G78" t="s">
        <v>23</v>
      </c>
      <c r="H78" t="s">
        <v>24</v>
      </c>
      <c r="I78" t="s">
        <v>32</v>
      </c>
      <c r="J78" t="s">
        <v>36</v>
      </c>
      <c r="K78" t="s">
        <v>35</v>
      </c>
      <c r="L78" s="2"/>
      <c r="P78" t="s">
        <v>22</v>
      </c>
      <c r="Q78" t="s">
        <v>23</v>
      </c>
      <c r="R78" t="s">
        <v>24</v>
      </c>
      <c r="S78" t="s">
        <v>32</v>
      </c>
      <c r="T78" t="s">
        <v>36</v>
      </c>
      <c r="U78" t="s">
        <v>35</v>
      </c>
      <c r="V78" s="2"/>
    </row>
    <row r="79" spans="1:32" x14ac:dyDescent="0.3">
      <c r="C79" s="8" t="s">
        <v>10</v>
      </c>
      <c r="D79" s="1" t="s">
        <v>20</v>
      </c>
      <c r="E79" s="7">
        <f>K64</f>
        <v>0.29861698033813922</v>
      </c>
      <c r="F79" s="9">
        <f>$B$6*E79+$B$7*E80+$B$8*E81+$B$9*E82</f>
        <v>3.7956989940075645</v>
      </c>
      <c r="G79" s="10">
        <f>1/(1+EXP(-F79))</f>
        <v>0.97802648732224728</v>
      </c>
      <c r="H79" s="4">
        <f>$N$1*$J$4*I79</f>
        <v>3.1083080175924195E-4</v>
      </c>
      <c r="I79" s="5">
        <f>S79*$T$4+S83*$T$8+S87*$T$12</f>
        <v>2.9046240288221871E-2</v>
      </c>
      <c r="J79" s="10">
        <f>G79*(1-G79)</f>
        <v>2.1490677418353355E-2</v>
      </c>
      <c r="K79" s="4">
        <f>E79-H79</f>
        <v>0.29830614953637996</v>
      </c>
      <c r="L79" s="2"/>
      <c r="M79" s="8" t="s">
        <v>11</v>
      </c>
      <c r="N79" s="1" t="s">
        <v>20</v>
      </c>
      <c r="O79" s="7">
        <f>U64</f>
        <v>0.19337391258987099</v>
      </c>
      <c r="P79" s="11">
        <f>O79+G79*O80+G83*O81+G87*O82</f>
        <v>-3.3355977679692512</v>
      </c>
      <c r="Q79" s="11">
        <f>1/(1+EXP(-P79))</f>
        <v>3.4369962803290487E-2</v>
      </c>
      <c r="R79" s="4">
        <f>$N$1*T79*S79</f>
        <v>1.4966609825905349E-3</v>
      </c>
      <c r="S79" s="5">
        <f>AC81*AD81+AC85*AD85</f>
        <v>9.0191083404611266E-2</v>
      </c>
      <c r="T79" s="10">
        <f>Q79*(1-Q79)</f>
        <v>3.3188668460190911E-2</v>
      </c>
      <c r="U79" s="4">
        <f>O79-R79</f>
        <v>0.19187725160728045</v>
      </c>
      <c r="V79" s="2"/>
    </row>
    <row r="80" spans="1:32" x14ac:dyDescent="0.3">
      <c r="C80" s="8"/>
      <c r="D80" s="1" t="s">
        <v>13</v>
      </c>
      <c r="E80" s="7">
        <f t="shared" ref="E80:E90" si="55">K65</f>
        <v>0.60312912074131053</v>
      </c>
      <c r="F80" s="9"/>
      <c r="G80" s="10"/>
      <c r="H80" s="4">
        <f>$N$1*$J$4*I80*B82</f>
        <v>-6.9192537360462372E-4</v>
      </c>
      <c r="I80" s="5">
        <f>E80*(S80*$T$4+S84*$T$8+S88*$T$12)</f>
        <v>-1.2931685373191958E-2</v>
      </c>
      <c r="J80" s="10"/>
      <c r="K80" s="4">
        <f t="shared" ref="K80:K86" si="56">E80-H80</f>
        <v>0.60382104611491516</v>
      </c>
      <c r="L80" s="2"/>
      <c r="M80" s="8"/>
      <c r="N80" s="1" t="s">
        <v>13</v>
      </c>
      <c r="O80" s="7">
        <f t="shared" ref="O80:O90" si="57">U65</f>
        <v>-1.2915965365890214</v>
      </c>
      <c r="P80" s="11"/>
      <c r="Q80" s="11"/>
      <c r="R80" s="4">
        <f>$N$1*T79*S80*G79</f>
        <v>-1.8906055366171093E-3</v>
      </c>
      <c r="S80" s="5">
        <f>AC81*AD81*O80+AC85*AD85*O80</f>
        <v>-0.11649049095660746</v>
      </c>
      <c r="T80" s="10"/>
      <c r="U80" s="4">
        <f t="shared" ref="U80:U90" si="58">O80-R80</f>
        <v>-1.2897059310524044</v>
      </c>
      <c r="V80" s="2"/>
      <c r="Z80" t="s">
        <v>22</v>
      </c>
      <c r="AA80" t="s">
        <v>23</v>
      </c>
      <c r="AB80" t="s">
        <v>31</v>
      </c>
      <c r="AC80" t="s">
        <v>32</v>
      </c>
      <c r="AD80" t="s">
        <v>33</v>
      </c>
      <c r="AE80" t="s">
        <v>24</v>
      </c>
      <c r="AF80" t="s">
        <v>35</v>
      </c>
    </row>
    <row r="81" spans="1:32" x14ac:dyDescent="0.3">
      <c r="A81" t="s">
        <v>29</v>
      </c>
      <c r="B81" s="6">
        <v>1</v>
      </c>
      <c r="C81" s="8"/>
      <c r="D81" s="1" t="s">
        <v>14</v>
      </c>
      <c r="E81" s="7">
        <f t="shared" si="55"/>
        <v>0.19849812980875584</v>
      </c>
      <c r="F81" s="9"/>
      <c r="G81" s="10"/>
      <c r="H81" s="4">
        <f t="shared" ref="H81:H82" si="59">$N$1*$J$4*I81*B83</f>
        <v>3.3600814041651517E-4</v>
      </c>
      <c r="I81" s="5">
        <f>E81*(S81*$T$4+S85*$T$8+S89*$T$12)</f>
        <v>5.2331649727645367E-3</v>
      </c>
      <c r="J81" s="10"/>
      <c r="K81" s="4">
        <f t="shared" si="56"/>
        <v>0.19816212166833932</v>
      </c>
      <c r="L81" s="2"/>
      <c r="M81" s="8"/>
      <c r="N81" s="1" t="s">
        <v>14</v>
      </c>
      <c r="O81" s="7">
        <f t="shared" si="57"/>
        <v>0.12999952368724221</v>
      </c>
      <c r="P81" s="11"/>
      <c r="Q81" s="11"/>
      <c r="R81" s="4">
        <f>$N$1*T79*S81*G83</f>
        <v>1.0763948944345881E-7</v>
      </c>
      <c r="S81" s="5">
        <f>AC81*AD81*O81+AC85*AD85*O81</f>
        <v>1.1724797883435799E-2</v>
      </c>
      <c r="T81" s="10"/>
      <c r="U81" s="4">
        <f t="shared" si="58"/>
        <v>0.12999941604775278</v>
      </c>
      <c r="V81" s="2"/>
      <c r="W81" s="8" t="s">
        <v>27</v>
      </c>
      <c r="X81" s="1" t="s">
        <v>20</v>
      </c>
      <c r="Y81" s="7">
        <f>AF66</f>
        <v>0.61125678777778014</v>
      </c>
      <c r="Z81" s="10">
        <f>Y81+Q79*Y82+Q83*Y83+Q87*Y84</f>
        <v>0.63011387284932019</v>
      </c>
      <c r="AA81" s="10">
        <f>1/(1+EXP(-Z81))</f>
        <v>0.65251528206722598</v>
      </c>
      <c r="AB81" s="8">
        <f>$Q$1</f>
        <v>1</v>
      </c>
      <c r="AC81" s="10">
        <f>2*(AA81-AB81)</f>
        <v>-0.69496943586554805</v>
      </c>
      <c r="AD81" s="10">
        <f>AA81*(1-AA81)</f>
        <v>0.2267390887359545</v>
      </c>
      <c r="AE81" s="4">
        <f>$N$1*AC81*AD81</f>
        <v>-7.8788368293747371E-2</v>
      </c>
      <c r="AF81" s="4">
        <f>Y81-AE81</f>
        <v>0.6900451560715275</v>
      </c>
    </row>
    <row r="82" spans="1:32" x14ac:dyDescent="0.3">
      <c r="A82" t="s">
        <v>1</v>
      </c>
      <c r="B82" s="6">
        <v>5</v>
      </c>
      <c r="C82" s="8"/>
      <c r="D82" s="1" t="s">
        <v>19</v>
      </c>
      <c r="E82" s="7">
        <f t="shared" si="55"/>
        <v>-0.10136462412709456</v>
      </c>
      <c r="F82" s="9"/>
      <c r="G82" s="10"/>
      <c r="H82" s="4">
        <f t="shared" si="59"/>
        <v>3.0592567814951318E-4</v>
      </c>
      <c r="I82" s="5">
        <f>E82*(S82*$T$4+S86*$T$8+S90*$T$12)</f>
        <v>4.0839815228712424E-3</v>
      </c>
      <c r="J82" s="10"/>
      <c r="K82" s="4">
        <f t="shared" si="56"/>
        <v>-0.10167054980524406</v>
      </c>
      <c r="L82" s="2"/>
      <c r="M82" s="8"/>
      <c r="N82" s="1" t="s">
        <v>19</v>
      </c>
      <c r="O82" s="7">
        <f t="shared" si="57"/>
        <v>-2.5149577072520723</v>
      </c>
      <c r="P82" s="11"/>
      <c r="Q82" s="11"/>
      <c r="R82" s="4">
        <f>$N$1*T79*S82*G87</f>
        <v>-3.3911763258321209E-3</v>
      </c>
      <c r="S82" s="5">
        <f>AC81*AD81*O82+AC85*AD85*O82</f>
        <v>-0.22682676033384158</v>
      </c>
      <c r="T82" s="10"/>
      <c r="U82" s="4">
        <f t="shared" si="58"/>
        <v>-2.51156653092624</v>
      </c>
      <c r="V82" s="2"/>
      <c r="W82" s="8"/>
      <c r="X82" s="1" t="s">
        <v>13</v>
      </c>
      <c r="Y82" s="7">
        <f t="shared" ref="Y82:Y88" si="60">AF67</f>
        <v>-0.28253013346962519</v>
      </c>
      <c r="Z82" s="10"/>
      <c r="AA82" s="10"/>
      <c r="AB82" s="8"/>
      <c r="AC82" s="10"/>
      <c r="AD82" s="10"/>
      <c r="AE82" s="4">
        <f>$N$1*AC81*AD81*Q79</f>
        <v>-2.7079532875880488E-3</v>
      </c>
      <c r="AF82" s="4">
        <f t="shared" ref="AF82:AF84" si="61">Y82-AE82</f>
        <v>-0.27982218018203714</v>
      </c>
    </row>
    <row r="83" spans="1:32" x14ac:dyDescent="0.3">
      <c r="A83" t="s">
        <v>9</v>
      </c>
      <c r="B83" s="6">
        <v>6</v>
      </c>
      <c r="C83" s="8" t="s">
        <v>12</v>
      </c>
      <c r="D83" s="1" t="s">
        <v>20</v>
      </c>
      <c r="E83" s="7">
        <f t="shared" si="55"/>
        <v>-0.30003570058654</v>
      </c>
      <c r="F83" s="9">
        <f>$B$6*E83+$B$7*E84+$B$8*E85+$B$9*E86</f>
        <v>-7.49918171408906</v>
      </c>
      <c r="G83" s="10">
        <f>1/(1+EXP(-F83))</f>
        <v>5.5323090266669837E-4</v>
      </c>
      <c r="H83" s="4">
        <f>$N$1*$J$8*I83</f>
        <v>8.0236328112396115E-6</v>
      </c>
      <c r="I83" s="5">
        <f>S79*$T$4+S83*$T$8+S87*$T$12</f>
        <v>2.9046240288221871E-2</v>
      </c>
      <c r="J83" s="10">
        <f>G83*(1-G83)</f>
        <v>5.5292483823503303E-4</v>
      </c>
      <c r="K83" s="4">
        <f t="shared" si="56"/>
        <v>-0.30004372421935122</v>
      </c>
      <c r="L83" s="2"/>
      <c r="M83" s="8" t="s">
        <v>25</v>
      </c>
      <c r="N83" s="1" t="s">
        <v>20</v>
      </c>
      <c r="O83" s="7">
        <f t="shared" si="57"/>
        <v>0.75244243927665577</v>
      </c>
      <c r="P83" s="11">
        <f>O83+G79*O84+G83*O85+G87*O86</f>
        <v>-1.761903614035315</v>
      </c>
      <c r="Q83" s="11">
        <f>1/(1+EXP(-P83))</f>
        <v>0.14655208585860904</v>
      </c>
      <c r="R83" s="4">
        <f>$N$1*T83*$S$8</f>
        <v>3.5584823787318705E-3</v>
      </c>
      <c r="S83" s="5">
        <f>AC81*AD81+AC85*AD85</f>
        <v>9.0191083404611266E-2</v>
      </c>
      <c r="T83" s="10">
        <f>Q83*(1-Q83)</f>
        <v>0.12507457198909994</v>
      </c>
      <c r="U83" s="4">
        <f t="shared" si="58"/>
        <v>0.74888395689792386</v>
      </c>
      <c r="V83" s="2"/>
      <c r="W83" s="8"/>
      <c r="X83" s="1" t="s">
        <v>14</v>
      </c>
      <c r="Y83" s="7">
        <f t="shared" si="60"/>
        <v>0.47368122912953664</v>
      </c>
      <c r="Z83" s="10"/>
      <c r="AA83" s="10"/>
      <c r="AB83" s="8"/>
      <c r="AC83" s="10"/>
      <c r="AD83" s="10"/>
      <c r="AE83" s="4">
        <f>$N$1*AC81*AD81*Q83</f>
        <v>-1.1546599714844976E-2</v>
      </c>
      <c r="AF83" s="4">
        <f t="shared" si="61"/>
        <v>0.48522782884438159</v>
      </c>
    </row>
    <row r="84" spans="1:32" x14ac:dyDescent="0.3">
      <c r="A84" t="s">
        <v>18</v>
      </c>
      <c r="B84" s="6">
        <v>7</v>
      </c>
      <c r="C84" s="8"/>
      <c r="D84" s="1" t="s">
        <v>13</v>
      </c>
      <c r="E84" s="7">
        <f t="shared" si="55"/>
        <v>-0.10001343516524867</v>
      </c>
      <c r="F84" s="9"/>
      <c r="G84" s="10"/>
      <c r="H84" s="4">
        <f>$N$1*$J$8*I84*B82</f>
        <v>2.96179025793726E-6</v>
      </c>
      <c r="I84" s="5">
        <f>E84*(S80*$T$4+S84*$T$8+S88*$T$12)</f>
        <v>2.1443870510836414E-3</v>
      </c>
      <c r="J84" s="10"/>
      <c r="K84" s="4">
        <f t="shared" si="56"/>
        <v>-0.10001639695550661</v>
      </c>
      <c r="L84" s="2"/>
      <c r="M84" s="8"/>
      <c r="N84" s="1" t="s">
        <v>13</v>
      </c>
      <c r="O84" s="7">
        <f t="shared" si="57"/>
        <v>0.87839166870442253</v>
      </c>
      <c r="P84" s="11"/>
      <c r="Q84" s="11"/>
      <c r="R84" s="4">
        <f>$N$1*T83*S84*G79</f>
        <v>4.8455319131217615E-3</v>
      </c>
      <c r="S84" s="5">
        <f>AC81*AD81*O84+AC85*AD85*O84</f>
        <v>7.9223096254036229E-2</v>
      </c>
      <c r="T84" s="10"/>
      <c r="U84" s="4">
        <f t="shared" si="58"/>
        <v>0.87354613679130078</v>
      </c>
      <c r="V84" s="2"/>
      <c r="W84" s="8"/>
      <c r="X84" s="1" t="s">
        <v>19</v>
      </c>
      <c r="Y84" s="7">
        <f t="shared" si="60"/>
        <v>-0.19175699370593985</v>
      </c>
      <c r="Z84" s="10"/>
      <c r="AA84" s="10"/>
      <c r="AB84" s="8"/>
      <c r="AC84" s="10"/>
      <c r="AD84" s="10"/>
      <c r="AE84" s="4">
        <f>$N$1*AC81*AD81*Q87</f>
        <v>-1.6784838537860551E-2</v>
      </c>
      <c r="AF84" s="4">
        <f t="shared" si="61"/>
        <v>-0.17497215516807929</v>
      </c>
    </row>
    <row r="85" spans="1:32" x14ac:dyDescent="0.3">
      <c r="C85" s="8"/>
      <c r="D85" s="1" t="s">
        <v>14</v>
      </c>
      <c r="E85" s="7">
        <f t="shared" si="55"/>
        <v>-0.99980559158334603</v>
      </c>
      <c r="F85" s="9"/>
      <c r="G85" s="10"/>
      <c r="H85" s="4">
        <f t="shared" ref="H85:H86" si="62">$N$1*$J$8*I85*B83</f>
        <v>-4.3687373754930356E-5</v>
      </c>
      <c r="I85" s="5">
        <f>E85*(S81*$T$4+S85*$T$8+S89*$T$12)</f>
        <v>-2.6358674545140726E-2</v>
      </c>
      <c r="J85" s="10"/>
      <c r="K85" s="4">
        <f t="shared" si="56"/>
        <v>-0.9997619042095911</v>
      </c>
      <c r="L85" s="2"/>
      <c r="M85" s="8"/>
      <c r="N85" s="1" t="s">
        <v>14</v>
      </c>
      <c r="O85" s="7">
        <f t="shared" si="57"/>
        <v>1.6699771129385921</v>
      </c>
      <c r="P85" s="11"/>
      <c r="Q85" s="11"/>
      <c r="R85" s="4">
        <f>$N$1*T83*S85*G83</f>
        <v>5.2109821307268033E-6</v>
      </c>
      <c r="S85" s="5">
        <f>AC81*AD81*O85+AC85*AD85*O85</f>
        <v>0.15061704507683649</v>
      </c>
      <c r="T85" s="10"/>
      <c r="U85" s="4">
        <f t="shared" si="58"/>
        <v>1.6699719019564614</v>
      </c>
      <c r="V85" s="2"/>
      <c r="W85" s="8" t="s">
        <v>28</v>
      </c>
      <c r="X85" s="1" t="s">
        <v>20</v>
      </c>
      <c r="Y85" s="7">
        <f t="shared" si="60"/>
        <v>0.28809378982406275</v>
      </c>
      <c r="Z85" s="10">
        <f>Y85+Q79*Y86+Q83*Y87+Q87*Y88</f>
        <v>-1.770260621785566E-2</v>
      </c>
      <c r="AA85" s="10">
        <f>1/(1+EXP(-Z85))</f>
        <v>0.49557446401864064</v>
      </c>
      <c r="AB85" s="8">
        <f>$S$1</f>
        <v>0</v>
      </c>
      <c r="AC85" s="10">
        <f>2*(AA85-AB85)</f>
        <v>0.99114892803728127</v>
      </c>
      <c r="AD85" s="10">
        <f>AA85*(1-AA85)</f>
        <v>0.24998041463127771</v>
      </c>
      <c r="AE85" s="4">
        <f>$N$1*AC85*AD85</f>
        <v>0.123883909996053</v>
      </c>
      <c r="AF85" s="4">
        <f>Y85-AE85</f>
        <v>0.16420987982800975</v>
      </c>
    </row>
    <row r="86" spans="1:32" x14ac:dyDescent="0.3">
      <c r="C86" s="8"/>
      <c r="D86" s="1" t="s">
        <v>19</v>
      </c>
      <c r="E86" s="7">
        <f t="shared" si="55"/>
        <v>-0.10003504116802865</v>
      </c>
      <c r="F86" s="9"/>
      <c r="G86" s="10"/>
      <c r="H86" s="4">
        <f t="shared" si="62"/>
        <v>7.7934305453241019E-6</v>
      </c>
      <c r="I86" s="5">
        <f>E86*(S82*$T$4+S86*$T$8+S90*$T$12)</f>
        <v>4.0304126147367699E-3</v>
      </c>
      <c r="J86" s="10"/>
      <c r="K86" s="4">
        <f t="shared" si="56"/>
        <v>-0.10004283459857398</v>
      </c>
      <c r="L86" s="2"/>
      <c r="M86" s="8"/>
      <c r="N86" s="1" t="s">
        <v>19</v>
      </c>
      <c r="O86" s="7">
        <f t="shared" si="57"/>
        <v>-3.7453740604951844</v>
      </c>
      <c r="P86" s="11"/>
      <c r="Q86" s="11"/>
      <c r="R86" s="4">
        <f>$N$1*T83*S86*G87</f>
        <v>-1.9032422962337613E-2</v>
      </c>
      <c r="S86" s="5">
        <f>AC81*AD81*O86+AC85*AD85*O86</f>
        <v>-0.33779934427158875</v>
      </c>
      <c r="T86" s="10"/>
      <c r="U86" s="4">
        <f t="shared" si="58"/>
        <v>-3.7263416375328466</v>
      </c>
      <c r="V86" s="2"/>
      <c r="W86" s="8"/>
      <c r="X86" s="1" t="s">
        <v>13</v>
      </c>
      <c r="Y86" s="7">
        <f t="shared" si="60"/>
        <v>-0.62433053752253009</v>
      </c>
      <c r="Z86" s="10"/>
      <c r="AA86" s="10"/>
      <c r="AB86" s="8"/>
      <c r="AC86" s="10"/>
      <c r="AD86" s="10"/>
      <c r="AE86" s="4">
        <f>$N$1*AC85*AD85*Q79</f>
        <v>4.2578853784905283E-3</v>
      </c>
      <c r="AF86" s="4">
        <f t="shared" ref="AF86:AF88" si="63">Y86-AE86</f>
        <v>-0.62858842290102057</v>
      </c>
    </row>
    <row r="87" spans="1:32" x14ac:dyDescent="0.3">
      <c r="C87" s="8" t="s">
        <v>21</v>
      </c>
      <c r="D87" s="1" t="s">
        <v>20</v>
      </c>
      <c r="E87" s="7">
        <f t="shared" si="55"/>
        <v>0.37410370061743314</v>
      </c>
      <c r="F87" s="9">
        <f>$B$6*E87+$B$7*E88+$B$8*E89+$B$9*E90</f>
        <v>2.2077217562578366</v>
      </c>
      <c r="G87" s="10">
        <f>1/(1+EXP(-F87))</f>
        <v>0.90094078721941495</v>
      </c>
      <c r="H87" s="4">
        <f>$N$1*$J$12*I87</f>
        <v>1.3251810621622111E-3</v>
      </c>
      <c r="I87" s="5">
        <f>S79*$T$4+S83*$T$8+S87*$T$12</f>
        <v>2.9046240288221871E-2</v>
      </c>
      <c r="J87" s="10">
        <f>G87*(1-G87)</f>
        <v>8.9246485143875828E-2</v>
      </c>
      <c r="K87" s="4">
        <f>E87-H87</f>
        <v>0.37277851955527092</v>
      </c>
      <c r="L87" s="2"/>
      <c r="M87" s="8" t="s">
        <v>26</v>
      </c>
      <c r="N87" s="1" t="s">
        <v>20</v>
      </c>
      <c r="O87" s="7">
        <f t="shared" si="57"/>
        <v>-4.3504329334722418E-2</v>
      </c>
      <c r="P87" s="11">
        <f>O87+G79*O88+G83*O89+G87*O90</f>
        <v>-1.3067153040157939</v>
      </c>
      <c r="Q87" s="11">
        <f>1/(1+EXP(-P87))</f>
        <v>0.21303701169798933</v>
      </c>
      <c r="R87" s="4">
        <f>$N$1*T87*S87</f>
        <v>7.5603687312396214E-3</v>
      </c>
      <c r="S87" s="5">
        <f>AC81*AD81+AC85*AD85</f>
        <v>9.0191083404611266E-2</v>
      </c>
      <c r="T87" s="10">
        <f>Q87*(1-Q87)</f>
        <v>0.16765224334478007</v>
      </c>
      <c r="U87" s="4">
        <f t="shared" si="58"/>
        <v>-5.106469806596204E-2</v>
      </c>
      <c r="V87" s="2"/>
      <c r="W87" s="8"/>
      <c r="X87" s="1" t="s">
        <v>14</v>
      </c>
      <c r="Y87" s="7">
        <f t="shared" si="60"/>
        <v>-0.57264781537755249</v>
      </c>
      <c r="Z87" s="10"/>
      <c r="AA87" s="10"/>
      <c r="AB87" s="8"/>
      <c r="AC87" s="10"/>
      <c r="AD87" s="10"/>
      <c r="AE87" s="4">
        <f>$N$1*AC85*AD85*Q83</f>
        <v>1.8155445414241755E-2</v>
      </c>
      <c r="AF87" s="4">
        <f t="shared" si="63"/>
        <v>-0.59080326079179424</v>
      </c>
    </row>
    <row r="88" spans="1:32" x14ac:dyDescent="0.3">
      <c r="C88" s="8"/>
      <c r="D88" s="1" t="s">
        <v>13</v>
      </c>
      <c r="E88" s="7">
        <f t="shared" si="55"/>
        <v>0.10223848103888587</v>
      </c>
      <c r="F88" s="9"/>
      <c r="G88" s="10"/>
      <c r="H88" s="4">
        <f>$N$1*$J$12*I88*B82</f>
        <v>-5.0005125288278031E-4</v>
      </c>
      <c r="I88" s="5">
        <f>E88*(S80*$T$4+S84*$T$8+S88*$T$12)</f>
        <v>-2.1920942371393064E-3</v>
      </c>
      <c r="J88" s="10"/>
      <c r="K88" s="4">
        <f t="shared" ref="K88:K90" si="64">E88-H88</f>
        <v>0.10273853229176866</v>
      </c>
      <c r="L88" s="2"/>
      <c r="M88" s="8"/>
      <c r="N88" s="1" t="s">
        <v>13</v>
      </c>
      <c r="O88" s="7">
        <f t="shared" si="57"/>
        <v>-1.8191889892100574</v>
      </c>
      <c r="P88" s="11"/>
      <c r="Q88" s="11"/>
      <c r="R88" s="4">
        <f>$N$1*T87*S88*G79</f>
        <v>-1.3451521579865445E-2</v>
      </c>
      <c r="S88" s="5">
        <f>AC81*AD81*O88+AC85*AD85*O88</f>
        <v>-0.16407462585459476</v>
      </c>
      <c r="T88" s="10"/>
      <c r="U88" s="4">
        <f t="shared" si="58"/>
        <v>-1.8057374676301921</v>
      </c>
      <c r="V88" s="2"/>
      <c r="W88" s="8"/>
      <c r="X88" s="1" t="s">
        <v>19</v>
      </c>
      <c r="Y88" s="7">
        <f t="shared" si="60"/>
        <v>-0.94075412195732699</v>
      </c>
      <c r="Z88" s="10"/>
      <c r="AA88" s="10"/>
      <c r="AB88" s="8"/>
      <c r="AC88" s="10"/>
      <c r="AD88" s="10"/>
      <c r="AE88" s="4">
        <f>$N$1*AC85*AD85*Q87</f>
        <v>2.6391857983021801E-2</v>
      </c>
      <c r="AF88" s="4">
        <f t="shared" si="63"/>
        <v>-0.96714597994034879</v>
      </c>
    </row>
    <row r="89" spans="1:32" x14ac:dyDescent="0.3">
      <c r="A89" s="1"/>
      <c r="C89" s="8"/>
      <c r="D89" s="1" t="s">
        <v>14</v>
      </c>
      <c r="E89" s="7">
        <f t="shared" si="55"/>
        <v>9.6829602998353886E-2</v>
      </c>
      <c r="F89" s="9"/>
      <c r="G89" s="10"/>
      <c r="H89" s="4">
        <f t="shared" ref="H89:H90" si="65">$N$1*$J$12*I89*B83</f>
        <v>6.9879968933802259E-4</v>
      </c>
      <c r="I89" s="5">
        <f t="shared" ref="I89:I90" si="66">E89*(S81*$T$4+S85*$T$8+S89*$T$12)</f>
        <v>2.5527962768510156E-3</v>
      </c>
      <c r="J89" s="10"/>
      <c r="K89" s="4">
        <f t="shared" si="64"/>
        <v>9.6130803309015869E-2</v>
      </c>
      <c r="L89" s="2"/>
      <c r="M89" s="8"/>
      <c r="N89" s="1" t="s">
        <v>14</v>
      </c>
      <c r="O89" s="7">
        <f t="shared" si="57"/>
        <v>0.49999073682148831</v>
      </c>
      <c r="P89" s="11"/>
      <c r="Q89" s="11"/>
      <c r="R89" s="4">
        <f>$N$1*T87*S89*G83</f>
        <v>2.0912760643935914E-6</v>
      </c>
      <c r="S89" s="5">
        <f>AC81*AD81*O89+AC85*AD85*O89</f>
        <v>4.5094706246199892E-2</v>
      </c>
      <c r="T89" s="10"/>
      <c r="U89" s="4">
        <f t="shared" si="58"/>
        <v>0.49998864554542394</v>
      </c>
      <c r="V89" s="2"/>
    </row>
    <row r="90" spans="1:32" x14ac:dyDescent="0.3">
      <c r="A90" s="1"/>
      <c r="C90" s="8"/>
      <c r="D90" s="1" t="s">
        <v>19</v>
      </c>
      <c r="E90" s="7">
        <f t="shared" si="55"/>
        <v>0.10592114749369298</v>
      </c>
      <c r="F90" s="9"/>
      <c r="G90" s="10"/>
      <c r="H90" s="4">
        <f t="shared" si="65"/>
        <v>-1.3628980381110267E-3</v>
      </c>
      <c r="I90" s="5">
        <f t="shared" si="66"/>
        <v>-4.2675638860277089E-3</v>
      </c>
      <c r="J90" s="10"/>
      <c r="K90" s="4">
        <f t="shared" si="64"/>
        <v>0.10728404553180401</v>
      </c>
      <c r="L90" s="2"/>
      <c r="M90" s="8"/>
      <c r="N90" s="1" t="s">
        <v>19</v>
      </c>
      <c r="O90" s="7">
        <f t="shared" si="57"/>
        <v>0.5724321056396946</v>
      </c>
      <c r="P90" s="11"/>
      <c r="Q90" s="11"/>
      <c r="R90" s="4">
        <f>$N$1*T87*S90*G87</f>
        <v>3.8990895498635519E-3</v>
      </c>
      <c r="S90" s="5">
        <f>AC81*AD81*O90+AC85*AD85*O90</f>
        <v>5.1628271783226959E-2</v>
      </c>
      <c r="T90" s="10"/>
      <c r="U90" s="4">
        <f t="shared" si="58"/>
        <v>0.56853301608983109</v>
      </c>
      <c r="V90" s="2"/>
    </row>
    <row r="93" spans="1:32" x14ac:dyDescent="0.3">
      <c r="F93" t="s">
        <v>22</v>
      </c>
      <c r="G93" t="s">
        <v>23</v>
      </c>
      <c r="H93" t="s">
        <v>24</v>
      </c>
      <c r="I93" t="s">
        <v>32</v>
      </c>
      <c r="J93" t="s">
        <v>36</v>
      </c>
      <c r="K93" t="s">
        <v>35</v>
      </c>
      <c r="L93" s="2"/>
      <c r="P93" t="s">
        <v>22</v>
      </c>
      <c r="Q93" t="s">
        <v>23</v>
      </c>
      <c r="R93" t="s">
        <v>24</v>
      </c>
      <c r="S93" t="s">
        <v>32</v>
      </c>
      <c r="T93" t="s">
        <v>36</v>
      </c>
      <c r="U93" t="s">
        <v>35</v>
      </c>
      <c r="V93" s="2"/>
    </row>
    <row r="94" spans="1:32" x14ac:dyDescent="0.3">
      <c r="C94" s="8" t="s">
        <v>10</v>
      </c>
      <c r="D94" s="1" t="s">
        <v>20</v>
      </c>
      <c r="E94" s="7">
        <f>K79</f>
        <v>0.29830614953637996</v>
      </c>
      <c r="F94" s="9">
        <f>$B$6*E94+$B$7*E95+$B$8*E96+$B$9*E97</f>
        <v>3.7946902614842837</v>
      </c>
      <c r="G94" s="10">
        <f>1/(1+EXP(-F94))</f>
        <v>0.97800479852046818</v>
      </c>
      <c r="H94" s="4">
        <f>$N$1*$J$4*I94</f>
        <v>2.9249420957474967E-4</v>
      </c>
      <c r="I94" s="5">
        <f>S94*$T$4+S98*$T$8+S102*$T$12</f>
        <v>2.7332738731608339E-2</v>
      </c>
      <c r="J94" s="10">
        <f>G94*(1-G94)</f>
        <v>2.1511412591406626E-2</v>
      </c>
      <c r="K94" s="4">
        <f>E94-H94</f>
        <v>0.29801365532680524</v>
      </c>
      <c r="L94" s="2"/>
      <c r="M94" s="8" t="s">
        <v>11</v>
      </c>
      <c r="N94" s="1" t="s">
        <v>20</v>
      </c>
      <c r="O94" s="7">
        <f>U79</f>
        <v>0.19187725160728045</v>
      </c>
      <c r="P94" s="11">
        <f>O94+G94*O95+G98*O96+G102*O97</f>
        <v>-3.3336203362752368</v>
      </c>
      <c r="Q94" s="11">
        <f>1/(1+EXP(-P94))</f>
        <v>3.4435651589835789E-2</v>
      </c>
      <c r="R94" s="4">
        <f>$N$1*T94*S94</f>
        <v>1.4109653851004434E-3</v>
      </c>
      <c r="S94" s="5">
        <f>AC96*AD96+AC100*AD100</f>
        <v>8.4870513159617161E-2</v>
      </c>
      <c r="T94" s="10">
        <f>Q94*(1-Q94)</f>
        <v>3.3249837489419232E-2</v>
      </c>
      <c r="U94" s="4">
        <f>O94-R94</f>
        <v>0.19046628622218001</v>
      </c>
      <c r="V94" s="2"/>
    </row>
    <row r="95" spans="1:32" x14ac:dyDescent="0.3">
      <c r="C95" s="8"/>
      <c r="D95" s="1" t="s">
        <v>13</v>
      </c>
      <c r="E95" s="7">
        <f t="shared" ref="E95:E105" si="67">K80</f>
        <v>0.60382104611491516</v>
      </c>
      <c r="F95" s="9"/>
      <c r="G95" s="10"/>
      <c r="H95" s="4">
        <f>$N$1*$J$4*I95*B97</f>
        <v>-6.4717085303048574E-4</v>
      </c>
      <c r="I95" s="5">
        <f>E95*(S95*$T$4+S99*$T$8+S103*$T$12)</f>
        <v>-1.2095249247027425E-2</v>
      </c>
      <c r="J95" s="10"/>
      <c r="K95" s="4">
        <f t="shared" ref="K95:K101" si="68">E95-H95</f>
        <v>0.60446821696794562</v>
      </c>
      <c r="L95" s="2"/>
      <c r="M95" s="8"/>
      <c r="N95" s="1" t="s">
        <v>13</v>
      </c>
      <c r="O95" s="7">
        <f t="shared" ref="O95:O105" si="69">U80</f>
        <v>-1.2897059310524044</v>
      </c>
      <c r="P95" s="11"/>
      <c r="Q95" s="11"/>
      <c r="R95" s="4">
        <f>$N$1*T94*S95*G94</f>
        <v>-1.7797050883225549E-3</v>
      </c>
      <c r="S95" s="5">
        <f>AC96*AD96*O95+AC100*AD100*O95</f>
        <v>-0.10945800419341939</v>
      </c>
      <c r="T95" s="10"/>
      <c r="U95" s="4">
        <f t="shared" ref="U95:U105" si="70">O95-R95</f>
        <v>-1.2879262259640818</v>
      </c>
      <c r="V95" s="2"/>
      <c r="Z95" t="s">
        <v>22</v>
      </c>
      <c r="AA95" t="s">
        <v>23</v>
      </c>
      <c r="AB95" t="s">
        <v>31</v>
      </c>
      <c r="AC95" t="s">
        <v>32</v>
      </c>
      <c r="AD95" t="s">
        <v>33</v>
      </c>
      <c r="AE95" t="s">
        <v>24</v>
      </c>
      <c r="AF95" t="s">
        <v>35</v>
      </c>
    </row>
    <row r="96" spans="1:32" x14ac:dyDescent="0.3">
      <c r="A96" t="s">
        <v>29</v>
      </c>
      <c r="B96" s="6">
        <v>1</v>
      </c>
      <c r="C96" s="8"/>
      <c r="D96" s="1" t="s">
        <v>14</v>
      </c>
      <c r="E96" s="7">
        <f t="shared" si="67"/>
        <v>0.19816212166833932</v>
      </c>
      <c r="F96" s="9"/>
      <c r="G96" s="10"/>
      <c r="H96" s="4">
        <f t="shared" ref="H96:H97" si="71">$N$1*$J$4*I96*B98</f>
        <v>3.1564998680730101E-4</v>
      </c>
      <c r="I96" s="5">
        <f>E96*(S96*$T$4+S100*$T$8+S104*$T$12)</f>
        <v>4.9160965343456467E-3</v>
      </c>
      <c r="J96" s="10"/>
      <c r="K96" s="4">
        <f t="shared" si="68"/>
        <v>0.19784647168153202</v>
      </c>
      <c r="L96" s="2"/>
      <c r="M96" s="8"/>
      <c r="N96" s="1" t="s">
        <v>14</v>
      </c>
      <c r="O96" s="7">
        <f t="shared" si="69"/>
        <v>0.12999941604775278</v>
      </c>
      <c r="P96" s="11"/>
      <c r="Q96" s="11"/>
      <c r="R96" s="4">
        <f>$N$1*T94*S96*G98</f>
        <v>1.014949369766021E-7</v>
      </c>
      <c r="S96" s="5">
        <f>AC96*AD96*O96+AC100*AD100*O96</f>
        <v>1.1033117150423349E-2</v>
      </c>
      <c r="T96" s="10"/>
      <c r="U96" s="4">
        <f t="shared" si="70"/>
        <v>0.1299993145528158</v>
      </c>
      <c r="V96" s="2"/>
      <c r="W96" s="8" t="s">
        <v>27</v>
      </c>
      <c r="X96" s="1" t="s">
        <v>20</v>
      </c>
      <c r="Y96" s="7">
        <f>AF81</f>
        <v>0.6900451560715275</v>
      </c>
      <c r="Z96" s="10">
        <f>Y96+Q94*Y97+Q98*Y98+Q102*Y99</f>
        <v>0.71457851138383699</v>
      </c>
      <c r="AA96" s="10">
        <f>1/(1+EXP(-Z96))</f>
        <v>0.67141205300773177</v>
      </c>
      <c r="AB96" s="8">
        <f>$Q$1</f>
        <v>1</v>
      </c>
      <c r="AC96" s="10">
        <f>2*(AA96-AB96)</f>
        <v>-0.65717589398453646</v>
      </c>
      <c r="AD96" s="10">
        <f>AA96*(1-AA96)</f>
        <v>0.22061790808367454</v>
      </c>
      <c r="AE96" s="4">
        <f>$N$1*AC96*AD96</f>
        <v>-7.2492385486943561E-2</v>
      </c>
      <c r="AF96" s="4">
        <f>Y96-AE96</f>
        <v>0.76253754155847109</v>
      </c>
    </row>
    <row r="97" spans="1:32" x14ac:dyDescent="0.3">
      <c r="A97" t="s">
        <v>1</v>
      </c>
      <c r="B97" s="6">
        <v>5</v>
      </c>
      <c r="C97" s="8"/>
      <c r="D97" s="1" t="s">
        <v>19</v>
      </c>
      <c r="E97" s="7">
        <f t="shared" si="67"/>
        <v>-0.10167054980524406</v>
      </c>
      <c r="F97" s="9"/>
      <c r="G97" s="10"/>
      <c r="H97" s="4">
        <f t="shared" si="71"/>
        <v>2.8758631743398409E-4</v>
      </c>
      <c r="I97" s="5">
        <f>E97*(S97*$T$4+S101*$T$8+S105*$T$12)</f>
        <v>3.8391586274656225E-3</v>
      </c>
      <c r="J97" s="10"/>
      <c r="K97" s="4">
        <f t="shared" si="68"/>
        <v>-0.10195813612267805</v>
      </c>
      <c r="L97" s="2"/>
      <c r="M97" s="8"/>
      <c r="N97" s="1" t="s">
        <v>19</v>
      </c>
      <c r="O97" s="7">
        <f t="shared" si="69"/>
        <v>-2.51156653092624</v>
      </c>
      <c r="P97" s="11"/>
      <c r="Q97" s="11"/>
      <c r="R97" s="4">
        <f>$N$1*T94*S97*G102</f>
        <v>-3.1947514683717615E-3</v>
      </c>
      <c r="S97" s="5">
        <f>AC96*AD96*O97+AC100*AD100*O97</f>
        <v>-0.21315794031422947</v>
      </c>
      <c r="T97" s="10"/>
      <c r="U97" s="4">
        <f t="shared" si="70"/>
        <v>-2.5083717794578684</v>
      </c>
      <c r="V97" s="2"/>
      <c r="W97" s="8"/>
      <c r="X97" s="1" t="s">
        <v>13</v>
      </c>
      <c r="Y97" s="7">
        <f t="shared" ref="Y97:Y103" si="72">AF82</f>
        <v>-0.27982218018203714</v>
      </c>
      <c r="Z97" s="10"/>
      <c r="AA97" s="10"/>
      <c r="AB97" s="8"/>
      <c r="AC97" s="10"/>
      <c r="AD97" s="10"/>
      <c r="AE97" s="4">
        <f>$N$1*AC96*AD96*Q94</f>
        <v>-2.4963225295444569E-3</v>
      </c>
      <c r="AF97" s="4">
        <f t="shared" ref="AF97:AF99" si="73">Y97-AE97</f>
        <v>-0.27732585765249268</v>
      </c>
    </row>
    <row r="98" spans="1:32" x14ac:dyDescent="0.3">
      <c r="A98" t="s">
        <v>9</v>
      </c>
      <c r="B98" s="6">
        <v>6</v>
      </c>
      <c r="C98" s="8" t="s">
        <v>12</v>
      </c>
      <c r="D98" s="1" t="s">
        <v>20</v>
      </c>
      <c r="E98" s="7">
        <f t="shared" si="67"/>
        <v>-0.30004372421935122</v>
      </c>
      <c r="F98" s="9">
        <f>$B$6*E98+$B$7*E99+$B$8*E100+$B$9*E101</f>
        <v>-7.498996976444448</v>
      </c>
      <c r="G98" s="10">
        <f>1/(1+EXP(-F98))</f>
        <v>5.5333305812420958E-4</v>
      </c>
      <c r="H98" s="4">
        <f>$N$1*$J$8*I98</f>
        <v>7.5503010762085052E-6</v>
      </c>
      <c r="I98" s="5">
        <f>S94*$T$4+S98*$T$8+S102*$T$12</f>
        <v>2.7332738731608339E-2</v>
      </c>
      <c r="J98" s="10">
        <f>G98*(1-G98)</f>
        <v>5.5302688065099644E-4</v>
      </c>
      <c r="K98" s="4">
        <f t="shared" si="68"/>
        <v>-0.3000512745204274</v>
      </c>
      <c r="L98" s="2"/>
      <c r="M98" s="8" t="s">
        <v>25</v>
      </c>
      <c r="N98" s="1" t="s">
        <v>20</v>
      </c>
      <c r="O98" s="7">
        <f t="shared" si="69"/>
        <v>0.74888395689792386</v>
      </c>
      <c r="P98" s="11">
        <f>O98+G94*O99+G98*O100+G102*O101</f>
        <v>-1.7552363442700327</v>
      </c>
      <c r="Q98" s="11">
        <f>1/(1+EXP(-P98))</f>
        <v>0.14738795843542504</v>
      </c>
      <c r="R98" s="4">
        <f>$N$1*T98*$S$8</f>
        <v>3.575273413176038E-3</v>
      </c>
      <c r="S98" s="5">
        <f>AC96*AD96+AC100*AD100</f>
        <v>8.4870513159617161E-2</v>
      </c>
      <c r="T98" s="10">
        <f>Q98*(1-Q98)</f>
        <v>0.12566474814366246</v>
      </c>
      <c r="U98" s="4">
        <f t="shared" si="70"/>
        <v>0.74530868348474788</v>
      </c>
      <c r="V98" s="2"/>
      <c r="W98" s="8"/>
      <c r="X98" s="1" t="s">
        <v>14</v>
      </c>
      <c r="Y98" s="7">
        <f t="shared" si="72"/>
        <v>0.48522782884438159</v>
      </c>
      <c r="Z98" s="10"/>
      <c r="AA98" s="10"/>
      <c r="AB98" s="8"/>
      <c r="AC98" s="10"/>
      <c r="AD98" s="10"/>
      <c r="AE98" s="4">
        <f>$N$1*AC96*AD96*Q98</f>
        <v>-1.0684504699034448E-2</v>
      </c>
      <c r="AF98" s="4">
        <f t="shared" si="73"/>
        <v>0.49591233354341602</v>
      </c>
    </row>
    <row r="99" spans="1:32" x14ac:dyDescent="0.3">
      <c r="A99" t="s">
        <v>18</v>
      </c>
      <c r="B99" s="6">
        <v>7</v>
      </c>
      <c r="C99" s="8"/>
      <c r="D99" s="1" t="s">
        <v>13</v>
      </c>
      <c r="E99" s="7">
        <f t="shared" si="67"/>
        <v>-0.10001639695550661</v>
      </c>
      <c r="F99" s="9"/>
      <c r="G99" s="10"/>
      <c r="H99" s="4">
        <f>$N$1*$J$8*I99*B97</f>
        <v>2.7671258120615219E-6</v>
      </c>
      <c r="I99" s="5">
        <f>E99*(S95*$T$4+S99*$T$8+S103*$T$12)</f>
        <v>2.0034466465686275E-3</v>
      </c>
      <c r="J99" s="10"/>
      <c r="K99" s="4">
        <f t="shared" si="68"/>
        <v>-0.10001916408131867</v>
      </c>
      <c r="L99" s="2"/>
      <c r="M99" s="8"/>
      <c r="N99" s="1" t="s">
        <v>13</v>
      </c>
      <c r="O99" s="7">
        <f t="shared" si="69"/>
        <v>0.87354613679130078</v>
      </c>
      <c r="P99" s="11"/>
      <c r="Q99" s="11"/>
      <c r="R99" s="4">
        <f>$N$1*T98*S99*G94</f>
        <v>4.5558260195473618E-3</v>
      </c>
      <c r="S99" s="5">
        <f>AC96*AD96*O99+AC100*AD100*O99</f>
        <v>7.413830889807882E-2</v>
      </c>
      <c r="T99" s="10"/>
      <c r="U99" s="4">
        <f t="shared" si="70"/>
        <v>0.86899031077175337</v>
      </c>
      <c r="V99" s="2"/>
      <c r="W99" s="8"/>
      <c r="X99" s="1" t="s">
        <v>19</v>
      </c>
      <c r="Y99" s="7">
        <f t="shared" si="72"/>
        <v>-0.17497215516807929</v>
      </c>
      <c r="Z99" s="10"/>
      <c r="AA99" s="10"/>
      <c r="AB99" s="8"/>
      <c r="AC99" s="10"/>
      <c r="AD99" s="10"/>
      <c r="AE99" s="4">
        <f>$N$1*AC96*AD96*Q102</f>
        <v>-1.5473382902248417E-2</v>
      </c>
      <c r="AF99" s="4">
        <f t="shared" si="73"/>
        <v>-0.15949877226583087</v>
      </c>
    </row>
    <row r="100" spans="1:32" x14ac:dyDescent="0.3">
      <c r="C100" s="8"/>
      <c r="D100" s="1" t="s">
        <v>14</v>
      </c>
      <c r="E100" s="7">
        <f t="shared" si="67"/>
        <v>-0.9997619042095911</v>
      </c>
      <c r="F100" s="9"/>
      <c r="G100" s="10"/>
      <c r="H100" s="4">
        <f t="shared" ref="H100:H101" si="74">$N$1*$J$8*I100*B98</f>
        <v>-4.1108223878414519E-5</v>
      </c>
      <c r="I100" s="5">
        <f>E100*(S96*$T$4+S100*$T$8+S104*$T$12)</f>
        <v>-2.4802550513067304E-2</v>
      </c>
      <c r="J100" s="10"/>
      <c r="K100" s="4">
        <f t="shared" si="68"/>
        <v>-0.99972079598571273</v>
      </c>
      <c r="L100" s="2"/>
      <c r="M100" s="8"/>
      <c r="N100" s="1" t="s">
        <v>14</v>
      </c>
      <c r="O100" s="7">
        <f t="shared" si="69"/>
        <v>1.6699719019564614</v>
      </c>
      <c r="P100" s="11"/>
      <c r="Q100" s="11"/>
      <c r="R100" s="4">
        <f>$N$1*T98*S100*G98</f>
        <v>4.92760717499838E-6</v>
      </c>
      <c r="S100" s="5">
        <f>AC96*AD96*O100+AC100*AD100*O100</f>
        <v>0.14173137228118676</v>
      </c>
      <c r="T100" s="10"/>
      <c r="U100" s="4">
        <f t="shared" si="70"/>
        <v>1.6699669743492864</v>
      </c>
      <c r="V100" s="2"/>
      <c r="W100" s="8" t="s">
        <v>28</v>
      </c>
      <c r="X100" s="1" t="s">
        <v>20</v>
      </c>
      <c r="Y100" s="7">
        <f t="shared" si="72"/>
        <v>0.16420987982800975</v>
      </c>
      <c r="Z100" s="10">
        <f>Y100+Q94*Y101+Q98*Y102+Q102*Y103</f>
        <v>-0.15094900995822264</v>
      </c>
      <c r="AA100" s="10">
        <f>1/(1+EXP(-Z100))</f>
        <v>0.46233424012100505</v>
      </c>
      <c r="AB100" s="8">
        <f>$S$1</f>
        <v>0</v>
      </c>
      <c r="AC100" s="10">
        <f>2*(AA100-AB100)</f>
        <v>0.92466848024201009</v>
      </c>
      <c r="AD100" s="10">
        <f>AA100*(1-AA100)</f>
        <v>0.24858129053273786</v>
      </c>
      <c r="AE100" s="4">
        <f>$N$1*AC100*AD100</f>
        <v>0.11492764206675214</v>
      </c>
      <c r="AF100" s="4">
        <f>Y100-AE100</f>
        <v>4.9282237761257605E-2</v>
      </c>
    </row>
    <row r="101" spans="1:32" x14ac:dyDescent="0.3">
      <c r="C101" s="8"/>
      <c r="D101" s="1" t="s">
        <v>19</v>
      </c>
      <c r="E101" s="7">
        <f t="shared" si="67"/>
        <v>-0.10004283459857398</v>
      </c>
      <c r="F101" s="9"/>
      <c r="G101" s="10"/>
      <c r="H101" s="4">
        <f t="shared" si="74"/>
        <v>7.3047613694881043E-6</v>
      </c>
      <c r="I101" s="5">
        <f>E101*(S97*$T$4+S101*$T$8+S105*$T$12)</f>
        <v>3.7776948418294194E-3</v>
      </c>
      <c r="J101" s="10"/>
      <c r="K101" s="4">
        <f t="shared" si="68"/>
        <v>-0.10005013935994347</v>
      </c>
      <c r="L101" s="2"/>
      <c r="M101" s="8"/>
      <c r="N101" s="1" t="s">
        <v>19</v>
      </c>
      <c r="O101" s="7">
        <f t="shared" si="69"/>
        <v>-3.7263416375328466</v>
      </c>
      <c r="P101" s="11"/>
      <c r="Q101" s="11"/>
      <c r="R101" s="4">
        <f>$N$1*T98*S101*G102</f>
        <v>-1.7914265186240438E-2</v>
      </c>
      <c r="S101" s="5">
        <f>AC96*AD96*O101+AC100*AD100*O101</f>
        <v>-0.31625652698546081</v>
      </c>
      <c r="T101" s="10"/>
      <c r="U101" s="4">
        <f t="shared" si="70"/>
        <v>-3.7084273723466064</v>
      </c>
      <c r="V101" s="2"/>
      <c r="W101" s="8"/>
      <c r="X101" s="1" t="s">
        <v>13</v>
      </c>
      <c r="Y101" s="7">
        <f t="shared" si="72"/>
        <v>-0.62858842290102057</v>
      </c>
      <c r="Z101" s="10"/>
      <c r="AA101" s="10"/>
      <c r="AB101" s="8"/>
      <c r="AC101" s="10"/>
      <c r="AD101" s="10"/>
      <c r="AE101" s="4">
        <f>$N$1*AC100*AD100*Q94</f>
        <v>3.9576082402520323E-3</v>
      </c>
      <c r="AF101" s="4">
        <f t="shared" ref="AF101:AF103" si="75">Y101-AE101</f>
        <v>-0.63254603114127261</v>
      </c>
    </row>
    <row r="102" spans="1:32" x14ac:dyDescent="0.3">
      <c r="C102" s="8" t="s">
        <v>21</v>
      </c>
      <c r="D102" s="1" t="s">
        <v>20</v>
      </c>
      <c r="E102" s="7">
        <f t="shared" si="67"/>
        <v>0.37277851955527092</v>
      </c>
      <c r="F102" s="9">
        <f>$B$6*E102+$B$7*E103+$B$8*E104+$B$9*E105</f>
        <v>2.2142443195908372</v>
      </c>
      <c r="G102" s="10">
        <f>1/(1+EXP(-F102))</f>
        <v>0.90152138266166826</v>
      </c>
      <c r="H102" s="4">
        <f>$N$1*$J$12*I102</f>
        <v>1.2470057186314174E-3</v>
      </c>
      <c r="I102" s="5">
        <f>S94*$T$4+S98*$T$8+S102*$T$12</f>
        <v>2.7332738731608339E-2</v>
      </c>
      <c r="J102" s="10">
        <f>G102*(1-G102)</f>
        <v>8.8780579265462164E-2</v>
      </c>
      <c r="K102" s="4">
        <f>E102-H102</f>
        <v>0.37153151383663952</v>
      </c>
      <c r="L102" s="2"/>
      <c r="M102" s="8" t="s">
        <v>26</v>
      </c>
      <c r="N102" s="1" t="s">
        <v>20</v>
      </c>
      <c r="O102" s="7">
        <f t="shared" si="69"/>
        <v>-5.106469806596204E-2</v>
      </c>
      <c r="P102" s="11">
        <f>O102+G94*O103+G98*O104+G102*O105</f>
        <v>-1.3042632752761085</v>
      </c>
      <c r="Q102" s="11">
        <f>1/(1+EXP(-P102))</f>
        <v>0.21344838907301916</v>
      </c>
      <c r="R102" s="4">
        <f>$N$1*T102*S102</f>
        <v>7.124377752081701E-3</v>
      </c>
      <c r="S102" s="5">
        <f>AC96*AD96+AC100*AD100</f>
        <v>8.4870513159617161E-2</v>
      </c>
      <c r="T102" s="10">
        <f>Q102*(1-Q102)</f>
        <v>0.16788817427515218</v>
      </c>
      <c r="U102" s="4">
        <f t="shared" si="70"/>
        <v>-5.8189075818043744E-2</v>
      </c>
      <c r="V102" s="2"/>
      <c r="W102" s="8"/>
      <c r="X102" s="1" t="s">
        <v>14</v>
      </c>
      <c r="Y102" s="7">
        <f t="shared" si="72"/>
        <v>-0.59080326079179424</v>
      </c>
      <c r="Z102" s="10"/>
      <c r="AA102" s="10"/>
      <c r="AB102" s="8"/>
      <c r="AC102" s="10"/>
      <c r="AD102" s="10"/>
      <c r="AE102" s="4">
        <f>$N$1*AC100*AD100*Q98</f>
        <v>1.693895053201587E-2</v>
      </c>
      <c r="AF102" s="4">
        <f t="shared" si="75"/>
        <v>-0.60774221132381012</v>
      </c>
    </row>
    <row r="103" spans="1:32" x14ac:dyDescent="0.3">
      <c r="C103" s="8"/>
      <c r="D103" s="1" t="s">
        <v>13</v>
      </c>
      <c r="E103" s="7">
        <f t="shared" si="67"/>
        <v>0.10273853229176866</v>
      </c>
      <c r="F103" s="9"/>
      <c r="G103" s="10"/>
      <c r="H103" s="4">
        <f>$N$1*$J$12*I103*B97</f>
        <v>-4.6945636601007429E-4</v>
      </c>
      <c r="I103" s="5">
        <f>E103*(S95*$T$4+S99*$T$8+S103*$T$12)</f>
        <v>-2.0579742348136457E-3</v>
      </c>
      <c r="J103" s="10"/>
      <c r="K103" s="4">
        <f t="shared" ref="K103:K105" si="76">E103-H103</f>
        <v>0.10320798865777873</v>
      </c>
      <c r="L103" s="2"/>
      <c r="M103" s="8"/>
      <c r="N103" s="1" t="s">
        <v>13</v>
      </c>
      <c r="O103" s="7">
        <f t="shared" si="69"/>
        <v>-1.8057374676301921</v>
      </c>
      <c r="P103" s="11"/>
      <c r="Q103" s="11"/>
      <c r="R103" s="4">
        <f>$N$1*T102*S103*G94</f>
        <v>-1.2581792943788441E-2</v>
      </c>
      <c r="S103" s="5">
        <f>AC96*AD96*O103+AC100*AD100*O103</f>
        <v>-0.15325386550932196</v>
      </c>
      <c r="T103" s="10"/>
      <c r="U103" s="4">
        <f t="shared" si="70"/>
        <v>-1.7931556746864037</v>
      </c>
      <c r="V103" s="2"/>
      <c r="W103" s="8"/>
      <c r="X103" s="1" t="s">
        <v>19</v>
      </c>
      <c r="Y103" s="7">
        <f t="shared" si="72"/>
        <v>-0.96714597994034879</v>
      </c>
      <c r="Z103" s="10"/>
      <c r="AA103" s="10"/>
      <c r="AB103" s="8"/>
      <c r="AC103" s="10"/>
      <c r="AD103" s="10"/>
      <c r="AE103" s="4">
        <f>$N$1*AC100*AD100*Q102</f>
        <v>2.4531120059108794E-2</v>
      </c>
      <c r="AF103" s="4">
        <f t="shared" si="75"/>
        <v>-0.99167709999945763</v>
      </c>
    </row>
    <row r="104" spans="1:32" x14ac:dyDescent="0.3">
      <c r="A104" s="1"/>
      <c r="C104" s="8"/>
      <c r="D104" s="1" t="s">
        <v>14</v>
      </c>
      <c r="E104" s="7">
        <f t="shared" si="67"/>
        <v>9.6130803309015869E-2</v>
      </c>
      <c r="F104" s="9"/>
      <c r="G104" s="10"/>
      <c r="H104" s="4">
        <f t="shared" ref="H104:H105" si="77">$N$1*$J$12*I104*B98</f>
        <v>6.5282815414735096E-4</v>
      </c>
      <c r="I104" s="5">
        <f t="shared" ref="I104:I105" si="78">E104*(S96*$T$4+S100*$T$8+S104*$T$12)</f>
        <v>2.3848569293292042E-3</v>
      </c>
      <c r="J104" s="10"/>
      <c r="K104" s="4">
        <f t="shared" si="76"/>
        <v>9.5477975154868513E-2</v>
      </c>
      <c r="L104" s="2"/>
      <c r="M104" s="8"/>
      <c r="N104" s="1" t="s">
        <v>14</v>
      </c>
      <c r="O104" s="7">
        <f t="shared" si="69"/>
        <v>0.49998864554542394</v>
      </c>
      <c r="P104" s="11"/>
      <c r="Q104" s="11"/>
      <c r="R104" s="4">
        <f>$N$1*T102*S104*G98</f>
        <v>1.9710321033902793E-6</v>
      </c>
      <c r="S104" s="5">
        <f>AC96*AD96*O104+AC100*AD100*O104</f>
        <v>4.2434292921422062E-2</v>
      </c>
      <c r="T104" s="10"/>
      <c r="U104" s="4">
        <f t="shared" si="70"/>
        <v>0.49998667451332057</v>
      </c>
      <c r="V104" s="2"/>
    </row>
    <row r="105" spans="1:32" x14ac:dyDescent="0.3">
      <c r="A105" s="1"/>
      <c r="C105" s="8"/>
      <c r="D105" s="1" t="s">
        <v>19</v>
      </c>
      <c r="E105" s="7">
        <f t="shared" si="67"/>
        <v>0.10728404553180401</v>
      </c>
      <c r="F105" s="9"/>
      <c r="G105" s="10"/>
      <c r="H105" s="4">
        <f t="shared" si="77"/>
        <v>-1.2937768073220143E-3</v>
      </c>
      <c r="I105" s="5">
        <f t="shared" si="78"/>
        <v>-4.0511285695004244E-3</v>
      </c>
      <c r="J105" s="10"/>
      <c r="K105" s="4">
        <f t="shared" si="76"/>
        <v>0.10857782233912602</v>
      </c>
      <c r="L105" s="2"/>
      <c r="M105" s="8"/>
      <c r="N105" s="1" t="s">
        <v>19</v>
      </c>
      <c r="O105" s="7">
        <f t="shared" si="69"/>
        <v>0.56853301608983109</v>
      </c>
      <c r="P105" s="11"/>
      <c r="Q105" s="11"/>
      <c r="R105" s="4">
        <f>$N$1*T102*S105*G102</f>
        <v>3.6515618492686439E-3</v>
      </c>
      <c r="S105" s="5">
        <f>AC96*AD96*O105+AC100*AD100*O105</f>
        <v>4.825168882372885E-2</v>
      </c>
      <c r="T105" s="10"/>
      <c r="U105" s="4">
        <f t="shared" si="70"/>
        <v>0.56488145424056246</v>
      </c>
      <c r="V105" s="2"/>
    </row>
    <row r="108" spans="1:32" x14ac:dyDescent="0.3">
      <c r="F108" t="s">
        <v>22</v>
      </c>
      <c r="G108" t="s">
        <v>23</v>
      </c>
      <c r="H108" t="s">
        <v>24</v>
      </c>
      <c r="I108" t="s">
        <v>32</v>
      </c>
      <c r="J108" t="s">
        <v>36</v>
      </c>
      <c r="K108" t="s">
        <v>35</v>
      </c>
      <c r="L108" s="2"/>
      <c r="P108" t="s">
        <v>22</v>
      </c>
      <c r="Q108" t="s">
        <v>23</v>
      </c>
      <c r="R108" t="s">
        <v>24</v>
      </c>
      <c r="S108" t="s">
        <v>32</v>
      </c>
      <c r="T108" t="s">
        <v>36</v>
      </c>
      <c r="U108" t="s">
        <v>35</v>
      </c>
      <c r="V108" s="2"/>
    </row>
    <row r="109" spans="1:32" x14ac:dyDescent="0.3">
      <c r="C109" s="8" t="s">
        <v>10</v>
      </c>
      <c r="D109" s="1" t="s">
        <v>20</v>
      </c>
      <c r="E109" s="7">
        <f>K94</f>
        <v>0.29801365532680524</v>
      </c>
      <c r="F109" s="9">
        <f>$B$6*E109+$B$7*E110+$B$8*E111+$B$9*E112</f>
        <v>3.7937266173969797</v>
      </c>
      <c r="G109" s="10">
        <f>1/(1+EXP(-F109))</f>
        <v>0.97798405962363422</v>
      </c>
      <c r="H109" s="4">
        <f>$N$1*$J$4*I109</f>
        <v>2.6930617105573156E-4</v>
      </c>
      <c r="I109" s="5">
        <f>S109*$T$4+S113*$T$8+S117*$T$12</f>
        <v>2.5165883533140483E-2</v>
      </c>
      <c r="J109" s="10">
        <f>G109*(1-G109)</f>
        <v>2.1531238745710092E-2</v>
      </c>
      <c r="K109" s="4">
        <f>E109-H109</f>
        <v>0.29774434915574949</v>
      </c>
      <c r="L109" s="2"/>
      <c r="M109" s="8" t="s">
        <v>11</v>
      </c>
      <c r="N109" s="1" t="s">
        <v>20</v>
      </c>
      <c r="O109" s="7">
        <f>U94</f>
        <v>0.19046628622218001</v>
      </c>
      <c r="P109" s="11">
        <f>O109+G109*O110+G113*O111+G117*O112</f>
        <v>-3.3317699630805198</v>
      </c>
      <c r="Q109" s="11">
        <f>1/(1+EXP(-P109))</f>
        <v>3.4497229227436789E-2</v>
      </c>
      <c r="R109" s="4">
        <f>$N$1*T109*S109</f>
        <v>1.3013484637122469E-3</v>
      </c>
      <c r="S109" s="5">
        <f>AC111*AD111+AC115*AD115</f>
        <v>7.8142240722582468E-2</v>
      </c>
      <c r="T109" s="10">
        <f>Q109*(1-Q109)</f>
        <v>3.3307170403066466E-2</v>
      </c>
      <c r="U109" s="4">
        <f>O109-R109</f>
        <v>0.18916493775846777</v>
      </c>
      <c r="V109" s="2"/>
    </row>
    <row r="110" spans="1:32" x14ac:dyDescent="0.3">
      <c r="C110" s="8"/>
      <c r="D110" s="1" t="s">
        <v>13</v>
      </c>
      <c r="E110" s="7">
        <f t="shared" ref="E110:E120" si="79">K95</f>
        <v>0.60446821696794562</v>
      </c>
      <c r="F110" s="9"/>
      <c r="G110" s="10"/>
      <c r="H110" s="4">
        <f>$N$1*$J$4*I110*B112</f>
        <v>-5.924726201137142E-4</v>
      </c>
      <c r="I110" s="5">
        <f>E110*(S110*$T$4+S114*$T$8+S118*$T$12)</f>
        <v>-1.1072970883590149E-2</v>
      </c>
      <c r="J110" s="10"/>
      <c r="K110" s="4">
        <f t="shared" ref="K110:K116" si="80">E110-H110</f>
        <v>0.60506068958805936</v>
      </c>
      <c r="L110" s="2"/>
      <c r="M110" s="8"/>
      <c r="N110" s="1" t="s">
        <v>13</v>
      </c>
      <c r="O110" s="7">
        <f t="shared" ref="O110:O120" si="81">U95</f>
        <v>-1.2879262259640818</v>
      </c>
      <c r="P110" s="11"/>
      <c r="Q110" s="11"/>
      <c r="R110" s="4">
        <f>$N$1*T109*S110*G109</f>
        <v>-1.6391412008699387E-3</v>
      </c>
      <c r="S110" s="5">
        <f>AC111*AD111*O110+AC115*AD115*O110</f>
        <v>-0.10064144118221244</v>
      </c>
      <c r="T110" s="10"/>
      <c r="U110" s="4">
        <f t="shared" ref="U110:U120" si="82">O110-R110</f>
        <v>-1.286287084763212</v>
      </c>
      <c r="V110" s="2"/>
      <c r="Z110" t="s">
        <v>22</v>
      </c>
      <c r="AA110" t="s">
        <v>23</v>
      </c>
      <c r="AB110" t="s">
        <v>31</v>
      </c>
      <c r="AC110" t="s">
        <v>32</v>
      </c>
      <c r="AD110" t="s">
        <v>33</v>
      </c>
      <c r="AE110" t="s">
        <v>24</v>
      </c>
      <c r="AF110" t="s">
        <v>35</v>
      </c>
    </row>
    <row r="111" spans="1:32" x14ac:dyDescent="0.3">
      <c r="A111" t="s">
        <v>29</v>
      </c>
      <c r="B111" s="6">
        <v>1</v>
      </c>
      <c r="C111" s="8"/>
      <c r="D111" s="1" t="s">
        <v>14</v>
      </c>
      <c r="E111" s="7">
        <f t="shared" si="79"/>
        <v>0.19784647168153202</v>
      </c>
      <c r="F111" s="9"/>
      <c r="G111" s="10"/>
      <c r="H111" s="4">
        <f t="shared" ref="H111:H112" si="83">$N$1*$J$4*I111*B113</f>
        <v>2.9016236588225386E-4</v>
      </c>
      <c r="I111" s="5">
        <f>E111*(S111*$T$4+S115*$T$8+S119*$T$12)</f>
        <v>4.5191391127227106E-3</v>
      </c>
      <c r="J111" s="10"/>
      <c r="K111" s="4">
        <f t="shared" si="80"/>
        <v>0.19755630931564977</v>
      </c>
      <c r="L111" s="2"/>
      <c r="M111" s="8"/>
      <c r="N111" s="1" t="s">
        <v>14</v>
      </c>
      <c r="O111" s="7">
        <f t="shared" si="81"/>
        <v>0.1299993145528158</v>
      </c>
      <c r="P111" s="11"/>
      <c r="Q111" s="11"/>
      <c r="R111" s="4">
        <f>$N$1*T109*S111*G113</f>
        <v>9.3626085366688422E-8</v>
      </c>
      <c r="S111" s="5">
        <f>AC111*AD111*O111+AC115*AD115*O111</f>
        <v>1.0158437731556849E-2</v>
      </c>
      <c r="T111" s="10"/>
      <c r="U111" s="4">
        <f t="shared" si="82"/>
        <v>0.12999922092673044</v>
      </c>
      <c r="V111" s="2"/>
      <c r="W111" s="8" t="s">
        <v>27</v>
      </c>
      <c r="X111" s="1" t="s">
        <v>20</v>
      </c>
      <c r="Y111" s="7">
        <f>AF96</f>
        <v>0.76253754155847109</v>
      </c>
      <c r="Z111" s="10">
        <f>Y111+Q109*Y112+Q113*Y113+Q117*Y114</f>
        <v>0.79233531434931015</v>
      </c>
      <c r="AA111" s="10">
        <f>1/(1+EXP(-Z111))</f>
        <v>0.68833254777399888</v>
      </c>
      <c r="AB111" s="8">
        <f>$Q$1</f>
        <v>1</v>
      </c>
      <c r="AC111" s="10">
        <f>2*(AA111-AB111)</f>
        <v>-0.62333490445200224</v>
      </c>
      <c r="AD111" s="10">
        <f>AA111*(1-AA111)</f>
        <v>0.21453085144895442</v>
      </c>
      <c r="AE111" s="4">
        <f>$N$1*AC111*AD111</f>
        <v>-6.6862283894970342E-2</v>
      </c>
      <c r="AF111" s="4">
        <f>Y111-AE111</f>
        <v>0.82939982545344137</v>
      </c>
    </row>
    <row r="112" spans="1:32" x14ac:dyDescent="0.3">
      <c r="A112" t="s">
        <v>1</v>
      </c>
      <c r="B112" s="6">
        <v>5</v>
      </c>
      <c r="C112" s="8"/>
      <c r="D112" s="1" t="s">
        <v>19</v>
      </c>
      <c r="E112" s="7">
        <f t="shared" si="79"/>
        <v>-0.10195813612267805</v>
      </c>
      <c r="F112" s="9"/>
      <c r="G112" s="10"/>
      <c r="H112" s="4">
        <f t="shared" si="83"/>
        <v>2.6452547416271229E-4</v>
      </c>
      <c r="I112" s="5">
        <f>E112*(S112*$T$4+S116*$T$8+S120*$T$12)</f>
        <v>3.5313058888809404E-3</v>
      </c>
      <c r="J112" s="10"/>
      <c r="K112" s="4">
        <f t="shared" si="80"/>
        <v>-0.10222266159684076</v>
      </c>
      <c r="L112" s="2"/>
      <c r="M112" s="8"/>
      <c r="N112" s="1" t="s">
        <v>19</v>
      </c>
      <c r="O112" s="7">
        <f t="shared" si="81"/>
        <v>-2.5083717794578684</v>
      </c>
      <c r="P112" s="11"/>
      <c r="Q112" s="11"/>
      <c r="R112" s="4">
        <f>$N$1*T109*S112*G117</f>
        <v>-2.9446091570770844E-3</v>
      </c>
      <c r="S112" s="5">
        <f>AC111*AD111*O112+AC115*AD115*O112</f>
        <v>-0.19600979141212932</v>
      </c>
      <c r="T112" s="10"/>
      <c r="U112" s="4">
        <f t="shared" si="82"/>
        <v>-2.5054271703007913</v>
      </c>
      <c r="V112" s="2"/>
      <c r="W112" s="8"/>
      <c r="X112" s="1" t="s">
        <v>13</v>
      </c>
      <c r="Y112" s="7">
        <f t="shared" ref="Y112:Y118" si="84">AF97</f>
        <v>-0.27732585765249268</v>
      </c>
      <c r="Z112" s="10"/>
      <c r="AA112" s="10"/>
      <c r="AB112" s="8"/>
      <c r="AC112" s="10"/>
      <c r="AD112" s="10"/>
      <c r="AE112" s="4">
        <f>$N$1*AC111*AD111*Q109</f>
        <v>-2.3065635341947468E-3</v>
      </c>
      <c r="AF112" s="4">
        <f t="shared" ref="AF112:AF114" si="85">Y112-AE112</f>
        <v>-0.27501929411829795</v>
      </c>
    </row>
    <row r="113" spans="1:32" x14ac:dyDescent="0.3">
      <c r="A113" t="s">
        <v>9</v>
      </c>
      <c r="B113" s="6">
        <v>6</v>
      </c>
      <c r="C113" s="8" t="s">
        <v>12</v>
      </c>
      <c r="D113" s="1" t="s">
        <v>20</v>
      </c>
      <c r="E113" s="7">
        <f t="shared" si="79"/>
        <v>-0.3000512745204274</v>
      </c>
      <c r="F113" s="9">
        <f>$B$6*E113+$B$7*E114+$B$8*E115+$B$9*E116</f>
        <v>-7.498822846360901</v>
      </c>
      <c r="G113" s="10">
        <f>1/(1+EXP(-F113))</f>
        <v>5.5342936511659064E-4</v>
      </c>
      <c r="H113" s="4">
        <f>$N$1*$J$8*I113</f>
        <v>6.9517365014094117E-6</v>
      </c>
      <c r="I113" s="5">
        <f>S109*$T$4+S113*$T$8+S117*$T$12</f>
        <v>2.5165883533140483E-2</v>
      </c>
      <c r="J113" s="10">
        <f>G113*(1-G113)</f>
        <v>5.5312308105441728E-4</v>
      </c>
      <c r="K113" s="4">
        <f t="shared" si="80"/>
        <v>-0.3000582262569288</v>
      </c>
      <c r="L113" s="2"/>
      <c r="M113" s="8" t="s">
        <v>25</v>
      </c>
      <c r="N113" s="1" t="s">
        <v>20</v>
      </c>
      <c r="O113" s="7">
        <f t="shared" si="81"/>
        <v>0.74530868348474788</v>
      </c>
      <c r="P113" s="11">
        <f>O113+G109*O114+G113*O115+G117*O116</f>
        <v>-1.7491842180403856</v>
      </c>
      <c r="Q113" s="11">
        <f>1/(1+EXP(-P113))</f>
        <v>0.14815012152352705</v>
      </c>
      <c r="R113" s="4">
        <f>$N$1*T113*$S$8</f>
        <v>3.5905491169584453E-3</v>
      </c>
      <c r="S113" s="5">
        <f>AC111*AD111+AC115*AD115</f>
        <v>7.8142240722582468E-2</v>
      </c>
      <c r="T113" s="10">
        <f>Q113*(1-Q113)</f>
        <v>0.12620166301609123</v>
      </c>
      <c r="U113" s="4">
        <f t="shared" si="82"/>
        <v>0.74171813436778944</v>
      </c>
      <c r="V113" s="2"/>
      <c r="W113" s="8"/>
      <c r="X113" s="1" t="s">
        <v>14</v>
      </c>
      <c r="Y113" s="7">
        <f t="shared" si="84"/>
        <v>0.49591233354341602</v>
      </c>
      <c r="Z113" s="10"/>
      <c r="AA113" s="10"/>
      <c r="AB113" s="8"/>
      <c r="AC113" s="10"/>
      <c r="AD113" s="10"/>
      <c r="AE113" s="4">
        <f>$N$1*AC111*AD111*Q113</f>
        <v>-9.9056554843804222E-3</v>
      </c>
      <c r="AF113" s="4">
        <f t="shared" si="85"/>
        <v>0.5058179890277964</v>
      </c>
    </row>
    <row r="114" spans="1:32" x14ac:dyDescent="0.3">
      <c r="A114" t="s">
        <v>18</v>
      </c>
      <c r="B114" s="6">
        <v>7</v>
      </c>
      <c r="C114" s="8"/>
      <c r="D114" s="1" t="s">
        <v>13</v>
      </c>
      <c r="E114" s="7">
        <f t="shared" si="79"/>
        <v>-0.10001916408131867</v>
      </c>
      <c r="F114" s="9"/>
      <c r="G114" s="10"/>
      <c r="H114" s="4">
        <f>$N$1*$J$8*I114*B112</f>
        <v>2.5306089064790334E-6</v>
      </c>
      <c r="I114" s="5">
        <f>E114*(S110*$T$4+S114*$T$8+S118*$T$12)</f>
        <v>1.8322043419070244E-3</v>
      </c>
      <c r="J114" s="10"/>
      <c r="K114" s="4">
        <f t="shared" si="80"/>
        <v>-0.10002169469022515</v>
      </c>
      <c r="L114" s="2"/>
      <c r="M114" s="8"/>
      <c r="N114" s="1" t="s">
        <v>13</v>
      </c>
      <c r="O114" s="7">
        <f t="shared" si="81"/>
        <v>0.86899031077175337</v>
      </c>
      <c r="P114" s="11"/>
      <c r="Q114" s="11"/>
      <c r="R114" s="4">
        <f>$N$1*T113*S114*G109</f>
        <v>4.1905174443826994E-3</v>
      </c>
      <c r="S114" s="5">
        <f>AC111*AD111*O114+AC115*AD115*O114</f>
        <v>6.7904850049918086E-2</v>
      </c>
      <c r="T114" s="10"/>
      <c r="U114" s="4">
        <f t="shared" si="82"/>
        <v>0.86479979332737067</v>
      </c>
      <c r="V114" s="2"/>
      <c r="W114" s="8"/>
      <c r="X114" s="1" t="s">
        <v>19</v>
      </c>
      <c r="Y114" s="7">
        <f t="shared" si="84"/>
        <v>-0.15949877226583087</v>
      </c>
      <c r="Z114" s="10"/>
      <c r="AA114" s="10"/>
      <c r="AB114" s="8"/>
      <c r="AC114" s="10"/>
      <c r="AD114" s="10"/>
      <c r="AE114" s="4">
        <f>$N$1*AC111*AD111*Q117</f>
        <v>-1.4296786364012153E-2</v>
      </c>
      <c r="AF114" s="4">
        <f t="shared" si="85"/>
        <v>-0.14520198590181871</v>
      </c>
    </row>
    <row r="115" spans="1:32" x14ac:dyDescent="0.3">
      <c r="C115" s="8"/>
      <c r="D115" s="1" t="s">
        <v>14</v>
      </c>
      <c r="E115" s="7">
        <f t="shared" si="79"/>
        <v>-0.99972079598571273</v>
      </c>
      <c r="F115" s="9"/>
      <c r="G115" s="10"/>
      <c r="H115" s="4">
        <f t="shared" ref="H115:H116" si="86">$N$1*$J$8*I115*B113</f>
        <v>-3.7847613267278227E-5</v>
      </c>
      <c r="I115" s="5">
        <f>E115*(S111*$T$4+S115*$T$8+S119*$T$12)</f>
        <v>-2.2835268744208985E-2</v>
      </c>
      <c r="J115" s="10"/>
      <c r="K115" s="4">
        <f t="shared" si="80"/>
        <v>-0.99968294837244542</v>
      </c>
      <c r="L115" s="2"/>
      <c r="M115" s="8"/>
      <c r="N115" s="1" t="s">
        <v>14</v>
      </c>
      <c r="O115" s="7">
        <f t="shared" si="81"/>
        <v>1.6699669743492864</v>
      </c>
      <c r="P115" s="11"/>
      <c r="Q115" s="11"/>
      <c r="R115" s="4">
        <f>$N$1*T113*S115*G113</f>
        <v>4.5571258716881714E-6</v>
      </c>
      <c r="S115" s="5">
        <f>AC111*AD111*O115+AC115*AD115*O115</f>
        <v>0.13049496130836466</v>
      </c>
      <c r="T115" s="10"/>
      <c r="U115" s="4">
        <f t="shared" si="82"/>
        <v>1.6699624172234147</v>
      </c>
      <c r="V115" s="2"/>
      <c r="W115" s="8" t="s">
        <v>28</v>
      </c>
      <c r="X115" s="1" t="s">
        <v>20</v>
      </c>
      <c r="Y115" s="7">
        <f t="shared" si="84"/>
        <v>4.9282237761257605E-2</v>
      </c>
      <c r="Z115" s="10">
        <f>Y115+Q109*Y116+Q113*Y117+Q117*Y118</f>
        <v>-0.27462067067983054</v>
      </c>
      <c r="AA115" s="10">
        <f>1/(1+EXP(-Z115))</f>
        <v>0.43177308069733294</v>
      </c>
      <c r="AB115" s="8">
        <f>$S$1</f>
        <v>0</v>
      </c>
      <c r="AC115" s="10">
        <f>2*(AA115-AB115)</f>
        <v>0.86354616139466589</v>
      </c>
      <c r="AD115" s="10">
        <f>AA115*(1-AA115)</f>
        <v>0.24534508748246733</v>
      </c>
      <c r="AE115" s="4">
        <f>$N$1*AC115*AD115</f>
        <v>0.10593340425626158</v>
      </c>
      <c r="AF115" s="4">
        <f>Y115-AE115</f>
        <v>-5.6651166495003971E-2</v>
      </c>
    </row>
    <row r="116" spans="1:32" x14ac:dyDescent="0.3">
      <c r="C116" s="8"/>
      <c r="D116" s="1" t="s">
        <v>19</v>
      </c>
      <c r="E116" s="7">
        <f t="shared" si="79"/>
        <v>-0.10005013935994347</v>
      </c>
      <c r="F116" s="9"/>
      <c r="G116" s="10"/>
      <c r="H116" s="4">
        <f t="shared" si="86"/>
        <v>6.7005477870815103E-6</v>
      </c>
      <c r="I116" s="5">
        <f>E116*(S112*$T$4+S116*$T$8+S120*$T$12)</f>
        <v>3.4652226859072863E-3</v>
      </c>
      <c r="J116" s="10"/>
      <c r="K116" s="4">
        <f t="shared" si="80"/>
        <v>-0.10005683990773055</v>
      </c>
      <c r="L116" s="2"/>
      <c r="M116" s="8"/>
      <c r="N116" s="1" t="s">
        <v>19</v>
      </c>
      <c r="O116" s="7">
        <f t="shared" si="81"/>
        <v>-3.7084273723466064</v>
      </c>
      <c r="P116" s="11"/>
      <c r="Q116" s="11"/>
      <c r="R116" s="4">
        <f>$N$1*T113*S116*G117</f>
        <v>-1.6495020860539791E-2</v>
      </c>
      <c r="S116" s="5">
        <f>AC111*AD111*O116+AC115*AD115*O116</f>
        <v>-0.28978482443212245</v>
      </c>
      <c r="T116" s="10"/>
      <c r="U116" s="4">
        <f t="shared" si="82"/>
        <v>-3.6919323514860665</v>
      </c>
      <c r="V116" s="2"/>
      <c r="W116" s="8"/>
      <c r="X116" s="1" t="s">
        <v>13</v>
      </c>
      <c r="Y116" s="7">
        <f t="shared" si="84"/>
        <v>-0.63254603114127261</v>
      </c>
      <c r="Z116" s="10"/>
      <c r="AA116" s="10"/>
      <c r="AB116" s="8"/>
      <c r="AC116" s="10"/>
      <c r="AD116" s="10"/>
      <c r="AE116" s="4">
        <f>$N$1*AC115*AD115*Q109</f>
        <v>3.6544089294709837E-3</v>
      </c>
      <c r="AF116" s="4">
        <f t="shared" ref="AF116:AF118" si="87">Y116-AE116</f>
        <v>-0.63620044007074361</v>
      </c>
    </row>
    <row r="117" spans="1:32" x14ac:dyDescent="0.3">
      <c r="C117" s="8" t="s">
        <v>21</v>
      </c>
      <c r="D117" s="1" t="s">
        <v>20</v>
      </c>
      <c r="E117" s="7">
        <f t="shared" si="79"/>
        <v>0.37153151383663952</v>
      </c>
      <c r="F117" s="9">
        <f>$B$6*E117+$B$7*E118+$B$8*E119+$B$9*E120</f>
        <v>2.2204840644286268</v>
      </c>
      <c r="G117" s="10">
        <f>1/(1+EXP(-F117))</f>
        <v>0.90207396459617428</v>
      </c>
      <c r="H117" s="4">
        <f>$N$1*$J$12*I117</f>
        <v>1.1481469525754981E-3</v>
      </c>
      <c r="I117" s="5">
        <f>S109*$T$4+S113*$T$8+S117*$T$12</f>
        <v>2.5165883533140483E-2</v>
      </c>
      <c r="J117" s="10">
        <f>G117*(1-G117)</f>
        <v>8.8336526993914394E-2</v>
      </c>
      <c r="K117" s="4">
        <f>E117-H117</f>
        <v>0.37038336688406404</v>
      </c>
      <c r="L117" s="2"/>
      <c r="M117" s="8" t="s">
        <v>26</v>
      </c>
      <c r="N117" s="1" t="s">
        <v>20</v>
      </c>
      <c r="O117" s="7">
        <f t="shared" si="81"/>
        <v>-5.8189075818043744E-2</v>
      </c>
      <c r="P117" s="11">
        <f>O117+G109*O118+G113*O119+G117*O120</f>
        <v>-1.3020251818235304</v>
      </c>
      <c r="Q117" s="11">
        <f>1/(1+EXP(-P117))</f>
        <v>0.21382437947333738</v>
      </c>
      <c r="R117" s="4">
        <f>$N$1*T117*S117</f>
        <v>6.5679926370963843E-3</v>
      </c>
      <c r="S117" s="5">
        <f>AC111*AD111+AC115*AD115</f>
        <v>7.8142240722582468E-2</v>
      </c>
      <c r="T117" s="10">
        <f>Q117*(1-Q117)</f>
        <v>0.16810351421617958</v>
      </c>
      <c r="U117" s="4">
        <f t="shared" si="82"/>
        <v>-6.4757068455140121E-2</v>
      </c>
      <c r="V117" s="2"/>
      <c r="W117" s="8"/>
      <c r="X117" s="1" t="s">
        <v>14</v>
      </c>
      <c r="Y117" s="7">
        <f t="shared" si="84"/>
        <v>-0.60774221132381012</v>
      </c>
      <c r="Z117" s="10"/>
      <c r="AA117" s="10"/>
      <c r="AB117" s="8"/>
      <c r="AC117" s="10"/>
      <c r="AD117" s="10"/>
      <c r="AE117" s="4">
        <f>$N$1*AC115*AD115*Q113</f>
        <v>1.569404671396607E-2</v>
      </c>
      <c r="AF117" s="4">
        <f t="shared" si="87"/>
        <v>-0.62343625803777614</v>
      </c>
    </row>
    <row r="118" spans="1:32" x14ac:dyDescent="0.3">
      <c r="C118" s="8"/>
      <c r="D118" s="1" t="s">
        <v>13</v>
      </c>
      <c r="E118" s="7">
        <f t="shared" si="79"/>
        <v>0.10320798865777873</v>
      </c>
      <c r="F118" s="9"/>
      <c r="G118" s="10"/>
      <c r="H118" s="4">
        <f>$N$1*$J$12*I118*B112</f>
        <v>-4.3127998261651275E-4</v>
      </c>
      <c r="I118" s="5">
        <f>E118*(S110*$T$4+S114*$T$8+S118*$T$12)</f>
        <v>-1.89061892963363E-3</v>
      </c>
      <c r="J118" s="10"/>
      <c r="K118" s="4">
        <f t="shared" ref="K118:K120" si="88">E118-H118</f>
        <v>0.10363926864039524</v>
      </c>
      <c r="L118" s="2"/>
      <c r="M118" s="8"/>
      <c r="N118" s="1" t="s">
        <v>13</v>
      </c>
      <c r="O118" s="7">
        <f t="shared" si="81"/>
        <v>-1.7931556746864037</v>
      </c>
      <c r="P118" s="11"/>
      <c r="Q118" s="11"/>
      <c r="R118" s="4">
        <f>$N$1*T117*S118*G109</f>
        <v>-1.1518141999881803E-2</v>
      </c>
      <c r="S118" s="5">
        <f>AC111*AD111*O118+AC115*AD115*O118</f>
        <v>-0.14012120238440975</v>
      </c>
      <c r="T118" s="10"/>
      <c r="U118" s="4">
        <f t="shared" si="82"/>
        <v>-1.7816375326865219</v>
      </c>
      <c r="V118" s="2"/>
      <c r="W118" s="8"/>
      <c r="X118" s="1" t="s">
        <v>19</v>
      </c>
      <c r="Y118" s="7">
        <f t="shared" si="84"/>
        <v>-0.99167709999945763</v>
      </c>
      <c r="Z118" s="10"/>
      <c r="AA118" s="10"/>
      <c r="AB118" s="8"/>
      <c r="AC118" s="10"/>
      <c r="AD118" s="10"/>
      <c r="AE118" s="4">
        <f>$N$1*AC115*AD115*Q117</f>
        <v>2.265114443059333E-2</v>
      </c>
      <c r="AF118" s="4">
        <f t="shared" si="87"/>
        <v>-1.014328244430051</v>
      </c>
    </row>
    <row r="119" spans="1:32" x14ac:dyDescent="0.3">
      <c r="A119" s="1"/>
      <c r="C119" s="8"/>
      <c r="D119" s="1" t="s">
        <v>14</v>
      </c>
      <c r="E119" s="7">
        <f t="shared" si="79"/>
        <v>9.5477975154868513E-2</v>
      </c>
      <c r="F119" s="9"/>
      <c r="G119" s="10"/>
      <c r="H119" s="4">
        <f t="shared" ref="H119:H120" si="89">$N$1*$J$12*I119*B113</f>
        <v>5.9699012364859412E-4</v>
      </c>
      <c r="I119" s="5">
        <f t="shared" ref="I119:I120" si="90">E119*(S111*$T$4+S115*$T$8+S119*$T$12)</f>
        <v>2.180874130626257E-3</v>
      </c>
      <c r="J119" s="10"/>
      <c r="K119" s="4">
        <f t="shared" si="88"/>
        <v>9.4880985031219917E-2</v>
      </c>
      <c r="L119" s="2"/>
      <c r="M119" s="8"/>
      <c r="N119" s="1" t="s">
        <v>14</v>
      </c>
      <c r="O119" s="7">
        <f t="shared" si="81"/>
        <v>0.49998667451332057</v>
      </c>
      <c r="P119" s="11"/>
      <c r="Q119" s="11"/>
      <c r="R119" s="4">
        <f>$N$1*T117*S119*G113</f>
        <v>1.8174115605413696E-6</v>
      </c>
      <c r="S119" s="5">
        <f>AC111*AD111*O119+AC115*AD115*O119</f>
        <v>3.9070079077903386E-2</v>
      </c>
      <c r="T119" s="10"/>
      <c r="U119" s="4">
        <f t="shared" si="82"/>
        <v>0.49998485710176005</v>
      </c>
      <c r="V119" s="2"/>
    </row>
    <row r="120" spans="1:32" x14ac:dyDescent="0.3">
      <c r="A120" s="1"/>
      <c r="C120" s="8"/>
      <c r="D120" s="1" t="s">
        <v>19</v>
      </c>
      <c r="E120" s="7">
        <f t="shared" si="79"/>
        <v>0.10857782233912602</v>
      </c>
      <c r="F120" s="9"/>
      <c r="G120" s="10"/>
      <c r="H120" s="4">
        <f t="shared" si="89"/>
        <v>-1.2009859126375152E-3</v>
      </c>
      <c r="I120" s="5">
        <f t="shared" si="90"/>
        <v>-3.7605778019194455E-3</v>
      </c>
      <c r="J120" s="10"/>
      <c r="K120" s="4">
        <f t="shared" si="88"/>
        <v>0.10977880825176353</v>
      </c>
      <c r="L120" s="2"/>
      <c r="M120" s="8"/>
      <c r="N120" s="1" t="s">
        <v>19</v>
      </c>
      <c r="O120" s="7">
        <f t="shared" si="81"/>
        <v>0.56488145424056246</v>
      </c>
      <c r="P120" s="11"/>
      <c r="Q120" s="11"/>
      <c r="R120" s="4">
        <f>$N$1*T117*S120*G117</f>
        <v>3.3468182023225863E-3</v>
      </c>
      <c r="S120" s="5">
        <f>AC111*AD111*O120+AC115*AD115*O120</f>
        <v>4.4141102576988472E-2</v>
      </c>
      <c r="T120" s="10"/>
      <c r="U120" s="4">
        <f t="shared" si="82"/>
        <v>0.56153463603823983</v>
      </c>
      <c r="V120" s="2"/>
    </row>
    <row r="123" spans="1:32" x14ac:dyDescent="0.3">
      <c r="F123" t="s">
        <v>22</v>
      </c>
      <c r="G123" t="s">
        <v>23</v>
      </c>
      <c r="H123" t="s">
        <v>24</v>
      </c>
      <c r="I123" t="s">
        <v>32</v>
      </c>
      <c r="J123" t="s">
        <v>36</v>
      </c>
      <c r="K123" t="s">
        <v>35</v>
      </c>
      <c r="L123" s="2"/>
      <c r="P123" t="s">
        <v>22</v>
      </c>
      <c r="Q123" t="s">
        <v>23</v>
      </c>
      <c r="R123" t="s">
        <v>24</v>
      </c>
      <c r="S123" t="s">
        <v>32</v>
      </c>
      <c r="T123" t="s">
        <v>36</v>
      </c>
      <c r="U123" t="s">
        <v>35</v>
      </c>
      <c r="V123" s="2"/>
    </row>
    <row r="124" spans="1:32" x14ac:dyDescent="0.3">
      <c r="C124" s="8" t="s">
        <v>10</v>
      </c>
      <c r="D124" s="1" t="s">
        <v>20</v>
      </c>
      <c r="E124" s="7">
        <f>K109</f>
        <v>0.29774434915574949</v>
      </c>
      <c r="F124" s="9">
        <f>$B$6*E124+$B$7*E125+$B$8*E126+$B$9*E127</f>
        <v>3.7928270218120601</v>
      </c>
      <c r="G124" s="10">
        <f>1/(1+EXP(-F124))</f>
        <v>0.97796468188534846</v>
      </c>
      <c r="H124" s="4">
        <f>$N$1*$J$4*I124</f>
        <v>2.4433500618741878E-4</v>
      </c>
      <c r="I124" s="5">
        <f>S124*$T$4+S128*$T$8+S132*$T$12</f>
        <v>2.2832400329620577E-2</v>
      </c>
      <c r="J124" s="10">
        <f>G124*(1-G124)</f>
        <v>2.1549762870237646E-2</v>
      </c>
      <c r="K124" s="4">
        <f>E124-H124</f>
        <v>0.29750001414956206</v>
      </c>
      <c r="L124" s="2"/>
      <c r="M124" s="8" t="s">
        <v>11</v>
      </c>
      <c r="N124" s="1" t="s">
        <v>20</v>
      </c>
      <c r="O124" s="7">
        <f>U109</f>
        <v>0.18916493775846777</v>
      </c>
      <c r="P124" s="11">
        <f>O124+G124*O125+G128*O126+G132*O127</f>
        <v>-3.3300750521394047</v>
      </c>
      <c r="Q124" s="11">
        <f>1/(1+EXP(-P124))</f>
        <v>3.4553726476969644E-2</v>
      </c>
      <c r="R124" s="4">
        <f>$N$1*T124*S124</f>
        <v>1.1825465749564872E-3</v>
      </c>
      <c r="S124" s="5">
        <f>AC126*AD126+AC130*AD130</f>
        <v>7.0896573946312505E-2</v>
      </c>
      <c r="T124" s="10">
        <f>Q124*(1-Q124)</f>
        <v>3.3359766463524412E-2</v>
      </c>
      <c r="U124" s="4">
        <f>O124-R124</f>
        <v>0.18798239118351129</v>
      </c>
      <c r="V124" s="2"/>
    </row>
    <row r="125" spans="1:32" x14ac:dyDescent="0.3">
      <c r="C125" s="8"/>
      <c r="D125" s="1" t="s">
        <v>13</v>
      </c>
      <c r="E125" s="7">
        <f t="shared" ref="E125:E135" si="91">K110</f>
        <v>0.60506068958805936</v>
      </c>
      <c r="F125" s="9"/>
      <c r="G125" s="10"/>
      <c r="H125" s="4">
        <f>$N$1*$J$4*I125*B127</f>
        <v>-5.3471637791040346E-4</v>
      </c>
      <c r="I125" s="5">
        <f>E125*(S125*$T$4+S129*$T$8+S133*$T$12)</f>
        <v>-9.9935400937924794E-3</v>
      </c>
      <c r="J125" s="10"/>
      <c r="K125" s="4">
        <f t="shared" ref="K125:K131" si="92">E125-H125</f>
        <v>0.60559540596596972</v>
      </c>
      <c r="L125" s="2"/>
      <c r="M125" s="8"/>
      <c r="N125" s="1" t="s">
        <v>13</v>
      </c>
      <c r="O125" s="7">
        <f t="shared" ref="O125:O135" si="93">U110</f>
        <v>-1.286287084763212</v>
      </c>
      <c r="P125" s="11"/>
      <c r="Q125" s="11"/>
      <c r="R125" s="4">
        <f>$N$1*T124*S125*G124</f>
        <v>-1.4875765878086175E-3</v>
      </c>
      <c r="S125" s="5">
        <f>AC126*AD126*O125+AC130*AD130*O125</f>
        <v>-9.1193347421101772E-2</v>
      </c>
      <c r="T125" s="10"/>
      <c r="U125" s="4">
        <f t="shared" ref="U125:U135" si="94">O125-R125</f>
        <v>-1.2847995081754033</v>
      </c>
      <c r="V125" s="2"/>
      <c r="Z125" t="s">
        <v>22</v>
      </c>
      <c r="AA125" t="s">
        <v>23</v>
      </c>
      <c r="AB125" t="s">
        <v>31</v>
      </c>
      <c r="AC125" t="s">
        <v>32</v>
      </c>
      <c r="AD125" t="s">
        <v>33</v>
      </c>
      <c r="AE125" t="s">
        <v>24</v>
      </c>
      <c r="AF125" t="s">
        <v>35</v>
      </c>
    </row>
    <row r="126" spans="1:32" x14ac:dyDescent="0.3">
      <c r="A126" t="s">
        <v>29</v>
      </c>
      <c r="B126" s="6">
        <v>1</v>
      </c>
      <c r="C126" s="8"/>
      <c r="D126" s="1" t="s">
        <v>14</v>
      </c>
      <c r="E126" s="7">
        <f t="shared" si="91"/>
        <v>0.19755630931564977</v>
      </c>
      <c r="F126" s="9"/>
      <c r="G126" s="10"/>
      <c r="H126" s="4">
        <f t="shared" ref="H126:H127" si="95">$N$1*$J$4*I126*B128</f>
        <v>2.6287045807516689E-4</v>
      </c>
      <c r="I126" s="5">
        <f>E126*(S126*$T$4+S130*$T$8+S134*$T$12)</f>
        <v>4.0940807918173798E-3</v>
      </c>
      <c r="J126" s="10"/>
      <c r="K126" s="4">
        <f t="shared" si="92"/>
        <v>0.19729343885757461</v>
      </c>
      <c r="L126" s="2"/>
      <c r="M126" s="8"/>
      <c r="N126" s="1" t="s">
        <v>14</v>
      </c>
      <c r="O126" s="7">
        <f t="shared" si="93"/>
        <v>0.12999922092673044</v>
      </c>
      <c r="P126" s="11"/>
      <c r="Q126" s="11"/>
      <c r="R126" s="4">
        <f>$N$1*T124*S126*G128</f>
        <v>8.5092425390145902E-8</v>
      </c>
      <c r="S126" s="5">
        <f>AC126*AD126*O126+AC130*AD130*O126</f>
        <v>9.2164993793949629E-3</v>
      </c>
      <c r="T126" s="10"/>
      <c r="U126" s="4">
        <f t="shared" si="94"/>
        <v>0.12999913583430506</v>
      </c>
      <c r="V126" s="2"/>
      <c r="W126" s="8" t="s">
        <v>27</v>
      </c>
      <c r="X126" s="1" t="s">
        <v>20</v>
      </c>
      <c r="Y126" s="7">
        <f>AF111</f>
        <v>0.82939982545344137</v>
      </c>
      <c r="Z126" s="10">
        <f>Y126+Q124*Y127+Q128*Y128+Q132*Y129</f>
        <v>0.8640747350999618</v>
      </c>
      <c r="AA126" s="10">
        <f>1/(1+EXP(-Z126))</f>
        <v>0.70351127967214122</v>
      </c>
      <c r="AB126" s="8">
        <f>$Q$1</f>
        <v>1</v>
      </c>
      <c r="AC126" s="10">
        <f>2*(AA126-AB126)</f>
        <v>-0.59297744065571756</v>
      </c>
      <c r="AD126" s="10">
        <f>AA126*(1-AA126)</f>
        <v>0.20858315904620753</v>
      </c>
      <c r="AE126" s="4">
        <f>$N$1*AC126*AD126</f>
        <v>-6.1842553907552313E-2</v>
      </c>
      <c r="AF126" s="4">
        <f>Y126-AE126</f>
        <v>0.89124237936099371</v>
      </c>
    </row>
    <row r="127" spans="1:32" x14ac:dyDescent="0.3">
      <c r="A127" t="s">
        <v>1</v>
      </c>
      <c r="B127" s="6">
        <v>5</v>
      </c>
      <c r="C127" s="8"/>
      <c r="D127" s="1" t="s">
        <v>19</v>
      </c>
      <c r="E127" s="7">
        <f t="shared" si="91"/>
        <v>-0.10222266159684076</v>
      </c>
      <c r="F127" s="9"/>
      <c r="G127" s="10"/>
      <c r="H127" s="4">
        <f t="shared" si="95"/>
        <v>2.3977214025805847E-4</v>
      </c>
      <c r="I127" s="5">
        <f>E127*(S127*$T$4+S131*$T$8+S135*$T$12)</f>
        <v>3.2008590989692346E-3</v>
      </c>
      <c r="J127" s="10"/>
      <c r="K127" s="4">
        <f t="shared" si="92"/>
        <v>-0.10246243373709882</v>
      </c>
      <c r="L127" s="2"/>
      <c r="M127" s="8"/>
      <c r="N127" s="1" t="s">
        <v>19</v>
      </c>
      <c r="O127" s="7">
        <f t="shared" si="93"/>
        <v>-2.5054271703007913</v>
      </c>
      <c r="P127" s="11"/>
      <c r="Q127" s="11"/>
      <c r="R127" s="4">
        <f>$N$1*T124*S127*G132</f>
        <v>-2.6741737011204041E-3</v>
      </c>
      <c r="S127" s="5">
        <f>AC126*AD126*O127+AC130*AD130*O127</f>
        <v>-0.17762620264633056</v>
      </c>
      <c r="T127" s="10"/>
      <c r="U127" s="4">
        <f t="shared" si="94"/>
        <v>-2.5027529965996709</v>
      </c>
      <c r="V127" s="2"/>
      <c r="W127" s="8"/>
      <c r="X127" s="1" t="s">
        <v>13</v>
      </c>
      <c r="Y127" s="7">
        <f t="shared" ref="Y127:Y133" si="96">AF112</f>
        <v>-0.27501929411829795</v>
      </c>
      <c r="Z127" s="10"/>
      <c r="AA127" s="10"/>
      <c r="AB127" s="8"/>
      <c r="AC127" s="10"/>
      <c r="AD127" s="10"/>
      <c r="AE127" s="4">
        <f>$N$1*AC126*AD126*Q124</f>
        <v>-2.1368906923588129E-3</v>
      </c>
      <c r="AF127" s="4">
        <f t="shared" ref="AF127:AF129" si="97">Y127-AE127</f>
        <v>-0.27288240342593911</v>
      </c>
    </row>
    <row r="128" spans="1:32" x14ac:dyDescent="0.3">
      <c r="A128" t="s">
        <v>9</v>
      </c>
      <c r="B128" s="6">
        <v>6</v>
      </c>
      <c r="C128" s="8" t="s">
        <v>12</v>
      </c>
      <c r="D128" s="1" t="s">
        <v>20</v>
      </c>
      <c r="E128" s="7">
        <f t="shared" si="91"/>
        <v>-0.3000582262569288</v>
      </c>
      <c r="F128" s="9">
        <f>$B$6*E128+$B$7*E129+$B$8*E130+$B$9*E131</f>
        <v>-7.4986622692968403</v>
      </c>
      <c r="G128" s="10">
        <f>1/(1+EXP(-F128))</f>
        <v>5.5351819112063529E-4</v>
      </c>
      <c r="H128" s="4">
        <f>$N$1*$J$8*I128</f>
        <v>6.3071431836356506E-6</v>
      </c>
      <c r="I128" s="5">
        <f>S124*$T$4+S128*$T$8+S132*$T$12</f>
        <v>2.2832400329620577E-2</v>
      </c>
      <c r="J128" s="10">
        <f>G128*(1-G128)</f>
        <v>5.5321180873273384E-4</v>
      </c>
      <c r="K128" s="4">
        <f t="shared" si="92"/>
        <v>-0.30006453340011241</v>
      </c>
      <c r="L128" s="2"/>
      <c r="M128" s="8" t="s">
        <v>25</v>
      </c>
      <c r="N128" s="1" t="s">
        <v>20</v>
      </c>
      <c r="O128" s="7">
        <f t="shared" si="93"/>
        <v>0.74171813436778944</v>
      </c>
      <c r="P128" s="11">
        <f>O128+G124*O129+G128*O130+G132*O131</f>
        <v>-1.7439078532494436</v>
      </c>
      <c r="Q128" s="11">
        <f>1/(1+EXP(-P128))</f>
        <v>0.14881724449309214</v>
      </c>
      <c r="R128" s="4">
        <f>$N$1*T128*$S$8</f>
        <v>3.6038928447273801E-3</v>
      </c>
      <c r="S128" s="5">
        <f>AC126*AD126+AC130*AD130</f>
        <v>7.0896573946312505E-2</v>
      </c>
      <c r="T128" s="10">
        <f>Q128*(1-Q128)</f>
        <v>0.12667067223457537</v>
      </c>
      <c r="U128" s="4">
        <f t="shared" si="94"/>
        <v>0.73811424152306204</v>
      </c>
      <c r="V128" s="2"/>
      <c r="W128" s="8"/>
      <c r="X128" s="1" t="s">
        <v>14</v>
      </c>
      <c r="Y128" s="7">
        <f t="shared" si="96"/>
        <v>0.5058179890277964</v>
      </c>
      <c r="Z128" s="10"/>
      <c r="AA128" s="10"/>
      <c r="AB128" s="8"/>
      <c r="AC128" s="10"/>
      <c r="AD128" s="10"/>
      <c r="AE128" s="4">
        <f>$N$1*AC126*AD126*Q128</f>
        <v>-9.2032384649374434E-3</v>
      </c>
      <c r="AF128" s="4">
        <f t="shared" si="97"/>
        <v>0.51502122749273382</v>
      </c>
    </row>
    <row r="129" spans="1:32" x14ac:dyDescent="0.3">
      <c r="A129" t="s">
        <v>18</v>
      </c>
      <c r="B129" s="6">
        <v>7</v>
      </c>
      <c r="C129" s="8"/>
      <c r="D129" s="1" t="s">
        <v>13</v>
      </c>
      <c r="E129" s="7">
        <f t="shared" si="91"/>
        <v>-0.10002169469022515</v>
      </c>
      <c r="F129" s="9"/>
      <c r="G129" s="10"/>
      <c r="H129" s="4">
        <f>$N$1*$J$8*I129*B127</f>
        <v>2.2817378887642968E-6</v>
      </c>
      <c r="I129" s="5">
        <f>E129*(S125*$T$4+S129*$T$8+S133*$T$12)</f>
        <v>1.6520174477313483E-3</v>
      </c>
      <c r="J129" s="10"/>
      <c r="K129" s="4">
        <f t="shared" si="92"/>
        <v>-0.10002397642811392</v>
      </c>
      <c r="L129" s="2"/>
      <c r="M129" s="8"/>
      <c r="N129" s="1" t="s">
        <v>13</v>
      </c>
      <c r="O129" s="7">
        <f t="shared" si="93"/>
        <v>0.86479979332737067</v>
      </c>
      <c r="P129" s="11"/>
      <c r="Q129" s="11"/>
      <c r="R129" s="4">
        <f>$N$1*T128*S129*G124</f>
        <v>3.7976074997434785E-3</v>
      </c>
      <c r="S129" s="5">
        <f>AC126*AD126*O129+AC130*AD130*O129</f>
        <v>6.1311342496389712E-2</v>
      </c>
      <c r="T129" s="10"/>
      <c r="U129" s="4">
        <f t="shared" si="94"/>
        <v>0.86100218582762722</v>
      </c>
      <c r="V129" s="2"/>
      <c r="W129" s="8"/>
      <c r="X129" s="1" t="s">
        <v>19</v>
      </c>
      <c r="Y129" s="7">
        <f t="shared" si="96"/>
        <v>-0.14520198590181871</v>
      </c>
      <c r="Z129" s="10"/>
      <c r="AA129" s="10"/>
      <c r="AB129" s="8"/>
      <c r="AC129" s="10"/>
      <c r="AD129" s="10"/>
      <c r="AE129" s="4">
        <f>$N$1*AC126*AD126*Q132</f>
        <v>-1.3244257108875406E-2</v>
      </c>
      <c r="AF129" s="4">
        <f t="shared" si="97"/>
        <v>-0.13195772879294329</v>
      </c>
    </row>
    <row r="130" spans="1:32" x14ac:dyDescent="0.3">
      <c r="C130" s="8"/>
      <c r="D130" s="1" t="s">
        <v>14</v>
      </c>
      <c r="E130" s="7">
        <f t="shared" si="91"/>
        <v>-0.99968294837244542</v>
      </c>
      <c r="F130" s="9"/>
      <c r="G130" s="10"/>
      <c r="H130" s="4">
        <f t="shared" ref="H130:H131" si="98">$N$1*$J$8*I130*B128</f>
        <v>-3.4336826903773364E-5</v>
      </c>
      <c r="I130" s="5">
        <f>E130*(S126*$T$4+S130*$T$8+S134*$T$12)</f>
        <v>-2.0717044021609374E-2</v>
      </c>
      <c r="J130" s="10"/>
      <c r="K130" s="4">
        <f t="shared" si="92"/>
        <v>-0.99964861154554163</v>
      </c>
      <c r="L130" s="2"/>
      <c r="M130" s="8"/>
      <c r="N130" s="1" t="s">
        <v>14</v>
      </c>
      <c r="O130" s="7">
        <f t="shared" si="93"/>
        <v>1.6699624172234147</v>
      </c>
      <c r="P130" s="11"/>
      <c r="Q130" s="11"/>
      <c r="R130" s="4">
        <f>$N$1*T128*S130*G128</f>
        <v>4.1505908463108413E-6</v>
      </c>
      <c r="S130" s="5">
        <f>AC126*AD126*O130+AC130*AD130*O130</f>
        <v>0.11839461400024257</v>
      </c>
      <c r="T130" s="10"/>
      <c r="U130" s="4">
        <f t="shared" si="94"/>
        <v>1.6699582666325683</v>
      </c>
      <c r="V130" s="2"/>
      <c r="W130" s="8" t="s">
        <v>28</v>
      </c>
      <c r="X130" s="1" t="s">
        <v>20</v>
      </c>
      <c r="Y130" s="7">
        <f t="shared" si="96"/>
        <v>-5.6651166495003971E-2</v>
      </c>
      <c r="Z130" s="10">
        <f>Y130+Q124*Y131+Q128*Y132+Q132*Y133</f>
        <v>-0.38864177998081273</v>
      </c>
      <c r="AA130" s="10">
        <f>1/(1+EXP(-Z130))</f>
        <v>0.40404430723532236</v>
      </c>
      <c r="AB130" s="8">
        <f>$S$1</f>
        <v>0</v>
      </c>
      <c r="AC130" s="10">
        <f>2*(AA130-AB130)</f>
        <v>0.80808861447064473</v>
      </c>
      <c r="AD130" s="10">
        <f>AA130*(1-AA130)</f>
        <v>0.24079250502605079</v>
      </c>
      <c r="AE130" s="4">
        <f>$N$1*AC130*AD130</f>
        <v>9.7290840880708565E-2</v>
      </c>
      <c r="AF130" s="4">
        <f>Y130-AE130</f>
        <v>-0.15394200737571254</v>
      </c>
    </row>
    <row r="131" spans="1:32" x14ac:dyDescent="0.3">
      <c r="C131" s="8"/>
      <c r="D131" s="1" t="s">
        <v>19</v>
      </c>
      <c r="E131" s="7">
        <f t="shared" si="91"/>
        <v>-0.10005683990773055</v>
      </c>
      <c r="F131" s="9"/>
      <c r="G131" s="10"/>
      <c r="H131" s="4">
        <f t="shared" si="98"/>
        <v>6.0582238277543591E-6</v>
      </c>
      <c r="I131" s="5">
        <f>E131*(S127*$T$4+S131*$T$8+S135*$T$12)</f>
        <v>3.1330415529179038E-3</v>
      </c>
      <c r="J131" s="10"/>
      <c r="K131" s="4">
        <f t="shared" si="92"/>
        <v>-0.1000628981315583</v>
      </c>
      <c r="L131" s="2"/>
      <c r="M131" s="8"/>
      <c r="N131" s="1" t="s">
        <v>19</v>
      </c>
      <c r="O131" s="7">
        <f t="shared" si="93"/>
        <v>-3.6919323514860665</v>
      </c>
      <c r="P131" s="11"/>
      <c r="Q131" s="11"/>
      <c r="R131" s="4">
        <f>$N$1*T128*S131*G132</f>
        <v>-1.4962860912736896E-2</v>
      </c>
      <c r="S131" s="5">
        <f>AC126*AD126*O131+AC130*AD130*O131</f>
        <v>-0.26174535496191537</v>
      </c>
      <c r="T131" s="10"/>
      <c r="U131" s="4">
        <f t="shared" si="94"/>
        <v>-3.6769694905733297</v>
      </c>
      <c r="V131" s="2"/>
      <c r="W131" s="8"/>
      <c r="X131" s="1" t="s">
        <v>13</v>
      </c>
      <c r="Y131" s="7">
        <f t="shared" si="96"/>
        <v>-0.63620044007074361</v>
      </c>
      <c r="Z131" s="10"/>
      <c r="AA131" s="10"/>
      <c r="AB131" s="8"/>
      <c r="AC131" s="10"/>
      <c r="AD131" s="10"/>
      <c r="AE131" s="4">
        <f>$N$1*AC130*AD130*Q124</f>
        <v>3.3617611045063801E-3</v>
      </c>
      <c r="AF131" s="4">
        <f t="shared" ref="AF131:AF133" si="99">Y131-AE131</f>
        <v>-0.63956220117524998</v>
      </c>
    </row>
    <row r="132" spans="1:32" x14ac:dyDescent="0.3">
      <c r="C132" s="8" t="s">
        <v>21</v>
      </c>
      <c r="D132" s="1" t="s">
        <v>20</v>
      </c>
      <c r="E132" s="7">
        <f t="shared" si="91"/>
        <v>0.37038336688406404</v>
      </c>
      <c r="F132" s="9">
        <f>$B$6*E132+$B$7*E133+$B$8*E134+$B$9*E135</f>
        <v>2.2263172780357046</v>
      </c>
      <c r="G132" s="10">
        <f>1/(1+EXP(-F132))</f>
        <v>0.90258804325823183</v>
      </c>
      <c r="H132" s="4">
        <f>$N$1*$J$12*I132</f>
        <v>1.041686091565817E-3</v>
      </c>
      <c r="I132" s="5">
        <f>S124*$T$4+S128*$T$8+S132*$T$12</f>
        <v>2.2832400329620577E-2</v>
      </c>
      <c r="J132" s="10">
        <f>G132*(1-G132)</f>
        <v>8.7922867425508061E-2</v>
      </c>
      <c r="K132" s="4">
        <f>E132-H132</f>
        <v>0.36934168079249824</v>
      </c>
      <c r="L132" s="2"/>
      <c r="M132" s="8" t="s">
        <v>26</v>
      </c>
      <c r="N132" s="1" t="s">
        <v>20</v>
      </c>
      <c r="O132" s="7">
        <f t="shared" si="93"/>
        <v>-6.4757068455140121E-2</v>
      </c>
      <c r="P132" s="11">
        <f>O132+G124*O133+G128*O134+G132*O135</f>
        <v>-1.3000244522667428</v>
      </c>
      <c r="Q132" s="11">
        <f>1/(1+EXP(-P132))</f>
        <v>0.21416090170975291</v>
      </c>
      <c r="R132" s="4">
        <f>$N$1*T132*S132</f>
        <v>5.96580525496889E-3</v>
      </c>
      <c r="S132" s="5">
        <f>AC126*AD126+AC130*AD130</f>
        <v>7.0896573946312505E-2</v>
      </c>
      <c r="T132" s="10">
        <f>Q132*(1-Q132)</f>
        <v>0.16829600988861848</v>
      </c>
      <c r="U132" s="4">
        <f t="shared" si="94"/>
        <v>-7.0722873710109005E-2</v>
      </c>
      <c r="V132" s="2"/>
      <c r="W132" s="8"/>
      <c r="X132" s="1" t="s">
        <v>14</v>
      </c>
      <c r="Y132" s="7">
        <f t="shared" si="96"/>
        <v>-0.62343625803777614</v>
      </c>
      <c r="Z132" s="10"/>
      <c r="AA132" s="10"/>
      <c r="AB132" s="8"/>
      <c r="AC132" s="10"/>
      <c r="AD132" s="10"/>
      <c r="AE132" s="4">
        <f>$N$1*AC130*AD130*Q128</f>
        <v>1.447855485428293E-2</v>
      </c>
      <c r="AF132" s="4">
        <f t="shared" si="99"/>
        <v>-0.63791481289205909</v>
      </c>
    </row>
    <row r="133" spans="1:32" x14ac:dyDescent="0.3">
      <c r="C133" s="8"/>
      <c r="D133" s="1" t="s">
        <v>13</v>
      </c>
      <c r="E133" s="7">
        <f t="shared" si="91"/>
        <v>0.10363926864039524</v>
      </c>
      <c r="F133" s="9"/>
      <c r="G133" s="10"/>
      <c r="H133" s="4">
        <f>$N$1*$J$12*I133*B127</f>
        <v>-3.9048113786002936E-4</v>
      </c>
      <c r="I133" s="5">
        <f>E133*(S125*$T$4+S129*$T$8+S133*$T$12)</f>
        <v>-1.7117674379974446E-3</v>
      </c>
      <c r="J133" s="10"/>
      <c r="K133" s="4">
        <f t="shared" ref="K133:K135" si="100">E133-H133</f>
        <v>0.10402974977825527</v>
      </c>
      <c r="L133" s="2"/>
      <c r="M133" s="8"/>
      <c r="N133" s="1" t="s">
        <v>13</v>
      </c>
      <c r="O133" s="7">
        <f t="shared" si="93"/>
        <v>-1.7816375326865219</v>
      </c>
      <c r="P133" s="11"/>
      <c r="Q133" s="11"/>
      <c r="R133" s="4">
        <f>$N$1*T132*S133*G124</f>
        <v>-1.0394691305943081E-2</v>
      </c>
      <c r="S133" s="5">
        <f>AC126*AD126*O133+AC130*AD130*O133</f>
        <v>-0.12631199708163576</v>
      </c>
      <c r="T133" s="10"/>
      <c r="U133" s="4">
        <f t="shared" si="94"/>
        <v>-1.7712428413805787</v>
      </c>
      <c r="V133" s="2"/>
      <c r="W133" s="8"/>
      <c r="X133" s="1" t="s">
        <v>19</v>
      </c>
      <c r="Y133" s="7">
        <f t="shared" si="96"/>
        <v>-1.014328244430051</v>
      </c>
      <c r="Z133" s="10"/>
      <c r="AA133" s="10"/>
      <c r="AB133" s="8"/>
      <c r="AC133" s="10"/>
      <c r="AD133" s="10"/>
      <c r="AE133" s="4">
        <f>$N$1*AC130*AD130*Q132</f>
        <v>2.0835894211112638E-2</v>
      </c>
      <c r="AF133" s="4">
        <f t="shared" si="99"/>
        <v>-1.0351641386411636</v>
      </c>
    </row>
    <row r="134" spans="1:32" x14ac:dyDescent="0.3">
      <c r="A134" s="1"/>
      <c r="C134" s="8"/>
      <c r="D134" s="1" t="s">
        <v>14</v>
      </c>
      <c r="E134" s="7">
        <f t="shared" si="91"/>
        <v>9.4880985031219917E-2</v>
      </c>
      <c r="F134" s="9"/>
      <c r="G134" s="10"/>
      <c r="H134" s="4">
        <f t="shared" ref="H134:H135" si="101">$N$1*$J$12*I134*B128</f>
        <v>5.3824652510516945E-4</v>
      </c>
      <c r="I134" s="5">
        <f t="shared" ref="I134:I135" si="102">E134*(S126*$T$4+S130*$T$8+S134*$T$12)</f>
        <v>1.9662769550142533E-3</v>
      </c>
      <c r="J134" s="10"/>
      <c r="K134" s="4">
        <f t="shared" si="100"/>
        <v>9.4342738506114743E-2</v>
      </c>
      <c r="L134" s="2"/>
      <c r="M134" s="8"/>
      <c r="N134" s="1" t="s">
        <v>14</v>
      </c>
      <c r="O134" s="7">
        <f t="shared" si="93"/>
        <v>0.49998485710176005</v>
      </c>
      <c r="P134" s="11"/>
      <c r="Q134" s="11"/>
      <c r="R134" s="4">
        <f>$N$1*T132*S134*G128</f>
        <v>1.6510408620522231E-6</v>
      </c>
      <c r="S134" s="5">
        <f>AC126*AD126*O134+AC130*AD130*O134</f>
        <v>3.5447213393551426E-2</v>
      </c>
      <c r="T134" s="10"/>
      <c r="U134" s="4">
        <f t="shared" si="94"/>
        <v>0.49998320606089802</v>
      </c>
      <c r="V134" s="2"/>
    </row>
    <row r="135" spans="1:32" x14ac:dyDescent="0.3">
      <c r="A135" s="1"/>
      <c r="C135" s="8"/>
      <c r="D135" s="1" t="s">
        <v>19</v>
      </c>
      <c r="E135" s="7">
        <f t="shared" si="91"/>
        <v>0.10977880825176353</v>
      </c>
      <c r="F135" s="9"/>
      <c r="G135" s="10"/>
      <c r="H135" s="4">
        <f t="shared" si="101"/>
        <v>-1.0977949264561601E-3</v>
      </c>
      <c r="I135" s="5">
        <f t="shared" si="102"/>
        <v>-3.4374618286941174E-3</v>
      </c>
      <c r="J135" s="10"/>
      <c r="K135" s="4">
        <f t="shared" si="100"/>
        <v>0.11087660317821969</v>
      </c>
      <c r="L135" s="2"/>
      <c r="M135" s="8"/>
      <c r="N135" s="1" t="s">
        <v>19</v>
      </c>
      <c r="O135" s="7">
        <f t="shared" si="93"/>
        <v>0.56153463603823983</v>
      </c>
      <c r="P135" s="11"/>
      <c r="Q135" s="11"/>
      <c r="R135" s="4">
        <f>$N$1*T132*S135*G132</f>
        <v>3.0236756154460977E-3</v>
      </c>
      <c r="S135" s="5">
        <f>AC126*AD126*O135+AC130*AD130*O135</f>
        <v>3.981088184730075E-2</v>
      </c>
      <c r="T135" s="10"/>
      <c r="U135" s="4">
        <f t="shared" si="94"/>
        <v>0.55851096042279369</v>
      </c>
      <c r="V135" s="2"/>
    </row>
    <row r="138" spans="1:32" x14ac:dyDescent="0.3">
      <c r="F138" t="s">
        <v>22</v>
      </c>
      <c r="G138" t="s">
        <v>23</v>
      </c>
      <c r="H138" t="s">
        <v>24</v>
      </c>
      <c r="I138" t="s">
        <v>32</v>
      </c>
      <c r="J138" t="s">
        <v>36</v>
      </c>
      <c r="K138" t="s">
        <v>35</v>
      </c>
      <c r="L138" s="2"/>
      <c r="P138" t="s">
        <v>22</v>
      </c>
      <c r="Q138" t="s">
        <v>23</v>
      </c>
      <c r="R138" t="s">
        <v>24</v>
      </c>
      <c r="S138" t="s">
        <v>32</v>
      </c>
      <c r="T138" t="s">
        <v>36</v>
      </c>
      <c r="U138" t="s">
        <v>35</v>
      </c>
      <c r="V138" s="2"/>
    </row>
    <row r="139" spans="1:32" x14ac:dyDescent="0.3">
      <c r="C139" s="8" t="s">
        <v>10</v>
      </c>
      <c r="D139" s="1" t="s">
        <v>20</v>
      </c>
      <c r="E139" s="7">
        <f>K124</f>
        <v>0.29750001414956206</v>
      </c>
      <c r="F139" s="9">
        <f>$B$6*E139+$B$7*E140+$B$8*E141+$B$9*E142</f>
        <v>3.7920006409651665</v>
      </c>
      <c r="G139" s="10">
        <f>1/(1+EXP(-F139))</f>
        <v>0.97794686653835017</v>
      </c>
      <c r="H139" s="4">
        <f>$N$1*$J$4*I139</f>
        <v>2.1962616008751559E-4</v>
      </c>
      <c r="I139" s="5">
        <f>S139*$T$4+S143*$T$8+S147*$T$12</f>
        <v>2.0523430057046415E-2</v>
      </c>
      <c r="J139" s="10">
        <f>G139*(1-G139)</f>
        <v>2.1566792766172491E-2</v>
      </c>
      <c r="K139" s="4">
        <f>E139-H139</f>
        <v>0.29728038798947454</v>
      </c>
      <c r="L139" s="2"/>
      <c r="M139" s="8" t="s">
        <v>11</v>
      </c>
      <c r="N139" s="1" t="s">
        <v>20</v>
      </c>
      <c r="O139" s="7">
        <f>U124</f>
        <v>0.18798239118351129</v>
      </c>
      <c r="P139" s="11">
        <f>O139+G139*O140+G143*O141+G147*O142</f>
        <v>-3.3285444177656456</v>
      </c>
      <c r="Q139" s="11">
        <f>1/(1+EXP(-P139))</f>
        <v>3.4604824475891596E-2</v>
      </c>
      <c r="R139" s="4">
        <f>$N$1*T139*S139</f>
        <v>1.0644748449594678E-3</v>
      </c>
      <c r="S139" s="5">
        <f>AC141*AD141+AC145*AD145</f>
        <v>6.3727021936617528E-2</v>
      </c>
      <c r="T139" s="10">
        <f>Q139*(1-Q139)</f>
        <v>3.340733059888433E-2</v>
      </c>
      <c r="U139" s="4">
        <f>O139-R139</f>
        <v>0.18691791633855181</v>
      </c>
      <c r="V139" s="2"/>
    </row>
    <row r="140" spans="1:32" x14ac:dyDescent="0.3">
      <c r="C140" s="8"/>
      <c r="D140" s="1" t="s">
        <v>13</v>
      </c>
      <c r="E140" s="7">
        <f t="shared" ref="E140:E150" si="103">K125</f>
        <v>0.60559540596596972</v>
      </c>
      <c r="F140" s="9"/>
      <c r="G140" s="10"/>
      <c r="H140" s="4">
        <f>$N$1*$J$4*I140*B142</f>
        <v>-4.7835317423885299E-4</v>
      </c>
      <c r="I140" s="5">
        <f>E140*(S140*$T$4+S144*$T$8+S148*$T$12)</f>
        <v>-8.9401443891248891E-3</v>
      </c>
      <c r="J140" s="10"/>
      <c r="K140" s="4">
        <f t="shared" ref="K140:K146" si="104">E140-H140</f>
        <v>0.60607375914020856</v>
      </c>
      <c r="L140" s="2"/>
      <c r="M140" s="8"/>
      <c r="N140" s="1" t="s">
        <v>13</v>
      </c>
      <c r="O140" s="7">
        <f t="shared" ref="O140:O150" si="105">U125</f>
        <v>-1.2847995081754033</v>
      </c>
      <c r="P140" s="11"/>
      <c r="Q140" s="11"/>
      <c r="R140" s="4">
        <f>$N$1*T139*S140*G139</f>
        <v>-1.3374760813339012E-3</v>
      </c>
      <c r="S140" s="5">
        <f>AC141*AD141*O140+AC145*AD145*O140</f>
        <v>-8.187644644164932E-2</v>
      </c>
      <c r="T140" s="10"/>
      <c r="U140" s="4">
        <f t="shared" ref="U140:U150" si="106">O140-R140</f>
        <v>-1.2834620320940695</v>
      </c>
      <c r="V140" s="2"/>
      <c r="Z140" t="s">
        <v>22</v>
      </c>
      <c r="AA140" t="s">
        <v>23</v>
      </c>
      <c r="AB140" t="s">
        <v>31</v>
      </c>
      <c r="AC140" t="s">
        <v>32</v>
      </c>
      <c r="AD140" t="s">
        <v>33</v>
      </c>
      <c r="AE140" t="s">
        <v>24</v>
      </c>
      <c r="AF140" t="s">
        <v>35</v>
      </c>
    </row>
    <row r="141" spans="1:32" x14ac:dyDescent="0.3">
      <c r="A141" t="s">
        <v>29</v>
      </c>
      <c r="B141" s="6">
        <v>1</v>
      </c>
      <c r="C141" s="8"/>
      <c r="D141" s="1" t="s">
        <v>14</v>
      </c>
      <c r="E141" s="7">
        <f t="shared" si="103"/>
        <v>0.19729343885757461</v>
      </c>
      <c r="F141" s="9"/>
      <c r="G141" s="10"/>
      <c r="H141" s="4">
        <f t="shared" ref="H141:H142" si="107">$N$1*$J$4*I141*B143</f>
        <v>2.3597213763733565E-4</v>
      </c>
      <c r="I141" s="5">
        <f>E141*(S141*$T$4+S145*$T$8+S149*$T$12)</f>
        <v>3.6751524046450788E-3</v>
      </c>
      <c r="J141" s="10"/>
      <c r="K141" s="4">
        <f t="shared" si="104"/>
        <v>0.19705746671993726</v>
      </c>
      <c r="L141" s="2"/>
      <c r="M141" s="8"/>
      <c r="N141" s="1" t="s">
        <v>14</v>
      </c>
      <c r="O141" s="7">
        <f t="shared" si="105"/>
        <v>0.12999913583430506</v>
      </c>
      <c r="P141" s="11"/>
      <c r="Q141" s="11"/>
      <c r="R141" s="4">
        <f>$N$1*T139*S141*G143</f>
        <v>7.6607465457032203E-8</v>
      </c>
      <c r="S141" s="5">
        <f>AC141*AD141*O141+AC145*AD145*O141</f>
        <v>8.2844577810540811E-3</v>
      </c>
      <c r="T141" s="10"/>
      <c r="U141" s="4">
        <f t="shared" si="106"/>
        <v>0.1299990592268396</v>
      </c>
      <c r="V141" s="2"/>
      <c r="W141" s="8" t="s">
        <v>27</v>
      </c>
      <c r="X141" s="1" t="s">
        <v>20</v>
      </c>
      <c r="Y141" s="7">
        <f>AF126</f>
        <v>0.89124237936099371</v>
      </c>
      <c r="Z141" s="10">
        <f>Y141+Q139*Y142+Q143*Y143+Q147*Y144</f>
        <v>0.93043415826025977</v>
      </c>
      <c r="AA141" s="10">
        <f>1/(1+EXP(-Z141))</f>
        <v>0.71716335848978852</v>
      </c>
      <c r="AB141" s="8">
        <f>$Q$1</f>
        <v>1</v>
      </c>
      <c r="AC141" s="10">
        <f>2*(AA141-AB141)</f>
        <v>-0.56567328302042297</v>
      </c>
      <c r="AD141" s="10">
        <f>AA141*(1-AA141)</f>
        <v>0.2028400757294356</v>
      </c>
      <c r="AE141" s="4">
        <f>$N$1*AC141*AD141</f>
        <v>-5.7370605782990525E-2</v>
      </c>
      <c r="AF141" s="4">
        <f>Y141-AE141</f>
        <v>0.94861298514398418</v>
      </c>
    </row>
    <row r="142" spans="1:32" x14ac:dyDescent="0.3">
      <c r="A142" t="s">
        <v>1</v>
      </c>
      <c r="B142" s="6">
        <v>5</v>
      </c>
      <c r="C142" s="8"/>
      <c r="D142" s="1" t="s">
        <v>19</v>
      </c>
      <c r="E142" s="7">
        <f t="shared" si="103"/>
        <v>-0.10246243373709882</v>
      </c>
      <c r="F142" s="9"/>
      <c r="G142" s="10"/>
      <c r="H142" s="4">
        <f t="shared" si="107"/>
        <v>2.1533604605216715E-4</v>
      </c>
      <c r="I142" s="5">
        <f>E142*(S142*$T$4+S146*$T$8+S150*$T$12)</f>
        <v>2.8746473280853659E-3</v>
      </c>
      <c r="J142" s="10"/>
      <c r="K142" s="4">
        <f t="shared" si="104"/>
        <v>-0.10267776978315099</v>
      </c>
      <c r="L142" s="2"/>
      <c r="M142" s="8"/>
      <c r="N142" s="1" t="s">
        <v>19</v>
      </c>
      <c r="O142" s="7">
        <f t="shared" si="105"/>
        <v>-2.5027529965996709</v>
      </c>
      <c r="P142" s="11"/>
      <c r="Q142" s="11"/>
      <c r="R142" s="4">
        <f>$N$1*T139*S142*G147</f>
        <v>-2.4058548558835218E-3</v>
      </c>
      <c r="S142" s="5">
        <f>AC141*AD141*O142+AC145*AD145*O142</f>
        <v>-0.15949299511624249</v>
      </c>
      <c r="T142" s="10"/>
      <c r="U142" s="4">
        <f t="shared" si="106"/>
        <v>-2.5003471417437875</v>
      </c>
      <c r="V142" s="2"/>
      <c r="W142" s="8"/>
      <c r="X142" s="1" t="s">
        <v>13</v>
      </c>
      <c r="Y142" s="7">
        <f t="shared" ref="Y142:Y148" si="108">AF127</f>
        <v>-0.27288240342593911</v>
      </c>
      <c r="Z142" s="10"/>
      <c r="AA142" s="10"/>
      <c r="AB142" s="8"/>
      <c r="AC142" s="10"/>
      <c r="AD142" s="10"/>
      <c r="AE142" s="4">
        <f>$N$1*AC141*AD141*Q139</f>
        <v>-1.9852997431959586E-3</v>
      </c>
      <c r="AF142" s="4">
        <f t="shared" ref="AF142:AF144" si="109">Y142-AE142</f>
        <v>-0.27089710368274317</v>
      </c>
    </row>
    <row r="143" spans="1:32" x14ac:dyDescent="0.3">
      <c r="A143" t="s">
        <v>9</v>
      </c>
      <c r="B143" s="6">
        <v>6</v>
      </c>
      <c r="C143" s="8" t="s">
        <v>12</v>
      </c>
      <c r="D143" s="1" t="s">
        <v>20</v>
      </c>
      <c r="E143" s="7">
        <f t="shared" si="103"/>
        <v>-0.30006453340011241</v>
      </c>
      <c r="F143" s="9">
        <f>$B$6*E143+$B$7*E144+$B$8*E145+$B$9*E146</f>
        <v>-7.4985163717348389</v>
      </c>
      <c r="G143" s="10">
        <f>1/(1+EXP(-F143))</f>
        <v>5.5359890925642773E-4</v>
      </c>
      <c r="H143" s="4">
        <f>$N$1*$J$8*I143</f>
        <v>5.6693212330021543E-6</v>
      </c>
      <c r="I143" s="5">
        <f>S139*$T$4+S143*$T$8+S147*$T$12</f>
        <v>2.0523430057046415E-2</v>
      </c>
      <c r="J143" s="10">
        <f>G143*(1-G143)</f>
        <v>5.5329243750409777E-4</v>
      </c>
      <c r="K143" s="4">
        <f t="shared" si="104"/>
        <v>-0.30007020272134544</v>
      </c>
      <c r="L143" s="2"/>
      <c r="M143" s="8" t="s">
        <v>25</v>
      </c>
      <c r="N143" s="1" t="s">
        <v>20</v>
      </c>
      <c r="O143" s="7">
        <f t="shared" si="105"/>
        <v>0.73811424152306204</v>
      </c>
      <c r="P143" s="11">
        <f>O143+G139*O144+G143*O145+G147*O146</f>
        <v>-1.7394665453769984</v>
      </c>
      <c r="Q143" s="11">
        <f>1/(1+EXP(-P143))</f>
        <v>0.14938070585743574</v>
      </c>
      <c r="R143" s="4">
        <f>$N$1*T143*$S$8</f>
        <v>3.6151434158370049E-3</v>
      </c>
      <c r="S143" s="5">
        <f>AC141*AD141+AC145*AD145</f>
        <v>6.3727021936617528E-2</v>
      </c>
      <c r="T143" s="10">
        <f>Q143*(1-Q143)</f>
        <v>0.12706611057497</v>
      </c>
      <c r="U143" s="4">
        <f t="shared" si="106"/>
        <v>0.73449909810722502</v>
      </c>
      <c r="V143" s="2"/>
      <c r="W143" s="8"/>
      <c r="X143" s="1" t="s">
        <v>14</v>
      </c>
      <c r="Y143" s="7">
        <f t="shared" si="108"/>
        <v>0.51502122749273382</v>
      </c>
      <c r="Z143" s="10"/>
      <c r="AA143" s="10"/>
      <c r="AB143" s="8"/>
      <c r="AC143" s="10"/>
      <c r="AD143" s="10"/>
      <c r="AE143" s="4">
        <f>$N$1*AC141*AD141*Q143</f>
        <v>-8.5700615873318085E-3</v>
      </c>
      <c r="AF143" s="4">
        <f t="shared" si="109"/>
        <v>0.52359128908006558</v>
      </c>
    </row>
    <row r="144" spans="1:32" x14ac:dyDescent="0.3">
      <c r="A144" t="s">
        <v>18</v>
      </c>
      <c r="B144" s="6">
        <v>7</v>
      </c>
      <c r="C144" s="8"/>
      <c r="D144" s="1" t="s">
        <v>13</v>
      </c>
      <c r="E144" s="7">
        <f t="shared" si="103"/>
        <v>-0.10002397642811392</v>
      </c>
      <c r="F144" s="9"/>
      <c r="G144" s="10"/>
      <c r="H144" s="4">
        <f>$N$1*$J$8*I144*B142</f>
        <v>2.0394694351628975E-6</v>
      </c>
      <c r="I144" s="5">
        <f>E144*(S140*$T$4+S144*$T$8+S148*$T$12)</f>
        <v>1.4766109234521049E-3</v>
      </c>
      <c r="J144" s="10"/>
      <c r="K144" s="4">
        <f t="shared" si="104"/>
        <v>-0.10002601589754909</v>
      </c>
      <c r="L144" s="2"/>
      <c r="M144" s="8"/>
      <c r="N144" s="1" t="s">
        <v>13</v>
      </c>
      <c r="O144" s="7">
        <f t="shared" si="105"/>
        <v>0.86100218582762722</v>
      </c>
      <c r="P144" s="11"/>
      <c r="Q144" s="11"/>
      <c r="R144" s="4">
        <f>$N$1*T143*S144*G139</f>
        <v>3.4091246282130969E-3</v>
      </c>
      <c r="S144" s="5">
        <f>AC141*AD141*O144+AC145*AD145*O144</f>
        <v>5.4869105183712838E-2</v>
      </c>
      <c r="T144" s="10"/>
      <c r="U144" s="4">
        <f t="shared" si="106"/>
        <v>0.85759306119941414</v>
      </c>
      <c r="V144" s="2"/>
      <c r="W144" s="8"/>
      <c r="X144" s="1" t="s">
        <v>19</v>
      </c>
      <c r="Y144" s="7">
        <f t="shared" si="108"/>
        <v>-0.13195772879294329</v>
      </c>
      <c r="Z144" s="10"/>
      <c r="AA144" s="10"/>
      <c r="AB144" s="8"/>
      <c r="AC144" s="10"/>
      <c r="AD144" s="10"/>
      <c r="AE144" s="4">
        <f>$N$1*AC141*AD141*Q147</f>
        <v>-1.2303592905386867E-2</v>
      </c>
      <c r="AF144" s="4">
        <f t="shared" si="109"/>
        <v>-0.11965413588755643</v>
      </c>
    </row>
    <row r="145" spans="1:32" x14ac:dyDescent="0.3">
      <c r="C145" s="8"/>
      <c r="D145" s="1" t="s">
        <v>14</v>
      </c>
      <c r="E145" s="7">
        <f t="shared" si="103"/>
        <v>-0.99964861154554163</v>
      </c>
      <c r="F145" s="9"/>
      <c r="G145" s="10"/>
      <c r="H145" s="4">
        <f t="shared" ref="H145:H146" si="110">$N$1*$J$8*I145*B143</f>
        <v>-3.0863306245056989E-5</v>
      </c>
      <c r="I145" s="5">
        <f>E145*(S141*$T$4+S145*$T$8+S149*$T$12)</f>
        <v>-1.862130347463738E-2</v>
      </c>
      <c r="J145" s="10"/>
      <c r="K145" s="4">
        <f t="shared" si="104"/>
        <v>-0.99961774823929661</v>
      </c>
      <c r="L145" s="2"/>
      <c r="M145" s="8"/>
      <c r="N145" s="1" t="s">
        <v>14</v>
      </c>
      <c r="O145" s="7">
        <f t="shared" si="105"/>
        <v>1.6699582666325683</v>
      </c>
      <c r="P145" s="11"/>
      <c r="Q145" s="11"/>
      <c r="R145" s="4">
        <f>$N$1*T143*S145*G143</f>
        <v>3.7430377604599357E-6</v>
      </c>
      <c r="S145" s="5">
        <f>AC141*AD141*O145+AC145*AD145*O145</f>
        <v>0.10642146709092945</v>
      </c>
      <c r="T145" s="10"/>
      <c r="U145" s="4">
        <f t="shared" si="106"/>
        <v>1.6699545235948079</v>
      </c>
      <c r="V145" s="2"/>
      <c r="W145" s="8" t="s">
        <v>28</v>
      </c>
      <c r="X145" s="1" t="s">
        <v>20</v>
      </c>
      <c r="Y145" s="7">
        <f t="shared" si="108"/>
        <v>-0.15394200737571254</v>
      </c>
      <c r="Z145" s="10">
        <f>Y145+Q139*Y146+Q143*Y147+Q147*Y148</f>
        <v>-0.49336547683430071</v>
      </c>
      <c r="AA145" s="10">
        <f>1/(1+EXP(-Z145))</f>
        <v>0.37910106840824165</v>
      </c>
      <c r="AB145" s="8">
        <f>$S$1</f>
        <v>0</v>
      </c>
      <c r="AC145" s="10">
        <f>2*(AA145-AB145)</f>
        <v>0.7582021368164833</v>
      </c>
      <c r="AD145" s="10">
        <f>AA145*(1-AA145)</f>
        <v>0.23538344833997132</v>
      </c>
      <c r="AE145" s="4">
        <f>$N$1*AC145*AD145</f>
        <v>8.9234116751299289E-2</v>
      </c>
      <c r="AF145" s="4">
        <f>Y145-AE145</f>
        <v>-0.24317612412701184</v>
      </c>
    </row>
    <row r="146" spans="1:32" x14ac:dyDescent="0.3">
      <c r="C146" s="8"/>
      <c r="D146" s="1" t="s">
        <v>19</v>
      </c>
      <c r="E146" s="7">
        <f t="shared" si="103"/>
        <v>-0.1000628981315583</v>
      </c>
      <c r="F146" s="9"/>
      <c r="G146" s="10"/>
      <c r="H146" s="4">
        <f t="shared" si="110"/>
        <v>5.4284037447146227E-6</v>
      </c>
      <c r="I146" s="5">
        <f>E146*(S142*$T$4+S146*$T$8+S150*$T$12)</f>
        <v>2.8073268637402444E-3</v>
      </c>
      <c r="J146" s="10"/>
      <c r="K146" s="4">
        <f t="shared" si="104"/>
        <v>-0.10006832653530302</v>
      </c>
      <c r="L146" s="2"/>
      <c r="M146" s="8"/>
      <c r="N146" s="1" t="s">
        <v>19</v>
      </c>
      <c r="O146" s="7">
        <f t="shared" si="105"/>
        <v>-3.6769694905733297</v>
      </c>
      <c r="P146" s="11"/>
      <c r="Q146" s="11"/>
      <c r="R146" s="4">
        <f>$N$1*T143*S146*G147</f>
        <v>-1.3444028394580044E-2</v>
      </c>
      <c r="S146" s="5">
        <f>AC141*AD141*O146+AC145*AD145*O146</f>
        <v>-0.23432231538603998</v>
      </c>
      <c r="T146" s="10"/>
      <c r="U146" s="4">
        <f t="shared" si="106"/>
        <v>-3.6635254621787494</v>
      </c>
      <c r="V146" s="2"/>
      <c r="W146" s="8"/>
      <c r="X146" s="1" t="s">
        <v>13</v>
      </c>
      <c r="Y146" s="7">
        <f t="shared" si="108"/>
        <v>-0.63956220117524998</v>
      </c>
      <c r="Z146" s="10"/>
      <c r="AA146" s="10"/>
      <c r="AB146" s="8"/>
      <c r="AC146" s="10"/>
      <c r="AD146" s="10"/>
      <c r="AE146" s="4">
        <f>$N$1*AC145*AD145*Q139</f>
        <v>3.0879309474399299E-3</v>
      </c>
      <c r="AF146" s="4">
        <f t="shared" ref="AF146:AF148" si="111">Y146-AE146</f>
        <v>-0.64265013212268995</v>
      </c>
    </row>
    <row r="147" spans="1:32" x14ac:dyDescent="0.3">
      <c r="C147" s="8" t="s">
        <v>21</v>
      </c>
      <c r="D147" s="1" t="s">
        <v>20</v>
      </c>
      <c r="E147" s="7">
        <f t="shared" si="103"/>
        <v>0.36934168079249824</v>
      </c>
      <c r="F147" s="9">
        <f>$B$6*E147+$B$7*E148+$B$8*E149+$B$9*E150</f>
        <v>2.2316830829680008</v>
      </c>
      <c r="G147" s="10">
        <f>1/(1+EXP(-F147))</f>
        <v>0.90305880214687873</v>
      </c>
      <c r="H147" s="4">
        <f>$N$1*$J$12*I147</f>
        <v>9.3634358775297299E-4</v>
      </c>
      <c r="I147" s="5">
        <f>S139*$T$4+S143*$T$8+S147*$T$12</f>
        <v>2.0523430057046415E-2</v>
      </c>
      <c r="J147" s="10">
        <f>G147*(1-G147)</f>
        <v>8.7543602011923266E-2</v>
      </c>
      <c r="K147" s="4">
        <f>E147-H147</f>
        <v>0.36840533720474528</v>
      </c>
      <c r="L147" s="2"/>
      <c r="M147" s="8" t="s">
        <v>26</v>
      </c>
      <c r="N147" s="1" t="s">
        <v>20</v>
      </c>
      <c r="O147" s="7">
        <f t="shared" si="105"/>
        <v>-7.0722873710109005E-2</v>
      </c>
      <c r="P147" s="11">
        <f>O147+G139*O148+G143*O149+G147*O150</f>
        <v>-1.2982592312538972</v>
      </c>
      <c r="Q147" s="11">
        <f>1/(1+EXP(-P147))</f>
        <v>0.21445813125847604</v>
      </c>
      <c r="R147" s="4">
        <f>$N$1*T147*S147</f>
        <v>5.3679131787213097E-3</v>
      </c>
      <c r="S147" s="5">
        <f>AC141*AD141+AC145*AD145</f>
        <v>6.3727021936617528E-2</v>
      </c>
      <c r="T147" s="10">
        <f>Q147*(1-Q147)</f>
        <v>0.16846584119559832</v>
      </c>
      <c r="U147" s="4">
        <f t="shared" si="106"/>
        <v>-7.6090786888830308E-2</v>
      </c>
      <c r="V147" s="2"/>
      <c r="W147" s="8"/>
      <c r="X147" s="1" t="s">
        <v>14</v>
      </c>
      <c r="Y147" s="7">
        <f t="shared" si="108"/>
        <v>-0.63791481289205909</v>
      </c>
      <c r="Z147" s="10"/>
      <c r="AA147" s="10"/>
      <c r="AB147" s="8"/>
      <c r="AC147" s="10"/>
      <c r="AD147" s="10"/>
      <c r="AE147" s="4">
        <f>$N$1*AC145*AD145*Q143</f>
        <v>1.3329855346873918E-2</v>
      </c>
      <c r="AF147" s="4">
        <f t="shared" si="111"/>
        <v>-0.65124466823893301</v>
      </c>
    </row>
    <row r="148" spans="1:32" x14ac:dyDescent="0.3">
      <c r="C148" s="8"/>
      <c r="D148" s="1" t="s">
        <v>13</v>
      </c>
      <c r="E148" s="7">
        <f t="shared" si="103"/>
        <v>0.10402974977825527</v>
      </c>
      <c r="F148" s="9"/>
      <c r="G148" s="10"/>
      <c r="H148" s="4">
        <f>$N$1*$J$12*I148*B142</f>
        <v>-3.5032797143667686E-4</v>
      </c>
      <c r="I148" s="5">
        <f>E148*(S140*$T$4+S144*$T$8+S148*$T$12)</f>
        <v>-1.5357464317263942E-3</v>
      </c>
      <c r="J148" s="10"/>
      <c r="K148" s="4">
        <f t="shared" ref="K148:K150" si="112">E148-H148</f>
        <v>0.10438007774969195</v>
      </c>
      <c r="L148" s="2"/>
      <c r="M148" s="8"/>
      <c r="N148" s="1" t="s">
        <v>13</v>
      </c>
      <c r="O148" s="7">
        <f t="shared" si="105"/>
        <v>-1.7712428413805787</v>
      </c>
      <c r="P148" s="11"/>
      <c r="Q148" s="11"/>
      <c r="R148" s="4">
        <f>$N$1*T147*S148*G139</f>
        <v>-9.2981992931014338E-3</v>
      </c>
      <c r="S148" s="5">
        <f>AC141*AD141*O148+AC145*AD145*O148</f>
        <v>-0.11287603140773692</v>
      </c>
      <c r="T148" s="10"/>
      <c r="U148" s="4">
        <f t="shared" si="106"/>
        <v>-1.7619446420874774</v>
      </c>
      <c r="V148" s="2"/>
      <c r="W148" s="8"/>
      <c r="X148" s="1" t="s">
        <v>19</v>
      </c>
      <c r="Y148" s="7">
        <f t="shared" si="108"/>
        <v>-1.0351641386411636</v>
      </c>
      <c r="Z148" s="10"/>
      <c r="AA148" s="10"/>
      <c r="AB148" s="8"/>
      <c r="AC148" s="10"/>
      <c r="AD148" s="10"/>
      <c r="AE148" s="4">
        <f>$N$1*AC145*AD145*Q147</f>
        <v>1.9136981922984318E-2</v>
      </c>
      <c r="AF148" s="4">
        <f t="shared" si="111"/>
        <v>-1.0543011205641479</v>
      </c>
    </row>
    <row r="149" spans="1:32" x14ac:dyDescent="0.3">
      <c r="A149" s="1"/>
      <c r="C149" s="8"/>
      <c r="D149" s="1" t="s">
        <v>14</v>
      </c>
      <c r="E149" s="7">
        <f t="shared" si="103"/>
        <v>9.4342738506114743E-2</v>
      </c>
      <c r="F149" s="9"/>
      <c r="G149" s="10"/>
      <c r="H149" s="4">
        <f t="shared" ref="H149:H150" si="113">$N$1*$J$12*I149*B143</f>
        <v>4.8106940184882547E-4</v>
      </c>
      <c r="I149" s="5">
        <f t="shared" ref="I149:I150" si="114">E149*(S141*$T$4+S145*$T$8+S149*$T$12)</f>
        <v>1.7574022952271018E-3</v>
      </c>
      <c r="J149" s="10"/>
      <c r="K149" s="4">
        <f t="shared" si="112"/>
        <v>9.3861669104265924E-2</v>
      </c>
      <c r="L149" s="2"/>
      <c r="M149" s="8"/>
      <c r="N149" s="1" t="s">
        <v>14</v>
      </c>
      <c r="O149" s="7">
        <f t="shared" si="105"/>
        <v>0.49998320606089802</v>
      </c>
      <c r="P149" s="11"/>
      <c r="Q149" s="11"/>
      <c r="R149" s="4">
        <f>$N$1*T147*S149*G143</f>
        <v>1.4857855343018585E-6</v>
      </c>
      <c r="S149" s="5">
        <f>AC141*AD141*O149+AC145*AD145*O149</f>
        <v>3.1862440740583212E-2</v>
      </c>
      <c r="T149" s="10"/>
      <c r="U149" s="4">
        <f t="shared" si="106"/>
        <v>0.49998172027536369</v>
      </c>
      <c r="V149" s="2"/>
    </row>
    <row r="150" spans="1:32" x14ac:dyDescent="0.3">
      <c r="A150" s="1"/>
      <c r="C150" s="8"/>
      <c r="D150" s="1" t="s">
        <v>19</v>
      </c>
      <c r="E150" s="7">
        <f t="shared" si="103"/>
        <v>0.11087660317821969</v>
      </c>
      <c r="F150" s="9"/>
      <c r="G150" s="10"/>
      <c r="H150" s="4">
        <f t="shared" si="113"/>
        <v>-9.9344345240353423E-4</v>
      </c>
      <c r="I150" s="5">
        <f t="shared" si="114"/>
        <v>-3.1107120868440479E-3</v>
      </c>
      <c r="J150" s="10"/>
      <c r="K150" s="4">
        <f t="shared" si="112"/>
        <v>0.11187004663062322</v>
      </c>
      <c r="L150" s="2"/>
      <c r="M150" s="8"/>
      <c r="N150" s="1" t="s">
        <v>19</v>
      </c>
      <c r="O150" s="7">
        <f t="shared" si="105"/>
        <v>0.55851096042279369</v>
      </c>
      <c r="P150" s="11"/>
      <c r="Q150" s="11"/>
      <c r="R150" s="4">
        <f>$N$1*T147*S150*G147</f>
        <v>2.7074049165482757E-3</v>
      </c>
      <c r="S150" s="5">
        <f>AC141*AD141*O150+AC145*AD145*O150</f>
        <v>3.5592240226704694E-2</v>
      </c>
      <c r="T150" s="10"/>
      <c r="U150" s="4">
        <f t="shared" si="106"/>
        <v>0.55580355550624538</v>
      </c>
      <c r="V150" s="2"/>
    </row>
    <row r="153" spans="1:32" x14ac:dyDescent="0.3">
      <c r="F153" t="s">
        <v>22</v>
      </c>
      <c r="G153" t="s">
        <v>23</v>
      </c>
      <c r="H153" t="s">
        <v>24</v>
      </c>
      <c r="I153" t="s">
        <v>32</v>
      </c>
      <c r="J153" t="s">
        <v>36</v>
      </c>
      <c r="K153" t="s">
        <v>35</v>
      </c>
      <c r="L153" s="2"/>
      <c r="P153" t="s">
        <v>22</v>
      </c>
      <c r="Q153" t="s">
        <v>23</v>
      </c>
      <c r="R153" t="s">
        <v>24</v>
      </c>
      <c r="S153" t="s">
        <v>32</v>
      </c>
      <c r="T153" t="s">
        <v>36</v>
      </c>
      <c r="U153" t="s">
        <v>35</v>
      </c>
      <c r="V153" s="2"/>
    </row>
    <row r="154" spans="1:32" x14ac:dyDescent="0.3">
      <c r="C154" s="8" t="s">
        <v>10</v>
      </c>
      <c r="D154" s="1" t="s">
        <v>20</v>
      </c>
      <c r="E154" s="7">
        <f>K139</f>
        <v>0.29728038798947454</v>
      </c>
      <c r="F154" s="9">
        <f>$B$6*E154+$B$7*E155+$B$8*E156+$B$9*E157</f>
        <v>3.7912495955280838</v>
      </c>
      <c r="G154" s="10">
        <f>1/(1+EXP(-F154))</f>
        <v>0.9779306630814224</v>
      </c>
      <c r="H154" s="4">
        <f>$N$1*$J$4*I154</f>
        <v>1.9637316376254648E-4</v>
      </c>
      <c r="I154" s="5">
        <f>S154*$T$4+S158*$T$8+S162*$T$12</f>
        <v>1.8350504739306051E-2</v>
      </c>
      <c r="J154" s="10">
        <f>G154*(1-G154)</f>
        <v>2.1582281286551906E-2</v>
      </c>
      <c r="K154" s="4">
        <f>E154-H154</f>
        <v>0.29708401482571201</v>
      </c>
      <c r="L154" s="2"/>
      <c r="M154" s="8" t="s">
        <v>11</v>
      </c>
      <c r="N154" s="1" t="s">
        <v>20</v>
      </c>
      <c r="O154" s="7">
        <f>U139</f>
        <v>0.18691791633855181</v>
      </c>
      <c r="P154" s="11">
        <f>O154+G154*O155+G158*O156+G162*O157</f>
        <v>-3.3271742095716732</v>
      </c>
      <c r="Q154" s="11">
        <f>1/(1+EXP(-P154))</f>
        <v>3.46506286756521E-2</v>
      </c>
      <c r="R154" s="4">
        <f>$N$1*T154*S154</f>
        <v>9.5298778319898015E-4</v>
      </c>
      <c r="S154" s="5">
        <f>AC156*AD156+AC160*AD160</f>
        <v>5.6979901255261006E-2</v>
      </c>
      <c r="T154" s="10">
        <f>Q154*(1-Q154)</f>
        <v>3.3449962608034178E-2</v>
      </c>
      <c r="U154" s="4">
        <f>O154-R154</f>
        <v>0.18596492855535285</v>
      </c>
      <c r="V154" s="2"/>
    </row>
    <row r="155" spans="1:32" x14ac:dyDescent="0.3">
      <c r="C155" s="8"/>
      <c r="D155" s="1" t="s">
        <v>13</v>
      </c>
      <c r="E155" s="7">
        <f t="shared" ref="E155:E165" si="115">K140</f>
        <v>0.60607375914020856</v>
      </c>
      <c r="F155" s="9"/>
      <c r="G155" s="10"/>
      <c r="H155" s="4">
        <f>$N$1*$J$4*I155*B157</f>
        <v>-4.258753467241065E-4</v>
      </c>
      <c r="I155" s="5">
        <f>E155*(S155*$T$4+S159*$T$8+S163*$T$12)</f>
        <v>-7.9593641194926398E-3</v>
      </c>
      <c r="J155" s="10"/>
      <c r="K155" s="4">
        <f t="shared" ref="K155:K161" si="116">E155-H155</f>
        <v>0.60649963448693267</v>
      </c>
      <c r="L155" s="2"/>
      <c r="M155" s="8"/>
      <c r="N155" s="1" t="s">
        <v>13</v>
      </c>
      <c r="O155" s="7">
        <f t="shared" ref="O155:O165" si="117">U140</f>
        <v>-1.2834620320940695</v>
      </c>
      <c r="P155" s="11"/>
      <c r="Q155" s="11"/>
      <c r="R155" s="4">
        <f>$N$1*T154*S155*G154</f>
        <v>-1.1961301091520931E-3</v>
      </c>
      <c r="S155" s="5">
        <f>AC156*AD156*O155+AC160*AD160*O155</f>
        <v>-7.3131539853596716E-2</v>
      </c>
      <c r="T155" s="10"/>
      <c r="U155" s="4">
        <f t="shared" ref="U155:U165" si="118">O155-R155</f>
        <v>-1.2822659019849174</v>
      </c>
      <c r="V155" s="2"/>
      <c r="Z155" t="s">
        <v>22</v>
      </c>
      <c r="AA155" t="s">
        <v>23</v>
      </c>
      <c r="AB155" t="s">
        <v>31</v>
      </c>
      <c r="AC155" t="s">
        <v>32</v>
      </c>
      <c r="AD155" t="s">
        <v>33</v>
      </c>
      <c r="AE155" t="s">
        <v>24</v>
      </c>
      <c r="AF155" t="s">
        <v>35</v>
      </c>
    </row>
    <row r="156" spans="1:32" x14ac:dyDescent="0.3">
      <c r="A156" t="s">
        <v>29</v>
      </c>
      <c r="B156" s="6">
        <v>1</v>
      </c>
      <c r="C156" s="8"/>
      <c r="D156" s="1" t="s">
        <v>14</v>
      </c>
      <c r="E156" s="7">
        <f t="shared" si="115"/>
        <v>0.19705746671993726</v>
      </c>
      <c r="F156" s="9"/>
      <c r="G156" s="10"/>
      <c r="H156" s="4">
        <f t="shared" ref="H156:H157" si="119">$N$1*$J$4*I156*B158</f>
        <v>2.1073564208177369E-4</v>
      </c>
      <c r="I156" s="5">
        <f>E156*(S156*$T$4+S160*$T$8+S164*$T$12)</f>
        <v>3.2821061397153512E-3</v>
      </c>
      <c r="J156" s="10"/>
      <c r="K156" s="4">
        <f t="shared" si="116"/>
        <v>0.1968467310778555</v>
      </c>
      <c r="L156" s="2"/>
      <c r="M156" s="8"/>
      <c r="N156" s="1" t="s">
        <v>14</v>
      </c>
      <c r="O156" s="7">
        <f t="shared" si="117"/>
        <v>0.1299990592268396</v>
      </c>
      <c r="P156" s="11"/>
      <c r="Q156" s="11"/>
      <c r="R156" s="4">
        <f>$N$1*T154*S156*G158</f>
        <v>6.8592994990883046E-8</v>
      </c>
      <c r="S156" s="5">
        <f>AC156*AD156*O156+AC160*AD160*O156</f>
        <v>7.4073335580221496E-3</v>
      </c>
      <c r="T156" s="10"/>
      <c r="U156" s="4">
        <f t="shared" si="118"/>
        <v>0.12999899063384462</v>
      </c>
      <c r="V156" s="2"/>
      <c r="W156" s="8" t="s">
        <v>27</v>
      </c>
      <c r="X156" s="1" t="s">
        <v>20</v>
      </c>
      <c r="Y156" s="7">
        <f>AF141</f>
        <v>0.94861298514398418</v>
      </c>
      <c r="Z156" s="10">
        <f>Y156+Q154*Y157+Q158*Y158+Q162*Y159</f>
        <v>0.99198949377668399</v>
      </c>
      <c r="AA156" s="10">
        <f>1/(1+EXP(-Z156))</f>
        <v>0.72948070547322652</v>
      </c>
      <c r="AB156" s="8">
        <f>$Q$1</f>
        <v>1</v>
      </c>
      <c r="AC156" s="10">
        <f>2*(AA156-AB156)</f>
        <v>-0.54103858905354696</v>
      </c>
      <c r="AD156" s="10">
        <f>AA156*(1-AA156)</f>
        <v>0.19733860581551027</v>
      </c>
      <c r="AE156" s="4">
        <f>$N$1*AC156*AD156</f>
        <v>-5.338390042810888E-2</v>
      </c>
      <c r="AF156" s="4">
        <f>Y156-AE156</f>
        <v>1.0019968855720931</v>
      </c>
    </row>
    <row r="157" spans="1:32" x14ac:dyDescent="0.3">
      <c r="A157" t="s">
        <v>1</v>
      </c>
      <c r="B157" s="6">
        <v>5</v>
      </c>
      <c r="C157" s="8"/>
      <c r="D157" s="1" t="s">
        <v>19</v>
      </c>
      <c r="E157" s="7">
        <f t="shared" si="115"/>
        <v>-0.10267776978315099</v>
      </c>
      <c r="F157" s="9"/>
      <c r="G157" s="10"/>
      <c r="H157" s="4">
        <f t="shared" si="119"/>
        <v>1.9238230306277594E-4</v>
      </c>
      <c r="I157" s="5">
        <f>E157*(S157*$T$4+S161*$T$8+S165*$T$12)</f>
        <v>2.5682243340547869E-3</v>
      </c>
      <c r="J157" s="10"/>
      <c r="K157" s="4">
        <f t="shared" si="116"/>
        <v>-0.10287015208621376</v>
      </c>
      <c r="L157" s="2"/>
      <c r="M157" s="8"/>
      <c r="N157" s="1" t="s">
        <v>19</v>
      </c>
      <c r="O157" s="7">
        <f t="shared" si="117"/>
        <v>-2.5003471417437875</v>
      </c>
      <c r="P157" s="11"/>
      <c r="Q157" s="11"/>
      <c r="R157" s="4">
        <f>$N$1*T154*S157*G162</f>
        <v>-2.1528253488710745E-3</v>
      </c>
      <c r="S157" s="5">
        <f>AC156*AD156*O157+AC160*AD160*O157</f>
        <v>-0.1424695332404351</v>
      </c>
      <c r="T157" s="10"/>
      <c r="U157" s="4">
        <f t="shared" si="118"/>
        <v>-2.4981943163949163</v>
      </c>
      <c r="V157" s="2"/>
      <c r="W157" s="8"/>
      <c r="X157" s="1" t="s">
        <v>13</v>
      </c>
      <c r="Y157" s="7">
        <f t="shared" ref="Y157:Y163" si="120">AF142</f>
        <v>-0.27089710368274317</v>
      </c>
      <c r="Z157" s="10"/>
      <c r="AA157" s="10"/>
      <c r="AB157" s="8"/>
      <c r="AC157" s="10"/>
      <c r="AD157" s="10"/>
      <c r="AE157" s="4">
        <f>$N$1*AC156*AD156*Q154</f>
        <v>-1.8497857109923859E-3</v>
      </c>
      <c r="AF157" s="4">
        <f t="shared" ref="AF157:AF159" si="121">Y157-AE157</f>
        <v>-0.2690473179717508</v>
      </c>
    </row>
    <row r="158" spans="1:32" x14ac:dyDescent="0.3">
      <c r="A158" t="s">
        <v>9</v>
      </c>
      <c r="B158" s="6">
        <v>6</v>
      </c>
      <c r="C158" s="8" t="s">
        <v>12</v>
      </c>
      <c r="D158" s="1" t="s">
        <v>20</v>
      </c>
      <c r="E158" s="7">
        <f t="shared" si="115"/>
        <v>-0.30007020272134544</v>
      </c>
      <c r="F158" s="9">
        <f>$B$6*E158+$B$7*E159+$B$8*E160+$B$9*E161</f>
        <v>-7.4983850573919923</v>
      </c>
      <c r="G158" s="10">
        <f>1/(1+EXP(-F158))</f>
        <v>5.5367156925452399E-4</v>
      </c>
      <c r="H158" s="4">
        <f>$N$1*$J$8*I158</f>
        <v>5.0690798694799856E-6</v>
      </c>
      <c r="I158" s="5">
        <f>S154*$T$4+S158*$T$8+S162*$T$12</f>
        <v>1.8350504739306051E-2</v>
      </c>
      <c r="J158" s="10">
        <f>G158*(1-G158)</f>
        <v>5.5336501704792318E-4</v>
      </c>
      <c r="K158" s="4">
        <f t="shared" si="116"/>
        <v>-0.3000752718012149</v>
      </c>
      <c r="L158" s="2"/>
      <c r="M158" s="8" t="s">
        <v>25</v>
      </c>
      <c r="N158" s="1" t="s">
        <v>20</v>
      </c>
      <c r="O158" s="7">
        <f t="shared" si="117"/>
        <v>0.73449909810722502</v>
      </c>
      <c r="P158" s="11">
        <f>O158+G154*O159+G158*O160+G162*O161</f>
        <v>-1.7358516427304325</v>
      </c>
      <c r="Q158" s="11">
        <f>1/(1+EXP(-P158))</f>
        <v>0.14984061989618472</v>
      </c>
      <c r="R158" s="4">
        <f>$N$1*T158*$S$8</f>
        <v>3.6243130780533399E-3</v>
      </c>
      <c r="S158" s="5">
        <f>AC156*AD156+AC160*AD160</f>
        <v>5.6979901255261006E-2</v>
      </c>
      <c r="T158" s="10">
        <f>Q158*(1-Q158)</f>
        <v>0.1273884085253118</v>
      </c>
      <c r="U158" s="4">
        <f t="shared" si="118"/>
        <v>0.73087478502917169</v>
      </c>
      <c r="V158" s="2"/>
      <c r="W158" s="8"/>
      <c r="X158" s="1" t="s">
        <v>14</v>
      </c>
      <c r="Y158" s="7">
        <f t="shared" si="120"/>
        <v>0.52359128908006558</v>
      </c>
      <c r="Z158" s="10"/>
      <c r="AA158" s="10"/>
      <c r="AB158" s="8"/>
      <c r="AC158" s="10"/>
      <c r="AD158" s="10"/>
      <c r="AE158" s="4">
        <f>$N$1*AC156*AD156*Q158</f>
        <v>-7.9990767326240352E-3</v>
      </c>
      <c r="AF158" s="4">
        <f t="shared" si="121"/>
        <v>0.53159036581268959</v>
      </c>
    </row>
    <row r="159" spans="1:32" x14ac:dyDescent="0.3">
      <c r="A159" t="s">
        <v>18</v>
      </c>
      <c r="B159" s="6">
        <v>7</v>
      </c>
      <c r="C159" s="8"/>
      <c r="D159" s="1" t="s">
        <v>13</v>
      </c>
      <c r="E159" s="7">
        <f t="shared" si="115"/>
        <v>-0.10002601589754909</v>
      </c>
      <c r="F159" s="9"/>
      <c r="G159" s="10"/>
      <c r="H159" s="4">
        <f>$N$1*$J$8*I159*B157</f>
        <v>1.8143329469052927E-6</v>
      </c>
      <c r="I159" s="5">
        <f>E159*(S155*$T$4+S159*$T$8+S163*$T$12)</f>
        <v>1.3136082365291341E-3</v>
      </c>
      <c r="J159" s="10"/>
      <c r="K159" s="4">
        <f t="shared" si="116"/>
        <v>-0.100027830230496</v>
      </c>
      <c r="L159" s="2"/>
      <c r="M159" s="8"/>
      <c r="N159" s="1" t="s">
        <v>13</v>
      </c>
      <c r="O159" s="7">
        <f t="shared" si="117"/>
        <v>0.85759306119941414</v>
      </c>
      <c r="P159" s="11"/>
      <c r="Q159" s="11"/>
      <c r="R159" s="4">
        <f>$N$1*T158*S159*G154</f>
        <v>3.0437636818716422E-3</v>
      </c>
      <c r="S159" s="5">
        <f>AC156*AD156*O159+AC160*AD160*O159</f>
        <v>4.8865567944339633E-2</v>
      </c>
      <c r="T159" s="10"/>
      <c r="U159" s="4">
        <f t="shared" si="118"/>
        <v>0.85454929751754249</v>
      </c>
      <c r="V159" s="2"/>
      <c r="W159" s="8"/>
      <c r="X159" s="1" t="s">
        <v>19</v>
      </c>
      <c r="Y159" s="7">
        <f t="shared" si="120"/>
        <v>-0.11965413588755643</v>
      </c>
      <c r="Z159" s="10"/>
      <c r="AA159" s="10"/>
      <c r="AB159" s="8"/>
      <c r="AC159" s="10"/>
      <c r="AD159" s="10"/>
      <c r="AE159" s="4">
        <f>$N$1*AC156*AD156*Q162</f>
        <v>-1.1462521361277943E-2</v>
      </c>
      <c r="AF159" s="4">
        <f t="shared" si="121"/>
        <v>-0.10819161452627848</v>
      </c>
    </row>
    <row r="160" spans="1:32" x14ac:dyDescent="0.3">
      <c r="C160" s="8"/>
      <c r="D160" s="1" t="s">
        <v>14</v>
      </c>
      <c r="E160" s="7">
        <f t="shared" si="115"/>
        <v>-0.99961774823929661</v>
      </c>
      <c r="F160" s="9"/>
      <c r="G160" s="10"/>
      <c r="H160" s="4">
        <f t="shared" ref="H160:H161" si="122">$N$1*$J$8*I160*B158</f>
        <v>-2.7594724013025636E-5</v>
      </c>
      <c r="I160" s="5">
        <f>E160*(S156*$T$4+S160*$T$8+S164*$T$12)</f>
        <v>-1.6649212046998724E-2</v>
      </c>
      <c r="J160" s="10"/>
      <c r="K160" s="4">
        <f t="shared" si="116"/>
        <v>-0.99959015351528357</v>
      </c>
      <c r="L160" s="2"/>
      <c r="M160" s="8"/>
      <c r="N160" s="1" t="s">
        <v>14</v>
      </c>
      <c r="O160" s="7">
        <f t="shared" si="117"/>
        <v>1.6699545235948079</v>
      </c>
      <c r="P160" s="11"/>
      <c r="Q160" s="11"/>
      <c r="R160" s="4">
        <f>$N$1*T158*S160*G158</f>
        <v>3.3556640591530683E-6</v>
      </c>
      <c r="S160" s="5">
        <f>AC156*AD156*O160+AC160*AD160*O160</f>
        <v>9.5153843855208586E-2</v>
      </c>
      <c r="T160" s="10"/>
      <c r="U160" s="4">
        <f t="shared" si="118"/>
        <v>1.6699511679307488</v>
      </c>
      <c r="V160" s="2"/>
      <c r="W160" s="8" t="s">
        <v>28</v>
      </c>
      <c r="X160" s="1" t="s">
        <v>20</v>
      </c>
      <c r="Y160" s="7">
        <f t="shared" si="120"/>
        <v>-0.24317612412701184</v>
      </c>
      <c r="Z160" s="10">
        <f>Y160+Q154*Y161+Q158*Y162+Q162*Y163</f>
        <v>-0.58940541932622759</v>
      </c>
      <c r="AA160" s="10">
        <f>1/(1+EXP(-Z160))</f>
        <v>0.35677129034759664</v>
      </c>
      <c r="AB160" s="8">
        <f>$S$1</f>
        <v>0</v>
      </c>
      <c r="AC160" s="10">
        <f>2*(AA160-AB160)</f>
        <v>0.71354258069519327</v>
      </c>
      <c r="AD160" s="10">
        <f>AA160*(1-AA160)</f>
        <v>0.22948553673130756</v>
      </c>
      <c r="AE160" s="4">
        <f>$N$1*AC160*AD160</f>
        <v>8.1873851055739383E-2</v>
      </c>
      <c r="AF160" s="4">
        <f>Y160-AE160</f>
        <v>-0.32504997518275125</v>
      </c>
    </row>
    <row r="161" spans="1:32" x14ac:dyDescent="0.3">
      <c r="C161" s="8"/>
      <c r="D161" s="1" t="s">
        <v>19</v>
      </c>
      <c r="E161" s="7">
        <f t="shared" si="115"/>
        <v>-0.10006832653530302</v>
      </c>
      <c r="F161" s="9"/>
      <c r="G161" s="10"/>
      <c r="H161" s="4">
        <f t="shared" si="122"/>
        <v>4.8398547326469313E-6</v>
      </c>
      <c r="I161" s="5">
        <f>E161*(S157*$T$4+S161*$T$8+S165*$T$12)</f>
        <v>2.5029557207842464E-3</v>
      </c>
      <c r="J161" s="10"/>
      <c r="K161" s="4">
        <f t="shared" si="116"/>
        <v>-0.10007316639003568</v>
      </c>
      <c r="L161" s="2"/>
      <c r="M161" s="8"/>
      <c r="N161" s="1" t="s">
        <v>19</v>
      </c>
      <c r="O161" s="7">
        <f t="shared" si="117"/>
        <v>-3.6635254621787494</v>
      </c>
      <c r="P161" s="11"/>
      <c r="Q161" s="11"/>
      <c r="R161" s="4">
        <f>$N$1*T158*S161*G162</f>
        <v>-1.2012737275423239E-2</v>
      </c>
      <c r="S161" s="5">
        <f>AC156*AD156*O161+AC160*AD160*O161</f>
        <v>-0.20874731908107957</v>
      </c>
      <c r="T161" s="10"/>
      <c r="U161" s="4">
        <f t="shared" si="118"/>
        <v>-3.6515127249033261</v>
      </c>
      <c r="V161" s="2"/>
      <c r="W161" s="8"/>
      <c r="X161" s="1" t="s">
        <v>13</v>
      </c>
      <c r="Y161" s="7">
        <f t="shared" si="120"/>
        <v>-0.64265013212268995</v>
      </c>
      <c r="Z161" s="10"/>
      <c r="AA161" s="10"/>
      <c r="AB161" s="8"/>
      <c r="AC161" s="10"/>
      <c r="AD161" s="10"/>
      <c r="AE161" s="4">
        <f>$N$1*AC160*AD160*Q154</f>
        <v>2.8369804111780719E-3</v>
      </c>
      <c r="AF161" s="4">
        <f t="shared" ref="AF161:AF163" si="123">Y161-AE161</f>
        <v>-0.64548711253386803</v>
      </c>
    </row>
    <row r="162" spans="1:32" x14ac:dyDescent="0.3">
      <c r="C162" s="8" t="s">
        <v>21</v>
      </c>
      <c r="D162" s="1" t="s">
        <v>20</v>
      </c>
      <c r="E162" s="7">
        <f t="shared" si="115"/>
        <v>0.36840533720474528</v>
      </c>
      <c r="F162" s="9">
        <f>$B$6*E162+$B$7*E163+$B$8*E164+$B$9*E165</f>
        <v>2.2365660669931628</v>
      </c>
      <c r="G162" s="10">
        <f>1/(1+EXP(-F162))</f>
        <v>0.90348543563926031</v>
      </c>
      <c r="H162" s="4">
        <f>$N$1*$J$12*I162</f>
        <v>8.3720788371729549E-4</v>
      </c>
      <c r="I162" s="5">
        <f>S154*$T$4+S158*$T$8+S162*$T$12</f>
        <v>1.8350504739306051E-2</v>
      </c>
      <c r="J162" s="10">
        <f>G162*(1-G162)</f>
        <v>8.7199503226996322E-2</v>
      </c>
      <c r="K162" s="4">
        <f>E162-H162</f>
        <v>0.367568129321028</v>
      </c>
      <c r="L162" s="2"/>
      <c r="M162" s="8" t="s">
        <v>26</v>
      </c>
      <c r="N162" s="1" t="s">
        <v>20</v>
      </c>
      <c r="O162" s="7">
        <f t="shared" si="117"/>
        <v>-7.6090786888830308E-2</v>
      </c>
      <c r="P162" s="11">
        <f>O162+G154*O163+G158*O164+G162*O165</f>
        <v>-1.2967132358981233</v>
      </c>
      <c r="Q162" s="11">
        <f>1/(1+EXP(-P162))</f>
        <v>0.21471869363899909</v>
      </c>
      <c r="R162" s="4">
        <f>$N$1*T162*S162</f>
        <v>4.8038209522038109E-3</v>
      </c>
      <c r="S162" s="5">
        <f>AC156*AD156+AC160*AD160</f>
        <v>5.6979901255261006E-2</v>
      </c>
      <c r="T162" s="10">
        <f>Q162*(1-Q162)</f>
        <v>0.16861457624096074</v>
      </c>
      <c r="U162" s="4">
        <f t="shared" si="118"/>
        <v>-8.0894607841034125E-2</v>
      </c>
      <c r="V162" s="2"/>
      <c r="W162" s="8"/>
      <c r="X162" s="1" t="s">
        <v>14</v>
      </c>
      <c r="Y162" s="7">
        <f t="shared" si="120"/>
        <v>-0.65124466823893301</v>
      </c>
      <c r="Z162" s="10"/>
      <c r="AA162" s="10"/>
      <c r="AB162" s="8"/>
      <c r="AC162" s="10"/>
      <c r="AD162" s="10"/>
      <c r="AE162" s="4">
        <f>$N$1*AC160*AD160*Q158</f>
        <v>1.2268028595479886E-2</v>
      </c>
      <c r="AF162" s="4">
        <f t="shared" si="123"/>
        <v>-0.66351269683441294</v>
      </c>
    </row>
    <row r="163" spans="1:32" x14ac:dyDescent="0.3">
      <c r="C163" s="8"/>
      <c r="D163" s="1" t="s">
        <v>13</v>
      </c>
      <c r="E163" s="7">
        <f t="shared" si="115"/>
        <v>0.10438007774969195</v>
      </c>
      <c r="F163" s="9"/>
      <c r="G163" s="10"/>
      <c r="H163" s="4">
        <f>$N$1*$J$12*I163*B157</f>
        <v>-3.1269850678720967E-4</v>
      </c>
      <c r="I163" s="5">
        <f>E163*(S155*$T$4+S159*$T$8+S163*$T$12)</f>
        <v>-1.3707886756379991E-3</v>
      </c>
      <c r="J163" s="10"/>
      <c r="K163" s="4">
        <f t="shared" ref="K163:K165" si="124">E163-H163</f>
        <v>0.10469277625647916</v>
      </c>
      <c r="L163" s="2"/>
      <c r="M163" s="8"/>
      <c r="N163" s="1" t="s">
        <v>13</v>
      </c>
      <c r="O163" s="7">
        <f t="shared" si="117"/>
        <v>-1.7619446420874774</v>
      </c>
      <c r="P163" s="11"/>
      <c r="Q163" s="11"/>
      <c r="R163" s="4">
        <f>$N$1*T162*S163*G154</f>
        <v>-8.2772702510449728E-3</v>
      </c>
      <c r="S163" s="5">
        <f>AC156*AD156*O163+AC160*AD160*O163</f>
        <v>-0.10039543172338064</v>
      </c>
      <c r="T163" s="10"/>
      <c r="U163" s="4">
        <f t="shared" si="118"/>
        <v>-1.7536673718364324</v>
      </c>
      <c r="V163" s="2"/>
      <c r="W163" s="8"/>
      <c r="X163" s="1" t="s">
        <v>19</v>
      </c>
      <c r="Y163" s="7">
        <f t="shared" si="120"/>
        <v>-1.0543011205641479</v>
      </c>
      <c r="Z163" s="10"/>
      <c r="AA163" s="10"/>
      <c r="AB163" s="8"/>
      <c r="AC163" s="10"/>
      <c r="AD163" s="10"/>
      <c r="AE163" s="4">
        <f>$N$1*AC160*AD160*Q162</f>
        <v>1.7579846341882348E-2</v>
      </c>
      <c r="AF163" s="4">
        <f t="shared" si="123"/>
        <v>-1.0718809669060303</v>
      </c>
    </row>
    <row r="164" spans="1:32" x14ac:dyDescent="0.3">
      <c r="A164" s="1"/>
      <c r="C164" s="8"/>
      <c r="D164" s="1" t="s">
        <v>14</v>
      </c>
      <c r="E164" s="7">
        <f t="shared" si="115"/>
        <v>9.3861669104265924E-2</v>
      </c>
      <c r="F164" s="9"/>
      <c r="G164" s="10"/>
      <c r="H164" s="4">
        <f t="shared" ref="H164:H165" si="125">$N$1*$J$12*I164*B158</f>
        <v>4.2794163777716315E-4</v>
      </c>
      <c r="I164" s="5">
        <f t="shared" ref="I164:I165" si="126">E164*(S156*$T$4+S160*$T$8+S164*$T$12)</f>
        <v>1.5633204139829408E-3</v>
      </c>
      <c r="J164" s="10"/>
      <c r="K164" s="4">
        <f t="shared" si="124"/>
        <v>9.3433727466488758E-2</v>
      </c>
      <c r="L164" s="2"/>
      <c r="M164" s="8"/>
      <c r="N164" s="1" t="s">
        <v>14</v>
      </c>
      <c r="O164" s="7">
        <f t="shared" si="117"/>
        <v>0.49998172027536369</v>
      </c>
      <c r="P164" s="11"/>
      <c r="Q164" s="11"/>
      <c r="R164" s="4">
        <f>$N$1*T162*S164*G158</f>
        <v>1.3298209232141441E-6</v>
      </c>
      <c r="S164" s="5">
        <f>AC156*AD156*O164+AC160*AD160*O164</f>
        <v>2.848890905072575E-2</v>
      </c>
      <c r="T164" s="10"/>
      <c r="U164" s="4">
        <f t="shared" si="118"/>
        <v>0.49998039045444048</v>
      </c>
      <c r="V164" s="2"/>
    </row>
    <row r="165" spans="1:32" x14ac:dyDescent="0.3">
      <c r="A165" s="1"/>
      <c r="C165" s="8"/>
      <c r="D165" s="1" t="s">
        <v>19</v>
      </c>
      <c r="E165" s="7">
        <f t="shared" si="115"/>
        <v>0.11187004663062322</v>
      </c>
      <c r="F165" s="9"/>
      <c r="G165" s="10"/>
      <c r="H165" s="4">
        <f t="shared" si="125"/>
        <v>-8.9362165374922732E-4</v>
      </c>
      <c r="I165" s="5">
        <f t="shared" si="126"/>
        <v>-2.7981458558691474E-3</v>
      </c>
      <c r="J165" s="10"/>
      <c r="K165" s="4">
        <f t="shared" si="124"/>
        <v>0.11276366828437245</v>
      </c>
      <c r="L165" s="2"/>
      <c r="M165" s="8"/>
      <c r="N165" s="1" t="s">
        <v>19</v>
      </c>
      <c r="O165" s="7">
        <f t="shared" si="117"/>
        <v>0.55580355550624538</v>
      </c>
      <c r="P165" s="11"/>
      <c r="Q165" s="11"/>
      <c r="R165" s="4">
        <f>$N$1*T162*S165*G162</f>
        <v>2.4122887348405906E-3</v>
      </c>
      <c r="S165" s="5">
        <f>AC156*AD156*O165+AC160*AD160*O165</f>
        <v>3.1669631710068841E-2</v>
      </c>
      <c r="T165" s="10"/>
      <c r="U165" s="4">
        <f t="shared" si="118"/>
        <v>0.55339126677140482</v>
      </c>
      <c r="V165" s="2"/>
    </row>
    <row r="168" spans="1:32" x14ac:dyDescent="0.3">
      <c r="F168" t="s">
        <v>22</v>
      </c>
      <c r="G168" t="s">
        <v>23</v>
      </c>
      <c r="H168" t="s">
        <v>24</v>
      </c>
      <c r="I168" t="s">
        <v>32</v>
      </c>
      <c r="J168" t="s">
        <v>36</v>
      </c>
      <c r="K168" t="s">
        <v>35</v>
      </c>
      <c r="L168" s="2"/>
      <c r="P168" t="s">
        <v>22</v>
      </c>
      <c r="Q168" t="s">
        <v>23</v>
      </c>
      <c r="R168" t="s">
        <v>24</v>
      </c>
      <c r="S168" t="s">
        <v>32</v>
      </c>
      <c r="T168" t="s">
        <v>36</v>
      </c>
      <c r="U168" t="s">
        <v>35</v>
      </c>
      <c r="V168" s="2"/>
    </row>
    <row r="169" spans="1:32" x14ac:dyDescent="0.3">
      <c r="C169" s="8" t="s">
        <v>10</v>
      </c>
      <c r="D169" s="1" t="s">
        <v>20</v>
      </c>
      <c r="E169" s="7">
        <f>K154</f>
        <v>0.29708401482571201</v>
      </c>
      <c r="F169" s="9">
        <f>$B$6*E169+$B$7*E170+$B$8*E171+$B$9*E172</f>
        <v>3.7905715091240118</v>
      </c>
      <c r="G169" s="10">
        <f>1/(1+EXP(-F169))</f>
        <v>0.97791602368616382</v>
      </c>
      <c r="H169" s="4">
        <f>$N$1*$J$4*I169</f>
        <v>1.751596348379766E-4</v>
      </c>
      <c r="I169" s="5">
        <f>S169*$T$4+S173*$T$8+S177*$T$12</f>
        <v>1.6368161757153766E-2</v>
      </c>
      <c r="J169" s="10">
        <f>G169*(1-G169)</f>
        <v>2.1596274304006107E-2</v>
      </c>
      <c r="K169" s="4">
        <f>E169-H169</f>
        <v>0.29690885519087401</v>
      </c>
      <c r="L169" s="2"/>
      <c r="M169" s="8" t="s">
        <v>11</v>
      </c>
      <c r="N169" s="1" t="s">
        <v>20</v>
      </c>
      <c r="O169" s="7">
        <f>U154</f>
        <v>0.18596492855535285</v>
      </c>
      <c r="P169" s="11">
        <f>O169+G169*O170+G173*O171+G177*O172</f>
        <v>-3.3259534762211516</v>
      </c>
      <c r="Q169" s="11">
        <f>1/(1+EXP(-P169))</f>
        <v>3.4691485364864924E-2</v>
      </c>
      <c r="R169" s="4">
        <f>$N$1*T169*S169</f>
        <v>8.5100600140242263E-4</v>
      </c>
      <c r="S169" s="5">
        <f>AC171*AD171+AC175*AD175</f>
        <v>5.0824555177223465E-2</v>
      </c>
      <c r="T169" s="10">
        <f>Q169*(1-Q169)</f>
        <v>3.3487986208044287E-2</v>
      </c>
      <c r="U169" s="4">
        <f>O169-R169</f>
        <v>0.18511392255395043</v>
      </c>
      <c r="V169" s="2"/>
    </row>
    <row r="170" spans="1:32" x14ac:dyDescent="0.3">
      <c r="C170" s="8"/>
      <c r="D170" s="1" t="s">
        <v>13</v>
      </c>
      <c r="E170" s="7">
        <f t="shared" ref="E170:E180" si="127">K155</f>
        <v>0.60649963448693267</v>
      </c>
      <c r="F170" s="9"/>
      <c r="G170" s="10"/>
      <c r="H170" s="4">
        <f>$N$1*$J$4*I170*B172</f>
        <v>-3.7841375432205303E-4</v>
      </c>
      <c r="I170" s="5">
        <f>E170*(S170*$T$4+S174*$T$8+S178*$T$12)</f>
        <v>-7.0723343852647632E-3</v>
      </c>
      <c r="J170" s="10"/>
      <c r="K170" s="4">
        <f t="shared" ref="K170:K176" si="128">E170-H170</f>
        <v>0.60687804824125469</v>
      </c>
      <c r="L170" s="2"/>
      <c r="M170" s="8"/>
      <c r="N170" s="1" t="s">
        <v>13</v>
      </c>
      <c r="O170" s="7">
        <f t="shared" ref="O170:O180" si="129">U155</f>
        <v>-1.2822659019849174</v>
      </c>
      <c r="P170" s="11"/>
      <c r="Q170" s="11"/>
      <c r="R170" s="4">
        <f>$N$1*T169*S170*G169</f>
        <v>-1.0671175901718025E-3</v>
      </c>
      <c r="S170" s="5">
        <f>AC171*AD171*O170+AC175*AD175*O170</f>
        <v>-6.5170594087304662E-2</v>
      </c>
      <c r="T170" s="10"/>
      <c r="U170" s="4">
        <f t="shared" ref="U170:U180" si="130">O170-R170</f>
        <v>-1.2811987843947457</v>
      </c>
      <c r="V170" s="2"/>
      <c r="Z170" t="s">
        <v>22</v>
      </c>
      <c r="AA170" t="s">
        <v>23</v>
      </c>
      <c r="AB170" t="s">
        <v>31</v>
      </c>
      <c r="AC170" t="s">
        <v>32</v>
      </c>
      <c r="AD170" t="s">
        <v>33</v>
      </c>
      <c r="AE170" t="s">
        <v>24</v>
      </c>
      <c r="AF170" t="s">
        <v>35</v>
      </c>
    </row>
    <row r="171" spans="1:32" x14ac:dyDescent="0.3">
      <c r="A171" t="s">
        <v>29</v>
      </c>
      <c r="B171" s="6">
        <v>1</v>
      </c>
      <c r="C171" s="8"/>
      <c r="D171" s="1" t="s">
        <v>14</v>
      </c>
      <c r="E171" s="7">
        <f t="shared" si="127"/>
        <v>0.1968467310778555</v>
      </c>
      <c r="F171" s="9"/>
      <c r="G171" s="10"/>
      <c r="H171" s="4">
        <f t="shared" ref="H171:H172" si="131">$N$1*$J$4*I171*B173</f>
        <v>1.8776915714961733E-4</v>
      </c>
      <c r="I171" s="5">
        <f>E171*(S171*$T$4+S175*$T$8+S179*$T$12)</f>
        <v>2.924414197057352E-3</v>
      </c>
      <c r="J171" s="10"/>
      <c r="K171" s="4">
        <f t="shared" si="128"/>
        <v>0.19665896192070587</v>
      </c>
      <c r="L171" s="2"/>
      <c r="M171" s="8"/>
      <c r="N171" s="1" t="s">
        <v>14</v>
      </c>
      <c r="O171" s="7">
        <f t="shared" si="129"/>
        <v>0.12999899063384462</v>
      </c>
      <c r="P171" s="11"/>
      <c r="Q171" s="11"/>
      <c r="R171" s="4">
        <f>$N$1*T169*S171*G173</f>
        <v>6.1259838679738503E-8</v>
      </c>
      <c r="S171" s="5">
        <f>AC171*AD171*O171+AC175*AD175*O171</f>
        <v>6.6071408724531922E-3</v>
      </c>
      <c r="T171" s="10"/>
      <c r="U171" s="4">
        <f t="shared" si="130"/>
        <v>0.12999892937400595</v>
      </c>
      <c r="V171" s="2"/>
      <c r="W171" s="8" t="s">
        <v>27</v>
      </c>
      <c r="X171" s="1" t="s">
        <v>20</v>
      </c>
      <c r="Y171" s="7">
        <f>AF156</f>
        <v>1.0019968855720931</v>
      </c>
      <c r="Z171" s="10">
        <f>Y171+Q169*Y172+Q173*Y173+Q177*Y174</f>
        <v>1.0492539848072868</v>
      </c>
      <c r="AA171" s="10">
        <f>1/(1+EXP(-Z171))</f>
        <v>0.74063161805882638</v>
      </c>
      <c r="AB171" s="8">
        <f>$Q$1</f>
        <v>1</v>
      </c>
      <c r="AC171" s="10">
        <f>2*(AA171-AB171)</f>
        <v>-0.51873676388234724</v>
      </c>
      <c r="AD171" s="10">
        <f>AA171*(1-AA171)</f>
        <v>0.1920964243903911</v>
      </c>
      <c r="AE171" s="4">
        <f>$N$1*AC171*AD171</f>
        <v>-4.982373877082074E-2</v>
      </c>
      <c r="AF171" s="4">
        <f>Y171-AE171</f>
        <v>1.0518206243429138</v>
      </c>
    </row>
    <row r="172" spans="1:32" x14ac:dyDescent="0.3">
      <c r="A172" t="s">
        <v>1</v>
      </c>
      <c r="B172" s="6">
        <v>5</v>
      </c>
      <c r="C172" s="8"/>
      <c r="D172" s="1" t="s">
        <v>19</v>
      </c>
      <c r="E172" s="7">
        <f t="shared" si="127"/>
        <v>-0.10287015208621376</v>
      </c>
      <c r="F172" s="9"/>
      <c r="G172" s="10"/>
      <c r="H172" s="4">
        <f t="shared" si="131"/>
        <v>1.7147407816805004E-4</v>
      </c>
      <c r="I172" s="5">
        <f>E172*(S172*$T$4+S176*$T$8+S180*$T$12)</f>
        <v>2.2891081622362004E-3</v>
      </c>
      <c r="J172" s="10"/>
      <c r="K172" s="4">
        <f t="shared" si="128"/>
        <v>-0.10304162616438181</v>
      </c>
      <c r="L172" s="2"/>
      <c r="M172" s="8"/>
      <c r="N172" s="1" t="s">
        <v>19</v>
      </c>
      <c r="O172" s="7">
        <f t="shared" si="129"/>
        <v>-2.4981943163949163</v>
      </c>
      <c r="P172" s="11"/>
      <c r="Q172" s="11"/>
      <c r="R172" s="4">
        <f>$N$1*T169*S172*G177</f>
        <v>-1.9216073085673053E-3</v>
      </c>
      <c r="S172" s="5">
        <f>AC171*AD171*O172+AC175*AD175*O172</f>
        <v>-0.12696961487703948</v>
      </c>
      <c r="T172" s="10"/>
      <c r="U172" s="4">
        <f t="shared" si="130"/>
        <v>-2.496272709086349</v>
      </c>
      <c r="V172" s="2"/>
      <c r="W172" s="8"/>
      <c r="X172" s="1" t="s">
        <v>13</v>
      </c>
      <c r="Y172" s="7">
        <f t="shared" ref="Y172:Y178" si="132">AF157</f>
        <v>-0.2690473179717508</v>
      </c>
      <c r="Z172" s="10"/>
      <c r="AA172" s="10"/>
      <c r="AB172" s="8"/>
      <c r="AC172" s="10"/>
      <c r="AD172" s="10"/>
      <c r="AE172" s="4">
        <f>$N$1*AC171*AD171*Q169</f>
        <v>-1.7284595043907808E-3</v>
      </c>
      <c r="AF172" s="4">
        <f t="shared" ref="AF172:AF174" si="133">Y172-AE172</f>
        <v>-0.26731885846736003</v>
      </c>
    </row>
    <row r="173" spans="1:32" x14ac:dyDescent="0.3">
      <c r="A173" t="s">
        <v>9</v>
      </c>
      <c r="B173" s="6">
        <v>6</v>
      </c>
      <c r="C173" s="8" t="s">
        <v>12</v>
      </c>
      <c r="D173" s="1" t="s">
        <v>20</v>
      </c>
      <c r="E173" s="7">
        <f t="shared" si="127"/>
        <v>-0.3000752718012149</v>
      </c>
      <c r="F173" s="9">
        <f>$B$6*E173+$B$7*E174+$B$8*E175+$B$9*E176</f>
        <v>-7.4982675087756459</v>
      </c>
      <c r="G173" s="10">
        <f>1/(1+EXP(-F173))</f>
        <v>5.5373662036563797E-4</v>
      </c>
      <c r="H173" s="4">
        <f>$N$1*$J$8*I173</f>
        <v>4.5214843102303674E-6</v>
      </c>
      <c r="I173" s="5">
        <f>S169*$T$4+S173*$T$8+S177*$T$12</f>
        <v>1.6368161757153766E-2</v>
      </c>
      <c r="J173" s="10">
        <f>G173*(1-G173)</f>
        <v>5.53429996120904E-4</v>
      </c>
      <c r="K173" s="4">
        <f t="shared" si="128"/>
        <v>-0.30007979328552514</v>
      </c>
      <c r="L173" s="2"/>
      <c r="M173" s="8" t="s">
        <v>25</v>
      </c>
      <c r="N173" s="1" t="s">
        <v>20</v>
      </c>
      <c r="O173" s="7">
        <f t="shared" si="129"/>
        <v>0.73087478502917169</v>
      </c>
      <c r="P173" s="11">
        <f>O173+G169*O174+G173*O175+G177*O176</f>
        <v>-1.7330145727010826</v>
      </c>
      <c r="Q173" s="11">
        <f>1/(1+EXP(-P173))</f>
        <v>0.15020238888040488</v>
      </c>
      <c r="R173" s="4">
        <f>$N$1*T173*$S$8</f>
        <v>3.6315174890478911E-3</v>
      </c>
      <c r="S173" s="5">
        <f>AC171*AD171+AC175*AD175</f>
        <v>5.0824555177223465E-2</v>
      </c>
      <c r="T173" s="10">
        <f>Q173*(1-Q173)</f>
        <v>0.12764163125502451</v>
      </c>
      <c r="U173" s="4">
        <f t="shared" si="130"/>
        <v>0.72724326754012381</v>
      </c>
      <c r="V173" s="2"/>
      <c r="W173" s="8"/>
      <c r="X173" s="1" t="s">
        <v>14</v>
      </c>
      <c r="Y173" s="7">
        <f t="shared" si="132"/>
        <v>0.53159036581268959</v>
      </c>
      <c r="Z173" s="10"/>
      <c r="AA173" s="10"/>
      <c r="AB173" s="8"/>
      <c r="AC173" s="10"/>
      <c r="AD173" s="10"/>
      <c r="AE173" s="4">
        <f>$N$1*AC171*AD171*Q173</f>
        <v>-7.4836445863305226E-3</v>
      </c>
      <c r="AF173" s="4">
        <f t="shared" si="133"/>
        <v>0.53907401039902014</v>
      </c>
    </row>
    <row r="174" spans="1:32" x14ac:dyDescent="0.3">
      <c r="A174" t="s">
        <v>18</v>
      </c>
      <c r="B174" s="6">
        <v>7</v>
      </c>
      <c r="C174" s="8"/>
      <c r="D174" s="1" t="s">
        <v>13</v>
      </c>
      <c r="E174" s="7">
        <f t="shared" si="127"/>
        <v>-0.100027830230496</v>
      </c>
      <c r="F174" s="9"/>
      <c r="G174" s="10"/>
      <c r="H174" s="4">
        <f>$N$1*$J$8*I174*B172</f>
        <v>1.611032179663615E-6</v>
      </c>
      <c r="I174" s="5">
        <f>E174*(S170*$T$4+S174*$T$8+S178*$T$12)</f>
        <v>1.1664149869125848E-3</v>
      </c>
      <c r="J174" s="10"/>
      <c r="K174" s="4">
        <f t="shared" si="128"/>
        <v>-0.10002944126267566</v>
      </c>
      <c r="L174" s="2"/>
      <c r="M174" s="8"/>
      <c r="N174" s="1" t="s">
        <v>13</v>
      </c>
      <c r="O174" s="7">
        <f t="shared" si="129"/>
        <v>0.85454929751754249</v>
      </c>
      <c r="P174" s="11"/>
      <c r="Q174" s="11"/>
      <c r="R174" s="4">
        <f>$N$1*T173*S174*G169</f>
        <v>2.7106573360762788E-3</v>
      </c>
      <c r="S174" s="5">
        <f>AC171*AD171*O174+AC175*AD175*O174</f>
        <v>4.34320879233379E-2</v>
      </c>
      <c r="T174" s="10"/>
      <c r="U174" s="4">
        <f t="shared" si="130"/>
        <v>0.85183864018146627</v>
      </c>
      <c r="V174" s="2"/>
      <c r="W174" s="8"/>
      <c r="X174" s="1" t="s">
        <v>19</v>
      </c>
      <c r="Y174" s="7">
        <f t="shared" si="132"/>
        <v>-0.10819161452627848</v>
      </c>
      <c r="Z174" s="10"/>
      <c r="AA174" s="10"/>
      <c r="AB174" s="8"/>
      <c r="AC174" s="10"/>
      <c r="AD174" s="10"/>
      <c r="AE174" s="4">
        <f>$N$1*AC171*AD171*Q177</f>
        <v>-1.0709430736316448E-2</v>
      </c>
      <c r="AF174" s="4">
        <f t="shared" si="133"/>
        <v>-9.748218378996204E-2</v>
      </c>
    </row>
    <row r="175" spans="1:32" x14ac:dyDescent="0.3">
      <c r="C175" s="8"/>
      <c r="D175" s="1" t="s">
        <v>14</v>
      </c>
      <c r="E175" s="7">
        <f t="shared" si="127"/>
        <v>-0.99959015351528357</v>
      </c>
      <c r="F175" s="9"/>
      <c r="G175" s="10"/>
      <c r="H175" s="4">
        <f t="shared" ref="H175:H176" si="134">$N$1*$J$8*I175*B173</f>
        <v>-2.4613026325318569E-5</v>
      </c>
      <c r="I175" s="5">
        <f>E175*(S171*$T$4+S175*$T$8+S179*$T$12)</f>
        <v>-1.4850211736676808E-2</v>
      </c>
      <c r="J175" s="10"/>
      <c r="K175" s="4">
        <f t="shared" si="128"/>
        <v>-0.99956554048895829</v>
      </c>
      <c r="L175" s="2"/>
      <c r="M175" s="8"/>
      <c r="N175" s="1" t="s">
        <v>14</v>
      </c>
      <c r="O175" s="7">
        <f t="shared" si="129"/>
        <v>1.6699511679307488</v>
      </c>
      <c r="P175" s="11"/>
      <c r="Q175" s="11"/>
      <c r="R175" s="4">
        <f>$N$1*T173*S175*G173</f>
        <v>2.9994591671459248E-6</v>
      </c>
      <c r="S175" s="5">
        <f>AC171*AD171*O175+AC175*AD175*O175</f>
        <v>8.4874525277765095E-2</v>
      </c>
      <c r="T175" s="10"/>
      <c r="U175" s="4">
        <f t="shared" si="130"/>
        <v>1.6699481684715818</v>
      </c>
      <c r="V175" s="2"/>
      <c r="W175" s="8" t="s">
        <v>28</v>
      </c>
      <c r="X175" s="1" t="s">
        <v>20</v>
      </c>
      <c r="Y175" s="7">
        <f t="shared" si="132"/>
        <v>-0.32504997518275125</v>
      </c>
      <c r="Z175" s="10">
        <f>Y175+Q169*Y176+Q173*Y177+Q177*Y178</f>
        <v>-0.67750097428737155</v>
      </c>
      <c r="AA175" s="10">
        <f>1/(1+EXP(-Z175))</f>
        <v>0.33681928727203664</v>
      </c>
      <c r="AB175" s="8">
        <f>$S$1</f>
        <v>0</v>
      </c>
      <c r="AC175" s="10">
        <f>2*(AA175-AB175)</f>
        <v>0.67363857454407328</v>
      </c>
      <c r="AD175" s="10">
        <f>AA175*(1-AA175)</f>
        <v>0.22337205499359392</v>
      </c>
      <c r="AE175" s="4">
        <f>$N$1*AC175*AD175</f>
        <v>7.5236016359432473E-2</v>
      </c>
      <c r="AF175" s="4">
        <f>Y175-AE175</f>
        <v>-0.40028599154218369</v>
      </c>
    </row>
    <row r="176" spans="1:32" x14ac:dyDescent="0.3">
      <c r="C176" s="8"/>
      <c r="D176" s="1" t="s">
        <v>19</v>
      </c>
      <c r="E176" s="7">
        <f t="shared" si="127"/>
        <v>-0.10007316639003568</v>
      </c>
      <c r="F176" s="9"/>
      <c r="G176" s="10"/>
      <c r="H176" s="4">
        <f t="shared" si="134"/>
        <v>4.3059971032282806E-6</v>
      </c>
      <c r="I176" s="5">
        <f>E176*(S172*$T$4+S176*$T$8+S180*$T$12)</f>
        <v>2.2268685071279506E-3</v>
      </c>
      <c r="J176" s="10"/>
      <c r="K176" s="4">
        <f t="shared" si="128"/>
        <v>-0.1000774723871389</v>
      </c>
      <c r="L176" s="2"/>
      <c r="M176" s="8"/>
      <c r="N176" s="1" t="s">
        <v>19</v>
      </c>
      <c r="O176" s="7">
        <f t="shared" si="129"/>
        <v>-3.6515127249033261</v>
      </c>
      <c r="P176" s="11"/>
      <c r="Q176" s="11"/>
      <c r="R176" s="4">
        <f>$N$1*T173*S176*G177</f>
        <v>-1.070568739777201E-2</v>
      </c>
      <c r="S176" s="5">
        <f>AC171*AD171*O176+AC175*AD175*O176</f>
        <v>-0.18558650996718273</v>
      </c>
      <c r="T176" s="10"/>
      <c r="U176" s="4">
        <f t="shared" si="130"/>
        <v>-3.6408070375055539</v>
      </c>
      <c r="V176" s="2"/>
      <c r="W176" s="8"/>
      <c r="X176" s="1" t="s">
        <v>13</v>
      </c>
      <c r="Y176" s="7">
        <f t="shared" si="132"/>
        <v>-0.64548711253386803</v>
      </c>
      <c r="Z176" s="10"/>
      <c r="AA176" s="10"/>
      <c r="AB176" s="8"/>
      <c r="AC176" s="10"/>
      <c r="AD176" s="10"/>
      <c r="AE176" s="4">
        <f>$N$1*AC175*AD175*Q169</f>
        <v>2.6100491604439898E-3</v>
      </c>
      <c r="AF176" s="4">
        <f t="shared" ref="AF176:AF178" si="135">Y176-AE176</f>
        <v>-0.64809716169431197</v>
      </c>
    </row>
    <row r="177" spans="1:32" x14ac:dyDescent="0.3">
      <c r="C177" s="8" t="s">
        <v>21</v>
      </c>
      <c r="D177" s="1" t="s">
        <v>20</v>
      </c>
      <c r="E177" s="7">
        <f t="shared" si="127"/>
        <v>0.367568129321028</v>
      </c>
      <c r="F177" s="9">
        <f>$B$6*E177+$B$7*E178+$B$8*E179+$B$9*E180</f>
        <v>2.2409800533929634</v>
      </c>
      <c r="G177" s="10">
        <f>1/(1+EXP(-F177))</f>
        <v>0.90386964816224225</v>
      </c>
      <c r="H177" s="4">
        <f>$N$1*$J$12*I177</f>
        <v>7.4676714672030828E-4</v>
      </c>
      <c r="I177" s="5">
        <f>S169*$T$4+S173*$T$8+S177*$T$12</f>
        <v>1.6368161757153766E-2</v>
      </c>
      <c r="J177" s="10">
        <f>G177*(1-G177)</f>
        <v>8.6889307293306656E-2</v>
      </c>
      <c r="K177" s="4">
        <f>E177-H177</f>
        <v>0.36682136217430772</v>
      </c>
      <c r="L177" s="2"/>
      <c r="M177" s="8" t="s">
        <v>26</v>
      </c>
      <c r="N177" s="1" t="s">
        <v>20</v>
      </c>
      <c r="O177" s="7">
        <f t="shared" si="129"/>
        <v>-8.0894607841034125E-2</v>
      </c>
      <c r="P177" s="11">
        <f>O177+G169*O178+G173*O179+G177*O180</f>
        <v>-1.2953636039310967</v>
      </c>
      <c r="Q177" s="11">
        <f>1/(1+EXP(-P177))</f>
        <v>0.21494634887955102</v>
      </c>
      <c r="R177" s="4">
        <f>$N$1*T177*S177</f>
        <v>4.2881799404856594E-3</v>
      </c>
      <c r="S177" s="5">
        <f>AC171*AD171+AC175*AD175</f>
        <v>5.0824555177223465E-2</v>
      </c>
      <c r="T177" s="10">
        <f>Q177*(1-Q177)</f>
        <v>0.16874441598290135</v>
      </c>
      <c r="U177" s="4">
        <f t="shared" si="130"/>
        <v>-8.5182787781519789E-2</v>
      </c>
      <c r="V177" s="2"/>
      <c r="W177" s="8"/>
      <c r="X177" s="1" t="s">
        <v>14</v>
      </c>
      <c r="Y177" s="7">
        <f t="shared" si="132"/>
        <v>-0.66351269683441294</v>
      </c>
      <c r="Z177" s="10"/>
      <c r="AA177" s="10"/>
      <c r="AB177" s="8"/>
      <c r="AC177" s="10"/>
      <c r="AD177" s="10"/>
      <c r="AE177" s="4">
        <f>$N$1*AC175*AD175*Q173</f>
        <v>1.1300629387031979E-2</v>
      </c>
      <c r="AF177" s="4">
        <f t="shared" si="135"/>
        <v>-0.67481332622144496</v>
      </c>
    </row>
    <row r="178" spans="1:32" x14ac:dyDescent="0.3">
      <c r="C178" s="8"/>
      <c r="D178" s="1" t="s">
        <v>13</v>
      </c>
      <c r="E178" s="7">
        <f t="shared" si="127"/>
        <v>0.10469277625647916</v>
      </c>
      <c r="F178" s="9"/>
      <c r="G178" s="10"/>
      <c r="H178" s="4">
        <f>$N$1*$J$12*I178*B172</f>
        <v>-2.784865716938691E-4</v>
      </c>
      <c r="I178" s="5">
        <f>E178*(S170*$T$4+S174*$T$8+S178*$T$12)</f>
        <v>-1.2208124775440086E-3</v>
      </c>
      <c r="J178" s="10"/>
      <c r="K178" s="4">
        <f t="shared" ref="K178:K180" si="136">E178-H178</f>
        <v>0.10497126282817303</v>
      </c>
      <c r="L178" s="2"/>
      <c r="M178" s="8"/>
      <c r="N178" s="1" t="s">
        <v>13</v>
      </c>
      <c r="O178" s="7">
        <f t="shared" si="129"/>
        <v>-1.7536673718364324</v>
      </c>
      <c r="P178" s="11"/>
      <c r="Q178" s="11"/>
      <c r="R178" s="4">
        <f>$N$1*T177*S178*G169</f>
        <v>-7.3539688334331955E-3</v>
      </c>
      <c r="S178" s="5">
        <f>AC171*AD171*O178+AC175*AD175*O178</f>
        <v>-8.9129364102397246E-2</v>
      </c>
      <c r="T178" s="10"/>
      <c r="U178" s="4">
        <f t="shared" si="130"/>
        <v>-1.7463134030029992</v>
      </c>
      <c r="V178" s="2"/>
      <c r="W178" s="8"/>
      <c r="X178" s="1" t="s">
        <v>19</v>
      </c>
      <c r="Y178" s="7">
        <f t="shared" si="132"/>
        <v>-1.0718809669060303</v>
      </c>
      <c r="Z178" s="10"/>
      <c r="AA178" s="10"/>
      <c r="AB178" s="8"/>
      <c r="AC178" s="10"/>
      <c r="AD178" s="10"/>
      <c r="AE178" s="4">
        <f>$N$1*AC175*AD175*Q177</f>
        <v>1.617170702070218E-2</v>
      </c>
      <c r="AF178" s="4">
        <f t="shared" si="135"/>
        <v>-1.0880526739267324</v>
      </c>
    </row>
    <row r="179" spans="1:32" x14ac:dyDescent="0.3">
      <c r="A179" s="1"/>
      <c r="C179" s="8"/>
      <c r="D179" s="1" t="s">
        <v>14</v>
      </c>
      <c r="E179" s="7">
        <f t="shared" si="127"/>
        <v>9.3433727466488758E-2</v>
      </c>
      <c r="F179" s="9"/>
      <c r="G179" s="10"/>
      <c r="H179" s="4">
        <f t="shared" ref="H179:H180" si="137">$N$1*$J$12*I179*B173</f>
        <v>3.7997138947173681E-4</v>
      </c>
      <c r="I179" s="5">
        <f t="shared" ref="I179:I180" si="138">E179*(S171*$T$4+S175*$T$8+S179*$T$12)</f>
        <v>1.3880795357425447E-3</v>
      </c>
      <c r="J179" s="10"/>
      <c r="K179" s="4">
        <f t="shared" si="136"/>
        <v>9.3053756077017019E-2</v>
      </c>
      <c r="L179" s="2"/>
      <c r="M179" s="8"/>
      <c r="N179" s="1" t="s">
        <v>14</v>
      </c>
      <c r="O179" s="7">
        <f t="shared" si="129"/>
        <v>0.49998039045444048</v>
      </c>
      <c r="P179" s="11"/>
      <c r="Q179" s="11"/>
      <c r="R179" s="4">
        <f>$N$1*T177*S179*G173</f>
        <v>1.1872145705795346E-6</v>
      </c>
      <c r="S179" s="5">
        <f>AC171*AD171*O179+AC175*AD175*O179</f>
        <v>2.5411280942181452E-2</v>
      </c>
      <c r="T179" s="10"/>
      <c r="U179" s="4">
        <f t="shared" si="130"/>
        <v>0.49997920323986988</v>
      </c>
      <c r="V179" s="2"/>
    </row>
    <row r="180" spans="1:32" x14ac:dyDescent="0.3">
      <c r="A180" s="1"/>
      <c r="C180" s="8"/>
      <c r="D180" s="1" t="s">
        <v>19</v>
      </c>
      <c r="E180" s="7">
        <f t="shared" si="127"/>
        <v>0.11276366828437245</v>
      </c>
      <c r="F180" s="9"/>
      <c r="G180" s="10"/>
      <c r="H180" s="4">
        <f t="shared" si="137"/>
        <v>-8.0136332447470712E-4</v>
      </c>
      <c r="I180" s="5">
        <f t="shared" si="138"/>
        <v>-2.5092626795877523E-3</v>
      </c>
      <c r="J180" s="10"/>
      <c r="K180" s="4">
        <f t="shared" si="136"/>
        <v>0.11356503160884716</v>
      </c>
      <c r="L180" s="2"/>
      <c r="M180" s="8"/>
      <c r="N180" s="1" t="s">
        <v>19</v>
      </c>
      <c r="O180" s="7">
        <f t="shared" si="129"/>
        <v>0.55339126677140482</v>
      </c>
      <c r="P180" s="11"/>
      <c r="Q180" s="11"/>
      <c r="R180" s="4">
        <f>$N$1*T177*S180*G177</f>
        <v>2.1449200314874509E-3</v>
      </c>
      <c r="S180" s="5">
        <f>AC171*AD171*O180+AC175*AD175*O180</f>
        <v>2.8125864972616856E-2</v>
      </c>
      <c r="T180" s="10"/>
      <c r="U180" s="4">
        <f t="shared" si="130"/>
        <v>0.55124634673991735</v>
      </c>
      <c r="V180" s="2"/>
    </row>
    <row r="183" spans="1:32" x14ac:dyDescent="0.3">
      <c r="F183" t="s">
        <v>22</v>
      </c>
      <c r="G183" t="s">
        <v>23</v>
      </c>
      <c r="H183" t="s">
        <v>24</v>
      </c>
      <c r="I183" t="s">
        <v>32</v>
      </c>
      <c r="J183" t="s">
        <v>36</v>
      </c>
      <c r="K183" t="s">
        <v>35</v>
      </c>
      <c r="L183" s="2"/>
      <c r="P183" t="s">
        <v>22</v>
      </c>
      <c r="Q183" t="s">
        <v>23</v>
      </c>
      <c r="R183" t="s">
        <v>24</v>
      </c>
      <c r="S183" t="s">
        <v>32</v>
      </c>
      <c r="T183" t="s">
        <v>36</v>
      </c>
      <c r="U183" t="s">
        <v>35</v>
      </c>
      <c r="V183" s="2"/>
    </row>
    <row r="184" spans="1:32" x14ac:dyDescent="0.3">
      <c r="C184" s="8" t="s">
        <v>10</v>
      </c>
      <c r="D184" s="1" t="s">
        <v>20</v>
      </c>
      <c r="E184" s="7">
        <f>K169</f>
        <v>0.29690885519087401</v>
      </c>
      <c r="F184" s="9">
        <f>$B$6*E184+$B$7*E185+$B$8*E186+$B$9*E187</f>
        <v>3.7899614847707097</v>
      </c>
      <c r="G184" s="10">
        <f>1/(1+EXP(-F184))</f>
        <v>0.97790284559135943</v>
      </c>
      <c r="H184" s="4">
        <f>$N$1*$J$4*I184</f>
        <v>1.5617811308201541E-4</v>
      </c>
      <c r="I184" s="5">
        <f>S184*$T$4+S188*$T$8+S192*$T$12</f>
        <v>1.4594393395590908E-2</v>
      </c>
      <c r="J184" s="10">
        <f>G184*(1-G184)</f>
        <v>2.160887017568127E-2</v>
      </c>
      <c r="K184" s="4">
        <f>E184-H184</f>
        <v>0.29675267707779202</v>
      </c>
      <c r="L184" s="2"/>
      <c r="M184" s="8" t="s">
        <v>11</v>
      </c>
      <c r="N184" s="1" t="s">
        <v>20</v>
      </c>
      <c r="O184" s="7">
        <f>U169</f>
        <v>0.18511392255395043</v>
      </c>
      <c r="P184" s="11">
        <f>O184+G184*O185+G188*O186+G192*O187</f>
        <v>-3.3248680314377799</v>
      </c>
      <c r="Q184" s="11">
        <f>1/(1+EXP(-P184))</f>
        <v>3.4727853089355984E-2</v>
      </c>
      <c r="R184" s="4">
        <f>$N$1*T184*S184</f>
        <v>7.5955187706284338E-4</v>
      </c>
      <c r="S184" s="5">
        <f>AC186*AD186+AC190*AD190</f>
        <v>4.5316851300551797E-2</v>
      </c>
      <c r="T184" s="10">
        <f>Q184*(1-Q184)</f>
        <v>3.3521829309160089E-2</v>
      </c>
      <c r="U184" s="4">
        <f>O184-R184</f>
        <v>0.18435437067688759</v>
      </c>
      <c r="V184" s="2"/>
    </row>
    <row r="185" spans="1:32" x14ac:dyDescent="0.3">
      <c r="C185" s="8"/>
      <c r="D185" s="1" t="s">
        <v>13</v>
      </c>
      <c r="E185" s="7">
        <f t="shared" ref="E185:E195" si="139">K170</f>
        <v>0.60687804824125469</v>
      </c>
      <c r="F185" s="9"/>
      <c r="G185" s="10"/>
      <c r="H185" s="4">
        <f>$N$1*$J$4*I185*B187</f>
        <v>-3.3625217151606041E-4</v>
      </c>
      <c r="I185" s="5">
        <f>E185*(S185*$T$4+S189*$T$8+S193*$T$12)</f>
        <v>-6.2843587675438508E-3</v>
      </c>
      <c r="J185" s="10"/>
      <c r="K185" s="4">
        <f t="shared" ref="K185:K191" si="140">E185-H185</f>
        <v>0.60721430041277069</v>
      </c>
      <c r="L185" s="2"/>
      <c r="M185" s="8"/>
      <c r="N185" s="1" t="s">
        <v>13</v>
      </c>
      <c r="O185" s="7">
        <f t="shared" ref="O185:O195" si="141">U170</f>
        <v>-1.2811987843947457</v>
      </c>
      <c r="P185" s="11"/>
      <c r="Q185" s="11"/>
      <c r="R185" s="4">
        <f>$N$1*T184*S185*G184</f>
        <v>-9.516333843188683E-4</v>
      </c>
      <c r="S185" s="5">
        <f>AC186*AD186*O185+AC190*AD190*O185</f>
        <v>-5.8059894798864406E-2</v>
      </c>
      <c r="T185" s="10"/>
      <c r="U185" s="4">
        <f t="shared" ref="U185:U195" si="142">O185-R185</f>
        <v>-1.2802471510104267</v>
      </c>
      <c r="V185" s="2"/>
      <c r="Z185" t="s">
        <v>22</v>
      </c>
      <c r="AA185" t="s">
        <v>23</v>
      </c>
      <c r="AB185" t="s">
        <v>31</v>
      </c>
      <c r="AC185" t="s">
        <v>32</v>
      </c>
      <c r="AD185" t="s">
        <v>33</v>
      </c>
      <c r="AE185" t="s">
        <v>24</v>
      </c>
      <c r="AF185" t="s">
        <v>35</v>
      </c>
    </row>
    <row r="186" spans="1:32" x14ac:dyDescent="0.3">
      <c r="A186" t="s">
        <v>29</v>
      </c>
      <c r="B186" s="6">
        <v>1</v>
      </c>
      <c r="C186" s="8"/>
      <c r="D186" s="1" t="s">
        <v>14</v>
      </c>
      <c r="E186" s="7">
        <f t="shared" si="139"/>
        <v>0.19665896192070587</v>
      </c>
      <c r="F186" s="9"/>
      <c r="G186" s="10"/>
      <c r="H186" s="4">
        <f t="shared" ref="H186:H187" si="143">$N$1*$J$4*I186*B188</f>
        <v>1.6726115416381071E-4</v>
      </c>
      <c r="I186" s="5">
        <f>E186*(S186*$T$4+S190*$T$8+S194*$T$12)</f>
        <v>2.6050119267622398E-3</v>
      </c>
      <c r="J186" s="10"/>
      <c r="K186" s="4">
        <f t="shared" si="140"/>
        <v>0.19649170076654204</v>
      </c>
      <c r="L186" s="2"/>
      <c r="M186" s="8"/>
      <c r="N186" s="1" t="s">
        <v>14</v>
      </c>
      <c r="O186" s="7">
        <f t="shared" si="141"/>
        <v>0.12999892937400595</v>
      </c>
      <c r="P186" s="11"/>
      <c r="Q186" s="11"/>
      <c r="R186" s="4">
        <f>$N$1*T184*S186*G188</f>
        <v>5.4682205264811393E-8</v>
      </c>
      <c r="S186" s="5">
        <f>AC186*AD186*O186+AC190*AD190*O186</f>
        <v>5.8911421516727649E-3</v>
      </c>
      <c r="T186" s="10"/>
      <c r="U186" s="4">
        <f t="shared" si="142"/>
        <v>0.12999887469180069</v>
      </c>
      <c r="V186" s="2"/>
      <c r="W186" s="8" t="s">
        <v>27</v>
      </c>
      <c r="X186" s="1" t="s">
        <v>20</v>
      </c>
      <c r="Y186" s="7">
        <f>AF171</f>
        <v>1.0518206243429138</v>
      </c>
      <c r="Z186" s="10">
        <f>Y186+Q184*Y187+Q188*Y188+Q192*Y189</f>
        <v>1.1026810980731787</v>
      </c>
      <c r="AA186" s="10">
        <f>1/(1+EXP(-Z186))</f>
        <v>0.75076212547619547</v>
      </c>
      <c r="AB186" s="8">
        <f>$Q$1</f>
        <v>1</v>
      </c>
      <c r="AC186" s="10">
        <f>2*(AA186-AB186)</f>
        <v>-0.49847574904760905</v>
      </c>
      <c r="AD186" s="10">
        <f>AA186*(1-AA186)</f>
        <v>0.1871183564266608</v>
      </c>
      <c r="AE186" s="4">
        <f>$N$1*AC186*AD186</f>
        <v>-4.6636981440168618E-2</v>
      </c>
      <c r="AF186" s="4">
        <f>Y186-AE186</f>
        <v>1.0984576057830824</v>
      </c>
    </row>
    <row r="187" spans="1:32" x14ac:dyDescent="0.3">
      <c r="A187" t="s">
        <v>1</v>
      </c>
      <c r="B187" s="6">
        <v>5</v>
      </c>
      <c r="C187" s="8"/>
      <c r="D187" s="1" t="s">
        <v>19</v>
      </c>
      <c r="E187" s="7">
        <f t="shared" si="139"/>
        <v>-0.10304162616438181</v>
      </c>
      <c r="F187" s="9"/>
      <c r="G187" s="10"/>
      <c r="H187" s="4">
        <f t="shared" si="143"/>
        <v>1.5279043229168585E-4</v>
      </c>
      <c r="I187" s="5">
        <f>E187*(S187*$T$4+S191*$T$8+S195*$T$12)</f>
        <v>2.0396892020479373E-3</v>
      </c>
      <c r="J187" s="10"/>
      <c r="K187" s="4">
        <f t="shared" si="140"/>
        <v>-0.1031944165966735</v>
      </c>
      <c r="L187" s="2"/>
      <c r="M187" s="8"/>
      <c r="N187" s="1" t="s">
        <v>19</v>
      </c>
      <c r="O187" s="7">
        <f t="shared" si="141"/>
        <v>-2.496272709086349</v>
      </c>
      <c r="P187" s="11"/>
      <c r="Q187" s="11"/>
      <c r="R187" s="4">
        <f>$N$1*T184*S187*G192</f>
        <v>-1.7144346794975224E-3</v>
      </c>
      <c r="S187" s="5">
        <f>AC186*AD186*O187+AC190*AD190*O187</f>
        <v>-0.11312321916329168</v>
      </c>
      <c r="T187" s="10"/>
      <c r="U187" s="4">
        <f t="shared" si="142"/>
        <v>-2.4945582744068515</v>
      </c>
      <c r="V187" s="2"/>
      <c r="W187" s="8"/>
      <c r="X187" s="1" t="s">
        <v>13</v>
      </c>
      <c r="Y187" s="7">
        <f t="shared" ref="Y187:Y193" si="144">AF172</f>
        <v>-0.26731885846736003</v>
      </c>
      <c r="Z187" s="10"/>
      <c r="AA187" s="10"/>
      <c r="AB187" s="8"/>
      <c r="AC187" s="10"/>
      <c r="AD187" s="10"/>
      <c r="AE187" s="4">
        <f>$N$1*AC186*AD186*Q184</f>
        <v>-1.6196022399851974E-3</v>
      </c>
      <c r="AF187" s="4">
        <f t="shared" ref="AF187:AF189" si="145">Y187-AE187</f>
        <v>-0.26569925622737484</v>
      </c>
    </row>
    <row r="188" spans="1:32" x14ac:dyDescent="0.3">
      <c r="A188" t="s">
        <v>9</v>
      </c>
      <c r="B188" s="6">
        <v>6</v>
      </c>
      <c r="C188" s="8" t="s">
        <v>12</v>
      </c>
      <c r="D188" s="1" t="s">
        <v>20</v>
      </c>
      <c r="E188" s="7">
        <f t="shared" si="139"/>
        <v>-0.30007979328552514</v>
      </c>
      <c r="F188" s="9">
        <f>$B$6*E188+$B$7*E189+$B$8*E190+$B$9*E191</f>
        <v>-7.4981625492426263</v>
      </c>
      <c r="G188" s="10">
        <f>1/(1+EXP(-F188))</f>
        <v>5.537947111647519E-4</v>
      </c>
      <c r="H188" s="4">
        <f>$N$1*$J$8*I188</f>
        <v>4.0315046817431128E-6</v>
      </c>
      <c r="I188" s="5">
        <f>S184*$T$4+S188*$T$8+S192*$T$12</f>
        <v>1.4594393395590908E-2</v>
      </c>
      <c r="J188" s="10">
        <f>G188*(1-G188)</f>
        <v>5.5348802258263778E-4</v>
      </c>
      <c r="K188" s="4">
        <f t="shared" si="140"/>
        <v>-0.3000838247902069</v>
      </c>
      <c r="L188" s="2"/>
      <c r="M188" s="8" t="s">
        <v>25</v>
      </c>
      <c r="N188" s="1" t="s">
        <v>20</v>
      </c>
      <c r="O188" s="7">
        <f t="shared" si="141"/>
        <v>0.72724326754012381</v>
      </c>
      <c r="P188" s="11">
        <f>O188+G184*O189+G188*O190+G192*O191</f>
        <v>-1.7308870528003761</v>
      </c>
      <c r="Q188" s="11">
        <f>1/(1+EXP(-P188))</f>
        <v>0.15047415113439536</v>
      </c>
      <c r="R188" s="4">
        <f>$N$1*T188*$S$8</f>
        <v>3.6369245719430976E-3</v>
      </c>
      <c r="S188" s="5">
        <f>AC186*AD186+AC190*AD190</f>
        <v>4.5316851300551797E-2</v>
      </c>
      <c r="T188" s="10">
        <f>Q188*(1-Q188)</f>
        <v>0.12783168097477851</v>
      </c>
      <c r="U188" s="4">
        <f t="shared" si="142"/>
        <v>0.72360634296818072</v>
      </c>
      <c r="V188" s="2"/>
      <c r="W188" s="8"/>
      <c r="X188" s="1" t="s">
        <v>14</v>
      </c>
      <c r="Y188" s="7">
        <f t="shared" si="144"/>
        <v>0.53907401039902014</v>
      </c>
      <c r="Z188" s="10"/>
      <c r="AA188" s="10"/>
      <c r="AB188" s="8"/>
      <c r="AC188" s="10"/>
      <c r="AD188" s="10"/>
      <c r="AE188" s="4">
        <f>$N$1*AC186*AD186*Q188</f>
        <v>-7.0176601936799239E-3</v>
      </c>
      <c r="AF188" s="4">
        <f t="shared" si="145"/>
        <v>0.54609167059270003</v>
      </c>
    </row>
    <row r="189" spans="1:32" x14ac:dyDescent="0.3">
      <c r="A189" t="s">
        <v>18</v>
      </c>
      <c r="B189" s="6">
        <v>7</v>
      </c>
      <c r="C189" s="8"/>
      <c r="D189" s="1" t="s">
        <v>13</v>
      </c>
      <c r="E189" s="7">
        <f t="shared" si="139"/>
        <v>-0.10002944126267566</v>
      </c>
      <c r="F189" s="9"/>
      <c r="G189" s="10"/>
      <c r="H189" s="4">
        <f>$N$1*$J$8*I189*B187</f>
        <v>1.430666832905246E-6</v>
      </c>
      <c r="I189" s="5">
        <f>E189*(S185*$T$4+S189*$T$8+S193*$T$12)</f>
        <v>1.035827375917394E-3</v>
      </c>
      <c r="J189" s="10"/>
      <c r="K189" s="4">
        <f t="shared" si="140"/>
        <v>-0.10003087192950856</v>
      </c>
      <c r="L189" s="2"/>
      <c r="M189" s="8"/>
      <c r="N189" s="1" t="s">
        <v>13</v>
      </c>
      <c r="O189" s="7">
        <f t="shared" si="141"/>
        <v>0.85183864018146627</v>
      </c>
      <c r="P189" s="11"/>
      <c r="Q189" s="11"/>
      <c r="R189" s="4">
        <f>$N$1*T188*S189*G184</f>
        <v>2.4127997374654873E-3</v>
      </c>
      <c r="S189" s="5">
        <f>AC186*AD186*O189+AC190*AD190*O189</f>
        <v>3.8602644989167753E-2</v>
      </c>
      <c r="T189" s="10"/>
      <c r="U189" s="4">
        <f t="shared" si="142"/>
        <v>0.84942584044400082</v>
      </c>
      <c r="V189" s="2"/>
      <c r="W189" s="8"/>
      <c r="X189" s="1" t="s">
        <v>19</v>
      </c>
      <c r="Y189" s="7">
        <f t="shared" si="144"/>
        <v>-9.748218378996204E-2</v>
      </c>
      <c r="Z189" s="10"/>
      <c r="AA189" s="10"/>
      <c r="AB189" s="8"/>
      <c r="AC189" s="10"/>
      <c r="AD189" s="10"/>
      <c r="AE189" s="4">
        <f>$N$1*AC186*AD186*Q192</f>
        <v>-1.0033720981994985E-2</v>
      </c>
      <c r="AF189" s="4">
        <f t="shared" si="145"/>
        <v>-8.7448462807967059E-2</v>
      </c>
    </row>
    <row r="190" spans="1:32" x14ac:dyDescent="0.3">
      <c r="C190" s="8"/>
      <c r="D190" s="1" t="s">
        <v>14</v>
      </c>
      <c r="E190" s="7">
        <f t="shared" si="139"/>
        <v>-0.99956554048895829</v>
      </c>
      <c r="F190" s="9"/>
      <c r="G190" s="10"/>
      <c r="H190" s="4">
        <f t="shared" ref="H190:H191" si="146">$N$1*$J$8*I190*B188</f>
        <v>-2.1945203857754856E-5</v>
      </c>
      <c r="I190" s="5">
        <f>E190*(S186*$T$4+S190*$T$8+S194*$T$12)</f>
        <v>-1.3240587304656787E-2</v>
      </c>
      <c r="J190" s="10"/>
      <c r="K190" s="4">
        <f t="shared" si="140"/>
        <v>-0.99954359528510051</v>
      </c>
      <c r="L190" s="2"/>
      <c r="M190" s="8"/>
      <c r="N190" s="1" t="s">
        <v>14</v>
      </c>
      <c r="O190" s="7">
        <f t="shared" si="141"/>
        <v>1.6699481684715818</v>
      </c>
      <c r="P190" s="11"/>
      <c r="Q190" s="11"/>
      <c r="R190" s="4">
        <f>$N$1*T188*S190*G188</f>
        <v>2.6786750128278712E-6</v>
      </c>
      <c r="S190" s="5">
        <f>AC186*AD186*O190+AC190*AD190*O190</f>
        <v>7.5676792830255468E-2</v>
      </c>
      <c r="T190" s="10"/>
      <c r="U190" s="4">
        <f t="shared" si="142"/>
        <v>1.6699454897965689</v>
      </c>
      <c r="V190" s="2"/>
      <c r="W190" s="8" t="s">
        <v>28</v>
      </c>
      <c r="X190" s="1" t="s">
        <v>20</v>
      </c>
      <c r="Y190" s="7">
        <f t="shared" si="144"/>
        <v>-0.40028599154218369</v>
      </c>
      <c r="Z190" s="10">
        <f>Y190+Q184*Y191+Q188*Y192+Q192*Y193</f>
        <v>-0.75842424707485456</v>
      </c>
      <c r="AA190" s="10">
        <f>1/(1+EXP(-Z190))</f>
        <v>0.31898847694807725</v>
      </c>
      <c r="AB190" s="8">
        <f>$S$1</f>
        <v>0</v>
      </c>
      <c r="AC190" s="10">
        <f>2*(AA190-AB190)</f>
        <v>0.6379769538961545</v>
      </c>
      <c r="AD190" s="10">
        <f>AA190*(1-AA190)</f>
        <v>0.21723482852242323</v>
      </c>
      <c r="AE190" s="4">
        <f>$N$1*AC190*AD190</f>
        <v>6.9295407090444516E-2</v>
      </c>
      <c r="AF190" s="4">
        <f>Y190-AE190</f>
        <v>-0.46958139863262821</v>
      </c>
    </row>
    <row r="191" spans="1:32" x14ac:dyDescent="0.3">
      <c r="C191" s="8"/>
      <c r="D191" s="1" t="s">
        <v>19</v>
      </c>
      <c r="E191" s="7">
        <f t="shared" si="139"/>
        <v>-0.1000774723871389</v>
      </c>
      <c r="F191" s="9"/>
      <c r="G191" s="10"/>
      <c r="H191" s="4">
        <f t="shared" si="146"/>
        <v>3.8305997922358346E-6</v>
      </c>
      <c r="I191" s="5">
        <f>E191*(S187*$T$4+S191*$T$8+S195*$T$12)</f>
        <v>1.9810143472566619E-3</v>
      </c>
      <c r="J191" s="10"/>
      <c r="K191" s="4">
        <f t="shared" si="140"/>
        <v>-0.10008130298693114</v>
      </c>
      <c r="L191" s="2"/>
      <c r="M191" s="8"/>
      <c r="N191" s="1" t="s">
        <v>19</v>
      </c>
      <c r="O191" s="7">
        <f t="shared" si="141"/>
        <v>-3.6408070375055539</v>
      </c>
      <c r="P191" s="11"/>
      <c r="Q191" s="11"/>
      <c r="R191" s="4">
        <f>$N$1*T188*S191*G192</f>
        <v>-9.5353659636854445E-3</v>
      </c>
      <c r="S191" s="5">
        <f>AC186*AD186*O191+AC190*AD190*O191</f>
        <v>-0.16498991113264172</v>
      </c>
      <c r="T191" s="10"/>
      <c r="U191" s="4">
        <f t="shared" si="142"/>
        <v>-3.6312716715418683</v>
      </c>
      <c r="V191" s="2"/>
      <c r="W191" s="8"/>
      <c r="X191" s="1" t="s">
        <v>13</v>
      </c>
      <c r="Y191" s="7">
        <f t="shared" si="144"/>
        <v>-0.64809716169431197</v>
      </c>
      <c r="Z191" s="10"/>
      <c r="AA191" s="10"/>
      <c r="AB191" s="8"/>
      <c r="AC191" s="10"/>
      <c r="AD191" s="10"/>
      <c r="AE191" s="4">
        <f>$N$1*AC190*AD190*Q184</f>
        <v>2.4064807172040742E-3</v>
      </c>
      <c r="AF191" s="4">
        <f t="shared" ref="AF191:AF193" si="147">Y191-AE191</f>
        <v>-0.65050364241151604</v>
      </c>
    </row>
    <row r="192" spans="1:32" x14ac:dyDescent="0.3">
      <c r="C192" s="8" t="s">
        <v>21</v>
      </c>
      <c r="D192" s="1" t="s">
        <v>20</v>
      </c>
      <c r="E192" s="7">
        <f t="shared" si="139"/>
        <v>0.36682136217430772</v>
      </c>
      <c r="F192" s="9">
        <f>$B$6*E192+$B$7*E193+$B$8*E194+$B$9*E195</f>
        <v>2.2449554340392051</v>
      </c>
      <c r="G192" s="10">
        <f>1/(1+EXP(-F192))</f>
        <v>0.90421451208734294</v>
      </c>
      <c r="H192" s="4">
        <f>$N$1*$J$12*I192</f>
        <v>6.6584224153184784E-4</v>
      </c>
      <c r="I192" s="5">
        <f>S184*$T$4+S188*$T$8+S192*$T$12</f>
        <v>1.4594393395590908E-2</v>
      </c>
      <c r="J192" s="10">
        <f>G192*(1-G192)</f>
        <v>8.6610628217991287E-2</v>
      </c>
      <c r="K192" s="4">
        <f>E192-H192</f>
        <v>0.3661555199327759</v>
      </c>
      <c r="L192" s="2"/>
      <c r="M192" s="8" t="s">
        <v>26</v>
      </c>
      <c r="N192" s="1" t="s">
        <v>20</v>
      </c>
      <c r="O192" s="7">
        <f t="shared" si="141"/>
        <v>-8.5182787781519789E-2</v>
      </c>
      <c r="P192" s="11">
        <f>O192+G184*O193+G188*O194+G192*O195</f>
        <v>-1.2941858015766721</v>
      </c>
      <c r="Q192" s="11">
        <f>1/(1+EXP(-P192))</f>
        <v>0.21514516317629642</v>
      </c>
      <c r="R192" s="4">
        <f>$N$1*T192*S192</f>
        <v>3.8260501380103342E-3</v>
      </c>
      <c r="S192" s="5">
        <f>AC186*AD186+AC190*AD190</f>
        <v>4.5316851300551797E-2</v>
      </c>
      <c r="T192" s="10">
        <f>Q192*(1-Q192)</f>
        <v>0.16885772193814122</v>
      </c>
      <c r="U192" s="4">
        <f t="shared" si="142"/>
        <v>-8.9008837919530126E-2</v>
      </c>
      <c r="V192" s="2"/>
      <c r="W192" s="8"/>
      <c r="X192" s="1" t="s">
        <v>14</v>
      </c>
      <c r="Y192" s="7">
        <f t="shared" si="144"/>
        <v>-0.67481332622144496</v>
      </c>
      <c r="Z192" s="10"/>
      <c r="AA192" s="10"/>
      <c r="AB192" s="8"/>
      <c r="AC192" s="10"/>
      <c r="AD192" s="10"/>
      <c r="AE192" s="4">
        <f>$N$1*AC190*AD190*Q188</f>
        <v>1.0427167559447E-2</v>
      </c>
      <c r="AF192" s="4">
        <f t="shared" si="147"/>
        <v>-0.68524049378089191</v>
      </c>
    </row>
    <row r="193" spans="1:32" x14ac:dyDescent="0.3">
      <c r="C193" s="8"/>
      <c r="D193" s="1" t="s">
        <v>13</v>
      </c>
      <c r="E193" s="7">
        <f t="shared" si="139"/>
        <v>0.10497126282817303</v>
      </c>
      <c r="F193" s="9"/>
      <c r="G193" s="10"/>
      <c r="H193" s="4">
        <f>$N$1*$J$12*I193*B187</f>
        <v>-2.4796207568142842E-4</v>
      </c>
      <c r="I193" s="5">
        <f>E193*(S185*$T$4+S189*$T$8+S193*$T$12)</f>
        <v>-1.0870010503858842E-3</v>
      </c>
      <c r="J193" s="10"/>
      <c r="K193" s="4">
        <f t="shared" ref="K193:K195" si="148">E193-H193</f>
        <v>0.10521922490385445</v>
      </c>
      <c r="L193" s="2"/>
      <c r="M193" s="8"/>
      <c r="N193" s="1" t="s">
        <v>13</v>
      </c>
      <c r="O193" s="7">
        <f t="shared" si="141"/>
        <v>-1.7463134030029992</v>
      </c>
      <c r="P193" s="11"/>
      <c r="Q193" s="11"/>
      <c r="R193" s="4">
        <f>$N$1*T192*S193*G184</f>
        <v>-6.5338408830700051E-3</v>
      </c>
      <c r="S193" s="5">
        <f>AC186*AD186*O193+AC190*AD190*O193</f>
        <v>-7.9137424808047474E-2</v>
      </c>
      <c r="T193" s="10"/>
      <c r="U193" s="4">
        <f t="shared" si="142"/>
        <v>-1.7397795621199292</v>
      </c>
      <c r="V193" s="2"/>
      <c r="W193" s="8"/>
      <c r="X193" s="1" t="s">
        <v>19</v>
      </c>
      <c r="Y193" s="7">
        <f t="shared" si="144"/>
        <v>-1.0880526739267324</v>
      </c>
      <c r="Z193" s="10"/>
      <c r="AA193" s="10"/>
      <c r="AB193" s="8"/>
      <c r="AC193" s="10"/>
      <c r="AD193" s="10"/>
      <c r="AE193" s="4">
        <f>$N$1*AC190*AD190*Q192</f>
        <v>1.4908571665841574E-2</v>
      </c>
      <c r="AF193" s="4">
        <f t="shared" si="147"/>
        <v>-1.1029612455925739</v>
      </c>
    </row>
    <row r="194" spans="1:32" x14ac:dyDescent="0.3">
      <c r="A194" s="1"/>
      <c r="C194" s="8"/>
      <c r="D194" s="1" t="s">
        <v>14</v>
      </c>
      <c r="E194" s="7">
        <f t="shared" si="139"/>
        <v>9.3053756077017019E-2</v>
      </c>
      <c r="F194" s="9"/>
      <c r="G194" s="10"/>
      <c r="H194" s="4">
        <f t="shared" ref="H194:H195" si="149">$N$1*$J$12*I194*B188</f>
        <v>3.3741658610496144E-4</v>
      </c>
      <c r="I194" s="5">
        <f t="shared" ref="I194:I195" si="150">E194*(S186*$T$4+S190*$T$8+S194*$T$12)</f>
        <v>1.2326219056744195E-3</v>
      </c>
      <c r="J194" s="10"/>
      <c r="K194" s="4">
        <f t="shared" si="148"/>
        <v>9.2716339490912056E-2</v>
      </c>
      <c r="L194" s="2"/>
      <c r="M194" s="8"/>
      <c r="N194" s="1" t="s">
        <v>14</v>
      </c>
      <c r="O194" s="7">
        <f t="shared" si="141"/>
        <v>0.49997920323986988</v>
      </c>
      <c r="P194" s="11"/>
      <c r="Q194" s="11"/>
      <c r="R194" s="4">
        <f>$N$1*T192*S194*G188</f>
        <v>1.0593791004017458E-6</v>
      </c>
      <c r="S194" s="5">
        <f>AC186*AD186*O194+AC190*AD190*O194</f>
        <v>2.2657483206589543E-2</v>
      </c>
      <c r="T194" s="10"/>
      <c r="U194" s="4">
        <f t="shared" si="142"/>
        <v>0.4999781438607695</v>
      </c>
      <c r="V194" s="2"/>
    </row>
    <row r="195" spans="1:32" x14ac:dyDescent="0.3">
      <c r="A195" s="1"/>
      <c r="C195" s="8"/>
      <c r="D195" s="1" t="s">
        <v>19</v>
      </c>
      <c r="E195" s="7">
        <f t="shared" si="139"/>
        <v>0.11356503160884716</v>
      </c>
      <c r="F195" s="9"/>
      <c r="G195" s="10"/>
      <c r="H195" s="4">
        <f t="shared" si="149"/>
        <v>-7.1792529290794227E-4</v>
      </c>
      <c r="I195" s="5">
        <f t="shared" si="150"/>
        <v>-2.2479979919306421E-3</v>
      </c>
      <c r="J195" s="10"/>
      <c r="K195" s="4">
        <f t="shared" si="148"/>
        <v>0.11428295690175511</v>
      </c>
      <c r="L195" s="2"/>
      <c r="M195" s="8"/>
      <c r="N195" s="1" t="s">
        <v>19</v>
      </c>
      <c r="O195" s="7">
        <f t="shared" si="141"/>
        <v>0.55124634673991735</v>
      </c>
      <c r="P195" s="11"/>
      <c r="Q195" s="11"/>
      <c r="R195" s="4">
        <f>$N$1*T192*S195*G192</f>
        <v>1.9070753561837542E-3</v>
      </c>
      <c r="S195" s="5">
        <f>AC186*AD186*O195+AC190*AD190*O195</f>
        <v>2.4980748725185256E-2</v>
      </c>
      <c r="T195" s="10"/>
      <c r="U195" s="4">
        <f t="shared" si="142"/>
        <v>0.54933927138373362</v>
      </c>
      <c r="V195" s="2"/>
    </row>
    <row r="198" spans="1:32" x14ac:dyDescent="0.3">
      <c r="F198" t="s">
        <v>22</v>
      </c>
      <c r="G198" t="s">
        <v>23</v>
      </c>
      <c r="H198" t="s">
        <v>24</v>
      </c>
      <c r="I198" t="s">
        <v>32</v>
      </c>
      <c r="J198" t="s">
        <v>36</v>
      </c>
      <c r="K198" t="s">
        <v>35</v>
      </c>
      <c r="L198" s="2"/>
      <c r="P198" t="s">
        <v>22</v>
      </c>
      <c r="Q198" t="s">
        <v>23</v>
      </c>
      <c r="R198" t="s">
        <v>24</v>
      </c>
      <c r="S198" t="s">
        <v>32</v>
      </c>
      <c r="T198" t="s">
        <v>36</v>
      </c>
      <c r="U198" t="s">
        <v>35</v>
      </c>
      <c r="V198" s="2"/>
    </row>
    <row r="199" spans="1:32" x14ac:dyDescent="0.3">
      <c r="C199" s="8" t="s">
        <v>10</v>
      </c>
      <c r="D199" s="1" t="s">
        <v>20</v>
      </c>
      <c r="E199" s="7">
        <f>K184</f>
        <v>0.29675267707779202</v>
      </c>
      <c r="F199" s="9">
        <f>$B$6*E199+$B$7*E200+$B$8*E201+$B$9*E202</f>
        <v>3.7894134675641831</v>
      </c>
      <c r="G199" s="10">
        <f>1/(1+EXP(-F199))</f>
        <v>0.97789100045675714</v>
      </c>
      <c r="H199" s="4">
        <f>$N$1*$J$4*I199</f>
        <v>1.3939367726449202E-4</v>
      </c>
      <c r="I199" s="5">
        <f>S199*$T$4+S203*$T$8+S207*$T$12</f>
        <v>1.3025936366561845E-2</v>
      </c>
      <c r="J199" s="10">
        <f>G199*(1-G199)</f>
        <v>2.1620191682439744E-2</v>
      </c>
      <c r="K199" s="4">
        <f>E199-H199</f>
        <v>0.29661328340052751</v>
      </c>
      <c r="L199" s="2"/>
      <c r="M199" s="8" t="s">
        <v>11</v>
      </c>
      <c r="N199" s="1" t="s">
        <v>20</v>
      </c>
      <c r="O199" s="7">
        <f>U184</f>
        <v>0.18435437067688759</v>
      </c>
      <c r="P199" s="11">
        <f>O199+G199*O200+G203*O201+G207*O202</f>
        <v>-3.323902860665144</v>
      </c>
      <c r="Q199" s="11">
        <f>1/(1+EXP(-P199))</f>
        <v>3.4760221912510512E-2</v>
      </c>
      <c r="R199" s="4">
        <f>$N$1*T199*S199</f>
        <v>6.7853208133622717E-4</v>
      </c>
      <c r="S199" s="5">
        <f>AC201*AD201+AC205*AD205</f>
        <v>4.0446656834141947E-2</v>
      </c>
      <c r="T199" s="10">
        <f>Q199*(1-Q199)</f>
        <v>3.3551948885103537E-2</v>
      </c>
      <c r="U199" s="4">
        <f>O199-R199</f>
        <v>0.18367583859555137</v>
      </c>
      <c r="V199" s="2"/>
    </row>
    <row r="200" spans="1:32" x14ac:dyDescent="0.3">
      <c r="C200" s="8"/>
      <c r="D200" s="1" t="s">
        <v>13</v>
      </c>
      <c r="E200" s="7">
        <f t="shared" ref="E200:E210" si="151">K185</f>
        <v>0.60721430041277069</v>
      </c>
      <c r="F200" s="9"/>
      <c r="G200" s="10"/>
      <c r="H200" s="4">
        <f>$N$1*$J$4*I200*B202</f>
        <v>-2.9919938094186344E-4</v>
      </c>
      <c r="I200" s="5">
        <f>E200*(S200*$T$4+S204*$T$8+S208*$T$12)</f>
        <v>-5.5918635242951419E-3</v>
      </c>
      <c r="J200" s="10"/>
      <c r="K200" s="4">
        <f t="shared" ref="K200:K206" si="152">E200-H200</f>
        <v>0.60751349979371261</v>
      </c>
      <c r="L200" s="2"/>
      <c r="M200" s="8"/>
      <c r="N200" s="1" t="s">
        <v>13</v>
      </c>
      <c r="O200" s="7">
        <f t="shared" ref="O200:O210" si="153">U185</f>
        <v>-1.2802471510104267</v>
      </c>
      <c r="P200" s="11"/>
      <c r="Q200" s="11"/>
      <c r="R200" s="4">
        <f>$N$1*T199*S200*G199</f>
        <v>-8.4948292451338635E-4</v>
      </c>
      <c r="S200" s="5">
        <f>AC201*AD201*O200+AC205*AD205*O200</f>
        <v>-5.1781717179806633E-2</v>
      </c>
      <c r="T200" s="10"/>
      <c r="U200" s="4">
        <f t="shared" ref="U200:U210" si="154">O200-R200</f>
        <v>-1.2793976680859134</v>
      </c>
      <c r="V200" s="2"/>
      <c r="Z200" t="s">
        <v>22</v>
      </c>
      <c r="AA200" t="s">
        <v>23</v>
      </c>
      <c r="AB200" t="s">
        <v>31</v>
      </c>
      <c r="AC200" t="s">
        <v>32</v>
      </c>
      <c r="AD200" t="s">
        <v>33</v>
      </c>
      <c r="AE200" t="s">
        <v>24</v>
      </c>
      <c r="AF200" t="s">
        <v>35</v>
      </c>
    </row>
    <row r="201" spans="1:32" x14ac:dyDescent="0.3">
      <c r="A201" t="s">
        <v>29</v>
      </c>
      <c r="B201" s="6">
        <v>1</v>
      </c>
      <c r="C201" s="8"/>
      <c r="D201" s="1" t="s">
        <v>14</v>
      </c>
      <c r="E201" s="7">
        <f t="shared" si="151"/>
        <v>0.19649170076654204</v>
      </c>
      <c r="F201" s="9"/>
      <c r="G201" s="10"/>
      <c r="H201" s="4">
        <f t="shared" ref="H201:H202" si="155">$N$1*$J$4*I201*B203</f>
        <v>1.4915839774198348E-4</v>
      </c>
      <c r="I201" s="5">
        <f>E201*(S201*$T$4+S205*$T$8+S209*$T$12)</f>
        <v>2.3230702133866009E-3</v>
      </c>
      <c r="J201" s="10"/>
      <c r="K201" s="4">
        <f t="shared" si="152"/>
        <v>0.19634254236880005</v>
      </c>
      <c r="L201" s="2"/>
      <c r="M201" s="8"/>
      <c r="N201" s="1" t="s">
        <v>14</v>
      </c>
      <c r="O201" s="7">
        <f t="shared" si="153"/>
        <v>0.12999887469180069</v>
      </c>
      <c r="P201" s="11"/>
      <c r="Q201" s="11"/>
      <c r="R201" s="4">
        <f>$N$1*T199*S201*G203</f>
        <v>4.8853922790942773E-8</v>
      </c>
      <c r="S201" s="5">
        <f>AC201*AD201*O201+AC205*AD205*O201</f>
        <v>5.2580198734838834E-3</v>
      </c>
      <c r="T201" s="10"/>
      <c r="U201" s="4">
        <f t="shared" si="154"/>
        <v>0.12999882583787789</v>
      </c>
      <c r="V201" s="2"/>
      <c r="W201" s="8" t="s">
        <v>27</v>
      </c>
      <c r="X201" s="1" t="s">
        <v>20</v>
      </c>
      <c r="Y201" s="7">
        <f>AF186</f>
        <v>1.0984576057830824</v>
      </c>
      <c r="Z201" s="10">
        <f>Y201+Q199*Y202+Q203*Y203+Q207*Y204</f>
        <v>1.1526694724816586</v>
      </c>
      <c r="AA201" s="10">
        <f>1/(1+EXP(-Z201))</f>
        <v>0.75999816916311502</v>
      </c>
      <c r="AB201" s="8">
        <f>$Q$1</f>
        <v>1</v>
      </c>
      <c r="AC201" s="10">
        <f>2*(AA201-AB201)</f>
        <v>-0.48000366167376995</v>
      </c>
      <c r="AD201" s="10">
        <f>AA201*(1-AA201)</f>
        <v>0.18240095203182821</v>
      </c>
      <c r="AE201" s="4">
        <f>$N$1*AC201*AD201</f>
        <v>-4.3776562434029609E-2</v>
      </c>
      <c r="AF201" s="4">
        <f>Y201-AE201</f>
        <v>1.142234168217112</v>
      </c>
    </row>
    <row r="202" spans="1:32" x14ac:dyDescent="0.3">
      <c r="A202" t="s">
        <v>1</v>
      </c>
      <c r="B202" s="6">
        <v>5</v>
      </c>
      <c r="C202" s="8"/>
      <c r="D202" s="1" t="s">
        <v>19</v>
      </c>
      <c r="E202" s="7">
        <f t="shared" si="151"/>
        <v>-0.1031944165966735</v>
      </c>
      <c r="F202" s="9"/>
      <c r="G202" s="10"/>
      <c r="H202" s="4">
        <f t="shared" si="155"/>
        <v>1.3628835290968409E-4</v>
      </c>
      <c r="I202" s="5">
        <f>E202*(S202*$T$4+S206*$T$8+S210*$T$12)</f>
        <v>1.8193932540493765E-3</v>
      </c>
      <c r="J202" s="10"/>
      <c r="K202" s="4">
        <f t="shared" si="152"/>
        <v>-0.10333070494958319</v>
      </c>
      <c r="L202" s="2"/>
      <c r="M202" s="8"/>
      <c r="N202" s="1" t="s">
        <v>19</v>
      </c>
      <c r="O202" s="7">
        <f t="shared" si="153"/>
        <v>-2.4945582744068515</v>
      </c>
      <c r="P202" s="11"/>
      <c r="Q202" s="11"/>
      <c r="R202" s="4">
        <f>$N$1*T199*S202*G207</f>
        <v>-1.5310310104547826E-3</v>
      </c>
      <c r="S202" s="5">
        <f>AC201*AD201*O202+AC205*AD205*O202</f>
        <v>-0.10089654247770319</v>
      </c>
      <c r="T202" s="10"/>
      <c r="U202" s="4">
        <f t="shared" si="154"/>
        <v>-2.4930272433963969</v>
      </c>
      <c r="V202" s="2"/>
      <c r="W202" s="8"/>
      <c r="X202" s="1" t="s">
        <v>13</v>
      </c>
      <c r="Y202" s="7">
        <f t="shared" ref="Y202:Y208" si="156">AF187</f>
        <v>-0.26569925622737484</v>
      </c>
      <c r="Z202" s="10"/>
      <c r="AA202" s="10"/>
      <c r="AB202" s="8"/>
      <c r="AC202" s="10"/>
      <c r="AD202" s="10"/>
      <c r="AE202" s="4">
        <f>$N$1*AC201*AD201*Q199</f>
        <v>-1.5216830247737406E-3</v>
      </c>
      <c r="AF202" s="4">
        <f t="shared" ref="AF202:AF204" si="157">Y202-AE202</f>
        <v>-0.2641775732026011</v>
      </c>
    </row>
    <row r="203" spans="1:32" x14ac:dyDescent="0.3">
      <c r="A203" t="s">
        <v>9</v>
      </c>
      <c r="B203" s="6">
        <v>6</v>
      </c>
      <c r="C203" s="8" t="s">
        <v>12</v>
      </c>
      <c r="D203" s="1" t="s">
        <v>20</v>
      </c>
      <c r="E203" s="7">
        <f t="shared" si="151"/>
        <v>-0.3000838247902069</v>
      </c>
      <c r="F203" s="9">
        <f>$B$6*E203+$B$7*E204+$B$8*E205+$B$9*E206</f>
        <v>-7.4980688770568706</v>
      </c>
      <c r="G203" s="10">
        <f>1/(1+EXP(-F203))</f>
        <v>5.5384656002328717E-4</v>
      </c>
      <c r="H203" s="4">
        <f>$N$1*$J$8*I203</f>
        <v>3.5982395446286187E-6</v>
      </c>
      <c r="I203" s="5">
        <f>S199*$T$4+S203*$T$8+S207*$T$12</f>
        <v>1.3025936366561845E-2</v>
      </c>
      <c r="J203" s="10">
        <f>G203*(1-G203)</f>
        <v>5.5353981401123757E-4</v>
      </c>
      <c r="K203" s="4">
        <f t="shared" si="152"/>
        <v>-0.30008742302975155</v>
      </c>
      <c r="L203" s="2"/>
      <c r="M203" s="8" t="s">
        <v>25</v>
      </c>
      <c r="N203" s="1" t="s">
        <v>20</v>
      </c>
      <c r="O203" s="7">
        <f t="shared" si="153"/>
        <v>0.72360634296818072</v>
      </c>
      <c r="P203" s="11">
        <f>O203+G199*O204+G203*O205+G207*O206</f>
        <v>-1.7293941421428365</v>
      </c>
      <c r="Q203" s="11">
        <f>1/(1+EXP(-P203))</f>
        <v>0.15066509201285494</v>
      </c>
      <c r="R203" s="4">
        <f>$N$1*T203*$S$8</f>
        <v>3.6407210890812124E-3</v>
      </c>
      <c r="S203" s="5">
        <f>AC201*AD201+AC205*AD205</f>
        <v>4.0446656834141947E-2</v>
      </c>
      <c r="T203" s="10">
        <f>Q203*(1-Q203)</f>
        <v>0.1279651220616129</v>
      </c>
      <c r="U203" s="4">
        <f t="shared" si="154"/>
        <v>0.71996562187909952</v>
      </c>
      <c r="V203" s="2"/>
      <c r="W203" s="8"/>
      <c r="X203" s="1" t="s">
        <v>14</v>
      </c>
      <c r="Y203" s="7">
        <f t="shared" si="156"/>
        <v>0.54609167059270003</v>
      </c>
      <c r="Z203" s="10"/>
      <c r="AA203" s="10"/>
      <c r="AB203" s="8"/>
      <c r="AC203" s="10"/>
      <c r="AD203" s="10"/>
      <c r="AE203" s="4">
        <f>$N$1*AC201*AD201*Q203</f>
        <v>-6.59559980712956E-3</v>
      </c>
      <c r="AF203" s="4">
        <f t="shared" si="157"/>
        <v>0.55268727039982957</v>
      </c>
    </row>
    <row r="204" spans="1:32" x14ac:dyDescent="0.3">
      <c r="A204" t="s">
        <v>18</v>
      </c>
      <c r="B204" s="6">
        <v>7</v>
      </c>
      <c r="C204" s="8"/>
      <c r="D204" s="1" t="s">
        <v>13</v>
      </c>
      <c r="E204" s="7">
        <f t="shared" si="151"/>
        <v>-0.10003087192950856</v>
      </c>
      <c r="F204" s="9"/>
      <c r="G204" s="10"/>
      <c r="H204" s="4">
        <f>$N$1*$J$8*I204*B202</f>
        <v>1.2723299519190015E-6</v>
      </c>
      <c r="I204" s="5">
        <f>E204*(S200*$T$4+S204*$T$8+S208*$T$12)</f>
        <v>9.2118875274481849E-4</v>
      </c>
      <c r="J204" s="10"/>
      <c r="K204" s="4">
        <f t="shared" si="152"/>
        <v>-0.10003214425946048</v>
      </c>
      <c r="L204" s="2"/>
      <c r="M204" s="8"/>
      <c r="N204" s="1" t="s">
        <v>13</v>
      </c>
      <c r="O204" s="7">
        <f t="shared" si="153"/>
        <v>0.84942584044400082</v>
      </c>
      <c r="P204" s="11"/>
      <c r="Q204" s="11"/>
      <c r="R204" s="4">
        <f>$N$1*T203*S204*G199</f>
        <v>2.1496124453140733E-3</v>
      </c>
      <c r="S204" s="5">
        <f>AC201*AD201*O204+AC205*AD205*O204</f>
        <v>3.4356435474491118E-2</v>
      </c>
      <c r="T204" s="10"/>
      <c r="U204" s="4">
        <f t="shared" si="154"/>
        <v>0.84727622799868674</v>
      </c>
      <c r="V204" s="2"/>
      <c r="W204" s="8"/>
      <c r="X204" s="1" t="s">
        <v>19</v>
      </c>
      <c r="Y204" s="7">
        <f t="shared" si="156"/>
        <v>-8.7448462807967059E-2</v>
      </c>
      <c r="Z204" s="10"/>
      <c r="AA204" s="10"/>
      <c r="AB204" s="8"/>
      <c r="AC204" s="10"/>
      <c r="AD204" s="10"/>
      <c r="AE204" s="4">
        <f>$N$1*AC201*AD201*Q207</f>
        <v>-9.4259278628447147E-3</v>
      </c>
      <c r="AF204" s="4">
        <f t="shared" si="157"/>
        <v>-7.8022534945122346E-2</v>
      </c>
    </row>
    <row r="205" spans="1:32" x14ac:dyDescent="0.3">
      <c r="C205" s="8"/>
      <c r="D205" s="1" t="s">
        <v>14</v>
      </c>
      <c r="E205" s="7">
        <f t="shared" si="151"/>
        <v>-0.99954359528510051</v>
      </c>
      <c r="F205" s="9"/>
      <c r="G205" s="10"/>
      <c r="H205" s="4">
        <f t="shared" ref="H205:H206" si="158">$N$1*$J$8*I205*B203</f>
        <v>-1.9586292479707207E-5</v>
      </c>
      <c r="I205" s="5">
        <f>E205*(S201*$T$4+S205*$T$8+S209*$T$12)</f>
        <v>-1.1817343654361368E-2</v>
      </c>
      <c r="J205" s="10"/>
      <c r="K205" s="4">
        <f t="shared" si="152"/>
        <v>-0.99952400899262084</v>
      </c>
      <c r="L205" s="2"/>
      <c r="M205" s="8"/>
      <c r="N205" s="1" t="s">
        <v>14</v>
      </c>
      <c r="O205" s="7">
        <f t="shared" si="153"/>
        <v>1.6699454897965689</v>
      </c>
      <c r="P205" s="11"/>
      <c r="Q205" s="11"/>
      <c r="R205" s="4">
        <f>$N$1*T203*S205*G203</f>
        <v>2.3935141964689135E-6</v>
      </c>
      <c r="S205" s="5">
        <f>AC201*AD201*O205+AC205*AD205*O205</f>
        <v>6.7543712157524916E-2</v>
      </c>
      <c r="T205" s="10"/>
      <c r="U205" s="4">
        <f t="shared" si="154"/>
        <v>1.6699430962823725</v>
      </c>
      <c r="V205" s="2"/>
      <c r="W205" s="8" t="s">
        <v>28</v>
      </c>
      <c r="X205" s="1" t="s">
        <v>20</v>
      </c>
      <c r="Y205" s="7">
        <f t="shared" si="156"/>
        <v>-0.46958139863262821</v>
      </c>
      <c r="Z205" s="10">
        <f>Y205+Q199*Y206+Q203*Y207+Q207*Y208</f>
        <v>-0.83292343991941209</v>
      </c>
      <c r="AA205" s="10">
        <f>1/(1+EXP(-Z205))</f>
        <v>0.30302727924967421</v>
      </c>
      <c r="AB205" s="8">
        <f>$S$1</f>
        <v>0</v>
      </c>
      <c r="AC205" s="10">
        <f>2*(AA205-AB205)</f>
        <v>0.60605455849934842</v>
      </c>
      <c r="AD205" s="10">
        <f>AA205*(1-AA205)</f>
        <v>0.21120174728021418</v>
      </c>
      <c r="AE205" s="4">
        <f>$N$1*AC205*AD205</f>
        <v>6.3999890851100583E-2</v>
      </c>
      <c r="AF205" s="4">
        <f>Y205-AE205</f>
        <v>-0.53358128948372885</v>
      </c>
    </row>
    <row r="206" spans="1:32" x14ac:dyDescent="0.3">
      <c r="C206" s="8"/>
      <c r="D206" s="1" t="s">
        <v>19</v>
      </c>
      <c r="E206" s="7">
        <f t="shared" si="151"/>
        <v>-0.10008130298693114</v>
      </c>
      <c r="F206" s="9"/>
      <c r="G206" s="10"/>
      <c r="H206" s="4">
        <f t="shared" si="158"/>
        <v>3.4119486845776569E-6</v>
      </c>
      <c r="I206" s="5">
        <f>E206*(S202*$T$4+S206*$T$8+S210*$T$12)</f>
        <v>1.7645067777510345E-3</v>
      </c>
      <c r="J206" s="10"/>
      <c r="K206" s="4">
        <f t="shared" si="152"/>
        <v>-0.10008471493561573</v>
      </c>
      <c r="L206" s="2"/>
      <c r="M206" s="8"/>
      <c r="N206" s="1" t="s">
        <v>19</v>
      </c>
      <c r="O206" s="7">
        <f t="shared" si="153"/>
        <v>-3.6312716715418683</v>
      </c>
      <c r="P206" s="11"/>
      <c r="Q206" s="11"/>
      <c r="R206" s="4">
        <f>$N$1*T203*S206*G207</f>
        <v>-8.500078545975424E-3</v>
      </c>
      <c r="S206" s="5">
        <f>AC201*AD201*O206+AC205*AD205*O206</f>
        <v>-0.14687279917039497</v>
      </c>
      <c r="T206" s="10"/>
      <c r="U206" s="4">
        <f t="shared" si="154"/>
        <v>-3.622771592995893</v>
      </c>
      <c r="V206" s="2"/>
      <c r="W206" s="8"/>
      <c r="X206" s="1" t="s">
        <v>13</v>
      </c>
      <c r="Y206" s="7">
        <f t="shared" si="156"/>
        <v>-0.65050364241151604</v>
      </c>
      <c r="Z206" s="10"/>
      <c r="AA206" s="10"/>
      <c r="AB206" s="8"/>
      <c r="AC206" s="10"/>
      <c r="AD206" s="10"/>
      <c r="AE206" s="4">
        <f>$N$1*AC205*AD205*Q199</f>
        <v>2.2246504083607076E-3</v>
      </c>
      <c r="AF206" s="4">
        <f t="shared" ref="AF206:AF208" si="159">Y206-AE206</f>
        <v>-0.65272829281987677</v>
      </c>
    </row>
    <row r="207" spans="1:32" x14ac:dyDescent="0.3">
      <c r="C207" s="8" t="s">
        <v>21</v>
      </c>
      <c r="D207" s="1" t="s">
        <v>20</v>
      </c>
      <c r="E207" s="7">
        <f t="shared" si="151"/>
        <v>0.3661555199327759</v>
      </c>
      <c r="F207" s="9">
        <f>$B$6*E207+$B$7*E208+$B$8*E209+$B$9*E210</f>
        <v>2.2485303797098064</v>
      </c>
      <c r="G207" s="10">
        <f>1/(1+EXP(-F207))</f>
        <v>0.90452369326774074</v>
      </c>
      <c r="H207" s="4">
        <f>$N$1*$J$12*I207</f>
        <v>5.942842866619593E-4</v>
      </c>
      <c r="I207" s="5">
        <f>S199*$T$4+S203*$T$8+S207*$T$12</f>
        <v>1.3025936366561845E-2</v>
      </c>
      <c r="J207" s="10">
        <f>G207*(1-G207)</f>
        <v>8.636058158502681E-2</v>
      </c>
      <c r="K207" s="4">
        <f>E207-H207</f>
        <v>0.36556123564611392</v>
      </c>
      <c r="L207" s="2"/>
      <c r="M207" s="8" t="s">
        <v>26</v>
      </c>
      <c r="N207" s="1" t="s">
        <v>20</v>
      </c>
      <c r="O207" s="7">
        <f t="shared" si="153"/>
        <v>-8.9008837919530126E-2</v>
      </c>
      <c r="P207" s="11">
        <f>O207+G199*O208+G203*O209+G207*O210</f>
        <v>-1.2931563167111182</v>
      </c>
      <c r="Q207" s="11">
        <f>1/(1+EXP(-P207))</f>
        <v>0.21531905062325066</v>
      </c>
      <c r="R207" s="4">
        <f>$N$1*T207*S207</f>
        <v>3.4168679863471447E-3</v>
      </c>
      <c r="S207" s="5">
        <f>AC201*AD201+AC205*AD205</f>
        <v>4.0446656834141947E-2</v>
      </c>
      <c r="T207" s="10">
        <f>Q207*(1-Q207)</f>
        <v>0.16895675706195268</v>
      </c>
      <c r="U207" s="4">
        <f t="shared" si="154"/>
        <v>-9.2425705905877273E-2</v>
      </c>
      <c r="V207" s="2"/>
      <c r="W207" s="8"/>
      <c r="X207" s="1" t="s">
        <v>14</v>
      </c>
      <c r="Y207" s="7">
        <f t="shared" si="156"/>
        <v>-0.68524049378089191</v>
      </c>
      <c r="Z207" s="10"/>
      <c r="AA207" s="10"/>
      <c r="AB207" s="8"/>
      <c r="AC207" s="10"/>
      <c r="AD207" s="10"/>
      <c r="AE207" s="4">
        <f>$N$1*AC205*AD205*Q203</f>
        <v>9.6425494438937415E-3</v>
      </c>
      <c r="AF207" s="4">
        <f t="shared" si="159"/>
        <v>-0.69488304322478567</v>
      </c>
    </row>
    <row r="208" spans="1:32" x14ac:dyDescent="0.3">
      <c r="C208" s="8"/>
      <c r="D208" s="1" t="s">
        <v>13</v>
      </c>
      <c r="E208" s="7">
        <f t="shared" si="151"/>
        <v>0.10521922490385445</v>
      </c>
      <c r="F208" s="9"/>
      <c r="G208" s="10"/>
      <c r="H208" s="4">
        <f>$N$1*$J$12*I208*B202</f>
        <v>-2.2103699619785102E-4</v>
      </c>
      <c r="I208" s="5">
        <f>E208*(S200*$T$4+S204*$T$8+S208*$T$12)</f>
        <v>-9.6896852625919536E-4</v>
      </c>
      <c r="J208" s="10"/>
      <c r="K208" s="4">
        <f t="shared" ref="K208:K210" si="160">E208-H208</f>
        <v>0.1054402619000523</v>
      </c>
      <c r="L208" s="2"/>
      <c r="M208" s="8"/>
      <c r="N208" s="1" t="s">
        <v>13</v>
      </c>
      <c r="O208" s="7">
        <f t="shared" si="153"/>
        <v>-1.7397795621199292</v>
      </c>
      <c r="P208" s="11"/>
      <c r="Q208" s="11"/>
      <c r="R208" s="4">
        <f>$N$1*T207*S208*G199</f>
        <v>-5.8131679947807718E-3</v>
      </c>
      <c r="S208" s="5">
        <f>AC201*AD201*O208+AC205*AD205*O208</f>
        <v>-7.0368266916118499E-2</v>
      </c>
      <c r="T208" s="10"/>
      <c r="U208" s="4">
        <f t="shared" si="154"/>
        <v>-1.7339663941251484</v>
      </c>
      <c r="V208" s="2"/>
      <c r="W208" s="8"/>
      <c r="X208" s="1" t="s">
        <v>19</v>
      </c>
      <c r="Y208" s="7">
        <f t="shared" si="156"/>
        <v>-1.1029612455925739</v>
      </c>
      <c r="Z208" s="10"/>
      <c r="AA208" s="10"/>
      <c r="AB208" s="8"/>
      <c r="AC208" s="10"/>
      <c r="AD208" s="10"/>
      <c r="AE208" s="4">
        <f>$N$1*AC205*AD205*Q207</f>
        <v>1.3780395738050642E-2</v>
      </c>
      <c r="AF208" s="4">
        <f t="shared" si="159"/>
        <v>-1.1167416413306246</v>
      </c>
    </row>
    <row r="209" spans="1:32" x14ac:dyDescent="0.3">
      <c r="A209" s="1"/>
      <c r="C209" s="8"/>
      <c r="D209" s="1" t="s">
        <v>14</v>
      </c>
      <c r="E209" s="7">
        <f t="shared" si="151"/>
        <v>9.2716339490912056E-2</v>
      </c>
      <c r="F209" s="9"/>
      <c r="G209" s="10"/>
      <c r="H209" s="4">
        <f t="shared" ref="H209:H210" si="161">$N$1*$J$12*I209*B203</f>
        <v>3.0006196362749075E-4</v>
      </c>
      <c r="I209" s="5">
        <f t="shared" ref="I209:I210" si="162">E209*(S201*$T$4+S205*$T$8+S209*$T$12)</f>
        <v>1.0961611392507876E-3</v>
      </c>
      <c r="J209" s="10"/>
      <c r="K209" s="4">
        <f t="shared" si="160"/>
        <v>9.2416277527284568E-2</v>
      </c>
      <c r="L209" s="2"/>
      <c r="M209" s="8"/>
      <c r="N209" s="1" t="s">
        <v>14</v>
      </c>
      <c r="O209" s="7">
        <f t="shared" si="153"/>
        <v>0.4999781438607695</v>
      </c>
      <c r="P209" s="11"/>
      <c r="Q209" s="11"/>
      <c r="R209" s="4">
        <f>$N$1*T207*S209*G203</f>
        <v>9.4616892913834546E-7</v>
      </c>
      <c r="S209" s="5">
        <f>AC201*AD201*O209+AC205*AD205*O209</f>
        <v>2.0222444409307795E-2</v>
      </c>
      <c r="T209" s="10"/>
      <c r="U209" s="4">
        <f t="shared" si="154"/>
        <v>0.49997719769184035</v>
      </c>
      <c r="V209" s="2"/>
    </row>
    <row r="210" spans="1:32" x14ac:dyDescent="0.3">
      <c r="A210" s="1"/>
      <c r="C210" s="8"/>
      <c r="D210" s="1" t="s">
        <v>19</v>
      </c>
      <c r="E210" s="7">
        <f t="shared" si="151"/>
        <v>0.11428295690175511</v>
      </c>
      <c r="F210" s="9"/>
      <c r="G210" s="10"/>
      <c r="H210" s="4">
        <f t="shared" si="161"/>
        <v>-6.4348019334000176E-4</v>
      </c>
      <c r="I210" s="5">
        <f t="shared" si="162"/>
        <v>-2.0148923526795868E-3</v>
      </c>
      <c r="J210" s="10"/>
      <c r="K210" s="4">
        <f t="shared" si="160"/>
        <v>0.1149264370950951</v>
      </c>
      <c r="L210" s="2"/>
      <c r="M210" s="8"/>
      <c r="N210" s="1" t="s">
        <v>19</v>
      </c>
      <c r="O210" s="7">
        <f t="shared" si="153"/>
        <v>0.54933927138373362</v>
      </c>
      <c r="P210" s="11"/>
      <c r="Q210" s="11"/>
      <c r="R210" s="4">
        <f>$N$1*T207*S210*G207</f>
        <v>1.6978088547280317E-3</v>
      </c>
      <c r="S210" s="5">
        <f>AC201*AD201*O210+AC205*AD205*O210</f>
        <v>2.2218936995175451E-2</v>
      </c>
      <c r="T210" s="10"/>
      <c r="U210" s="4">
        <f t="shared" si="154"/>
        <v>0.54764146252900558</v>
      </c>
      <c r="V210" s="2"/>
    </row>
    <row r="213" spans="1:32" x14ac:dyDescent="0.3">
      <c r="F213" t="s">
        <v>22</v>
      </c>
      <c r="G213" t="s">
        <v>23</v>
      </c>
      <c r="H213" t="s">
        <v>24</v>
      </c>
      <c r="I213" t="s">
        <v>32</v>
      </c>
      <c r="J213" t="s">
        <v>36</v>
      </c>
      <c r="K213" t="s">
        <v>35</v>
      </c>
      <c r="L213" s="2"/>
      <c r="P213" t="s">
        <v>22</v>
      </c>
      <c r="Q213" t="s">
        <v>23</v>
      </c>
      <c r="R213" t="s">
        <v>24</v>
      </c>
      <c r="S213" t="s">
        <v>32</v>
      </c>
      <c r="T213" t="s">
        <v>36</v>
      </c>
      <c r="U213" t="s">
        <v>35</v>
      </c>
      <c r="V213" s="2"/>
    </row>
    <row r="214" spans="1:32" x14ac:dyDescent="0.3">
      <c r="C214" s="8" t="s">
        <v>10</v>
      </c>
      <c r="D214" s="1" t="s">
        <v>20</v>
      </c>
      <c r="E214" s="7">
        <f>K199</f>
        <v>0.29661328340052751</v>
      </c>
      <c r="F214" s="9">
        <f>$B$6*E214+$B$7*E215+$B$8*E216+$B$9*E217</f>
        <v>3.7889211019348088</v>
      </c>
      <c r="G214" s="10">
        <f>1/(1+EXP(-F214))</f>
        <v>0.97788035291235109</v>
      </c>
      <c r="H214" s="4">
        <f>$N$1*$J$4*I214</f>
        <v>1.2465321220856278E-4</v>
      </c>
      <c r="I214" s="5">
        <f>S214*$T$4+S218*$T$8+S222*$T$12</f>
        <v>1.1648482499212201E-2</v>
      </c>
      <c r="J214" s="10">
        <f>G214*(1-G214)</f>
        <v>2.1630368300366774E-2</v>
      </c>
      <c r="K214" s="4">
        <f>E214-H214</f>
        <v>0.29648863018831895</v>
      </c>
      <c r="L214" s="2"/>
      <c r="M214" s="8" t="s">
        <v>11</v>
      </c>
      <c r="N214" s="1" t="s">
        <v>20</v>
      </c>
      <c r="O214" s="7">
        <f>U199</f>
        <v>0.18367583859555137</v>
      </c>
      <c r="P214" s="11">
        <f>O214+G214*O215+G218*O216+G222*O217</f>
        <v>-3.3230434727619871</v>
      </c>
      <c r="Q214" s="11">
        <f>1/(1+EXP(-P214))</f>
        <v>3.4789067582851767E-2</v>
      </c>
      <c r="R214" s="4">
        <f>$N$1*T214*S214</f>
        <v>6.0726472601867545E-4</v>
      </c>
      <c r="S214" s="5">
        <f>AC216*AD216+AC220*AD220</f>
        <v>3.6169543672390947E-2</v>
      </c>
      <c r="T214" s="10">
        <f>Q214*(1-Q214)</f>
        <v>3.3578788359567541E-2</v>
      </c>
      <c r="U214" s="4">
        <f>O214-R214</f>
        <v>0.18306857386953268</v>
      </c>
      <c r="V214" s="2"/>
    </row>
    <row r="215" spans="1:32" x14ac:dyDescent="0.3">
      <c r="C215" s="8"/>
      <c r="D215" s="1" t="s">
        <v>13</v>
      </c>
      <c r="E215" s="7">
        <f t="shared" ref="E215:E225" si="163">K200</f>
        <v>0.60751349979371261</v>
      </c>
      <c r="F215" s="9"/>
      <c r="G215" s="10"/>
      <c r="H215" s="4">
        <f>$N$1*$J$4*I215*B217</f>
        <v>-2.6683072211283564E-4</v>
      </c>
      <c r="I215" s="5">
        <f>E215*(S215*$T$4+S219*$T$8+S223*$T$12)</f>
        <v>-4.9869119964323074E-3</v>
      </c>
      <c r="J215" s="10"/>
      <c r="K215" s="4">
        <f t="shared" ref="K215:K221" si="164">E215-H215</f>
        <v>0.60778033051582547</v>
      </c>
      <c r="L215" s="2"/>
      <c r="M215" s="8"/>
      <c r="N215" s="1" t="s">
        <v>13</v>
      </c>
      <c r="O215" s="7">
        <f t="shared" ref="O215:O225" si="165">U200</f>
        <v>-1.2793976680859134</v>
      </c>
      <c r="P215" s="11"/>
      <c r="Q215" s="11"/>
      <c r="R215" s="4">
        <f>$N$1*T214*S215*G214</f>
        <v>-7.5974758896313625E-4</v>
      </c>
      <c r="S215" s="5">
        <f>AC216*AD216*O215+AC220*AD220*O215</f>
        <v>-4.6275229830188586E-2</v>
      </c>
      <c r="T215" s="10"/>
      <c r="U215" s="4">
        <f t="shared" ref="U215:U225" si="166">O215-R215</f>
        <v>-1.2786379204969502</v>
      </c>
      <c r="V215" s="2"/>
      <c r="Z215" t="s">
        <v>22</v>
      </c>
      <c r="AA215" t="s">
        <v>23</v>
      </c>
      <c r="AB215" t="s">
        <v>31</v>
      </c>
      <c r="AC215" t="s">
        <v>32</v>
      </c>
      <c r="AD215" t="s">
        <v>33</v>
      </c>
      <c r="AE215" t="s">
        <v>24</v>
      </c>
      <c r="AF215" t="s">
        <v>35</v>
      </c>
    </row>
    <row r="216" spans="1:32" x14ac:dyDescent="0.3">
      <c r="A216" t="s">
        <v>29</v>
      </c>
      <c r="B216" s="6">
        <v>1</v>
      </c>
      <c r="C216" s="8"/>
      <c r="D216" s="1" t="s">
        <v>14</v>
      </c>
      <c r="E216" s="7">
        <f t="shared" si="163"/>
        <v>0.19634254236880005</v>
      </c>
      <c r="F216" s="9"/>
      <c r="G216" s="10"/>
      <c r="H216" s="4">
        <f t="shared" ref="H216:H217" si="167">$N$1*$J$4*I216*B218</f>
        <v>1.332838823935624E-4</v>
      </c>
      <c r="I216" s="5">
        <f>E216*(S216*$T$4+S220*$T$8+S224*$T$12)</f>
        <v>2.0758322816567571E-3</v>
      </c>
      <c r="J216" s="10"/>
      <c r="K216" s="4">
        <f t="shared" si="164"/>
        <v>0.1962092584864065</v>
      </c>
      <c r="L216" s="2"/>
      <c r="M216" s="8"/>
      <c r="N216" s="1" t="s">
        <v>14</v>
      </c>
      <c r="O216" s="7">
        <f t="shared" si="165"/>
        <v>0.12999882583787789</v>
      </c>
      <c r="P216" s="11"/>
      <c r="Q216" s="11"/>
      <c r="R216" s="4">
        <f>$N$1*T214*S216*G218</f>
        <v>4.3726354020472248E-8</v>
      </c>
      <c r="S216" s="5">
        <f>AC216*AD216*O216+AC220*AD220*O216</f>
        <v>4.7019982085026689E-3</v>
      </c>
      <c r="T216" s="10"/>
      <c r="U216" s="4">
        <f t="shared" si="166"/>
        <v>0.12999878211152388</v>
      </c>
      <c r="V216" s="2"/>
      <c r="W216" s="8" t="s">
        <v>27</v>
      </c>
      <c r="X216" s="1" t="s">
        <v>20</v>
      </c>
      <c r="Y216" s="7">
        <f>AF201</f>
        <v>1.142234168217112</v>
      </c>
      <c r="Z216" s="10">
        <f>Y216+Q214*Y217+Q218*Y218+Q222*Y219</f>
        <v>1.199568672783434</v>
      </c>
      <c r="AA216" s="10">
        <f>1/(1+EXP(-Z216))</f>
        <v>0.76844804389814303</v>
      </c>
      <c r="AB216" s="8">
        <f>$Q$1</f>
        <v>1</v>
      </c>
      <c r="AC216" s="10">
        <f>2*(AA216-AB216)</f>
        <v>-0.46310391220371394</v>
      </c>
      <c r="AD216" s="10">
        <f>AA216*(1-AA216)</f>
        <v>0.17793564772726067</v>
      </c>
      <c r="AE216" s="4">
        <f>$N$1*AC216*AD216</f>
        <v>-4.1201347291498151E-2</v>
      </c>
      <c r="AF216" s="4">
        <f>Y216-AE216</f>
        <v>1.18343551550861</v>
      </c>
    </row>
    <row r="217" spans="1:32" x14ac:dyDescent="0.3">
      <c r="A217" t="s">
        <v>1</v>
      </c>
      <c r="B217" s="6">
        <v>5</v>
      </c>
      <c r="C217" s="8"/>
      <c r="D217" s="1" t="s">
        <v>19</v>
      </c>
      <c r="E217" s="7">
        <f t="shared" si="163"/>
        <v>-0.10333070494958319</v>
      </c>
      <c r="F217" s="9"/>
      <c r="G217" s="10"/>
      <c r="H217" s="4">
        <f t="shared" si="167"/>
        <v>1.218104653867338E-4</v>
      </c>
      <c r="I217" s="5">
        <f>E217*(S217*$T$4+S221*$T$8+S225*$T$12)</f>
        <v>1.6261194318204358E-3</v>
      </c>
      <c r="J217" s="10"/>
      <c r="K217" s="4">
        <f t="shared" si="164"/>
        <v>-0.10345251541496991</v>
      </c>
      <c r="L217" s="2"/>
      <c r="M217" s="8"/>
      <c r="N217" s="1" t="s">
        <v>19</v>
      </c>
      <c r="O217" s="7">
        <f t="shared" si="165"/>
        <v>-2.4930272433963969</v>
      </c>
      <c r="P217" s="11"/>
      <c r="Q217" s="11"/>
      <c r="R217" s="4">
        <f>$N$1*T214*S217*G222</f>
        <v>-1.369803079226818E-3</v>
      </c>
      <c r="S217" s="5">
        <f>AC216*AD216*O217+AC220*AD220*O217</f>
        <v>-9.017165775648639E-2</v>
      </c>
      <c r="T217" s="10"/>
      <c r="U217" s="4">
        <f t="shared" si="166"/>
        <v>-2.4916574403171703</v>
      </c>
      <c r="V217" s="2"/>
      <c r="W217" s="8"/>
      <c r="X217" s="1" t="s">
        <v>13</v>
      </c>
      <c r="Y217" s="7">
        <f t="shared" ref="Y217:Y223" si="168">AF202</f>
        <v>-0.2641775732026011</v>
      </c>
      <c r="Z217" s="10"/>
      <c r="AA217" s="10"/>
      <c r="AB217" s="8"/>
      <c r="AC217" s="10"/>
      <c r="AD217" s="10"/>
      <c r="AE217" s="4">
        <f>$N$1*AC216*AD216*Q214</f>
        <v>-1.4333564554284757E-3</v>
      </c>
      <c r="AF217" s="4">
        <f t="shared" ref="AF217:AF219" si="169">Y217-AE217</f>
        <v>-0.26274421674717263</v>
      </c>
    </row>
    <row r="218" spans="1:32" x14ac:dyDescent="0.3">
      <c r="A218" t="s">
        <v>9</v>
      </c>
      <c r="B218" s="6">
        <v>6</v>
      </c>
      <c r="C218" s="8" t="s">
        <v>12</v>
      </c>
      <c r="D218" s="1" t="s">
        <v>20</v>
      </c>
      <c r="E218" s="7">
        <f t="shared" si="163"/>
        <v>-0.30008742302975155</v>
      </c>
      <c r="F218" s="9">
        <f>$B$6*E218+$B$7*E219+$B$8*E220+$B$9*E221</f>
        <v>-7.4979852028320888</v>
      </c>
      <c r="G218" s="10">
        <f>1/(1+EXP(-F218))</f>
        <v>5.5389287897378802E-4</v>
      </c>
      <c r="H218" s="4">
        <f>$N$1*$J$8*I218</f>
        <v>3.217736459328553E-6</v>
      </c>
      <c r="I218" s="5">
        <f>S214*$T$4+S218*$T$8+S222*$T$12</f>
        <v>1.1648482499212201E-2</v>
      </c>
      <c r="J218" s="10">
        <f>G218*(1-G218)</f>
        <v>5.535860816524101E-4</v>
      </c>
      <c r="K218" s="4">
        <f t="shared" si="164"/>
        <v>-0.30009064076621089</v>
      </c>
      <c r="L218" s="2"/>
      <c r="M218" s="8" t="s">
        <v>25</v>
      </c>
      <c r="N218" s="1" t="s">
        <v>20</v>
      </c>
      <c r="O218" s="7">
        <f t="shared" si="165"/>
        <v>0.71996562187909952</v>
      </c>
      <c r="P218" s="11">
        <f>O218+G214*O219+G218*O220+G222*O221</f>
        <v>-1.7284618911590683</v>
      </c>
      <c r="Q218" s="11">
        <f>1/(1+EXP(-P218))</f>
        <v>0.15078442647853643</v>
      </c>
      <c r="R218" s="4">
        <f>$N$1*T218*$S$8</f>
        <v>3.643092787605994E-3</v>
      </c>
      <c r="S218" s="5">
        <f>AC216*AD216+AC220*AD220</f>
        <v>3.6169543672390947E-2</v>
      </c>
      <c r="T218" s="10">
        <f>Q218*(1-Q218)</f>
        <v>0.12804848321007528</v>
      </c>
      <c r="U218" s="4">
        <f t="shared" si="166"/>
        <v>0.71632252909149352</v>
      </c>
      <c r="V218" s="2"/>
      <c r="W218" s="8"/>
      <c r="X218" s="1" t="s">
        <v>14</v>
      </c>
      <c r="Y218" s="7">
        <f t="shared" si="168"/>
        <v>0.55268727039982957</v>
      </c>
      <c r="Z218" s="10"/>
      <c r="AA218" s="10"/>
      <c r="AB218" s="8"/>
      <c r="AC218" s="10"/>
      <c r="AD218" s="10"/>
      <c r="AE218" s="4">
        <f>$N$1*AC216*AD216*Q218</f>
        <v>-6.2125215214915491E-3</v>
      </c>
      <c r="AF218" s="4">
        <f t="shared" si="169"/>
        <v>0.55889979192132111</v>
      </c>
    </row>
    <row r="219" spans="1:32" x14ac:dyDescent="0.3">
      <c r="A219" t="s">
        <v>18</v>
      </c>
      <c r="B219" s="6">
        <v>7</v>
      </c>
      <c r="C219" s="8"/>
      <c r="D219" s="1" t="s">
        <v>13</v>
      </c>
      <c r="E219" s="7">
        <f t="shared" si="163"/>
        <v>-0.10003214425946048</v>
      </c>
      <c r="F219" s="9"/>
      <c r="G219" s="10"/>
      <c r="H219" s="4">
        <f>$N$1*$J$8*I219*B217</f>
        <v>1.1341394934073179E-6</v>
      </c>
      <c r="I219" s="5">
        <f>E219*(S215*$T$4+S219*$T$8+S223*$T$12)</f>
        <v>8.2113648570071411E-4</v>
      </c>
      <c r="J219" s="10"/>
      <c r="K219" s="4">
        <f t="shared" si="164"/>
        <v>-0.10003327839895389</v>
      </c>
      <c r="L219" s="2"/>
      <c r="M219" s="8"/>
      <c r="N219" s="1" t="s">
        <v>13</v>
      </c>
      <c r="O219" s="7">
        <f t="shared" si="165"/>
        <v>0.84727622799868674</v>
      </c>
      <c r="P219" s="11"/>
      <c r="Q219" s="11"/>
      <c r="R219" s="4">
        <f>$N$1*T218*S219*G214</f>
        <v>1.9186608526511721E-3</v>
      </c>
      <c r="S219" s="5">
        <f>AC216*AD216*O219+AC220*AD220*O219</f>
        <v>3.064559453117717E-2</v>
      </c>
      <c r="T219" s="10"/>
      <c r="U219" s="4">
        <f t="shared" si="166"/>
        <v>0.8453575671460356</v>
      </c>
      <c r="V219" s="2"/>
      <c r="W219" s="8"/>
      <c r="X219" s="1" t="s">
        <v>19</v>
      </c>
      <c r="Y219" s="7">
        <f t="shared" si="168"/>
        <v>-7.8022534945122346E-2</v>
      </c>
      <c r="Z219" s="10"/>
      <c r="AA219" s="10"/>
      <c r="AB219" s="8"/>
      <c r="AC219" s="10"/>
      <c r="AD219" s="10"/>
      <c r="AE219" s="4">
        <f>$N$1*AC216*AD216*Q222</f>
        <v>-8.8777184456791912E-3</v>
      </c>
      <c r="AF219" s="4">
        <f t="shared" si="169"/>
        <v>-6.9144816499443151E-2</v>
      </c>
    </row>
    <row r="220" spans="1:32" x14ac:dyDescent="0.3">
      <c r="C220" s="8"/>
      <c r="D220" s="1" t="s">
        <v>14</v>
      </c>
      <c r="E220" s="7">
        <f t="shared" si="163"/>
        <v>-0.99952400899262084</v>
      </c>
      <c r="F220" s="9"/>
      <c r="G220" s="10"/>
      <c r="H220" s="4">
        <f t="shared" ref="H220:H221" si="170">$N$1*$J$8*I220*B218</f>
        <v>-1.7514730211085139E-5</v>
      </c>
      <c r="I220" s="5">
        <f>E220*(S216*$T$4+S220*$T$8+S224*$T$12)</f>
        <v>-1.0567471415647543E-2</v>
      </c>
      <c r="J220" s="10"/>
      <c r="K220" s="4">
        <f t="shared" si="164"/>
        <v>-0.99950649426240978</v>
      </c>
      <c r="L220" s="2"/>
      <c r="M220" s="8"/>
      <c r="N220" s="1" t="s">
        <v>14</v>
      </c>
      <c r="O220" s="7">
        <f t="shared" si="165"/>
        <v>1.6699430962823725</v>
      </c>
      <c r="P220" s="11"/>
      <c r="Q220" s="11"/>
      <c r="R220" s="4">
        <f>$N$1*T218*S220*G218</f>
        <v>2.1419776097673364E-6</v>
      </c>
      <c r="S220" s="5">
        <f>AC216*AD216*O220+AC220*AD220*O220</f>
        <v>6.0401079751393028E-2</v>
      </c>
      <c r="T220" s="10"/>
      <c r="U220" s="4">
        <f t="shared" si="166"/>
        <v>1.6699409543047627</v>
      </c>
      <c r="V220" s="2"/>
      <c r="W220" s="8" t="s">
        <v>28</v>
      </c>
      <c r="X220" s="1" t="s">
        <v>20</v>
      </c>
      <c r="Y220" s="7">
        <f t="shared" si="168"/>
        <v>-0.53358128948372885</v>
      </c>
      <c r="Z220" s="10">
        <f>Y220+Q214*Y221+Q218*Y222+Q222*Y223</f>
        <v>-0.90169269938745966</v>
      </c>
      <c r="AA220" s="10">
        <f>1/(1+EXP(-Z220))</f>
        <v>0.28870277137760675</v>
      </c>
      <c r="AB220" s="8">
        <f>$S$1</f>
        <v>0</v>
      </c>
      <c r="AC220" s="10">
        <f>2*(AA220-AB220)</f>
        <v>0.5774055427552135</v>
      </c>
      <c r="AD220" s="10">
        <f>AA220*(1-AA220)</f>
        <v>0.2053534811764961</v>
      </c>
      <c r="AE220" s="4">
        <f>$N$1*AC220*AD220</f>
        <v>5.9286119127693625E-2</v>
      </c>
      <c r="AF220" s="4">
        <f>Y220-AE220</f>
        <v>-0.59286740861142251</v>
      </c>
    </row>
    <row r="221" spans="1:32" x14ac:dyDescent="0.3">
      <c r="C221" s="8"/>
      <c r="D221" s="1" t="s">
        <v>19</v>
      </c>
      <c r="E221" s="7">
        <f t="shared" si="163"/>
        <v>-0.10008471493561573</v>
      </c>
      <c r="F221" s="9"/>
      <c r="G221" s="10"/>
      <c r="H221" s="4">
        <f t="shared" si="170"/>
        <v>3.0455796626867187E-6</v>
      </c>
      <c r="I221" s="5">
        <f>E221*(S217*$T$4+S221*$T$8+S225*$T$12)</f>
        <v>1.5750371572943599E-3</v>
      </c>
      <c r="J221" s="10"/>
      <c r="K221" s="4">
        <f t="shared" si="164"/>
        <v>-0.10008776051527841</v>
      </c>
      <c r="L221" s="2"/>
      <c r="M221" s="8"/>
      <c r="N221" s="1" t="s">
        <v>19</v>
      </c>
      <c r="O221" s="7">
        <f t="shared" si="165"/>
        <v>-3.622771592995893</v>
      </c>
      <c r="P221" s="11"/>
      <c r="Q221" s="11"/>
      <c r="R221" s="4">
        <f>$N$1*T218*S221*G222</f>
        <v>-7.5906940057198823E-3</v>
      </c>
      <c r="S221" s="5">
        <f>AC216*AD216*O221+AC220*AD220*O221</f>
        <v>-0.13103399534796228</v>
      </c>
      <c r="T221" s="10"/>
      <c r="U221" s="4">
        <f t="shared" si="166"/>
        <v>-3.615180898990173</v>
      </c>
      <c r="V221" s="2"/>
      <c r="W221" s="8"/>
      <c r="X221" s="1" t="s">
        <v>13</v>
      </c>
      <c r="Y221" s="7">
        <f t="shared" si="168"/>
        <v>-0.65272829281987677</v>
      </c>
      <c r="Z221" s="10"/>
      <c r="AA221" s="10"/>
      <c r="AB221" s="8"/>
      <c r="AC221" s="10"/>
      <c r="AD221" s="10"/>
      <c r="AE221" s="4">
        <f>$N$1*AC220*AD220*Q214</f>
        <v>2.0625088050583345E-3</v>
      </c>
      <c r="AF221" s="4">
        <f t="shared" ref="AF221:AF223" si="171">Y221-AE221</f>
        <v>-0.65479080162493508</v>
      </c>
    </row>
    <row r="222" spans="1:32" x14ac:dyDescent="0.3">
      <c r="C222" s="8" t="s">
        <v>21</v>
      </c>
      <c r="D222" s="1" t="s">
        <v>20</v>
      </c>
      <c r="E222" s="7">
        <f t="shared" si="163"/>
        <v>0.36556123564611392</v>
      </c>
      <c r="F222" s="9">
        <f>$B$6*E222+$B$7*E223+$B$8*E224+$B$9*E225</f>
        <v>2.2517452699757485</v>
      </c>
      <c r="G222" s="10">
        <f>1/(1+EXP(-F222))</f>
        <v>0.90480097222094114</v>
      </c>
      <c r="H222" s="4">
        <f>$N$1*$J$12*I222</f>
        <v>5.3144049824387519E-4</v>
      </c>
      <c r="I222" s="5">
        <f>S214*$T$4+S218*$T$8+S222*$T$12</f>
        <v>1.1648482499212201E-2</v>
      </c>
      <c r="J222" s="10">
        <f>G222*(1-G222)</f>
        <v>8.6136172888980844E-2</v>
      </c>
      <c r="K222" s="4">
        <f>E222-H222</f>
        <v>0.36502979514787004</v>
      </c>
      <c r="L222" s="2"/>
      <c r="M222" s="8" t="s">
        <v>26</v>
      </c>
      <c r="N222" s="1" t="s">
        <v>20</v>
      </c>
      <c r="O222" s="7">
        <f t="shared" si="165"/>
        <v>-9.2425705905877273E-2</v>
      </c>
      <c r="P222" s="11">
        <f>O222+G214*O223+G218*O224+G222*O225</f>
        <v>-1.2922539137969411</v>
      </c>
      <c r="Q222" s="11">
        <f>1/(1+EXP(-P222))</f>
        <v>0.21547155686122668</v>
      </c>
      <c r="R222" s="4">
        <f>$N$1*T222*S222</f>
        <v>3.057114304216361E-3</v>
      </c>
      <c r="S222" s="5">
        <f>AC216*AD216+AC220*AD220</f>
        <v>3.6169543672390947E-2</v>
      </c>
      <c r="T222" s="10">
        <f>Q222*(1-Q222)</f>
        <v>0.16904356504502585</v>
      </c>
      <c r="U222" s="4">
        <f t="shared" si="166"/>
        <v>-9.5482820210093633E-2</v>
      </c>
      <c r="V222" s="2"/>
      <c r="W222" s="8"/>
      <c r="X222" s="1" t="s">
        <v>14</v>
      </c>
      <c r="Y222" s="7">
        <f t="shared" si="168"/>
        <v>-0.69488304322478567</v>
      </c>
      <c r="Z222" s="10"/>
      <c r="AA222" s="10"/>
      <c r="AB222" s="8"/>
      <c r="AC222" s="10"/>
      <c r="AD222" s="10"/>
      <c r="AE222" s="4">
        <f>$N$1*AC220*AD220*Q218</f>
        <v>8.9394234708074713E-3</v>
      </c>
      <c r="AF222" s="4">
        <f t="shared" si="171"/>
        <v>-0.70382246669559312</v>
      </c>
    </row>
    <row r="223" spans="1:32" x14ac:dyDescent="0.3">
      <c r="C223" s="8"/>
      <c r="D223" s="1" t="s">
        <v>13</v>
      </c>
      <c r="E223" s="7">
        <f t="shared" si="163"/>
        <v>0.1054402619000523</v>
      </c>
      <c r="F223" s="9"/>
      <c r="G223" s="10"/>
      <c r="H223" s="4">
        <f>$N$1*$J$12*I223*B217</f>
        <v>-1.9744109308059596E-4</v>
      </c>
      <c r="I223" s="5">
        <f>E223*(S215*$T$4+S219*$T$8+S223*$T$12)</f>
        <v>-8.6553024279276613E-4</v>
      </c>
      <c r="J223" s="10"/>
      <c r="K223" s="4">
        <f t="shared" ref="K223:K225" si="172">E223-H223</f>
        <v>0.1056377029931329</v>
      </c>
      <c r="L223" s="2"/>
      <c r="M223" s="8"/>
      <c r="N223" s="1" t="s">
        <v>13</v>
      </c>
      <c r="O223" s="7">
        <f t="shared" si="165"/>
        <v>-1.7339663941251484</v>
      </c>
      <c r="P223" s="11"/>
      <c r="Q223" s="11"/>
      <c r="R223" s="4">
        <f>$N$1*T222*S223*G214</f>
        <v>-5.1836786889961376E-3</v>
      </c>
      <c r="S223" s="5">
        <f>AC216*AD216*O223+AC220*AD220*O223</f>
        <v>-6.2716773218767813E-2</v>
      </c>
      <c r="T223" s="10"/>
      <c r="U223" s="4">
        <f t="shared" si="166"/>
        <v>-1.7287827154361524</v>
      </c>
      <c r="V223" s="2"/>
      <c r="W223" s="8"/>
      <c r="X223" s="1" t="s">
        <v>19</v>
      </c>
      <c r="Y223" s="7">
        <f t="shared" si="168"/>
        <v>-1.1167416413306246</v>
      </c>
      <c r="Z223" s="10"/>
      <c r="AA223" s="10"/>
      <c r="AB223" s="8"/>
      <c r="AC223" s="10"/>
      <c r="AD223" s="10"/>
      <c r="AE223" s="4">
        <f>$N$1*AC220*AD220*Q222</f>
        <v>1.2774472388704296E-2</v>
      </c>
      <c r="AF223" s="4">
        <f t="shared" si="171"/>
        <v>-1.1295161137193288</v>
      </c>
    </row>
    <row r="224" spans="1:32" x14ac:dyDescent="0.3">
      <c r="A224" s="1"/>
      <c r="C224" s="8"/>
      <c r="D224" s="1" t="s">
        <v>14</v>
      </c>
      <c r="E224" s="7">
        <f t="shared" si="163"/>
        <v>9.2416277527284568E-2</v>
      </c>
      <c r="F224" s="9"/>
      <c r="G224" s="10"/>
      <c r="H224" s="4">
        <f t="shared" ref="H224:H225" si="173">$N$1*$J$12*I224*B218</f>
        <v>2.6746248055424917E-4</v>
      </c>
      <c r="I224" s="5">
        <f t="shared" ref="I224:I225" si="174">E224*(S216*$T$4+S220*$T$8+S224*$T$12)</f>
        <v>9.7707144833310343E-4</v>
      </c>
      <c r="J224" s="10"/>
      <c r="K224" s="4">
        <f t="shared" si="172"/>
        <v>9.2148815046730323E-2</v>
      </c>
      <c r="L224" s="2"/>
      <c r="M224" s="8"/>
      <c r="N224" s="1" t="s">
        <v>14</v>
      </c>
      <c r="O224" s="7">
        <f t="shared" si="165"/>
        <v>0.49997719769184035</v>
      </c>
      <c r="P224" s="11"/>
      <c r="Q224" s="11"/>
      <c r="R224" s="4">
        <f>$N$1*T222*S224*G218</f>
        <v>8.4661831019310816E-7</v>
      </c>
      <c r="S224" s="5">
        <f>AC216*AD216*O224+AC220*AD220*O224</f>
        <v>1.8083947087114659E-2</v>
      </c>
      <c r="T224" s="10"/>
      <c r="U224" s="4">
        <f t="shared" si="166"/>
        <v>0.49997635107353017</v>
      </c>
      <c r="V224" s="2"/>
    </row>
    <row r="225" spans="1:32" x14ac:dyDescent="0.3">
      <c r="A225" s="1"/>
      <c r="C225" s="8"/>
      <c r="D225" s="1" t="s">
        <v>19</v>
      </c>
      <c r="E225" s="7">
        <f t="shared" si="163"/>
        <v>0.1149264370950951</v>
      </c>
      <c r="F225" s="9"/>
      <c r="G225" s="10"/>
      <c r="H225" s="4">
        <f t="shared" si="173"/>
        <v>-5.775988574416341E-4</v>
      </c>
      <c r="I225" s="5">
        <f t="shared" si="174"/>
        <v>-1.8086019318401733E-3</v>
      </c>
      <c r="J225" s="10"/>
      <c r="K225" s="4">
        <f t="shared" si="172"/>
        <v>0.11550403595253673</v>
      </c>
      <c r="L225" s="2"/>
      <c r="M225" s="8"/>
      <c r="N225" s="1" t="s">
        <v>19</v>
      </c>
      <c r="O225" s="7">
        <f t="shared" si="165"/>
        <v>0.54764146252900558</v>
      </c>
      <c r="P225" s="11"/>
      <c r="Q225" s="11"/>
      <c r="R225" s="4">
        <f>$N$1*T222*S225*G222</f>
        <v>1.5148200937398911E-3</v>
      </c>
      <c r="S225" s="5">
        <f>AC216*AD216*O225+AC220*AD220*O225</f>
        <v>1.9807941795754923E-2</v>
      </c>
      <c r="T225" s="10"/>
      <c r="U225" s="4">
        <f t="shared" si="166"/>
        <v>0.54612664243526565</v>
      </c>
      <c r="V225" s="2"/>
    </row>
    <row r="228" spans="1:32" x14ac:dyDescent="0.3">
      <c r="F228" t="s">
        <v>22</v>
      </c>
      <c r="G228" t="s">
        <v>23</v>
      </c>
      <c r="H228" t="s">
        <v>24</v>
      </c>
      <c r="I228" t="s">
        <v>32</v>
      </c>
      <c r="J228" t="s">
        <v>36</v>
      </c>
      <c r="K228" t="s">
        <v>35</v>
      </c>
      <c r="L228" s="2"/>
      <c r="P228" t="s">
        <v>22</v>
      </c>
      <c r="Q228" t="s">
        <v>23</v>
      </c>
      <c r="R228" t="s">
        <v>24</v>
      </c>
      <c r="S228" t="s">
        <v>32</v>
      </c>
      <c r="T228" t="s">
        <v>36</v>
      </c>
      <c r="U228" t="s">
        <v>35</v>
      </c>
      <c r="V228" s="2"/>
    </row>
    <row r="229" spans="1:32" x14ac:dyDescent="0.3">
      <c r="C229" s="8" t="s">
        <v>10</v>
      </c>
      <c r="D229" s="1" t="s">
        <v>20</v>
      </c>
      <c r="E229" s="7">
        <f>K214</f>
        <v>0.29648863018831895</v>
      </c>
      <c r="F229" s="9">
        <f>$B$6*E229+$B$7*E230+$B$8*E231+$B$9*E232</f>
        <v>3.7884782257810965</v>
      </c>
      <c r="G229" s="10">
        <f>1/(1+EXP(-F229))</f>
        <v>0.97787077131032374</v>
      </c>
      <c r="H229" s="4">
        <f>$N$1*$J$4*I229</f>
        <v>1.1175272499095069E-4</v>
      </c>
      <c r="I229" s="5">
        <f>S229*$T$4+S233*$T$8+S237*$T$12</f>
        <v>1.0442969244293106E-2</v>
      </c>
      <c r="J229" s="10">
        <f>G229*(1-G229)</f>
        <v>2.1639525927276269E-2</v>
      </c>
      <c r="K229" s="4">
        <f>E229-H229</f>
        <v>0.29637687746332797</v>
      </c>
      <c r="L229" s="2"/>
      <c r="M229" s="8" t="s">
        <v>11</v>
      </c>
      <c r="N229" s="1" t="s">
        <v>20</v>
      </c>
      <c r="O229" s="7">
        <f>U214</f>
        <v>0.18306857386953268</v>
      </c>
      <c r="P229" s="11">
        <f>O229+G229*O230+G233*O231+G237*O232</f>
        <v>-3.3222765666926559</v>
      </c>
      <c r="Q229" s="11">
        <f>1/(1+EXP(-P229))</f>
        <v>3.4814828549002336E-2</v>
      </c>
      <c r="R229" s="4">
        <f>$N$1*T229*S229</f>
        <v>5.4480687975336911E-4</v>
      </c>
      <c r="S229" s="5">
        <f>AC231*AD231+AC235*AD235</f>
        <v>3.2426320954376711E-2</v>
      </c>
      <c r="T229" s="10">
        <f>Q229*(1-Q229)</f>
        <v>3.3602756262105911E-2</v>
      </c>
      <c r="U229" s="4">
        <f>O229-R229</f>
        <v>0.18252376698977932</v>
      </c>
      <c r="V229" s="2"/>
    </row>
    <row r="230" spans="1:32" x14ac:dyDescent="0.3">
      <c r="C230" s="8"/>
      <c r="D230" s="1" t="s">
        <v>13</v>
      </c>
      <c r="E230" s="7">
        <f t="shared" ref="E230:E240" si="175">K215</f>
        <v>0.60778033051582547</v>
      </c>
      <c r="F230" s="9"/>
      <c r="G230" s="10"/>
      <c r="H230" s="4">
        <f>$N$1*$J$4*I230*B232</f>
        <v>-2.3863271078058303E-4</v>
      </c>
      <c r="I230" s="5">
        <f>E230*(S230*$T$4+S234*$T$8+S238*$T$12)</f>
        <v>-4.4599074600922993E-3</v>
      </c>
      <c r="J230" s="10"/>
      <c r="K230" s="4">
        <f t="shared" ref="K230:K236" si="176">E230-H230</f>
        <v>0.60801896322660609</v>
      </c>
      <c r="L230" s="2"/>
      <c r="M230" s="8"/>
      <c r="N230" s="1" t="s">
        <v>13</v>
      </c>
      <c r="O230" s="7">
        <f t="shared" ref="O230:O240" si="177">U215</f>
        <v>-1.2786379204969502</v>
      </c>
      <c r="P230" s="11"/>
      <c r="Q230" s="11"/>
      <c r="R230" s="4">
        <f>$N$1*T229*S230*G229</f>
        <v>-6.8119527752007203E-4</v>
      </c>
      <c r="S230" s="5">
        <f>AC231*AD231*O230+AC235*AD235*O230</f>
        <v>-4.1461523594470931E-2</v>
      </c>
      <c r="T230" s="10"/>
      <c r="U230" s="4">
        <f t="shared" ref="U230:U240" si="178">O230-R230</f>
        <v>-1.2779567252194302</v>
      </c>
      <c r="V230" s="2"/>
      <c r="Z230" t="s">
        <v>22</v>
      </c>
      <c r="AA230" t="s">
        <v>23</v>
      </c>
      <c r="AB230" t="s">
        <v>31</v>
      </c>
      <c r="AC230" t="s">
        <v>32</v>
      </c>
      <c r="AD230" t="s">
        <v>33</v>
      </c>
      <c r="AE230" t="s">
        <v>24</v>
      </c>
      <c r="AF230" t="s">
        <v>35</v>
      </c>
    </row>
    <row r="231" spans="1:32" x14ac:dyDescent="0.3">
      <c r="A231" t="s">
        <v>29</v>
      </c>
      <c r="B231" s="6">
        <v>1</v>
      </c>
      <c r="C231" s="8"/>
      <c r="D231" s="1" t="s">
        <v>14</v>
      </c>
      <c r="E231" s="7">
        <f t="shared" si="175"/>
        <v>0.1962092584864065</v>
      </c>
      <c r="F231" s="9"/>
      <c r="G231" s="10"/>
      <c r="H231" s="4">
        <f t="shared" ref="H231:H232" si="179">$N$1*$J$4*I231*B233</f>
        <v>1.1940891895884058E-4</v>
      </c>
      <c r="I231" s="5">
        <f>E231*(S231*$T$4+S235*$T$8+S239*$T$12)</f>
        <v>1.8597364080420052E-3</v>
      </c>
      <c r="J231" s="10"/>
      <c r="K231" s="4">
        <f t="shared" si="176"/>
        <v>0.19608984956744765</v>
      </c>
      <c r="L231" s="2"/>
      <c r="M231" s="8"/>
      <c r="N231" s="1" t="s">
        <v>14</v>
      </c>
      <c r="O231" s="7">
        <f t="shared" si="177"/>
        <v>0.12999878211152388</v>
      </c>
      <c r="P231" s="11"/>
      <c r="Q231" s="11"/>
      <c r="R231" s="4">
        <f>$N$1*T229*S231*G233</f>
        <v>3.9231973116721138E-8</v>
      </c>
      <c r="S231" s="5">
        <f>AC231*AD231*O231+AC235*AD235*O231</f>
        <v>4.2153822324263596E-3</v>
      </c>
      <c r="T231" s="10"/>
      <c r="U231" s="4">
        <f t="shared" si="178"/>
        <v>0.12999874287955077</v>
      </c>
      <c r="V231" s="2"/>
      <c r="W231" s="8" t="s">
        <v>27</v>
      </c>
      <c r="X231" s="1" t="s">
        <v>20</v>
      </c>
      <c r="Y231" s="7">
        <f>AF216</f>
        <v>1.18343551550861</v>
      </c>
      <c r="Z231" s="10">
        <f>Y231+Q229*Y232+Q233*Y233+Q237*Y234</f>
        <v>1.2436850151177317</v>
      </c>
      <c r="AA231" s="10">
        <f>1/(1+EXP(-Z231))</f>
        <v>0.77620479307857271</v>
      </c>
      <c r="AB231" s="8">
        <f>$Q$1</f>
        <v>1</v>
      </c>
      <c r="AC231" s="10">
        <f>2*(AA231-AB231)</f>
        <v>-0.44759041384285458</v>
      </c>
      <c r="AD231" s="10">
        <f>AA231*(1-AA231)</f>
        <v>0.17371091228042285</v>
      </c>
      <c r="AE231" s="4">
        <f>$N$1*AC231*AD231</f>
        <v>-3.8875669558307138E-2</v>
      </c>
      <c r="AF231" s="4">
        <f>Y231-AE231</f>
        <v>1.2223111850669173</v>
      </c>
    </row>
    <row r="232" spans="1:32" x14ac:dyDescent="0.3">
      <c r="A232" t="s">
        <v>1</v>
      </c>
      <c r="B232" s="6">
        <v>5</v>
      </c>
      <c r="C232" s="8"/>
      <c r="D232" s="1" t="s">
        <v>19</v>
      </c>
      <c r="E232" s="7">
        <f t="shared" si="175"/>
        <v>-0.10345251541496991</v>
      </c>
      <c r="F232" s="9"/>
      <c r="G232" s="10"/>
      <c r="H232" s="4">
        <f t="shared" si="179"/>
        <v>1.0915107444404736E-4</v>
      </c>
      <c r="I232" s="5">
        <f>E232*(S232*$T$4+S236*$T$8+S240*$T$12)</f>
        <v>1.4571217882964828E-3</v>
      </c>
      <c r="J232" s="10"/>
      <c r="K232" s="4">
        <f t="shared" si="176"/>
        <v>-0.10356166648941396</v>
      </c>
      <c r="L232" s="2"/>
      <c r="M232" s="8"/>
      <c r="N232" s="1" t="s">
        <v>19</v>
      </c>
      <c r="O232" s="7">
        <f t="shared" si="177"/>
        <v>-2.4916574403171703</v>
      </c>
      <c r="P232" s="11"/>
      <c r="Q232" s="11"/>
      <c r="R232" s="4">
        <f>$N$1*T229*S232*G237</f>
        <v>-1.2285801029413657E-3</v>
      </c>
      <c r="S232" s="5">
        <f>AC231*AD231*O232+AC235*AD235*O232</f>
        <v>-8.0795283868085294E-2</v>
      </c>
      <c r="T232" s="10"/>
      <c r="U232" s="4">
        <f t="shared" si="178"/>
        <v>-2.4904288602142288</v>
      </c>
      <c r="V232" s="2"/>
      <c r="W232" s="8"/>
      <c r="X232" s="1" t="s">
        <v>13</v>
      </c>
      <c r="Y232" s="7">
        <f t="shared" ref="Y232:Y238" si="180">AF217</f>
        <v>-0.26274421674717263</v>
      </c>
      <c r="Z232" s="10"/>
      <c r="AA232" s="10"/>
      <c r="AB232" s="8"/>
      <c r="AC232" s="10"/>
      <c r="AD232" s="10"/>
      <c r="AE232" s="4">
        <f>$N$1*AC231*AD231*Q229</f>
        <v>-1.3534497704001324E-3</v>
      </c>
      <c r="AF232" s="4">
        <f t="shared" ref="AF232:AF234" si="181">Y232-AE232</f>
        <v>-0.26139076697677249</v>
      </c>
    </row>
    <row r="233" spans="1:32" x14ac:dyDescent="0.3">
      <c r="A233" t="s">
        <v>9</v>
      </c>
      <c r="B233" s="6">
        <v>6</v>
      </c>
      <c r="C233" s="8" t="s">
        <v>12</v>
      </c>
      <c r="D233" s="1" t="s">
        <v>20</v>
      </c>
      <c r="E233" s="7">
        <f t="shared" si="175"/>
        <v>-0.30009064076621089</v>
      </c>
      <c r="F233" s="9">
        <f>$B$6*E233+$B$7*E234+$B$8*E235+$B$9*E236</f>
        <v>-7.4979103219423884</v>
      </c>
      <c r="G233" s="10">
        <f>1/(1+EXP(-F233))</f>
        <v>5.5393433354244666E-4</v>
      </c>
      <c r="H233" s="4">
        <f>$N$1*$J$8*I233</f>
        <v>2.8847296532643852E-6</v>
      </c>
      <c r="I233" s="5">
        <f>S229*$T$4+S233*$T$8+S237*$T$12</f>
        <v>1.0442969244293106E-2</v>
      </c>
      <c r="J233" s="10">
        <f>G233*(1-G233)</f>
        <v>5.5362749029656952E-4</v>
      </c>
      <c r="K233" s="4">
        <f t="shared" si="176"/>
        <v>-0.30009352549586416</v>
      </c>
      <c r="L233" s="2"/>
      <c r="M233" s="8" t="s">
        <v>25</v>
      </c>
      <c r="N233" s="1" t="s">
        <v>20</v>
      </c>
      <c r="O233" s="7">
        <f t="shared" si="177"/>
        <v>0.71632252909149352</v>
      </c>
      <c r="P233" s="11">
        <f>O233+G229*O234+G233*O235+G237*O236</f>
        <v>-1.7280213560337458</v>
      </c>
      <c r="Q233" s="11">
        <f>1/(1+EXP(-P233))</f>
        <v>0.15084084501174688</v>
      </c>
      <c r="R233" s="4">
        <f>$N$1*T233*$S$8</f>
        <v>3.6442137888660427E-3</v>
      </c>
      <c r="S233" s="5">
        <f>AC231*AD231+AC235*AD235</f>
        <v>3.2426320954376711E-2</v>
      </c>
      <c r="T233" s="10">
        <f>Q233*(1-Q233)</f>
        <v>0.12808788448788905</v>
      </c>
      <c r="U233" s="4">
        <f t="shared" si="178"/>
        <v>0.71267831530262749</v>
      </c>
      <c r="V233" s="2"/>
      <c r="W233" s="8"/>
      <c r="X233" s="1" t="s">
        <v>14</v>
      </c>
      <c r="Y233" s="7">
        <f t="shared" si="180"/>
        <v>0.55889979192132111</v>
      </c>
      <c r="Z233" s="10"/>
      <c r="AA233" s="10"/>
      <c r="AB233" s="8"/>
      <c r="AC233" s="10"/>
      <c r="AD233" s="10"/>
      <c r="AE233" s="4">
        <f>$N$1*AC231*AD231*Q233</f>
        <v>-5.8640388465724938E-3</v>
      </c>
      <c r="AF233" s="4">
        <f t="shared" si="181"/>
        <v>0.5647638307678936</v>
      </c>
    </row>
    <row r="234" spans="1:32" x14ac:dyDescent="0.3">
      <c r="A234" t="s">
        <v>18</v>
      </c>
      <c r="B234" s="6">
        <v>7</v>
      </c>
      <c r="C234" s="8"/>
      <c r="D234" s="1" t="s">
        <v>13</v>
      </c>
      <c r="E234" s="7">
        <f t="shared" si="175"/>
        <v>-0.10003327839895389</v>
      </c>
      <c r="F234" s="9"/>
      <c r="G234" s="10"/>
      <c r="H234" s="4">
        <f>$N$1*$J$8*I234*B232</f>
        <v>1.0138526320194609E-6</v>
      </c>
      <c r="I234" s="5">
        <f>E234*(S230*$T$4+S234*$T$8+S238*$T$12)</f>
        <v>7.3404673068367353E-4</v>
      </c>
      <c r="J234" s="10"/>
      <c r="K234" s="4">
        <f t="shared" si="176"/>
        <v>-0.1000342922515859</v>
      </c>
      <c r="L234" s="2"/>
      <c r="M234" s="8"/>
      <c r="N234" s="1" t="s">
        <v>13</v>
      </c>
      <c r="O234" s="7">
        <f t="shared" si="177"/>
        <v>0.8453575671460356</v>
      </c>
      <c r="P234" s="11"/>
      <c r="Q234" s="11"/>
      <c r="R234" s="4">
        <f>$N$1*T233*S234*G229</f>
        <v>1.7167127947542021E-3</v>
      </c>
      <c r="S234" s="5">
        <f>AC231*AD231*O234+AC235*AD235*O234</f>
        <v>2.7411835793488409E-2</v>
      </c>
      <c r="T234" s="10"/>
      <c r="U234" s="4">
        <f t="shared" si="178"/>
        <v>0.84364085435128144</v>
      </c>
      <c r="V234" s="2"/>
      <c r="W234" s="8"/>
      <c r="X234" s="1" t="s">
        <v>19</v>
      </c>
      <c r="Y234" s="7">
        <f t="shared" si="180"/>
        <v>-6.9144816499443151E-2</v>
      </c>
      <c r="Z234" s="10"/>
      <c r="AA234" s="10"/>
      <c r="AB234" s="8"/>
      <c r="AC234" s="10"/>
      <c r="AD234" s="10"/>
      <c r="AE234" s="4">
        <f>$N$1*AC231*AD231*Q237</f>
        <v>-8.3818192428725471E-3</v>
      </c>
      <c r="AF234" s="4">
        <f t="shared" si="181"/>
        <v>-6.0762997256570604E-2</v>
      </c>
    </row>
    <row r="235" spans="1:32" x14ac:dyDescent="0.3">
      <c r="C235" s="8"/>
      <c r="D235" s="1" t="s">
        <v>14</v>
      </c>
      <c r="E235" s="7">
        <f t="shared" si="175"/>
        <v>-0.99950649426240978</v>
      </c>
      <c r="F235" s="9"/>
      <c r="G235" s="10"/>
      <c r="H235" s="4">
        <f t="shared" ref="H235:H236" si="182">$N$1*$J$8*I235*B233</f>
        <v>-1.5701816128907112E-5</v>
      </c>
      <c r="I235" s="5">
        <f>E235*(S231*$T$4+S235*$T$8+S239*$T$12)</f>
        <v>-9.4736539539137556E-3</v>
      </c>
      <c r="J235" s="10"/>
      <c r="K235" s="4">
        <f t="shared" si="176"/>
        <v>-0.99949079244628092</v>
      </c>
      <c r="L235" s="2"/>
      <c r="M235" s="8"/>
      <c r="N235" s="1" t="s">
        <v>14</v>
      </c>
      <c r="O235" s="7">
        <f t="shared" si="177"/>
        <v>1.6699409543047627</v>
      </c>
      <c r="P235" s="11"/>
      <c r="Q235" s="11"/>
      <c r="R235" s="4">
        <f>$N$1*T233*S235*G233</f>
        <v>1.9210343651062221E-6</v>
      </c>
      <c r="S235" s="5">
        <f>AC231*AD231*O235+AC235*AD235*O235</f>
        <v>5.4150041359144391E-2</v>
      </c>
      <c r="T235" s="10"/>
      <c r="U235" s="4">
        <f t="shared" si="178"/>
        <v>1.6699390332703976</v>
      </c>
      <c r="V235" s="2"/>
      <c r="W235" s="8" t="s">
        <v>28</v>
      </c>
      <c r="X235" s="1" t="s">
        <v>20</v>
      </c>
      <c r="Y235" s="7">
        <f t="shared" si="180"/>
        <v>-0.59286740861142251</v>
      </c>
      <c r="Z235" s="10">
        <f>Y235+Q229*Y236+Q233*Y237+Q237*Y238</f>
        <v>-0.96535922180839329</v>
      </c>
      <c r="AA235" s="10">
        <f>1/(1+EXP(-Z235))</f>
        <v>0.27580647347039128</v>
      </c>
      <c r="AB235" s="8">
        <f>$S$1</f>
        <v>0</v>
      </c>
      <c r="AC235" s="10">
        <f>2*(AA235-AB235)</f>
        <v>0.55161294694078256</v>
      </c>
      <c r="AD235" s="10">
        <f>AA235*(1-AA235)</f>
        <v>0.19973726266221761</v>
      </c>
      <c r="AE235" s="4">
        <f>$N$1*AC235*AD235</f>
        <v>5.5088830035495494E-2</v>
      </c>
      <c r="AF235" s="4">
        <f>Y235-AE235</f>
        <v>-0.64795623864691798</v>
      </c>
    </row>
    <row r="236" spans="1:32" x14ac:dyDescent="0.3">
      <c r="C236" s="8"/>
      <c r="D236" s="1" t="s">
        <v>19</v>
      </c>
      <c r="E236" s="7">
        <f t="shared" si="175"/>
        <v>-0.10008776051527841</v>
      </c>
      <c r="F236" s="9"/>
      <c r="G236" s="10"/>
      <c r="H236" s="4">
        <f t="shared" si="182"/>
        <v>2.7259314432501477E-6</v>
      </c>
      <c r="I236" s="5">
        <f>E236*(S232*$T$4+S236*$T$8+S240*$T$12)</f>
        <v>1.4097294396720782E-3</v>
      </c>
      <c r="J236" s="10"/>
      <c r="K236" s="4">
        <f t="shared" si="176"/>
        <v>-0.10009048644672167</v>
      </c>
      <c r="L236" s="2"/>
      <c r="M236" s="8"/>
      <c r="N236" s="1" t="s">
        <v>19</v>
      </c>
      <c r="O236" s="7">
        <f t="shared" si="177"/>
        <v>-3.615180898990173</v>
      </c>
      <c r="P236" s="11"/>
      <c r="Q236" s="11"/>
      <c r="R236" s="4">
        <f>$N$1*T233*S236*G237</f>
        <v>-6.7948258166871632E-3</v>
      </c>
      <c r="S236" s="5">
        <f>AC231*AD231*O236+AC235*AD235*O236</f>
        <v>-0.1172270161387875</v>
      </c>
      <c r="T236" s="10"/>
      <c r="U236" s="4">
        <f t="shared" si="178"/>
        <v>-3.6083860731734858</v>
      </c>
      <c r="V236" s="2"/>
      <c r="W236" s="8"/>
      <c r="X236" s="1" t="s">
        <v>13</v>
      </c>
      <c r="Y236" s="7">
        <f t="shared" si="180"/>
        <v>-0.65479080162493508</v>
      </c>
      <c r="Z236" s="10"/>
      <c r="AA236" s="10"/>
      <c r="AB236" s="8"/>
      <c r="AC236" s="10"/>
      <c r="AD236" s="10"/>
      <c r="AE236" s="4">
        <f>$N$1*AC235*AD235*Q229</f>
        <v>1.9179081726509058E-3</v>
      </c>
      <c r="AF236" s="4">
        <f t="shared" ref="AF236:AF238" si="183">Y236-AE236</f>
        <v>-0.656708709797586</v>
      </c>
    </row>
    <row r="237" spans="1:32" x14ac:dyDescent="0.3">
      <c r="C237" s="8" t="s">
        <v>21</v>
      </c>
      <c r="D237" s="1" t="s">
        <v>20</v>
      </c>
      <c r="E237" s="7">
        <f t="shared" si="175"/>
        <v>0.36502979514787004</v>
      </c>
      <c r="F237" s="9">
        <f>$B$6*E237+$B$7*E238+$B$8*E239+$B$9*E240</f>
        <v>2.2546394520616735</v>
      </c>
      <c r="G237" s="10">
        <f>1/(1+EXP(-F237))</f>
        <v>0.90504997409310106</v>
      </c>
      <c r="H237" s="4">
        <f>$N$1*$J$12*I237</f>
        <v>4.7644118267833879E-4</v>
      </c>
      <c r="I237" s="5">
        <f>S229*$T$4+S233*$T$8+S237*$T$12</f>
        <v>1.0442969244293106E-2</v>
      </c>
      <c r="J237" s="10">
        <f>G237*(1-G237)</f>
        <v>8.593451848717816E-2</v>
      </c>
      <c r="K237" s="4">
        <f>E237-H237</f>
        <v>0.36455335396519173</v>
      </c>
      <c r="L237" s="2"/>
      <c r="M237" s="8" t="s">
        <v>26</v>
      </c>
      <c r="N237" s="1" t="s">
        <v>20</v>
      </c>
      <c r="O237" s="7">
        <f t="shared" si="177"/>
        <v>-9.5482820210093633E-2</v>
      </c>
      <c r="P237" s="11">
        <f>O237+G229*O238+G233*O239+G237*O240</f>
        <v>-1.2914600499271915</v>
      </c>
      <c r="Q237" s="11">
        <f>1/(1+EXP(-P237))</f>
        <v>0.21560578475185335</v>
      </c>
      <c r="R237" s="4">
        <f>$N$1*T237*S237</f>
        <v>2.7419685703861806E-3</v>
      </c>
      <c r="S237" s="5">
        <f>AC231*AD231+AC235*AD235</f>
        <v>3.2426320954376711E-2</v>
      </c>
      <c r="T237" s="10">
        <f>Q237*(1-Q237)</f>
        <v>0.16911993033339084</v>
      </c>
      <c r="U237" s="4">
        <f t="shared" si="178"/>
        <v>-9.8224788780479813E-2</v>
      </c>
      <c r="V237" s="2"/>
      <c r="W237" s="8"/>
      <c r="X237" s="1" t="s">
        <v>14</v>
      </c>
      <c r="Y237" s="7">
        <f t="shared" si="180"/>
        <v>-0.70382246669559312</v>
      </c>
      <c r="Z237" s="10"/>
      <c r="AA237" s="10"/>
      <c r="AB237" s="8"/>
      <c r="AC237" s="10"/>
      <c r="AD237" s="10"/>
      <c r="AE237" s="4">
        <f>$N$1*AC235*AD235*Q233</f>
        <v>8.3096456732626427E-3</v>
      </c>
      <c r="AF237" s="4">
        <f t="shared" si="183"/>
        <v>-0.71213211236885576</v>
      </c>
    </row>
    <row r="238" spans="1:32" x14ac:dyDescent="0.3">
      <c r="C238" s="8"/>
      <c r="D238" s="1" t="s">
        <v>13</v>
      </c>
      <c r="E238" s="7">
        <f t="shared" si="175"/>
        <v>0.1056377029931329</v>
      </c>
      <c r="F238" s="9"/>
      <c r="G238" s="10"/>
      <c r="H238" s="4">
        <f>$N$1*$J$12*I238*B232</f>
        <v>-1.7682898544963554E-4</v>
      </c>
      <c r="I238" s="5">
        <f>E238*(S230*$T$4+S234*$T$8+S238*$T$12)</f>
        <v>-7.7517214031298852E-4</v>
      </c>
      <c r="J238" s="10"/>
      <c r="K238" s="4">
        <f t="shared" ref="K238:K240" si="184">E238-H238</f>
        <v>0.10581453197858254</v>
      </c>
      <c r="L238" s="2"/>
      <c r="M238" s="8"/>
      <c r="N238" s="1" t="s">
        <v>13</v>
      </c>
      <c r="O238" s="7">
        <f t="shared" si="177"/>
        <v>-1.7287827154361524</v>
      </c>
      <c r="P238" s="11"/>
      <c r="Q238" s="11"/>
      <c r="R238" s="4">
        <f>$N$1*T237*S238*G229</f>
        <v>-4.6353693989905935E-3</v>
      </c>
      <c r="S238" s="5">
        <f>AC231*AD231*O238+AC235*AD235*O238</f>
        <v>-5.605806319111159E-2</v>
      </c>
      <c r="T238" s="10"/>
      <c r="U238" s="4">
        <f t="shared" si="178"/>
        <v>-1.7241473460371617</v>
      </c>
      <c r="V238" s="2"/>
      <c r="W238" s="8"/>
      <c r="X238" s="1" t="s">
        <v>19</v>
      </c>
      <c r="Y238" s="7">
        <f t="shared" si="180"/>
        <v>-1.1295161137193288</v>
      </c>
      <c r="Z238" s="10"/>
      <c r="AA238" s="10"/>
      <c r="AB238" s="8"/>
      <c r="AC238" s="10"/>
      <c r="AD238" s="10"/>
      <c r="AE238" s="4">
        <f>$N$1*AC235*AD235*Q237</f>
        <v>1.1877470430864475E-2</v>
      </c>
      <c r="AF238" s="4">
        <f t="shared" si="183"/>
        <v>-1.1413935841501932</v>
      </c>
    </row>
    <row r="239" spans="1:32" x14ac:dyDescent="0.3">
      <c r="A239" s="1"/>
      <c r="C239" s="8"/>
      <c r="D239" s="1" t="s">
        <v>14</v>
      </c>
      <c r="E239" s="7">
        <f t="shared" si="175"/>
        <v>9.2148815046730323E-2</v>
      </c>
      <c r="F239" s="9"/>
      <c r="G239" s="10"/>
      <c r="H239" s="4">
        <f t="shared" ref="H239:H240" si="185">$N$1*$J$12*I239*B233</f>
        <v>2.3908823018892005E-4</v>
      </c>
      <c r="I239" s="5">
        <f t="shared" ref="I239:I240" si="186">E239*(S231*$T$4+S235*$T$8+S239*$T$12)</f>
        <v>8.7341702232775177E-4</v>
      </c>
      <c r="J239" s="10"/>
      <c r="K239" s="4">
        <f t="shared" si="184"/>
        <v>9.1909726816541401E-2</v>
      </c>
      <c r="L239" s="2"/>
      <c r="M239" s="8"/>
      <c r="N239" s="1" t="s">
        <v>14</v>
      </c>
      <c r="O239" s="7">
        <f t="shared" si="177"/>
        <v>0.49997635107353017</v>
      </c>
      <c r="P239" s="11"/>
      <c r="Q239" s="11"/>
      <c r="R239" s="4">
        <f>$N$1*T237*S239*G233</f>
        <v>7.5939934665805867E-7</v>
      </c>
      <c r="S239" s="5">
        <f>AC231*AD231*O239+AC235*AD235*O239</f>
        <v>1.6212393629508416E-2</v>
      </c>
      <c r="T239" s="10"/>
      <c r="U239" s="4">
        <f t="shared" si="178"/>
        <v>0.49997559167418348</v>
      </c>
      <c r="V239" s="2"/>
    </row>
    <row r="240" spans="1:32" x14ac:dyDescent="0.3">
      <c r="A240" s="1"/>
      <c r="C240" s="8"/>
      <c r="D240" s="1" t="s">
        <v>19</v>
      </c>
      <c r="E240" s="7">
        <f t="shared" si="175"/>
        <v>0.11550403595253673</v>
      </c>
      <c r="F240" s="9"/>
      <c r="G240" s="10"/>
      <c r="H240" s="4">
        <f t="shared" si="185"/>
        <v>-5.1955950229915383E-4</v>
      </c>
      <c r="I240" s="5">
        <f t="shared" si="186"/>
        <v>-1.6268666522754023E-3</v>
      </c>
      <c r="J240" s="10"/>
      <c r="K240" s="4">
        <f t="shared" si="184"/>
        <v>0.11602359545483588</v>
      </c>
      <c r="L240" s="2"/>
      <c r="M240" s="8"/>
      <c r="N240" s="1" t="s">
        <v>19</v>
      </c>
      <c r="O240" s="7">
        <f t="shared" si="177"/>
        <v>0.54612664243526565</v>
      </c>
      <c r="P240" s="11"/>
      <c r="Q240" s="11"/>
      <c r="R240" s="4">
        <f>$N$1*T237*S240*G237</f>
        <v>1.3552780248621183E-3</v>
      </c>
      <c r="S240" s="5">
        <f>AC231*AD231*O240+AC235*AD235*O240</f>
        <v>1.7708877789342048E-2</v>
      </c>
      <c r="T240" s="10"/>
      <c r="U240" s="4">
        <f t="shared" si="178"/>
        <v>0.54477136441040352</v>
      </c>
      <c r="V240" s="2"/>
    </row>
    <row r="243" spans="1:32" x14ac:dyDescent="0.3">
      <c r="F243" t="s">
        <v>22</v>
      </c>
      <c r="G243" t="s">
        <v>23</v>
      </c>
      <c r="H243" t="s">
        <v>24</v>
      </c>
      <c r="I243" t="s">
        <v>32</v>
      </c>
      <c r="J243" t="s">
        <v>36</v>
      </c>
      <c r="K243" t="s">
        <v>35</v>
      </c>
      <c r="L243" s="2"/>
      <c r="P243" t="s">
        <v>22</v>
      </c>
      <c r="Q243" t="s">
        <v>23</v>
      </c>
      <c r="R243" t="s">
        <v>24</v>
      </c>
      <c r="S243" t="s">
        <v>32</v>
      </c>
      <c r="T243" t="s">
        <v>36</v>
      </c>
      <c r="U243" t="s">
        <v>35</v>
      </c>
      <c r="V243" s="2"/>
    </row>
    <row r="244" spans="1:32" x14ac:dyDescent="0.3">
      <c r="C244" s="8" t="s">
        <v>10</v>
      </c>
      <c r="D244" s="1" t="s">
        <v>20</v>
      </c>
      <c r="E244" s="7">
        <f>K229</f>
        <v>0.29637687746332797</v>
      </c>
      <c r="F244" s="9">
        <f>$B$6*E244+$B$7*E245+$B$8*E246+$B$9*E247</f>
        <v>3.7880791255751469</v>
      </c>
      <c r="G244" s="10">
        <f>1/(1+EXP(-F244))</f>
        <v>0.97786213332376193</v>
      </c>
      <c r="H244" s="4">
        <f>$N$1*$J$4*I244</f>
        <v>1.0047601241605936E-4</v>
      </c>
      <c r="I244" s="5">
        <f>S244*$T$4+S248*$T$8+S252*$T$12</f>
        <v>9.389193037888658E-3</v>
      </c>
      <c r="J244" s="10">
        <f>G244*(1-G244)</f>
        <v>2.1647781535263179E-2</v>
      </c>
      <c r="K244" s="4">
        <f>E244-H244</f>
        <v>0.29627640145091189</v>
      </c>
      <c r="L244" s="2"/>
      <c r="M244" s="8" t="s">
        <v>11</v>
      </c>
      <c r="N244" s="1" t="s">
        <v>20</v>
      </c>
      <c r="O244" s="7">
        <f>U229</f>
        <v>0.18252376698977932</v>
      </c>
      <c r="P244" s="11">
        <f>O244+G244*O245+G248*O246+G252*O247</f>
        <v>-3.3215902876753081</v>
      </c>
      <c r="Q244" s="11">
        <f>1/(1+EXP(-P244))</f>
        <v>3.4837896779103844E-2</v>
      </c>
      <c r="R244" s="4">
        <f>$N$1*T244*S244</f>
        <v>4.901445067126925E-4</v>
      </c>
      <c r="S244" s="5">
        <f>AC246*AD246+AC250*AD250</f>
        <v>2.9154254870142143E-2</v>
      </c>
      <c r="T244" s="10">
        <f>Q244*(1-Q244)</f>
        <v>3.3624217727112347E-2</v>
      </c>
      <c r="U244" s="4">
        <f>O244-R244</f>
        <v>0.18203362248306662</v>
      </c>
      <c r="V244" s="2"/>
    </row>
    <row r="245" spans="1:32" x14ac:dyDescent="0.3">
      <c r="C245" s="8"/>
      <c r="D245" s="1" t="s">
        <v>13</v>
      </c>
      <c r="E245" s="7">
        <f t="shared" ref="E245:E255" si="187">K230</f>
        <v>0.60801896322660609</v>
      </c>
      <c r="F245" s="9"/>
      <c r="G245" s="10"/>
      <c r="H245" s="4">
        <f>$N$1*$J$4*I245*B247</f>
        <v>-2.1408336556026435E-4</v>
      </c>
      <c r="I245" s="5">
        <f>E245*(S245*$T$4+S249*$T$8+S253*$T$12)</f>
        <v>-4.0010943848423101E-3</v>
      </c>
      <c r="J245" s="10"/>
      <c r="K245" s="4">
        <f t="shared" ref="K245:K251" si="188">E245-H245</f>
        <v>0.60823304659216637</v>
      </c>
      <c r="L245" s="2"/>
      <c r="M245" s="8"/>
      <c r="N245" s="1" t="s">
        <v>13</v>
      </c>
      <c r="O245" s="7">
        <f t="shared" ref="O245:O255" si="189">U230</f>
        <v>-1.2779567252194302</v>
      </c>
      <c r="P245" s="11"/>
      <c r="Q245" s="11"/>
      <c r="R245" s="4">
        <f>$N$1*T244*S245*G244</f>
        <v>-6.1251667496494517E-4</v>
      </c>
      <c r="S245" s="5">
        <f>AC246*AD246*O245+AC250*AD250*O245</f>
        <v>-3.7257876080059482E-2</v>
      </c>
      <c r="T245" s="10"/>
      <c r="U245" s="4">
        <f t="shared" ref="U245:U255" si="190">O245-R245</f>
        <v>-1.2773442085444653</v>
      </c>
      <c r="V245" s="2"/>
      <c r="Z245" t="s">
        <v>22</v>
      </c>
      <c r="AA245" t="s">
        <v>23</v>
      </c>
      <c r="AB245" t="s">
        <v>31</v>
      </c>
      <c r="AC245" t="s">
        <v>32</v>
      </c>
      <c r="AD245" t="s">
        <v>33</v>
      </c>
      <c r="AE245" t="s">
        <v>24</v>
      </c>
      <c r="AF245" t="s">
        <v>35</v>
      </c>
    </row>
    <row r="246" spans="1:32" x14ac:dyDescent="0.3">
      <c r="A246" t="s">
        <v>29</v>
      </c>
      <c r="B246" s="6">
        <v>1</v>
      </c>
      <c r="C246" s="8"/>
      <c r="D246" s="1" t="s">
        <v>14</v>
      </c>
      <c r="E246" s="7">
        <f t="shared" si="187"/>
        <v>0.19608984956744765</v>
      </c>
      <c r="F246" s="9"/>
      <c r="G246" s="10"/>
      <c r="H246" s="4">
        <f t="shared" ref="H246:H247" si="191">$N$1*$J$4*I246*B248</f>
        <v>1.072941670911007E-4</v>
      </c>
      <c r="I246" s="5">
        <f>E246*(S246*$T$4+S250*$T$8+S254*$T$12)</f>
        <v>1.6710549819033368E-3</v>
      </c>
      <c r="J246" s="10"/>
      <c r="K246" s="4">
        <f t="shared" si="188"/>
        <v>0.19598255540035656</v>
      </c>
      <c r="L246" s="2"/>
      <c r="M246" s="8"/>
      <c r="N246" s="1" t="s">
        <v>14</v>
      </c>
      <c r="O246" s="7">
        <f t="shared" si="189"/>
        <v>0.12999874287955077</v>
      </c>
      <c r="P246" s="11"/>
      <c r="Q246" s="11"/>
      <c r="R246" s="4">
        <f>$N$1*T244*S246*G248</f>
        <v>3.529805163550901E-8</v>
      </c>
      <c r="S246" s="5">
        <f>AC246*AD246*O246+AC250*AD250*O246</f>
        <v>3.7900164827084984E-3</v>
      </c>
      <c r="T246" s="10"/>
      <c r="U246" s="4">
        <f t="shared" si="190"/>
        <v>0.12999870758149912</v>
      </c>
      <c r="V246" s="2"/>
      <c r="W246" s="8" t="s">
        <v>27</v>
      </c>
      <c r="X246" s="1" t="s">
        <v>20</v>
      </c>
      <c r="Y246" s="7">
        <f>AF231</f>
        <v>1.2223111850669173</v>
      </c>
      <c r="Z246" s="10">
        <f>Y246+Q244*Y247+Q248*Y248+Q252*Y249</f>
        <v>1.2852870687728852</v>
      </c>
      <c r="AA246" s="10">
        <f>1/(1+EXP(-Z246))</f>
        <v>0.78334840844959153</v>
      </c>
      <c r="AB246" s="8">
        <f>$Q$1</f>
        <v>1</v>
      </c>
      <c r="AC246" s="10">
        <f>2*(AA246-AB246)</f>
        <v>-0.43330318310081695</v>
      </c>
      <c r="AD246" s="10">
        <f>AA246*(1-AA246)</f>
        <v>0.16971367942908344</v>
      </c>
      <c r="AE246" s="4">
        <f>$N$1*AC246*AD246</f>
        <v>-3.6768738756186747E-2</v>
      </c>
      <c r="AF246" s="4">
        <f>Y246-AE246</f>
        <v>1.2590799238231041</v>
      </c>
    </row>
    <row r="247" spans="1:32" x14ac:dyDescent="0.3">
      <c r="A247" t="s">
        <v>1</v>
      </c>
      <c r="B247" s="6">
        <v>5</v>
      </c>
      <c r="C247" s="8"/>
      <c r="D247" s="1" t="s">
        <v>19</v>
      </c>
      <c r="E247" s="7">
        <f t="shared" si="187"/>
        <v>-0.10356166648941396</v>
      </c>
      <c r="F247" s="9"/>
      <c r="G247" s="10"/>
      <c r="H247" s="4">
        <f t="shared" si="191"/>
        <v>9.8093885186539232E-5</v>
      </c>
      <c r="I247" s="5">
        <f>E247*(S247*$T$4+S251*$T$8+S255*$T$12)</f>
        <v>1.3095128759106317E-3</v>
      </c>
      <c r="J247" s="10"/>
      <c r="K247" s="4">
        <f t="shared" si="188"/>
        <v>-0.10365976037460051</v>
      </c>
      <c r="L247" s="2"/>
      <c r="M247" s="8"/>
      <c r="N247" s="1" t="s">
        <v>19</v>
      </c>
      <c r="O247" s="7">
        <f t="shared" si="189"/>
        <v>-2.4904288602142288</v>
      </c>
      <c r="P247" s="11"/>
      <c r="Q247" s="11"/>
      <c r="R247" s="4">
        <f>$N$1*T244*S247*G252</f>
        <v>-1.1050408778755221E-3</v>
      </c>
      <c r="S247" s="5">
        <f>AC246*AD246*O247+AC250*AD250*O247</f>
        <v>-7.2606597726643213E-2</v>
      </c>
      <c r="T247" s="10"/>
      <c r="U247" s="4">
        <f t="shared" si="190"/>
        <v>-2.4893238193363532</v>
      </c>
      <c r="V247" s="2"/>
      <c r="W247" s="8"/>
      <c r="X247" s="1" t="s">
        <v>13</v>
      </c>
      <c r="Y247" s="7">
        <f t="shared" ref="Y247:Y253" si="192">AF232</f>
        <v>-0.26139076697677249</v>
      </c>
      <c r="Z247" s="10"/>
      <c r="AA247" s="10"/>
      <c r="AB247" s="8"/>
      <c r="AC247" s="10"/>
      <c r="AD247" s="10"/>
      <c r="AE247" s="4">
        <f>$N$1*AC246*AD246*Q244</f>
        <v>-1.2809455254858689E-3</v>
      </c>
      <c r="AF247" s="4">
        <f t="shared" ref="AF247:AF249" si="193">Y247-AE247</f>
        <v>-0.26010982145128664</v>
      </c>
    </row>
    <row r="248" spans="1:32" x14ac:dyDescent="0.3">
      <c r="A248" t="s">
        <v>9</v>
      </c>
      <c r="B248" s="6">
        <v>6</v>
      </c>
      <c r="C248" s="8" t="s">
        <v>12</v>
      </c>
      <c r="D248" s="1" t="s">
        <v>20</v>
      </c>
      <c r="E248" s="7">
        <f t="shared" si="187"/>
        <v>-0.30009352549586416</v>
      </c>
      <c r="F248" s="9">
        <f>$B$6*E248+$B$7*E249+$B$8*E250+$B$9*E251</f>
        <v>-7.4978431465585311</v>
      </c>
      <c r="G248" s="10">
        <f>1/(1+EXP(-F248))</f>
        <v>5.5397152492939617E-4</v>
      </c>
      <c r="H248" s="4">
        <f>$N$1*$J$8*I248</f>
        <v>2.5936381639180394E-6</v>
      </c>
      <c r="I248" s="5">
        <f>S244*$T$4+S248*$T$8+S252*$T$12</f>
        <v>9.389193037888658E-3</v>
      </c>
      <c r="J248" s="10">
        <f>G248*(1-G248)</f>
        <v>5.5366464047896353E-4</v>
      </c>
      <c r="K248" s="4">
        <f t="shared" si="188"/>
        <v>-0.30009611913402806</v>
      </c>
      <c r="L248" s="2"/>
      <c r="M248" s="8" t="s">
        <v>25</v>
      </c>
      <c r="N248" s="1" t="s">
        <v>20</v>
      </c>
      <c r="O248" s="7">
        <f t="shared" si="189"/>
        <v>0.71267831530262749</v>
      </c>
      <c r="P248" s="11">
        <f>O248+G244*O249+G248*O250+G252*O251</f>
        <v>-1.7280103570805088</v>
      </c>
      <c r="Q248" s="11">
        <f>1/(1+EXP(-P248))</f>
        <v>0.15084225384980907</v>
      </c>
      <c r="R248" s="4">
        <f>$N$1*T248*$S$8</f>
        <v>3.6442417792865987E-3</v>
      </c>
      <c r="S248" s="5">
        <f>AC246*AD246+AC250*AD250</f>
        <v>2.9154254870142143E-2</v>
      </c>
      <c r="T248" s="10">
        <f>Q248*(1-Q248)</f>
        <v>0.12808886830331884</v>
      </c>
      <c r="U248" s="4">
        <f t="shared" si="190"/>
        <v>0.70903407352334091</v>
      </c>
      <c r="V248" s="2"/>
      <c r="W248" s="8"/>
      <c r="X248" s="1" t="s">
        <v>14</v>
      </c>
      <c r="Y248" s="7">
        <f t="shared" si="192"/>
        <v>0.5647638307678936</v>
      </c>
      <c r="Z248" s="10"/>
      <c r="AA248" s="10"/>
      <c r="AB248" s="8"/>
      <c r="AC248" s="10"/>
      <c r="AD248" s="10"/>
      <c r="AE248" s="4">
        <f>$N$1*AC246*AD246*Q248</f>
        <v>-5.5462794251980342E-3</v>
      </c>
      <c r="AF248" s="4">
        <f t="shared" si="193"/>
        <v>0.57031011019309164</v>
      </c>
    </row>
    <row r="249" spans="1:32" x14ac:dyDescent="0.3">
      <c r="A249" t="s">
        <v>18</v>
      </c>
      <c r="B249" s="6">
        <v>7</v>
      </c>
      <c r="C249" s="8"/>
      <c r="D249" s="1" t="s">
        <v>13</v>
      </c>
      <c r="E249" s="7">
        <f t="shared" si="187"/>
        <v>-0.1000342922515859</v>
      </c>
      <c r="F249" s="9"/>
      <c r="G249" s="10"/>
      <c r="H249" s="4">
        <f>$N$1*$J$8*I249*B247</f>
        <v>9.0920475834829636E-7</v>
      </c>
      <c r="I249" s="5">
        <f>E249*(S245*$T$4+S249*$T$8+S253*$T$12)</f>
        <v>6.5827987156105315E-4</v>
      </c>
      <c r="J249" s="10"/>
      <c r="K249" s="4">
        <f t="shared" si="188"/>
        <v>-0.10003520145634424</v>
      </c>
      <c r="L249" s="2"/>
      <c r="M249" s="8"/>
      <c r="N249" s="1" t="s">
        <v>13</v>
      </c>
      <c r="O249" s="7">
        <f t="shared" si="189"/>
        <v>0.84364085435128144</v>
      </c>
      <c r="P249" s="11"/>
      <c r="Q249" s="11"/>
      <c r="R249" s="4">
        <f>$N$1*T248*S249*G244</f>
        <v>1.5403470128854369E-3</v>
      </c>
      <c r="S249" s="5">
        <f>AC246*AD246*O249+AC250*AD250*O249</f>
        <v>2.4595720486621724E-2</v>
      </c>
      <c r="T249" s="10"/>
      <c r="U249" s="4">
        <f t="shared" si="190"/>
        <v>0.84210050733839603</v>
      </c>
      <c r="V249" s="2"/>
      <c r="W249" s="8"/>
      <c r="X249" s="1" t="s">
        <v>19</v>
      </c>
      <c r="Y249" s="7">
        <f t="shared" si="192"/>
        <v>-6.0762997256570604E-2</v>
      </c>
      <c r="Z249" s="10"/>
      <c r="AA249" s="10"/>
      <c r="AB249" s="8"/>
      <c r="AC249" s="10"/>
      <c r="AD249" s="10"/>
      <c r="AE249" s="4">
        <f>$N$1*AC246*AD246*Q252</f>
        <v>-7.9319139469361862E-3</v>
      </c>
      <c r="AF249" s="4">
        <f t="shared" si="193"/>
        <v>-5.2831083309634416E-2</v>
      </c>
    </row>
    <row r="250" spans="1:32" x14ac:dyDescent="0.3">
      <c r="C250" s="8"/>
      <c r="D250" s="1" t="s">
        <v>14</v>
      </c>
      <c r="E250" s="7">
        <f t="shared" si="187"/>
        <v>-0.99949079244628092</v>
      </c>
      <c r="F250" s="9"/>
      <c r="G250" s="10"/>
      <c r="H250" s="4">
        <f t="shared" ref="H250:H251" si="194">$N$1*$J$8*I250*B248</f>
        <v>-1.4117142354427002E-5</v>
      </c>
      <c r="I250" s="5">
        <f>E250*(S246*$T$4+S250*$T$8+S254*$T$12)</f>
        <v>-8.5175447467992632E-3</v>
      </c>
      <c r="J250" s="10"/>
      <c r="K250" s="4">
        <f t="shared" si="188"/>
        <v>-0.99947667530392648</v>
      </c>
      <c r="L250" s="2"/>
      <c r="M250" s="8"/>
      <c r="N250" s="1" t="s">
        <v>14</v>
      </c>
      <c r="O250" s="7">
        <f t="shared" si="189"/>
        <v>1.6699390332703976</v>
      </c>
      <c r="P250" s="11"/>
      <c r="Q250" s="11"/>
      <c r="R250" s="4">
        <f>$N$1*T248*S250*G248</f>
        <v>1.7273144132215894E-6</v>
      </c>
      <c r="S250" s="5">
        <f>AC246*AD246*O250+AC250*AD250*O250</f>
        <v>4.8685828193563943E-2</v>
      </c>
      <c r="T250" s="10"/>
      <c r="U250" s="4">
        <f t="shared" si="190"/>
        <v>1.6699373059559843</v>
      </c>
      <c r="V250" s="2"/>
      <c r="W250" s="8" t="s">
        <v>28</v>
      </c>
      <c r="X250" s="1" t="s">
        <v>20</v>
      </c>
      <c r="Y250" s="7">
        <f t="shared" si="192"/>
        <v>-0.64795623864691798</v>
      </c>
      <c r="Z250" s="10">
        <f>Y250+Q244*Y251+Q248*Y252+Q252*Y253</f>
        <v>-1.024480642899211</v>
      </c>
      <c r="AA250" s="10">
        <f>1/(1+EXP(-Z250))</f>
        <v>0.26415554498613608</v>
      </c>
      <c r="AB250" s="8">
        <f>$S$1</f>
        <v>0</v>
      </c>
      <c r="AC250" s="10">
        <f>2*(AA250-AB250)</f>
        <v>0.52831108997227216</v>
      </c>
      <c r="AD250" s="10">
        <f>AA250*(1-AA250)</f>
        <v>0.1943773930392135</v>
      </c>
      <c r="AE250" s="4">
        <f>$N$1*AC250*AD250</f>
        <v>5.1345866191257819E-2</v>
      </c>
      <c r="AF250" s="4">
        <f>Y250-AE250</f>
        <v>-0.69930210483817579</v>
      </c>
    </row>
    <row r="251" spans="1:32" x14ac:dyDescent="0.3">
      <c r="C251" s="8"/>
      <c r="D251" s="1" t="s">
        <v>19</v>
      </c>
      <c r="E251" s="7">
        <f t="shared" si="187"/>
        <v>-0.10009048644672167</v>
      </c>
      <c r="F251" s="9"/>
      <c r="G251" s="10"/>
      <c r="H251" s="4">
        <f t="shared" si="194"/>
        <v>2.4472745986988964E-6</v>
      </c>
      <c r="I251" s="5">
        <f>E251*(S247*$T$4+S251*$T$8+S255*$T$12)</f>
        <v>1.2656206220043639E-3</v>
      </c>
      <c r="J251" s="10"/>
      <c r="K251" s="4">
        <f t="shared" si="188"/>
        <v>-0.10009293372132036</v>
      </c>
      <c r="L251" s="2"/>
      <c r="M251" s="8"/>
      <c r="N251" s="1" t="s">
        <v>19</v>
      </c>
      <c r="O251" s="7">
        <f t="shared" si="189"/>
        <v>-3.6083860731734858</v>
      </c>
      <c r="P251" s="11"/>
      <c r="Q251" s="11"/>
      <c r="R251" s="4">
        <f>$N$1*T248*S251*G252</f>
        <v>-6.0992495194695786E-3</v>
      </c>
      <c r="S251" s="5">
        <f>AC246*AD246*O251+AC250*AD250*O251</f>
        <v>-0.10519980724717115</v>
      </c>
      <c r="T251" s="10"/>
      <c r="U251" s="4">
        <f t="shared" si="190"/>
        <v>-3.6022868236540164</v>
      </c>
      <c r="V251" s="2"/>
      <c r="W251" s="8"/>
      <c r="X251" s="1" t="s">
        <v>13</v>
      </c>
      <c r="Y251" s="7">
        <f t="shared" si="192"/>
        <v>-0.656708709797586</v>
      </c>
      <c r="Z251" s="10"/>
      <c r="AA251" s="10"/>
      <c r="AB251" s="8"/>
      <c r="AC251" s="10"/>
      <c r="AD251" s="10"/>
      <c r="AE251" s="4">
        <f>$N$1*AC250*AD250*Q244</f>
        <v>1.7887819864047178E-3</v>
      </c>
      <c r="AF251" s="4">
        <f t="shared" ref="AF251:AF253" si="195">Y251-AE251</f>
        <v>-0.65849749178399075</v>
      </c>
    </row>
    <row r="252" spans="1:32" x14ac:dyDescent="0.3">
      <c r="C252" s="8" t="s">
        <v>21</v>
      </c>
      <c r="D252" s="1" t="s">
        <v>20</v>
      </c>
      <c r="E252" s="7">
        <f t="shared" si="187"/>
        <v>0.36455335396519173</v>
      </c>
      <c r="F252" s="9">
        <f>$B$6*E252+$B$7*E253+$B$8*E254+$B$9*E255</f>
        <v>2.2572495429412038</v>
      </c>
      <c r="G252" s="10">
        <f>1/(1+EXP(-F252))</f>
        <v>0.90527403398885398</v>
      </c>
      <c r="H252" s="4">
        <f>$N$1*$J$12*I252</f>
        <v>4.2836458967946577E-4</v>
      </c>
      <c r="I252" s="5">
        <f>S244*$T$4+S248*$T$8+S252*$T$12</f>
        <v>9.389193037888658E-3</v>
      </c>
      <c r="J252" s="10">
        <f>G252*(1-G252)</f>
        <v>8.5752957374401237E-2</v>
      </c>
      <c r="K252" s="4">
        <f>E252-H252</f>
        <v>0.36412498937551224</v>
      </c>
      <c r="L252" s="2"/>
      <c r="M252" s="8" t="s">
        <v>26</v>
      </c>
      <c r="N252" s="1" t="s">
        <v>20</v>
      </c>
      <c r="O252" s="7">
        <f t="shared" si="189"/>
        <v>-9.8224788780479813E-2</v>
      </c>
      <c r="P252" s="11">
        <f>O252+G244*O253+G248*O254+G252*O255</f>
        <v>-1.2907588478385161</v>
      </c>
      <c r="Q252" s="11">
        <f>1/(1+EXP(-P252))</f>
        <v>0.21572439564850601</v>
      </c>
      <c r="R252" s="4">
        <f>$N$1*T252*S252</f>
        <v>2.4662660098988252E-3</v>
      </c>
      <c r="S252" s="5">
        <f>AC246*AD246+AC250*AD250</f>
        <v>2.9154254870142143E-2</v>
      </c>
      <c r="T252" s="10">
        <f>Q252*(1-Q252)</f>
        <v>0.16918738077059287</v>
      </c>
      <c r="U252" s="4">
        <f t="shared" si="190"/>
        <v>-0.10069105479037864</v>
      </c>
      <c r="V252" s="2"/>
      <c r="W252" s="8"/>
      <c r="X252" s="1" t="s">
        <v>14</v>
      </c>
      <c r="Y252" s="7">
        <f t="shared" si="192"/>
        <v>-0.71213211236885576</v>
      </c>
      <c r="Z252" s="10"/>
      <c r="AA252" s="10"/>
      <c r="AB252" s="8"/>
      <c r="AC252" s="10"/>
      <c r="AD252" s="10"/>
      <c r="AE252" s="4">
        <f>$N$1*AC250*AD250*Q248</f>
        <v>7.7451261821600411E-3</v>
      </c>
      <c r="AF252" s="4">
        <f t="shared" si="195"/>
        <v>-0.71987723855101582</v>
      </c>
    </row>
    <row r="253" spans="1:32" x14ac:dyDescent="0.3">
      <c r="C253" s="8"/>
      <c r="D253" s="1" t="s">
        <v>13</v>
      </c>
      <c r="E253" s="7">
        <f t="shared" si="187"/>
        <v>0.10581453197858254</v>
      </c>
      <c r="F253" s="9"/>
      <c r="G253" s="10"/>
      <c r="H253" s="4">
        <f>$N$1*$J$12*I253*B247</f>
        <v>-1.5884088082003252E-4</v>
      </c>
      <c r="I253" s="5">
        <f>E253*(S245*$T$4+S249*$T$8+S253*$T$12)</f>
        <v>-6.9631698243009235E-4</v>
      </c>
      <c r="J253" s="10"/>
      <c r="K253" s="4">
        <f t="shared" ref="K253:K255" si="196">E253-H253</f>
        <v>0.10597337285940257</v>
      </c>
      <c r="L253" s="2"/>
      <c r="M253" s="8"/>
      <c r="N253" s="1" t="s">
        <v>13</v>
      </c>
      <c r="O253" s="7">
        <f t="shared" si="189"/>
        <v>-1.7241473460371617</v>
      </c>
      <c r="P253" s="11"/>
      <c r="Q253" s="11"/>
      <c r="R253" s="4">
        <f>$N$1*T252*S253*G244</f>
        <v>-4.1580712261784772E-3</v>
      </c>
      <c r="S253" s="5">
        <f>AC246*AD246*O253+AC250*AD250*O253</f>
        <v>-5.0266231160046582E-2</v>
      </c>
      <c r="T253" s="10"/>
      <c r="U253" s="4">
        <f t="shared" si="190"/>
        <v>-1.7199892748109833</v>
      </c>
      <c r="V253" s="2"/>
      <c r="W253" s="8"/>
      <c r="X253" s="1" t="s">
        <v>19</v>
      </c>
      <c r="Y253" s="7">
        <f t="shared" si="192"/>
        <v>-1.1413935841501932</v>
      </c>
      <c r="Z253" s="10"/>
      <c r="AA253" s="10"/>
      <c r="AB253" s="8"/>
      <c r="AC253" s="10"/>
      <c r="AD253" s="10"/>
      <c r="AE253" s="4">
        <f>$N$1*AC250*AD250*Q252</f>
        <v>1.107655595315815E-2</v>
      </c>
      <c r="AF253" s="4">
        <f t="shared" si="195"/>
        <v>-1.1524701401033512</v>
      </c>
    </row>
    <row r="254" spans="1:32" x14ac:dyDescent="0.3">
      <c r="A254" s="1"/>
      <c r="C254" s="8"/>
      <c r="D254" s="1" t="s">
        <v>14</v>
      </c>
      <c r="E254" s="7">
        <f t="shared" si="187"/>
        <v>9.1909726816541401E-2</v>
      </c>
      <c r="F254" s="9"/>
      <c r="G254" s="10"/>
      <c r="H254" s="4">
        <f t="shared" ref="H254:H255" si="197">$N$1*$J$12*I254*B248</f>
        <v>2.1440437688369568E-4</v>
      </c>
      <c r="I254" s="5">
        <f t="shared" ref="I254:I255" si="198">E254*(S246*$T$4+S250*$T$8+S254*$T$12)</f>
        <v>7.8324404460990843E-4</v>
      </c>
      <c r="J254" s="10"/>
      <c r="K254" s="4">
        <f t="shared" si="196"/>
        <v>9.1695322439657709E-2</v>
      </c>
      <c r="L254" s="2"/>
      <c r="M254" s="8"/>
      <c r="N254" s="1" t="s">
        <v>14</v>
      </c>
      <c r="O254" s="7">
        <f t="shared" si="189"/>
        <v>0.49997559167418348</v>
      </c>
      <c r="P254" s="11"/>
      <c r="Q254" s="11"/>
      <c r="R254" s="4">
        <f>$N$1*T252*S254*G248</f>
        <v>6.8308722353364738E-7</v>
      </c>
      <c r="S254" s="5">
        <f>AC246*AD246*O254+AC250*AD250*O254</f>
        <v>1.4576415828519262E-2</v>
      </c>
      <c r="T254" s="10"/>
      <c r="U254" s="4">
        <f t="shared" si="190"/>
        <v>0.49997490858695998</v>
      </c>
      <c r="V254" s="2"/>
    </row>
    <row r="255" spans="1:32" x14ac:dyDescent="0.3">
      <c r="A255" s="1"/>
      <c r="C255" s="8"/>
      <c r="D255" s="1" t="s">
        <v>19</v>
      </c>
      <c r="E255" s="7">
        <f t="shared" si="187"/>
        <v>0.11602359545483588</v>
      </c>
      <c r="F255" s="9"/>
      <c r="G255" s="10"/>
      <c r="H255" s="4">
        <f t="shared" si="197"/>
        <v>-4.6853322938732135E-4</v>
      </c>
      <c r="I255" s="5">
        <f t="shared" si="198"/>
        <v>-1.4670910319223621E-3</v>
      </c>
      <c r="J255" s="10"/>
      <c r="K255" s="4">
        <f t="shared" si="196"/>
        <v>0.11649212868422321</v>
      </c>
      <c r="L255" s="2"/>
      <c r="M255" s="8"/>
      <c r="N255" s="1" t="s">
        <v>19</v>
      </c>
      <c r="O255" s="7">
        <f t="shared" si="189"/>
        <v>0.54477136441040352</v>
      </c>
      <c r="P255" s="11"/>
      <c r="Q255" s="11"/>
      <c r="R255" s="4">
        <f>$N$1*T252*S255*G252</f>
        <v>1.2162819234534301E-3</v>
      </c>
      <c r="S255" s="5">
        <f>AC246*AD246*O255+AC250*AD250*O255</f>
        <v>1.5882403203975985E-2</v>
      </c>
      <c r="T255" s="10"/>
      <c r="U255" s="4">
        <f t="shared" si="190"/>
        <v>0.54355508248695006</v>
      </c>
      <c r="V255" s="2"/>
    </row>
    <row r="258" spans="1:32" x14ac:dyDescent="0.3">
      <c r="F258" t="s">
        <v>22</v>
      </c>
      <c r="G258" t="s">
        <v>23</v>
      </c>
      <c r="H258" t="s">
        <v>24</v>
      </c>
      <c r="I258" t="s">
        <v>32</v>
      </c>
      <c r="J258" t="s">
        <v>36</v>
      </c>
      <c r="K258" t="s">
        <v>35</v>
      </c>
      <c r="L258" s="2"/>
      <c r="P258" t="s">
        <v>22</v>
      </c>
      <c r="Q258" t="s">
        <v>23</v>
      </c>
      <c r="R258" t="s">
        <v>24</v>
      </c>
      <c r="S258" t="s">
        <v>32</v>
      </c>
      <c r="T258" t="s">
        <v>36</v>
      </c>
      <c r="U258" t="s">
        <v>35</v>
      </c>
      <c r="V258" s="2"/>
    </row>
    <row r="259" spans="1:32" x14ac:dyDescent="0.3">
      <c r="C259" s="8" t="s">
        <v>10</v>
      </c>
      <c r="D259" s="1" t="s">
        <v>20</v>
      </c>
      <c r="E259" s="7">
        <f>K244</f>
        <v>0.29627640145091189</v>
      </c>
      <c r="F259" s="9">
        <f>$B$6*E259+$B$7*E260+$B$8*E261+$B$9*E262</f>
        <v>3.7877186441916795</v>
      </c>
      <c r="G259" s="10">
        <f>1/(1+EXP(-F259))</f>
        <v>0.97785432835712294</v>
      </c>
      <c r="H259" s="4">
        <f>$N$1*$J$4*I259</f>
        <v>9.0615202481529291E-5</v>
      </c>
      <c r="I259" s="5">
        <f>S259*$T$4+S263*$T$8+S267*$T$12</f>
        <v>8.4677288420182129E-3</v>
      </c>
      <c r="J259" s="10">
        <f>G259*(1-G259)</f>
        <v>2.1655240870362934E-2</v>
      </c>
      <c r="K259" s="4">
        <f>E259-H259</f>
        <v>0.29618578624843034</v>
      </c>
      <c r="L259" s="2"/>
      <c r="M259" s="8" t="s">
        <v>11</v>
      </c>
      <c r="N259" s="1" t="s">
        <v>20</v>
      </c>
      <c r="O259" s="7">
        <f>U244</f>
        <v>0.18203362248306662</v>
      </c>
      <c r="P259" s="11">
        <f>O259+G259*O260+G263*O261+G267*O262</f>
        <v>-3.3209742548505474</v>
      </c>
      <c r="Q259" s="11">
        <f>1/(1+EXP(-P259))</f>
        <v>3.4858616337571049E-2</v>
      </c>
      <c r="R259" s="4">
        <f>$N$1*T259*S259</f>
        <v>4.4229467124430887E-4</v>
      </c>
      <c r="S259" s="5">
        <f>AC261*AD261+AC265*AD265</f>
        <v>2.6293028999962512E-2</v>
      </c>
      <c r="T259" s="10">
        <f>Q259*(1-Q259)</f>
        <v>3.3643493204601076E-2</v>
      </c>
      <c r="U259" s="4">
        <f>O259-R259</f>
        <v>0.1815913278118223</v>
      </c>
      <c r="V259" s="2"/>
    </row>
    <row r="260" spans="1:32" x14ac:dyDescent="0.3">
      <c r="C260" s="8"/>
      <c r="D260" s="1" t="s">
        <v>13</v>
      </c>
      <c r="E260" s="7">
        <f t="shared" ref="E260:E270" si="199">K245</f>
        <v>0.60823304659216637</v>
      </c>
      <c r="F260" s="9"/>
      <c r="G260" s="10"/>
      <c r="H260" s="4">
        <f>$N$1*$J$4*I260*B262</f>
        <v>-1.9269290483273262E-4</v>
      </c>
      <c r="I260" s="5">
        <f>E260*(S260*$T$4+S264*$T$8+S268*$T$12)</f>
        <v>-3.6013190352623121E-3</v>
      </c>
      <c r="J260" s="10"/>
      <c r="K260" s="4">
        <f t="shared" ref="K260:K266" si="200">E260-H260</f>
        <v>0.60842573949699907</v>
      </c>
      <c r="L260" s="2"/>
      <c r="M260" s="8"/>
      <c r="N260" s="1" t="s">
        <v>13</v>
      </c>
      <c r="O260" s="7">
        <f t="shared" ref="O260:O270" si="201">U245</f>
        <v>-1.2773442085444653</v>
      </c>
      <c r="P260" s="11"/>
      <c r="Q260" s="11"/>
      <c r="R260" s="4">
        <f>$N$1*T259*S260*G259</f>
        <v>-5.5245106195385093E-4</v>
      </c>
      <c r="S260" s="5">
        <f>AC261*AD261*O260+AC265*AD265*O260</f>
        <v>-3.3585248318193789E-2</v>
      </c>
      <c r="T260" s="10"/>
      <c r="U260" s="4">
        <f t="shared" ref="U260:U270" si="202">O260-R260</f>
        <v>-1.2767917574825114</v>
      </c>
      <c r="V260" s="2"/>
      <c r="Z260" t="s">
        <v>22</v>
      </c>
      <c r="AA260" t="s">
        <v>23</v>
      </c>
      <c r="AB260" t="s">
        <v>31</v>
      </c>
      <c r="AC260" t="s">
        <v>32</v>
      </c>
      <c r="AD260" t="s">
        <v>33</v>
      </c>
      <c r="AE260" t="s">
        <v>24</v>
      </c>
      <c r="AF260" t="s">
        <v>35</v>
      </c>
    </row>
    <row r="261" spans="1:32" x14ac:dyDescent="0.3">
      <c r="A261" t="s">
        <v>29</v>
      </c>
      <c r="B261" s="6">
        <v>1</v>
      </c>
      <c r="C261" s="8"/>
      <c r="D261" s="1" t="s">
        <v>14</v>
      </c>
      <c r="E261" s="7">
        <f t="shared" si="199"/>
        <v>0.19598255540035656</v>
      </c>
      <c r="F261" s="9"/>
      <c r="G261" s="10"/>
      <c r="H261" s="4">
        <f t="shared" ref="H261:H262" si="203">$N$1*$J$4*I261*B263</f>
        <v>9.6711162656057652E-5</v>
      </c>
      <c r="I261" s="5">
        <f>E261*(S261*$T$4+S265*$T$8+S269*$T$12)</f>
        <v>1.5062297843726259E-3</v>
      </c>
      <c r="J261" s="10"/>
      <c r="K261" s="4">
        <f t="shared" si="200"/>
        <v>0.1958858442377005</v>
      </c>
      <c r="L261" s="2"/>
      <c r="M261" s="8"/>
      <c r="N261" s="1" t="s">
        <v>14</v>
      </c>
      <c r="O261" s="7">
        <f t="shared" si="201"/>
        <v>0.12999870758149912</v>
      </c>
      <c r="P261" s="11"/>
      <c r="Q261" s="11"/>
      <c r="R261" s="4">
        <f>$N$1*T259*S261*G263</f>
        <v>3.1854032174953205E-8</v>
      </c>
      <c r="S261" s="5">
        <f>AC261*AD261*O261+AC265*AD265*O261</f>
        <v>3.4180597883980025E-3</v>
      </c>
      <c r="T261" s="10"/>
      <c r="U261" s="4">
        <f t="shared" si="202"/>
        <v>0.12999867572746696</v>
      </c>
      <c r="V261" s="2"/>
      <c r="W261" s="8" t="s">
        <v>27</v>
      </c>
      <c r="X261" s="1" t="s">
        <v>20</v>
      </c>
      <c r="Y261" s="7">
        <f>AF246</f>
        <v>1.2590799238231041</v>
      </c>
      <c r="Z261" s="10">
        <f>Y261+Q259*Y262+Q263*Y263+Q267*Y264</f>
        <v>1.3246106479013566</v>
      </c>
      <c r="AA261" s="10">
        <f>1/(1+EXP(-Z261))</f>
        <v>0.78994777541411865</v>
      </c>
      <c r="AB261" s="8">
        <f>$Q$1</f>
        <v>1</v>
      </c>
      <c r="AC261" s="10">
        <f>2*(AA261-AB261)</f>
        <v>-0.42010444917176271</v>
      </c>
      <c r="AD261" s="10">
        <f>AA261*(1-AA261)</f>
        <v>0.16593028753240383</v>
      </c>
      <c r="AE261" s="4">
        <f>$N$1*AC261*AD261</f>
        <v>-3.4854026022356356E-2</v>
      </c>
      <c r="AF261" s="4">
        <f>Y261-AE261</f>
        <v>1.2939339498454605</v>
      </c>
    </row>
    <row r="262" spans="1:32" x14ac:dyDescent="0.3">
      <c r="A262" t="s">
        <v>1</v>
      </c>
      <c r="B262" s="6">
        <v>5</v>
      </c>
      <c r="C262" s="8"/>
      <c r="D262" s="1" t="s">
        <v>19</v>
      </c>
      <c r="E262" s="7">
        <f t="shared" si="199"/>
        <v>-0.10365976037460051</v>
      </c>
      <c r="F262" s="9"/>
      <c r="G262" s="10"/>
      <c r="H262" s="4">
        <f t="shared" si="203"/>
        <v>8.8431884985526736E-5</v>
      </c>
      <c r="I262" s="5">
        <f>E262*(S262*$T$4+S266*$T$8+S270*$T$12)</f>
        <v>1.1805291615209277E-3</v>
      </c>
      <c r="J262" s="10"/>
      <c r="K262" s="4">
        <f t="shared" si="200"/>
        <v>-0.10374819225958604</v>
      </c>
      <c r="L262" s="2"/>
      <c r="M262" s="8"/>
      <c r="N262" s="1" t="s">
        <v>19</v>
      </c>
      <c r="O262" s="7">
        <f t="shared" si="201"/>
        <v>-2.4893238193363532</v>
      </c>
      <c r="P262" s="11"/>
      <c r="Q262" s="11"/>
      <c r="R262" s="4">
        <f>$N$1*T259*S262*G267</f>
        <v>-9.9694250954981923E-4</v>
      </c>
      <c r="S262" s="5">
        <f>AC261*AD261*O262+AC265*AD265*O262</f>
        <v>-6.5451863372108177E-2</v>
      </c>
      <c r="T262" s="10"/>
      <c r="U262" s="4">
        <f t="shared" si="202"/>
        <v>-2.4883268768268034</v>
      </c>
      <c r="V262" s="2"/>
      <c r="W262" s="8"/>
      <c r="X262" s="1" t="s">
        <v>13</v>
      </c>
      <c r="Y262" s="7">
        <f t="shared" ref="Y262:Y268" si="204">AF247</f>
        <v>-0.26010982145128664</v>
      </c>
      <c r="Z262" s="10"/>
      <c r="AA262" s="10"/>
      <c r="AB262" s="8"/>
      <c r="AC262" s="10"/>
      <c r="AD262" s="10"/>
      <c r="AE262" s="4">
        <f>$N$1*AC261*AD261*Q259</f>
        <v>-1.2149631209330378E-3</v>
      </c>
      <c r="AF262" s="4">
        <f t="shared" ref="AF262:AF264" si="205">Y262-AE262</f>
        <v>-0.25889485833035358</v>
      </c>
    </row>
    <row r="263" spans="1:32" x14ac:dyDescent="0.3">
      <c r="A263" t="s">
        <v>9</v>
      </c>
      <c r="B263" s="6">
        <v>6</v>
      </c>
      <c r="C263" s="8" t="s">
        <v>12</v>
      </c>
      <c r="D263" s="1" t="s">
        <v>20</v>
      </c>
      <c r="E263" s="7">
        <f t="shared" si="199"/>
        <v>-0.30009611913402806</v>
      </c>
      <c r="F263" s="9">
        <f>$B$6*E263+$B$7*E264+$B$8*E265+$B$9*E266</f>
        <v>-7.4977827142885509</v>
      </c>
      <c r="G263" s="10">
        <f>1/(1+EXP(-F263))</f>
        <v>5.5400498515033628E-4</v>
      </c>
      <c r="H263" s="4">
        <f>$N$1*$J$8*I263</f>
        <v>2.3390960860792545E-6</v>
      </c>
      <c r="I263" s="5">
        <f>S259*$T$4+S263*$T$8+S267*$T$12</f>
        <v>8.4677288420182129E-3</v>
      </c>
      <c r="J263" s="10">
        <f>G263*(1-G263)</f>
        <v>5.5369806362676481E-4</v>
      </c>
      <c r="K263" s="4">
        <f t="shared" si="200"/>
        <v>-0.30009845823011416</v>
      </c>
      <c r="L263" s="2"/>
      <c r="M263" s="8" t="s">
        <v>25</v>
      </c>
      <c r="N263" s="1" t="s">
        <v>20</v>
      </c>
      <c r="O263" s="7">
        <f t="shared" si="201"/>
        <v>0.70903407352334091</v>
      </c>
      <c r="P263" s="11">
        <f>O263+G259*O264+G263*O265+G267*O266</f>
        <v>-1.7283739310387962</v>
      </c>
      <c r="Q263" s="11">
        <f>1/(1+EXP(-P263))</f>
        <v>0.15079568998449461</v>
      </c>
      <c r="R263" s="4">
        <f>$N$1*T263*$S$8</f>
        <v>3.6433166009531759E-3</v>
      </c>
      <c r="S263" s="5">
        <f>AC261*AD261+AC265*AD265</f>
        <v>2.6293028999962512E-2</v>
      </c>
      <c r="T263" s="10">
        <f>Q263*(1-Q263)</f>
        <v>0.12805634986659478</v>
      </c>
      <c r="U263" s="4">
        <f t="shared" si="202"/>
        <v>0.70539075692238773</v>
      </c>
      <c r="V263" s="2"/>
      <c r="W263" s="8"/>
      <c r="X263" s="1" t="s">
        <v>14</v>
      </c>
      <c r="Y263" s="7">
        <f t="shared" si="204"/>
        <v>0.57031011019309164</v>
      </c>
      <c r="Z263" s="10"/>
      <c r="AA263" s="10"/>
      <c r="AB263" s="8"/>
      <c r="AC263" s="10"/>
      <c r="AD263" s="10"/>
      <c r="AE263" s="4">
        <f>$N$1*AC261*AD261*Q263</f>
        <v>-5.255836902778757E-3</v>
      </c>
      <c r="AF263" s="4">
        <f t="shared" si="205"/>
        <v>0.57556594709587039</v>
      </c>
    </row>
    <row r="264" spans="1:32" x14ac:dyDescent="0.3">
      <c r="A264" t="s">
        <v>18</v>
      </c>
      <c r="B264" s="6">
        <v>7</v>
      </c>
      <c r="C264" s="8"/>
      <c r="D264" s="1" t="s">
        <v>13</v>
      </c>
      <c r="E264" s="7">
        <f t="shared" si="199"/>
        <v>-0.10003520145634424</v>
      </c>
      <c r="F264" s="9"/>
      <c r="G264" s="10"/>
      <c r="H264" s="4">
        <f>$N$1*$J$8*I264*B262</f>
        <v>8.1807959289237815E-7</v>
      </c>
      <c r="I264" s="5">
        <f>E264*(S260*$T$4+S264*$T$8+S268*$T$12)</f>
        <v>5.9230368560127592E-4</v>
      </c>
      <c r="J264" s="10"/>
      <c r="K264" s="4">
        <f t="shared" si="200"/>
        <v>-0.10003601953593713</v>
      </c>
      <c r="L264" s="2"/>
      <c r="M264" s="8"/>
      <c r="N264" s="1" t="s">
        <v>13</v>
      </c>
      <c r="O264" s="7">
        <f t="shared" si="201"/>
        <v>0.84210050733839603</v>
      </c>
      <c r="P264" s="11"/>
      <c r="Q264" s="11"/>
      <c r="R264" s="4">
        <f>$N$1*T263*S264*G259</f>
        <v>1.3862764154370601E-3</v>
      </c>
      <c r="S264" s="5">
        <f>AC261*AD261*O264+AC265*AD265*O264</f>
        <v>2.2141373060331586E-2</v>
      </c>
      <c r="T264" s="10"/>
      <c r="U264" s="4">
        <f t="shared" si="202"/>
        <v>0.84071423092295894</v>
      </c>
      <c r="V264" s="2"/>
      <c r="W264" s="8"/>
      <c r="X264" s="1" t="s">
        <v>19</v>
      </c>
      <c r="Y264" s="7">
        <f t="shared" si="204"/>
        <v>-5.2831083309634416E-2</v>
      </c>
      <c r="Z264" s="10"/>
      <c r="AA264" s="10"/>
      <c r="AB264" s="8"/>
      <c r="AC264" s="10"/>
      <c r="AD264" s="10"/>
      <c r="AE264" s="4">
        <f>$N$1*AC261*AD261*Q267</f>
        <v>-7.5225321068729846E-3</v>
      </c>
      <c r="AF264" s="4">
        <f t="shared" si="205"/>
        <v>-4.5308551202761435E-2</v>
      </c>
    </row>
    <row r="265" spans="1:32" x14ac:dyDescent="0.3">
      <c r="C265" s="8"/>
      <c r="D265" s="1" t="s">
        <v>14</v>
      </c>
      <c r="E265" s="7">
        <f t="shared" si="199"/>
        <v>-0.99947667530392648</v>
      </c>
      <c r="F265" s="9"/>
      <c r="G265" s="10"/>
      <c r="H265" s="4">
        <f t="shared" ref="H265:H266" si="206">$N$1*$J$8*I265*B263</f>
        <v>-1.2731478729193066E-5</v>
      </c>
      <c r="I265" s="5">
        <f>E265*(S261*$T$4+S265*$T$8+S269*$T$12)</f>
        <v>-7.6815078467221739E-3</v>
      </c>
      <c r="J265" s="10"/>
      <c r="K265" s="4">
        <f t="shared" si="200"/>
        <v>-0.99946394382519732</v>
      </c>
      <c r="L265" s="2"/>
      <c r="M265" s="8"/>
      <c r="N265" s="1" t="s">
        <v>14</v>
      </c>
      <c r="O265" s="7">
        <f t="shared" si="201"/>
        <v>1.6699373059559843</v>
      </c>
      <c r="P265" s="11"/>
      <c r="Q265" s="11"/>
      <c r="R265" s="4">
        <f>$N$1*T263*S265*G263</f>
        <v>1.5574911327759691E-6</v>
      </c>
      <c r="S265" s="5">
        <f>AC261*AD261*O265+AC265*AD265*O265</f>
        <v>4.3907710013619955E-2</v>
      </c>
      <c r="T265" s="10"/>
      <c r="U265" s="4">
        <f t="shared" si="202"/>
        <v>1.6699357484648516</v>
      </c>
      <c r="V265" s="2"/>
      <c r="W265" s="8" t="s">
        <v>28</v>
      </c>
      <c r="X265" s="1" t="s">
        <v>20</v>
      </c>
      <c r="Y265" s="7">
        <f t="shared" si="204"/>
        <v>-0.69930210483817579</v>
      </c>
      <c r="Z265" s="10">
        <f>Y265+Q259*Y266+Q263*Y267+Q267*Y268</f>
        <v>-1.0795480238097834</v>
      </c>
      <c r="AA265" s="10">
        <f>1/(1+EXP(-Z265))</f>
        <v>0.2535915584889783</v>
      </c>
      <c r="AB265" s="8">
        <f>$S$1</f>
        <v>0</v>
      </c>
      <c r="AC265" s="10">
        <f>2*(AA265-AB265)</f>
        <v>0.50718311697795659</v>
      </c>
      <c r="AD265" s="10">
        <f>AA265*(1-AA265)</f>
        <v>0.18928287995210941</v>
      </c>
      <c r="AE265" s="4">
        <f>$N$1*AC265*AD265</f>
        <v>4.8000540522337612E-2</v>
      </c>
      <c r="AF265" s="4">
        <f>Y265-AE265</f>
        <v>-0.74730264536051338</v>
      </c>
    </row>
    <row r="266" spans="1:32" x14ac:dyDescent="0.3">
      <c r="C266" s="8"/>
      <c r="D266" s="1" t="s">
        <v>19</v>
      </c>
      <c r="E266" s="7">
        <f t="shared" si="199"/>
        <v>-0.10009293372132036</v>
      </c>
      <c r="F266" s="9"/>
      <c r="G266" s="10"/>
      <c r="H266" s="4">
        <f t="shared" si="206"/>
        <v>2.2041903537795889E-6</v>
      </c>
      <c r="I266" s="5">
        <f>E266*(S262*$T$4+S266*$T$8+S270*$T$12)</f>
        <v>1.1399083568512012E-3</v>
      </c>
      <c r="J266" s="10"/>
      <c r="K266" s="4">
        <f t="shared" si="200"/>
        <v>-0.10009513791167414</v>
      </c>
      <c r="L266" s="2"/>
      <c r="M266" s="8"/>
      <c r="N266" s="1" t="s">
        <v>19</v>
      </c>
      <c r="O266" s="7">
        <f t="shared" si="201"/>
        <v>-3.6022868236540164</v>
      </c>
      <c r="P266" s="11"/>
      <c r="Q266" s="11"/>
      <c r="R266" s="4">
        <f>$N$1*T263*S266*G267</f>
        <v>-5.4911972673100801E-3</v>
      </c>
      <c r="S266" s="5">
        <f>AC261*AD261*O266+AC265*AD265*O266</f>
        <v>-9.4715031920517889E-2</v>
      </c>
      <c r="T266" s="10"/>
      <c r="U266" s="4">
        <f t="shared" si="202"/>
        <v>-3.5967956263867062</v>
      </c>
      <c r="V266" s="2"/>
      <c r="W266" s="8"/>
      <c r="X266" s="1" t="s">
        <v>13</v>
      </c>
      <c r="Y266" s="7">
        <f t="shared" si="204"/>
        <v>-0.65849749178399075</v>
      </c>
      <c r="Z266" s="10"/>
      <c r="AA266" s="10"/>
      <c r="AB266" s="8"/>
      <c r="AC266" s="10"/>
      <c r="AD266" s="10"/>
      <c r="AE266" s="4">
        <f>$N$1*AC265*AD265*Q259</f>
        <v>1.6732324260641991E-3</v>
      </c>
      <c r="AF266" s="4">
        <f t="shared" ref="AF266:AF268" si="207">Y266-AE266</f>
        <v>-0.66017072421005496</v>
      </c>
    </row>
    <row r="267" spans="1:32" x14ac:dyDescent="0.3">
      <c r="C267" s="8" t="s">
        <v>21</v>
      </c>
      <c r="D267" s="1" t="s">
        <v>20</v>
      </c>
      <c r="E267" s="7">
        <f t="shared" si="199"/>
        <v>0.36412498937551224</v>
      </c>
      <c r="F267" s="9">
        <f>$B$6*E267+$B$7*E268+$B$8*E269+$B$9*E270</f>
        <v>2.2596086891000335</v>
      </c>
      <c r="G267" s="10">
        <f>1/(1+EXP(-F267))</f>
        <v>0.90547614441719559</v>
      </c>
      <c r="H267" s="4">
        <f>$N$1*$J$12*I267</f>
        <v>3.8632448776916112E-4</v>
      </c>
      <c r="I267" s="5">
        <f>S259*$T$4+S263*$T$8+S267*$T$12</f>
        <v>8.4677288420182129E-3</v>
      </c>
      <c r="J267" s="10">
        <f>G267*(1-G267)</f>
        <v>8.5589096308565538E-2</v>
      </c>
      <c r="K267" s="4">
        <f>E267-H267</f>
        <v>0.36373866488774309</v>
      </c>
      <c r="L267" s="2"/>
      <c r="M267" s="8" t="s">
        <v>26</v>
      </c>
      <c r="N267" s="1" t="s">
        <v>20</v>
      </c>
      <c r="O267" s="7">
        <f t="shared" si="201"/>
        <v>-0.10069105479037864</v>
      </c>
      <c r="P267" s="11">
        <f>O267+G259*O268+G263*O269+G267*O270</f>
        <v>-1.2901368629316661</v>
      </c>
      <c r="Q267" s="11">
        <f>1/(1+EXP(-P267))</f>
        <v>0.21582964625228146</v>
      </c>
      <c r="R267" s="4">
        <f>$N$1*T267*S267</f>
        <v>2.2250109010154839E-3</v>
      </c>
      <c r="S267" s="5">
        <f>AC261*AD261+AC265*AD265</f>
        <v>2.6293028999962512E-2</v>
      </c>
      <c r="T267" s="10">
        <f>Q267*(1-Q267)</f>
        <v>0.16924721005089649</v>
      </c>
      <c r="U267" s="4">
        <f t="shared" si="202"/>
        <v>-0.10291606569139412</v>
      </c>
      <c r="V267" s="2"/>
      <c r="W267" s="8"/>
      <c r="X267" s="1" t="s">
        <v>14</v>
      </c>
      <c r="Y267" s="7">
        <f t="shared" si="204"/>
        <v>-0.71987723855101582</v>
      </c>
      <c r="Z267" s="10"/>
      <c r="AA267" s="10"/>
      <c r="AB267" s="8"/>
      <c r="AC267" s="10"/>
      <c r="AD267" s="10"/>
      <c r="AE267" s="4">
        <f>$N$1*AC265*AD265*Q263</f>
        <v>7.2382746276945936E-3</v>
      </c>
      <c r="AF267" s="4">
        <f t="shared" si="207"/>
        <v>-0.72711551317871037</v>
      </c>
    </row>
    <row r="268" spans="1:32" x14ac:dyDescent="0.3">
      <c r="C268" s="8"/>
      <c r="D268" s="1" t="s">
        <v>13</v>
      </c>
      <c r="E268" s="7">
        <f t="shared" si="199"/>
        <v>0.10597337285940257</v>
      </c>
      <c r="F268" s="9"/>
      <c r="G268" s="10"/>
      <c r="H268" s="4">
        <f>$N$1*$J$12*I268*B262</f>
        <v>-1.4313427428266418E-4</v>
      </c>
      <c r="I268" s="5">
        <f>E268*(S260*$T$4+S264*$T$8+S268*$T$12)</f>
        <v>-6.2746331697662201E-4</v>
      </c>
      <c r="J268" s="10"/>
      <c r="K268" s="4">
        <f t="shared" ref="K268:K270" si="208">E268-H268</f>
        <v>0.10611650713368524</v>
      </c>
      <c r="L268" s="2"/>
      <c r="M268" s="8"/>
      <c r="N268" s="1" t="s">
        <v>13</v>
      </c>
      <c r="O268" s="7">
        <f t="shared" si="201"/>
        <v>-1.7199892748109833</v>
      </c>
      <c r="P268" s="11"/>
      <c r="Q268" s="11"/>
      <c r="R268" s="4">
        <f>$N$1*T267*S268*G259</f>
        <v>-3.7422435139579666E-3</v>
      </c>
      <c r="S268" s="5">
        <f>AC261*AD261*O268+AC265*AD265*O268</f>
        <v>-4.5223727882229683E-2</v>
      </c>
      <c r="T268" s="10"/>
      <c r="U268" s="4">
        <f t="shared" si="202"/>
        <v>-1.7162470312970253</v>
      </c>
      <c r="V268" s="2"/>
      <c r="W268" s="8"/>
      <c r="X268" s="1" t="s">
        <v>19</v>
      </c>
      <c r="Y268" s="7">
        <f t="shared" si="204"/>
        <v>-1.1524701401033512</v>
      </c>
      <c r="Z268" s="10"/>
      <c r="AA268" s="10"/>
      <c r="AB268" s="8"/>
      <c r="AC268" s="10"/>
      <c r="AD268" s="10"/>
      <c r="AE268" s="4">
        <f>$N$1*AC265*AD265*Q267</f>
        <v>1.0359939680854429E-2</v>
      </c>
      <c r="AF268" s="4">
        <f t="shared" si="207"/>
        <v>-1.1628300797842057</v>
      </c>
    </row>
    <row r="269" spans="1:32" x14ac:dyDescent="0.3">
      <c r="A269" s="1"/>
      <c r="C269" s="8"/>
      <c r="D269" s="1" t="s">
        <v>14</v>
      </c>
      <c r="E269" s="7">
        <f t="shared" si="199"/>
        <v>9.1695322439657709E-2</v>
      </c>
      <c r="F269" s="9"/>
      <c r="G269" s="10"/>
      <c r="H269" s="4">
        <f t="shared" ref="H269:H270" si="209">$N$1*$J$12*I269*B263</f>
        <v>1.9291124439769559E-4</v>
      </c>
      <c r="I269" s="5">
        <f t="shared" ref="I269:I270" si="210">E269*(S261*$T$4+S265*$T$8+S269*$T$12)</f>
        <v>7.0472713994427659E-4</v>
      </c>
      <c r="J269" s="10"/>
      <c r="K269" s="4">
        <f t="shared" si="208"/>
        <v>9.1502411195260008E-2</v>
      </c>
      <c r="L269" s="2"/>
      <c r="M269" s="8"/>
      <c r="N269" s="1" t="s">
        <v>14</v>
      </c>
      <c r="O269" s="7">
        <f t="shared" si="201"/>
        <v>0.49997490858695998</v>
      </c>
      <c r="P269" s="11"/>
      <c r="Q269" s="11"/>
      <c r="R269" s="4">
        <f>$N$1*T267*S269*G263</f>
        <v>6.1630263622808063E-7</v>
      </c>
      <c r="S269" s="5">
        <f>AC261*AD261*O269+AC265*AD265*O269</f>
        <v>1.3145854770730547E-2</v>
      </c>
      <c r="T269" s="10"/>
      <c r="U269" s="4">
        <f t="shared" si="202"/>
        <v>0.49997429228432377</v>
      </c>
      <c r="V269" s="2"/>
    </row>
    <row r="270" spans="1:32" x14ac:dyDescent="0.3">
      <c r="A270" s="1"/>
      <c r="C270" s="8"/>
      <c r="D270" s="1" t="s">
        <v>19</v>
      </c>
      <c r="E270" s="7">
        <f t="shared" si="199"/>
        <v>0.11649212868422321</v>
      </c>
      <c r="F270" s="9"/>
      <c r="G270" s="10"/>
      <c r="H270" s="4">
        <f t="shared" si="209"/>
        <v>-4.2368826492659241E-4</v>
      </c>
      <c r="I270" s="5">
        <f t="shared" si="210"/>
        <v>-1.3266705856004545E-3</v>
      </c>
      <c r="J270" s="10"/>
      <c r="K270" s="4">
        <f t="shared" si="208"/>
        <v>0.11691581694914979</v>
      </c>
      <c r="L270" s="2"/>
      <c r="M270" s="8"/>
      <c r="N270" s="1" t="s">
        <v>19</v>
      </c>
      <c r="O270" s="7">
        <f t="shared" si="201"/>
        <v>0.54355508248695006</v>
      </c>
      <c r="P270" s="11"/>
      <c r="Q270" s="11"/>
      <c r="R270" s="4">
        <f>$N$1*T267*S270*G267</f>
        <v>1.0950973220402009E-3</v>
      </c>
      <c r="S270" s="5">
        <f>AC261*AD261*O270+AC265*AD265*O270</f>
        <v>1.4291709546906395E-2</v>
      </c>
      <c r="T270" s="10"/>
      <c r="U270" s="4">
        <f t="shared" si="202"/>
        <v>0.5424599851649099</v>
      </c>
      <c r="V270" s="2"/>
    </row>
  </sheetData>
  <mergeCells count="648">
    <mergeCell ref="AC10:AC13"/>
    <mergeCell ref="AD10:AD13"/>
    <mergeCell ref="AC6:AC9"/>
    <mergeCell ref="AD6:AD9"/>
    <mergeCell ref="C8:C11"/>
    <mergeCell ref="F8:F11"/>
    <mergeCell ref="G8:G11"/>
    <mergeCell ref="J8:J11"/>
    <mergeCell ref="M8:M11"/>
    <mergeCell ref="P8:P11"/>
    <mergeCell ref="Q8:Q11"/>
    <mergeCell ref="T8:T11"/>
    <mergeCell ref="Q4:Q7"/>
    <mergeCell ref="T4:T7"/>
    <mergeCell ref="W6:W9"/>
    <mergeCell ref="Z6:Z9"/>
    <mergeCell ref="AA6:AA9"/>
    <mergeCell ref="AB6:AB9"/>
    <mergeCell ref="C4:C7"/>
    <mergeCell ref="F4:F7"/>
    <mergeCell ref="G4:G7"/>
    <mergeCell ref="J4:J7"/>
    <mergeCell ref="M4:M7"/>
    <mergeCell ref="P4:P7"/>
    <mergeCell ref="AA21:AA24"/>
    <mergeCell ref="AB21:AB24"/>
    <mergeCell ref="AC21:AC24"/>
    <mergeCell ref="AD21:AD24"/>
    <mergeCell ref="Q12:Q15"/>
    <mergeCell ref="T12:T15"/>
    <mergeCell ref="C19:C22"/>
    <mergeCell ref="F19:F22"/>
    <mergeCell ref="G19:G22"/>
    <mergeCell ref="J19:J22"/>
    <mergeCell ref="M19:M22"/>
    <mergeCell ref="P19:P22"/>
    <mergeCell ref="Q19:Q22"/>
    <mergeCell ref="T19:T22"/>
    <mergeCell ref="C12:C15"/>
    <mergeCell ref="F12:F15"/>
    <mergeCell ref="G12:G15"/>
    <mergeCell ref="J12:J15"/>
    <mergeCell ref="M12:M15"/>
    <mergeCell ref="P12:P15"/>
    <mergeCell ref="W10:W13"/>
    <mergeCell ref="Z10:Z13"/>
    <mergeCell ref="AA10:AA13"/>
    <mergeCell ref="AB10:AB13"/>
    <mergeCell ref="AC25:AC28"/>
    <mergeCell ref="AD25:AD28"/>
    <mergeCell ref="C27:C30"/>
    <mergeCell ref="F27:F30"/>
    <mergeCell ref="G27:G30"/>
    <mergeCell ref="J27:J30"/>
    <mergeCell ref="M27:M30"/>
    <mergeCell ref="P27:P30"/>
    <mergeCell ref="Q27:Q30"/>
    <mergeCell ref="T27:T30"/>
    <mergeCell ref="Q23:Q26"/>
    <mergeCell ref="T23:T26"/>
    <mergeCell ref="W25:W28"/>
    <mergeCell ref="Z25:Z28"/>
    <mergeCell ref="AA25:AA28"/>
    <mergeCell ref="AB25:AB28"/>
    <mergeCell ref="C23:C26"/>
    <mergeCell ref="F23:F26"/>
    <mergeCell ref="G23:G26"/>
    <mergeCell ref="J23:J26"/>
    <mergeCell ref="M23:M26"/>
    <mergeCell ref="P23:P26"/>
    <mergeCell ref="W21:W24"/>
    <mergeCell ref="Z21:Z24"/>
    <mergeCell ref="AC40:AC43"/>
    <mergeCell ref="AD40:AD43"/>
    <mergeCell ref="AC36:AC39"/>
    <mergeCell ref="AD36:AD39"/>
    <mergeCell ref="C38:C41"/>
    <mergeCell ref="F38:F41"/>
    <mergeCell ref="G38:G41"/>
    <mergeCell ref="J38:J41"/>
    <mergeCell ref="M38:M41"/>
    <mergeCell ref="P38:P41"/>
    <mergeCell ref="Q38:Q41"/>
    <mergeCell ref="T38:T41"/>
    <mergeCell ref="Q34:Q37"/>
    <mergeCell ref="T34:T37"/>
    <mergeCell ref="W36:W39"/>
    <mergeCell ref="Z36:Z39"/>
    <mergeCell ref="AA36:AA39"/>
    <mergeCell ref="AB36:AB39"/>
    <mergeCell ref="C34:C37"/>
    <mergeCell ref="F34:F37"/>
    <mergeCell ref="G34:G37"/>
    <mergeCell ref="J34:J37"/>
    <mergeCell ref="M34:M37"/>
    <mergeCell ref="P34:P37"/>
    <mergeCell ref="AA51:AA54"/>
    <mergeCell ref="AB51:AB54"/>
    <mergeCell ref="AC51:AC54"/>
    <mergeCell ref="AD51:AD54"/>
    <mergeCell ref="Q42:Q45"/>
    <mergeCell ref="T42:T45"/>
    <mergeCell ref="C49:C52"/>
    <mergeCell ref="F49:F52"/>
    <mergeCell ref="G49:G52"/>
    <mergeCell ref="J49:J52"/>
    <mergeCell ref="M49:M52"/>
    <mergeCell ref="P49:P52"/>
    <mergeCell ref="Q49:Q52"/>
    <mergeCell ref="T49:T52"/>
    <mergeCell ref="C42:C45"/>
    <mergeCell ref="F42:F45"/>
    <mergeCell ref="G42:G45"/>
    <mergeCell ref="J42:J45"/>
    <mergeCell ref="M42:M45"/>
    <mergeCell ref="P42:P45"/>
    <mergeCell ref="W40:W43"/>
    <mergeCell ref="Z40:Z43"/>
    <mergeCell ref="AA40:AA43"/>
    <mergeCell ref="AB40:AB43"/>
    <mergeCell ref="AC55:AC58"/>
    <mergeCell ref="AD55:AD58"/>
    <mergeCell ref="C57:C60"/>
    <mergeCell ref="F57:F60"/>
    <mergeCell ref="G57:G60"/>
    <mergeCell ref="J57:J60"/>
    <mergeCell ref="M57:M60"/>
    <mergeCell ref="P57:P60"/>
    <mergeCell ref="Q57:Q60"/>
    <mergeCell ref="T57:T60"/>
    <mergeCell ref="Q53:Q56"/>
    <mergeCell ref="T53:T56"/>
    <mergeCell ref="W55:W58"/>
    <mergeCell ref="Z55:Z58"/>
    <mergeCell ref="AA55:AA58"/>
    <mergeCell ref="AB55:AB58"/>
    <mergeCell ref="C53:C56"/>
    <mergeCell ref="F53:F56"/>
    <mergeCell ref="G53:G56"/>
    <mergeCell ref="J53:J56"/>
    <mergeCell ref="M53:M56"/>
    <mergeCell ref="P53:P56"/>
    <mergeCell ref="W51:W54"/>
    <mergeCell ref="Z51:Z54"/>
    <mergeCell ref="AC70:AC73"/>
    <mergeCell ref="AD70:AD73"/>
    <mergeCell ref="AC66:AC69"/>
    <mergeCell ref="AD66:AD69"/>
    <mergeCell ref="C68:C71"/>
    <mergeCell ref="F68:F71"/>
    <mergeCell ref="G68:G71"/>
    <mergeCell ref="J68:J71"/>
    <mergeCell ref="M68:M71"/>
    <mergeCell ref="P68:P71"/>
    <mergeCell ref="Q68:Q71"/>
    <mergeCell ref="T68:T71"/>
    <mergeCell ref="Q64:Q67"/>
    <mergeCell ref="T64:T67"/>
    <mergeCell ref="W66:W69"/>
    <mergeCell ref="Z66:Z69"/>
    <mergeCell ref="AA66:AA69"/>
    <mergeCell ref="AB66:AB69"/>
    <mergeCell ref="C64:C67"/>
    <mergeCell ref="F64:F67"/>
    <mergeCell ref="G64:G67"/>
    <mergeCell ref="J64:J67"/>
    <mergeCell ref="M64:M67"/>
    <mergeCell ref="P64:P67"/>
    <mergeCell ref="AA81:AA84"/>
    <mergeCell ref="AB81:AB84"/>
    <mergeCell ref="AC81:AC84"/>
    <mergeCell ref="AD81:AD84"/>
    <mergeCell ref="Q72:Q75"/>
    <mergeCell ref="T72:T75"/>
    <mergeCell ref="C79:C82"/>
    <mergeCell ref="F79:F82"/>
    <mergeCell ref="G79:G82"/>
    <mergeCell ref="J79:J82"/>
    <mergeCell ref="M79:M82"/>
    <mergeCell ref="P79:P82"/>
    <mergeCell ref="Q79:Q82"/>
    <mergeCell ref="T79:T82"/>
    <mergeCell ref="C72:C75"/>
    <mergeCell ref="F72:F75"/>
    <mergeCell ref="G72:G75"/>
    <mergeCell ref="J72:J75"/>
    <mergeCell ref="M72:M75"/>
    <mergeCell ref="P72:P75"/>
    <mergeCell ref="W70:W73"/>
    <mergeCell ref="Z70:Z73"/>
    <mergeCell ref="AA70:AA73"/>
    <mergeCell ref="AB70:AB73"/>
    <mergeCell ref="AC85:AC88"/>
    <mergeCell ref="AD85:AD88"/>
    <mergeCell ref="C87:C90"/>
    <mergeCell ref="F87:F90"/>
    <mergeCell ref="G87:G90"/>
    <mergeCell ref="J87:J90"/>
    <mergeCell ref="M87:M90"/>
    <mergeCell ref="P87:P90"/>
    <mergeCell ref="Q87:Q90"/>
    <mergeCell ref="T87:T90"/>
    <mergeCell ref="Q83:Q86"/>
    <mergeCell ref="T83:T86"/>
    <mergeCell ref="W85:W88"/>
    <mergeCell ref="Z85:Z88"/>
    <mergeCell ref="AA85:AA88"/>
    <mergeCell ref="AB85:AB88"/>
    <mergeCell ref="C83:C86"/>
    <mergeCell ref="F83:F86"/>
    <mergeCell ref="G83:G86"/>
    <mergeCell ref="J83:J86"/>
    <mergeCell ref="M83:M86"/>
    <mergeCell ref="P83:P86"/>
    <mergeCell ref="W81:W84"/>
    <mergeCell ref="Z81:Z84"/>
    <mergeCell ref="AC100:AC103"/>
    <mergeCell ref="AD100:AD103"/>
    <mergeCell ref="AC96:AC99"/>
    <mergeCell ref="AD96:AD99"/>
    <mergeCell ref="C98:C101"/>
    <mergeCell ref="F98:F101"/>
    <mergeCell ref="G98:G101"/>
    <mergeCell ref="J98:J101"/>
    <mergeCell ref="M98:M101"/>
    <mergeCell ref="P98:P101"/>
    <mergeCell ref="Q98:Q101"/>
    <mergeCell ref="T98:T101"/>
    <mergeCell ref="Q94:Q97"/>
    <mergeCell ref="T94:T97"/>
    <mergeCell ref="W96:W99"/>
    <mergeCell ref="Z96:Z99"/>
    <mergeCell ref="AA96:AA99"/>
    <mergeCell ref="AB96:AB99"/>
    <mergeCell ref="C94:C97"/>
    <mergeCell ref="F94:F97"/>
    <mergeCell ref="G94:G97"/>
    <mergeCell ref="J94:J97"/>
    <mergeCell ref="M94:M97"/>
    <mergeCell ref="P94:P97"/>
    <mergeCell ref="AA111:AA114"/>
    <mergeCell ref="AB111:AB114"/>
    <mergeCell ref="AC111:AC114"/>
    <mergeCell ref="AD111:AD114"/>
    <mergeCell ref="Q102:Q105"/>
    <mergeCell ref="T102:T105"/>
    <mergeCell ref="C109:C112"/>
    <mergeCell ref="F109:F112"/>
    <mergeCell ref="G109:G112"/>
    <mergeCell ref="J109:J112"/>
    <mergeCell ref="M109:M112"/>
    <mergeCell ref="P109:P112"/>
    <mergeCell ref="Q109:Q112"/>
    <mergeCell ref="T109:T112"/>
    <mergeCell ref="C102:C105"/>
    <mergeCell ref="F102:F105"/>
    <mergeCell ref="G102:G105"/>
    <mergeCell ref="J102:J105"/>
    <mergeCell ref="M102:M105"/>
    <mergeCell ref="P102:P105"/>
    <mergeCell ref="W100:W103"/>
    <mergeCell ref="Z100:Z103"/>
    <mergeCell ref="AA100:AA103"/>
    <mergeCell ref="AB100:AB103"/>
    <mergeCell ref="AC115:AC118"/>
    <mergeCell ref="AD115:AD118"/>
    <mergeCell ref="C117:C120"/>
    <mergeCell ref="F117:F120"/>
    <mergeCell ref="G117:G120"/>
    <mergeCell ref="J117:J120"/>
    <mergeCell ref="M117:M120"/>
    <mergeCell ref="P117:P120"/>
    <mergeCell ref="Q117:Q120"/>
    <mergeCell ref="T117:T120"/>
    <mergeCell ref="Q113:Q116"/>
    <mergeCell ref="T113:T116"/>
    <mergeCell ref="W115:W118"/>
    <mergeCell ref="Z115:Z118"/>
    <mergeCell ref="AA115:AA118"/>
    <mergeCell ref="AB115:AB118"/>
    <mergeCell ref="C113:C116"/>
    <mergeCell ref="F113:F116"/>
    <mergeCell ref="G113:G116"/>
    <mergeCell ref="J113:J116"/>
    <mergeCell ref="M113:M116"/>
    <mergeCell ref="P113:P116"/>
    <mergeCell ref="W111:W114"/>
    <mergeCell ref="Z111:Z114"/>
    <mergeCell ref="AC130:AC133"/>
    <mergeCell ref="AD130:AD133"/>
    <mergeCell ref="AC126:AC129"/>
    <mergeCell ref="AD126:AD129"/>
    <mergeCell ref="C128:C131"/>
    <mergeCell ref="F128:F131"/>
    <mergeCell ref="G128:G131"/>
    <mergeCell ref="J128:J131"/>
    <mergeCell ref="M128:M131"/>
    <mergeCell ref="P128:P131"/>
    <mergeCell ref="Q128:Q131"/>
    <mergeCell ref="T128:T131"/>
    <mergeCell ref="Q124:Q127"/>
    <mergeCell ref="T124:T127"/>
    <mergeCell ref="W126:W129"/>
    <mergeCell ref="Z126:Z129"/>
    <mergeCell ref="AA126:AA129"/>
    <mergeCell ref="AB126:AB129"/>
    <mergeCell ref="C124:C127"/>
    <mergeCell ref="F124:F127"/>
    <mergeCell ref="G124:G127"/>
    <mergeCell ref="J124:J127"/>
    <mergeCell ref="M124:M127"/>
    <mergeCell ref="P124:P127"/>
    <mergeCell ref="AA141:AA144"/>
    <mergeCell ref="AB141:AB144"/>
    <mergeCell ref="AC141:AC144"/>
    <mergeCell ref="AD141:AD144"/>
    <mergeCell ref="Q132:Q135"/>
    <mergeCell ref="T132:T135"/>
    <mergeCell ref="C139:C142"/>
    <mergeCell ref="F139:F142"/>
    <mergeCell ref="G139:G142"/>
    <mergeCell ref="J139:J142"/>
    <mergeCell ref="M139:M142"/>
    <mergeCell ref="P139:P142"/>
    <mergeCell ref="Q139:Q142"/>
    <mergeCell ref="T139:T142"/>
    <mergeCell ref="C132:C135"/>
    <mergeCell ref="F132:F135"/>
    <mergeCell ref="G132:G135"/>
    <mergeCell ref="J132:J135"/>
    <mergeCell ref="M132:M135"/>
    <mergeCell ref="P132:P135"/>
    <mergeCell ref="W130:W133"/>
    <mergeCell ref="Z130:Z133"/>
    <mergeCell ref="AA130:AA133"/>
    <mergeCell ref="AB130:AB133"/>
    <mergeCell ref="AC145:AC148"/>
    <mergeCell ref="AD145:AD148"/>
    <mergeCell ref="C147:C150"/>
    <mergeCell ref="F147:F150"/>
    <mergeCell ref="G147:G150"/>
    <mergeCell ref="J147:J150"/>
    <mergeCell ref="M147:M150"/>
    <mergeCell ref="P147:P150"/>
    <mergeCell ref="Q147:Q150"/>
    <mergeCell ref="T147:T150"/>
    <mergeCell ref="Q143:Q146"/>
    <mergeCell ref="T143:T146"/>
    <mergeCell ref="W145:W148"/>
    <mergeCell ref="Z145:Z148"/>
    <mergeCell ref="AA145:AA148"/>
    <mergeCell ref="AB145:AB148"/>
    <mergeCell ref="C143:C146"/>
    <mergeCell ref="F143:F146"/>
    <mergeCell ref="G143:G146"/>
    <mergeCell ref="J143:J146"/>
    <mergeCell ref="M143:M146"/>
    <mergeCell ref="P143:P146"/>
    <mergeCell ref="W141:W144"/>
    <mergeCell ref="Z141:Z144"/>
    <mergeCell ref="AC160:AC163"/>
    <mergeCell ref="AD160:AD163"/>
    <mergeCell ref="AC156:AC159"/>
    <mergeCell ref="AD156:AD159"/>
    <mergeCell ref="C158:C161"/>
    <mergeCell ref="F158:F161"/>
    <mergeCell ref="G158:G161"/>
    <mergeCell ref="J158:J161"/>
    <mergeCell ref="M158:M161"/>
    <mergeCell ref="P158:P161"/>
    <mergeCell ref="Q158:Q161"/>
    <mergeCell ref="T158:T161"/>
    <mergeCell ref="Q154:Q157"/>
    <mergeCell ref="T154:T157"/>
    <mergeCell ref="W156:W159"/>
    <mergeCell ref="Z156:Z159"/>
    <mergeCell ref="AA156:AA159"/>
    <mergeCell ref="AB156:AB159"/>
    <mergeCell ref="C154:C157"/>
    <mergeCell ref="F154:F157"/>
    <mergeCell ref="G154:G157"/>
    <mergeCell ref="J154:J157"/>
    <mergeCell ref="M154:M157"/>
    <mergeCell ref="P154:P157"/>
    <mergeCell ref="AA171:AA174"/>
    <mergeCell ref="AB171:AB174"/>
    <mergeCell ref="AC171:AC174"/>
    <mergeCell ref="AD171:AD174"/>
    <mergeCell ref="Q162:Q165"/>
    <mergeCell ref="T162:T165"/>
    <mergeCell ref="C169:C172"/>
    <mergeCell ref="F169:F172"/>
    <mergeCell ref="G169:G172"/>
    <mergeCell ref="J169:J172"/>
    <mergeCell ref="M169:M172"/>
    <mergeCell ref="P169:P172"/>
    <mergeCell ref="Q169:Q172"/>
    <mergeCell ref="T169:T172"/>
    <mergeCell ref="C162:C165"/>
    <mergeCell ref="F162:F165"/>
    <mergeCell ref="G162:G165"/>
    <mergeCell ref="J162:J165"/>
    <mergeCell ref="M162:M165"/>
    <mergeCell ref="P162:P165"/>
    <mergeCell ref="W160:W163"/>
    <mergeCell ref="Z160:Z163"/>
    <mergeCell ref="AA160:AA163"/>
    <mergeCell ref="AB160:AB163"/>
    <mergeCell ref="AC175:AC178"/>
    <mergeCell ref="AD175:AD178"/>
    <mergeCell ref="C177:C180"/>
    <mergeCell ref="F177:F180"/>
    <mergeCell ref="G177:G180"/>
    <mergeCell ref="J177:J180"/>
    <mergeCell ref="M177:M180"/>
    <mergeCell ref="P177:P180"/>
    <mergeCell ref="Q177:Q180"/>
    <mergeCell ref="T177:T180"/>
    <mergeCell ref="Q173:Q176"/>
    <mergeCell ref="T173:T176"/>
    <mergeCell ref="W175:W178"/>
    <mergeCell ref="Z175:Z178"/>
    <mergeCell ref="AA175:AA178"/>
    <mergeCell ref="AB175:AB178"/>
    <mergeCell ref="C173:C176"/>
    <mergeCell ref="F173:F176"/>
    <mergeCell ref="G173:G176"/>
    <mergeCell ref="J173:J176"/>
    <mergeCell ref="M173:M176"/>
    <mergeCell ref="P173:P176"/>
    <mergeCell ref="W171:W174"/>
    <mergeCell ref="Z171:Z174"/>
    <mergeCell ref="AC190:AC193"/>
    <mergeCell ref="AD190:AD193"/>
    <mergeCell ref="AC186:AC189"/>
    <mergeCell ref="AD186:AD189"/>
    <mergeCell ref="C188:C191"/>
    <mergeCell ref="F188:F191"/>
    <mergeCell ref="G188:G191"/>
    <mergeCell ref="J188:J191"/>
    <mergeCell ref="M188:M191"/>
    <mergeCell ref="P188:P191"/>
    <mergeCell ref="Q188:Q191"/>
    <mergeCell ref="T188:T191"/>
    <mergeCell ref="Q184:Q187"/>
    <mergeCell ref="T184:T187"/>
    <mergeCell ref="W186:W189"/>
    <mergeCell ref="Z186:Z189"/>
    <mergeCell ref="AA186:AA189"/>
    <mergeCell ref="AB186:AB189"/>
    <mergeCell ref="C184:C187"/>
    <mergeCell ref="F184:F187"/>
    <mergeCell ref="G184:G187"/>
    <mergeCell ref="J184:J187"/>
    <mergeCell ref="M184:M187"/>
    <mergeCell ref="P184:P187"/>
    <mergeCell ref="AA201:AA204"/>
    <mergeCell ref="AB201:AB204"/>
    <mergeCell ref="AC201:AC204"/>
    <mergeCell ref="AD201:AD204"/>
    <mergeCell ref="Q192:Q195"/>
    <mergeCell ref="T192:T195"/>
    <mergeCell ref="C199:C202"/>
    <mergeCell ref="F199:F202"/>
    <mergeCell ref="G199:G202"/>
    <mergeCell ref="J199:J202"/>
    <mergeCell ref="M199:M202"/>
    <mergeCell ref="P199:P202"/>
    <mergeCell ref="Q199:Q202"/>
    <mergeCell ref="T199:T202"/>
    <mergeCell ref="C192:C195"/>
    <mergeCell ref="F192:F195"/>
    <mergeCell ref="G192:G195"/>
    <mergeCell ref="J192:J195"/>
    <mergeCell ref="M192:M195"/>
    <mergeCell ref="P192:P195"/>
    <mergeCell ref="W190:W193"/>
    <mergeCell ref="Z190:Z193"/>
    <mergeCell ref="AA190:AA193"/>
    <mergeCell ref="AB190:AB193"/>
    <mergeCell ref="AC205:AC208"/>
    <mergeCell ref="AD205:AD208"/>
    <mergeCell ref="C207:C210"/>
    <mergeCell ref="F207:F210"/>
    <mergeCell ref="G207:G210"/>
    <mergeCell ref="J207:J210"/>
    <mergeCell ref="M207:M210"/>
    <mergeCell ref="P207:P210"/>
    <mergeCell ref="Q207:Q210"/>
    <mergeCell ref="T207:T210"/>
    <mergeCell ref="Q203:Q206"/>
    <mergeCell ref="T203:T206"/>
    <mergeCell ref="W205:W208"/>
    <mergeCell ref="Z205:Z208"/>
    <mergeCell ref="AA205:AA208"/>
    <mergeCell ref="AB205:AB208"/>
    <mergeCell ref="C203:C206"/>
    <mergeCell ref="F203:F206"/>
    <mergeCell ref="G203:G206"/>
    <mergeCell ref="J203:J206"/>
    <mergeCell ref="M203:M206"/>
    <mergeCell ref="P203:P206"/>
    <mergeCell ref="W201:W204"/>
    <mergeCell ref="Z201:Z204"/>
    <mergeCell ref="AC220:AC223"/>
    <mergeCell ref="AD220:AD223"/>
    <mergeCell ref="AC216:AC219"/>
    <mergeCell ref="AD216:AD219"/>
    <mergeCell ref="C218:C221"/>
    <mergeCell ref="F218:F221"/>
    <mergeCell ref="G218:G221"/>
    <mergeCell ref="J218:J221"/>
    <mergeCell ref="M218:M221"/>
    <mergeCell ref="P218:P221"/>
    <mergeCell ref="Q218:Q221"/>
    <mergeCell ref="T218:T221"/>
    <mergeCell ref="Q214:Q217"/>
    <mergeCell ref="T214:T217"/>
    <mergeCell ref="W216:W219"/>
    <mergeCell ref="Z216:Z219"/>
    <mergeCell ref="AA216:AA219"/>
    <mergeCell ref="AB216:AB219"/>
    <mergeCell ref="C214:C217"/>
    <mergeCell ref="F214:F217"/>
    <mergeCell ref="G214:G217"/>
    <mergeCell ref="J214:J217"/>
    <mergeCell ref="M214:M217"/>
    <mergeCell ref="P214:P217"/>
    <mergeCell ref="AA231:AA234"/>
    <mergeCell ref="AB231:AB234"/>
    <mergeCell ref="AC231:AC234"/>
    <mergeCell ref="AD231:AD234"/>
    <mergeCell ref="Q222:Q225"/>
    <mergeCell ref="T222:T225"/>
    <mergeCell ref="C229:C232"/>
    <mergeCell ref="F229:F232"/>
    <mergeCell ref="G229:G232"/>
    <mergeCell ref="J229:J232"/>
    <mergeCell ref="M229:M232"/>
    <mergeCell ref="P229:P232"/>
    <mergeCell ref="Q229:Q232"/>
    <mergeCell ref="T229:T232"/>
    <mergeCell ref="C222:C225"/>
    <mergeCell ref="F222:F225"/>
    <mergeCell ref="G222:G225"/>
    <mergeCell ref="J222:J225"/>
    <mergeCell ref="M222:M225"/>
    <mergeCell ref="P222:P225"/>
    <mergeCell ref="W220:W223"/>
    <mergeCell ref="Z220:Z223"/>
    <mergeCell ref="AA220:AA223"/>
    <mergeCell ref="AB220:AB223"/>
    <mergeCell ref="AC235:AC238"/>
    <mergeCell ref="AD235:AD238"/>
    <mergeCell ref="C237:C240"/>
    <mergeCell ref="F237:F240"/>
    <mergeCell ref="G237:G240"/>
    <mergeCell ref="J237:J240"/>
    <mergeCell ref="M237:M240"/>
    <mergeCell ref="P237:P240"/>
    <mergeCell ref="Q237:Q240"/>
    <mergeCell ref="T237:T240"/>
    <mergeCell ref="Q233:Q236"/>
    <mergeCell ref="T233:T236"/>
    <mergeCell ref="W235:W238"/>
    <mergeCell ref="Z235:Z238"/>
    <mergeCell ref="AA235:AA238"/>
    <mergeCell ref="AB235:AB238"/>
    <mergeCell ref="C233:C236"/>
    <mergeCell ref="F233:F236"/>
    <mergeCell ref="G233:G236"/>
    <mergeCell ref="J233:J236"/>
    <mergeCell ref="M233:M236"/>
    <mergeCell ref="P233:P236"/>
    <mergeCell ref="W231:W234"/>
    <mergeCell ref="Z231:Z234"/>
    <mergeCell ref="AC250:AC253"/>
    <mergeCell ref="AD250:AD253"/>
    <mergeCell ref="AC246:AC249"/>
    <mergeCell ref="AD246:AD249"/>
    <mergeCell ref="C248:C251"/>
    <mergeCell ref="F248:F251"/>
    <mergeCell ref="G248:G251"/>
    <mergeCell ref="J248:J251"/>
    <mergeCell ref="M248:M251"/>
    <mergeCell ref="P248:P251"/>
    <mergeCell ref="Q248:Q251"/>
    <mergeCell ref="T248:T251"/>
    <mergeCell ref="Q244:Q247"/>
    <mergeCell ref="T244:T247"/>
    <mergeCell ref="W246:W249"/>
    <mergeCell ref="Z246:Z249"/>
    <mergeCell ref="AA246:AA249"/>
    <mergeCell ref="AB246:AB249"/>
    <mergeCell ref="C244:C247"/>
    <mergeCell ref="F244:F247"/>
    <mergeCell ref="G244:G247"/>
    <mergeCell ref="J244:J247"/>
    <mergeCell ref="M244:M247"/>
    <mergeCell ref="P244:P247"/>
    <mergeCell ref="AA261:AA264"/>
    <mergeCell ref="AB261:AB264"/>
    <mergeCell ref="AC261:AC264"/>
    <mergeCell ref="AD261:AD264"/>
    <mergeCell ref="Q252:Q255"/>
    <mergeCell ref="T252:T255"/>
    <mergeCell ref="C259:C262"/>
    <mergeCell ref="F259:F262"/>
    <mergeCell ref="G259:G262"/>
    <mergeCell ref="J259:J262"/>
    <mergeCell ref="M259:M262"/>
    <mergeCell ref="P259:P262"/>
    <mergeCell ref="Q259:Q262"/>
    <mergeCell ref="T259:T262"/>
    <mergeCell ref="C252:C255"/>
    <mergeCell ref="F252:F255"/>
    <mergeCell ref="G252:G255"/>
    <mergeCell ref="J252:J255"/>
    <mergeCell ref="M252:M255"/>
    <mergeCell ref="P252:P255"/>
    <mergeCell ref="W250:W253"/>
    <mergeCell ref="Z250:Z253"/>
    <mergeCell ref="AA250:AA253"/>
    <mergeCell ref="AB250:AB253"/>
    <mergeCell ref="AC265:AC268"/>
    <mergeCell ref="AD265:AD268"/>
    <mergeCell ref="C267:C270"/>
    <mergeCell ref="F267:F270"/>
    <mergeCell ref="G267:G270"/>
    <mergeCell ref="J267:J270"/>
    <mergeCell ref="M267:M270"/>
    <mergeCell ref="P267:P270"/>
    <mergeCell ref="Q267:Q270"/>
    <mergeCell ref="T267:T270"/>
    <mergeCell ref="Q263:Q266"/>
    <mergeCell ref="T263:T266"/>
    <mergeCell ref="W265:W268"/>
    <mergeCell ref="Z265:Z268"/>
    <mergeCell ref="AA265:AA268"/>
    <mergeCell ref="AB265:AB268"/>
    <mergeCell ref="C263:C266"/>
    <mergeCell ref="F263:F266"/>
    <mergeCell ref="G263:G266"/>
    <mergeCell ref="J263:J266"/>
    <mergeCell ref="M263:M266"/>
    <mergeCell ref="P263:P266"/>
    <mergeCell ref="W261:W264"/>
    <mergeCell ref="Z261:Z26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8CE5-E1E0-4F03-930D-D2C4D1D93BDD}">
  <dimension ref="A1:AF24"/>
  <sheetViews>
    <sheetView tabSelected="1" workbookViewId="0">
      <selection activeCell="I17" sqref="I17"/>
    </sheetView>
  </sheetViews>
  <sheetFormatPr defaultRowHeight="14.4" x14ac:dyDescent="0.3"/>
  <cols>
    <col min="1" max="1" width="3.88671875" customWidth="1"/>
    <col min="2" max="2" width="4.44140625" customWidth="1"/>
    <col min="3" max="3" width="6.44140625" customWidth="1"/>
    <col min="4" max="4" width="5.21875" customWidth="1"/>
    <col min="5" max="5" width="6.21875" customWidth="1"/>
    <col min="6" max="6" width="11.109375" customWidth="1"/>
    <col min="7" max="7" width="23.77734375" customWidth="1"/>
    <col min="8" max="8" width="22.109375" customWidth="1"/>
    <col min="9" max="9" width="26.6640625" customWidth="1"/>
    <col min="10" max="10" width="15.33203125" customWidth="1"/>
    <col min="11" max="11" width="19.88671875" customWidth="1"/>
    <col min="12" max="12" width="3.77734375" customWidth="1"/>
    <col min="13" max="13" width="7" customWidth="1"/>
    <col min="14" max="14" width="5.21875" customWidth="1"/>
    <col min="15" max="15" width="6.5546875" customWidth="1"/>
    <col min="16" max="16" width="13.21875" customWidth="1"/>
    <col min="17" max="17" width="16.44140625" customWidth="1"/>
    <col min="18" max="18" width="19.44140625" bestFit="1" customWidth="1"/>
    <col min="19" max="19" width="19.5546875" customWidth="1"/>
    <col min="20" max="20" width="18.77734375" bestFit="1" customWidth="1"/>
    <col min="21" max="21" width="25.44140625" customWidth="1"/>
    <col min="22" max="22" width="3.6640625" customWidth="1"/>
    <col min="23" max="23" width="5.33203125" customWidth="1"/>
    <col min="24" max="24" width="4.6640625" customWidth="1"/>
    <col min="25" max="25" width="5.21875" customWidth="1"/>
    <col min="26" max="26" width="24.109375" customWidth="1"/>
    <col min="27" max="27" width="24.44140625" customWidth="1"/>
    <col min="28" max="28" width="5.6640625" customWidth="1"/>
    <col min="29" max="30" width="19" customWidth="1"/>
    <col min="31" max="31" width="10.77734375" customWidth="1"/>
    <col min="32" max="32" width="21.21875" customWidth="1"/>
  </cols>
  <sheetData>
    <row r="1" spans="1:32" x14ac:dyDescent="0.3">
      <c r="L1" s="2"/>
      <c r="M1" t="s">
        <v>34</v>
      </c>
      <c r="N1" s="6">
        <v>0.1</v>
      </c>
      <c r="V1" s="2"/>
    </row>
    <row r="2" spans="1:32" x14ac:dyDescent="0.3">
      <c r="L2" s="2"/>
      <c r="V2" s="2"/>
    </row>
    <row r="3" spans="1:32" x14ac:dyDescent="0.3">
      <c r="F3" t="s">
        <v>22</v>
      </c>
      <c r="G3" t="s">
        <v>23</v>
      </c>
      <c r="H3" t="s">
        <v>24</v>
      </c>
      <c r="I3" t="s">
        <v>32</v>
      </c>
      <c r="J3" t="s">
        <v>36</v>
      </c>
      <c r="K3" t="s">
        <v>35</v>
      </c>
      <c r="L3" s="2"/>
      <c r="P3" t="s">
        <v>22</v>
      </c>
      <c r="Q3" t="s">
        <v>23</v>
      </c>
      <c r="R3" t="s">
        <v>24</v>
      </c>
      <c r="S3" t="s">
        <v>32</v>
      </c>
      <c r="T3" t="s">
        <v>36</v>
      </c>
      <c r="U3" t="s">
        <v>35</v>
      </c>
      <c r="V3" s="2"/>
    </row>
    <row r="4" spans="1:32" x14ac:dyDescent="0.3">
      <c r="C4" s="8" t="s">
        <v>10</v>
      </c>
      <c r="D4" s="1" t="s">
        <v>20</v>
      </c>
      <c r="E4" s="6">
        <v>-0.72</v>
      </c>
      <c r="F4" s="9">
        <f>$B$6*E4+$B$7*E5+$B$8*E6+$B$9*E7</f>
        <v>2.6500000000000004</v>
      </c>
      <c r="G4" s="10">
        <f>1/(1+EXP(-F4))</f>
        <v>0.93401099050878122</v>
      </c>
      <c r="H4" s="4">
        <f>$N$1*$J$4*I4</f>
        <v>-2.4881190468480778E-5</v>
      </c>
      <c r="I4" s="10">
        <f>S4*$T$4*O5+S8*$T$8*O9+S12*$T$12*O13</f>
        <v>-4.036895986597803E-3</v>
      </c>
      <c r="J4" s="10">
        <f>G4*(1-G4)</f>
        <v>6.1634460117586616E-2</v>
      </c>
      <c r="K4" s="4">
        <f>E4-H4</f>
        <v>-0.71997511880953147</v>
      </c>
      <c r="L4" s="2"/>
      <c r="M4" s="8" t="s">
        <v>11</v>
      </c>
      <c r="N4" s="1" t="s">
        <v>20</v>
      </c>
      <c r="O4" s="6">
        <v>0.73</v>
      </c>
      <c r="P4" s="11">
        <f>O4+$G$4*O5+$G$8*O6+$G$12*O7</f>
        <v>-0.37182565933684897</v>
      </c>
      <c r="Q4" s="11">
        <f>1/(1+EXP(-P4))</f>
        <v>0.40809995167657909</v>
      </c>
      <c r="R4" s="4">
        <f>$N$1*$T$4*S4</f>
        <v>-7.411425382262307E-4</v>
      </c>
      <c r="S4" s="10">
        <f>$AC$6*$AD$6*Y7+$AC$10*$AD$10*Y11</f>
        <v>-3.0682222975856988E-2</v>
      </c>
      <c r="T4" s="10">
        <f>Q4*(1-Q4)</f>
        <v>0.24155438111815289</v>
      </c>
      <c r="U4" s="4">
        <f>O4-R4</f>
        <v>0.7307411425382262</v>
      </c>
      <c r="V4" s="2"/>
    </row>
    <row r="5" spans="1:32" x14ac:dyDescent="0.3">
      <c r="C5" s="8"/>
      <c r="D5" s="1" t="s">
        <v>13</v>
      </c>
      <c r="E5" s="6">
        <v>0.34</v>
      </c>
      <c r="F5" s="9"/>
      <c r="G5" s="10"/>
      <c r="H5" s="4">
        <f>$N$1*$J$4*I4*B7</f>
        <v>-1.244059523424039E-4</v>
      </c>
      <c r="I5" s="10"/>
      <c r="J5" s="10"/>
      <c r="K5" s="12">
        <f t="shared" ref="K5:K15" si="0">E5-H5</f>
        <v>0.34012440595234245</v>
      </c>
      <c r="L5" s="2"/>
      <c r="M5" s="8"/>
      <c r="N5" s="1" t="s">
        <v>13</v>
      </c>
      <c r="O5" s="6">
        <v>1.39</v>
      </c>
      <c r="P5" s="11"/>
      <c r="Q5" s="11"/>
      <c r="R5" s="4">
        <f>$N$1*$T$4*S4*G4</f>
        <v>-6.9223527623687401E-4</v>
      </c>
      <c r="S5" s="10"/>
      <c r="T5" s="10"/>
      <c r="U5" s="4">
        <f t="shared" ref="U5:U15" si="1">O5-R5</f>
        <v>1.3906922352762368</v>
      </c>
      <c r="V5" s="2"/>
      <c r="Z5" t="s">
        <v>22</v>
      </c>
      <c r="AA5" t="s">
        <v>23</v>
      </c>
      <c r="AB5" t="s">
        <v>31</v>
      </c>
      <c r="AC5" t="s">
        <v>32</v>
      </c>
      <c r="AD5" t="s">
        <v>33</v>
      </c>
      <c r="AE5" t="s">
        <v>24</v>
      </c>
      <c r="AF5" t="s">
        <v>35</v>
      </c>
    </row>
    <row r="6" spans="1:32" x14ac:dyDescent="0.3">
      <c r="A6" t="s">
        <v>29</v>
      </c>
      <c r="B6" s="6">
        <v>1</v>
      </c>
      <c r="C6" s="8"/>
      <c r="D6" s="1" t="s">
        <v>14</v>
      </c>
      <c r="E6" s="6">
        <v>0.78</v>
      </c>
      <c r="F6" s="9"/>
      <c r="G6" s="10"/>
      <c r="H6" s="4">
        <f>$N$1*$J$4*I4*B8</f>
        <v>-1.4928714281088465E-4</v>
      </c>
      <c r="I6" s="10"/>
      <c r="J6" s="10"/>
      <c r="K6" s="4">
        <f t="shared" si="0"/>
        <v>0.78014928714281095</v>
      </c>
      <c r="L6" s="2"/>
      <c r="M6" s="8"/>
      <c r="N6" s="1" t="s">
        <v>14</v>
      </c>
      <c r="O6" s="6">
        <v>0.13</v>
      </c>
      <c r="P6" s="11"/>
      <c r="Q6" s="11"/>
      <c r="R6" s="4">
        <f>$N$1*$T$4*S4*G8</f>
        <v>-7.4056707720692415E-4</v>
      </c>
      <c r="S6" s="10"/>
      <c r="T6" s="10"/>
      <c r="U6" s="4">
        <f t="shared" si="1"/>
        <v>0.13074056707720694</v>
      </c>
      <c r="V6" s="2"/>
      <c r="W6" s="8" t="s">
        <v>27</v>
      </c>
      <c r="X6" s="1" t="s">
        <v>20</v>
      </c>
      <c r="Y6" s="6">
        <v>1.1499999999999999</v>
      </c>
      <c r="Z6" s="10">
        <f>Y6+$Q$4*Y7+$Q$8*Y8+$Q$12*Y9</f>
        <v>2.295307177936718</v>
      </c>
      <c r="AA6" s="10">
        <f>1/(1+EXP(-Z6))</f>
        <v>0.90848763502520791</v>
      </c>
      <c r="AB6" s="8">
        <v>1</v>
      </c>
      <c r="AC6" s="10">
        <f>2*(AA6-AB6)</f>
        <v>-0.18302472994958419</v>
      </c>
      <c r="AD6" s="10">
        <f>AA6*(1-AA6)</f>
        <v>8.3137852031512541E-2</v>
      </c>
      <c r="AE6" s="4">
        <f>$N$1*$AC$6*$AD$6</f>
        <v>-1.5216282916656072E-3</v>
      </c>
      <c r="AF6" s="4">
        <f>Y6-AE6</f>
        <v>1.1515216282916656</v>
      </c>
    </row>
    <row r="7" spans="1:32" x14ac:dyDescent="0.3">
      <c r="A7" t="s">
        <v>1</v>
      </c>
      <c r="B7" s="6">
        <v>5</v>
      </c>
      <c r="C7" s="8"/>
      <c r="D7" s="1" t="s">
        <v>19</v>
      </c>
      <c r="E7" s="6">
        <v>-0.43</v>
      </c>
      <c r="F7" s="9"/>
      <c r="G7" s="10"/>
      <c r="H7" s="4">
        <f>$N$1*$J$4*I4*B9</f>
        <v>-1.7416833327936544E-4</v>
      </c>
      <c r="I7" s="10"/>
      <c r="J7" s="10"/>
      <c r="K7" s="4">
        <f t="shared" si="0"/>
        <v>-0.42982583166672061</v>
      </c>
      <c r="L7" s="2"/>
      <c r="M7" s="8"/>
      <c r="N7" s="1" t="s">
        <v>19</v>
      </c>
      <c r="O7" s="6">
        <v>-2.5299999999999998</v>
      </c>
      <c r="P7" s="11"/>
      <c r="Q7" s="11"/>
      <c r="R7" s="4">
        <f>$N$1*$T$4*S4*G12</f>
        <v>-7.411425374900623E-4</v>
      </c>
      <c r="S7" s="10"/>
      <c r="T7" s="10"/>
      <c r="U7" s="12">
        <f>O7-R7</f>
        <v>-2.5292588574625099</v>
      </c>
      <c r="V7" s="2"/>
      <c r="W7" s="8"/>
      <c r="X7" s="1" t="s">
        <v>13</v>
      </c>
      <c r="Y7" s="6">
        <v>1.84</v>
      </c>
      <c r="Z7" s="10"/>
      <c r="AA7" s="10"/>
      <c r="AB7" s="8"/>
      <c r="AC7" s="10"/>
      <c r="AD7" s="10"/>
      <c r="AE7" s="4">
        <f>$N$1*$AC$6*$AD$6*Q4</f>
        <v>-6.2097643229844983E-4</v>
      </c>
      <c r="AF7" s="4">
        <f t="shared" ref="AF7:AF13" si="2">Y7-AE7</f>
        <v>1.8406209764322985</v>
      </c>
    </row>
    <row r="8" spans="1:32" x14ac:dyDescent="0.3">
      <c r="A8" t="s">
        <v>9</v>
      </c>
      <c r="B8" s="6">
        <v>6</v>
      </c>
      <c r="C8" s="8" t="s">
        <v>12</v>
      </c>
      <c r="D8" s="1" t="s">
        <v>20</v>
      </c>
      <c r="E8" s="6">
        <v>0.32</v>
      </c>
      <c r="F8" s="9">
        <f>$B$6*E8+$B$7*E9+$B$8*E10+$B$9*E11</f>
        <v>7.160000000000001</v>
      </c>
      <c r="G8" s="10">
        <f>1/(1+EXP(-F8))</f>
        <v>0.99922354879172925</v>
      </c>
      <c r="H8" s="4">
        <f>$N$1*$J$8*I8</f>
        <v>-5.7897621041262435E-7</v>
      </c>
      <c r="I8" s="10">
        <f>S4*$T$4*O6+S8*$T$8*O10+S12*$T$12*O14</f>
        <v>-7.4624921738944156E-3</v>
      </c>
      <c r="J8" s="10">
        <f>G8*(1-G8)</f>
        <v>7.7584833179192021E-4</v>
      </c>
      <c r="K8" s="4">
        <f t="shared" si="0"/>
        <v>0.32000057897621043</v>
      </c>
      <c r="L8" s="2"/>
      <c r="M8" s="8" t="s">
        <v>25</v>
      </c>
      <c r="N8" s="1" t="s">
        <v>20</v>
      </c>
      <c r="O8" s="6">
        <v>0.77</v>
      </c>
      <c r="P8" s="11">
        <f>O8+$G$4*O9+$G$8*O10+$G$12*O11</f>
        <v>-1.1017532626557949</v>
      </c>
      <c r="Q8" s="11">
        <f>1/(1+EXP(-P8))</f>
        <v>0.24941152995339277</v>
      </c>
      <c r="R8" s="4">
        <f>$N$1*$T$8*$S$8</f>
        <v>-2.4872246856868688E-4</v>
      </c>
      <c r="S8" s="10">
        <f>$AC$6*$AD$6*Y8+$AC$10*$AD$10*Y12</f>
        <v>-1.3286072076484011E-2</v>
      </c>
      <c r="T8" s="10">
        <f>Q8*(1-Q8)</f>
        <v>0.18720541867970064</v>
      </c>
      <c r="U8" s="4">
        <f t="shared" si="1"/>
        <v>0.77024872246856868</v>
      </c>
      <c r="V8" s="2"/>
      <c r="W8" s="8"/>
      <c r="X8" s="1" t="s">
        <v>14</v>
      </c>
      <c r="Y8" s="6">
        <v>0.82</v>
      </c>
      <c r="Z8" s="10"/>
      <c r="AA8" s="10"/>
      <c r="AB8" s="8"/>
      <c r="AC8" s="10"/>
      <c r="AD8" s="10"/>
      <c r="AE8" s="4">
        <f>$N$1*$AC$6*$AD$6*Q8</f>
        <v>-3.7951164024468644E-4</v>
      </c>
      <c r="AF8" s="4">
        <f t="shared" si="2"/>
        <v>0.82037951164024459</v>
      </c>
    </row>
    <row r="9" spans="1:32" x14ac:dyDescent="0.3">
      <c r="A9" t="s">
        <v>18</v>
      </c>
      <c r="B9" s="6">
        <v>7</v>
      </c>
      <c r="C9" s="8"/>
      <c r="D9" s="1" t="s">
        <v>13</v>
      </c>
      <c r="E9" s="6">
        <v>0.92</v>
      </c>
      <c r="F9" s="9"/>
      <c r="G9" s="10"/>
      <c r="H9" s="4">
        <f>$N$1*$J$8*I8*B7</f>
        <v>-2.8948810520631216E-6</v>
      </c>
      <c r="I9" s="10"/>
      <c r="J9" s="10"/>
      <c r="K9" s="12">
        <f t="shared" si="0"/>
        <v>0.92000289488105214</v>
      </c>
      <c r="L9" s="2"/>
      <c r="M9" s="8"/>
      <c r="N9" s="1" t="s">
        <v>13</v>
      </c>
      <c r="O9" s="6">
        <v>0.31</v>
      </c>
      <c r="P9" s="11"/>
      <c r="Q9" s="11"/>
      <c r="R9" s="4">
        <f>$N$1*$T$8*S8*G4</f>
        <v>-2.3230951922962844E-4</v>
      </c>
      <c r="S9" s="10"/>
      <c r="T9" s="10"/>
      <c r="U9" s="4">
        <f t="shared" si="1"/>
        <v>0.31023230951922964</v>
      </c>
      <c r="V9" s="2"/>
      <c r="W9" s="8"/>
      <c r="X9" s="1" t="s">
        <v>19</v>
      </c>
      <c r="Y9" s="6">
        <v>0.79</v>
      </c>
      <c r="Z9" s="10"/>
      <c r="AA9" s="10"/>
      <c r="AB9" s="8"/>
      <c r="AC9" s="10"/>
      <c r="AD9" s="10"/>
      <c r="AE9" s="4">
        <f>$N$1*$AC$6*$AD$6*Q12</f>
        <v>-3.6574129641318376E-4</v>
      </c>
      <c r="AF9" s="4">
        <f t="shared" si="2"/>
        <v>0.79036574129641324</v>
      </c>
    </row>
    <row r="10" spans="1:32" x14ac:dyDescent="0.3">
      <c r="C10" s="8"/>
      <c r="D10" s="1" t="s">
        <v>14</v>
      </c>
      <c r="E10" s="6">
        <v>0.49</v>
      </c>
      <c r="F10" s="9"/>
      <c r="G10" s="10"/>
      <c r="H10" s="4">
        <f>$N$1*$J$8*I8*B8</f>
        <v>-3.4738572624757463E-6</v>
      </c>
      <c r="I10" s="10"/>
      <c r="J10" s="10"/>
      <c r="K10" s="4">
        <f t="shared" si="0"/>
        <v>0.49000347385726245</v>
      </c>
      <c r="L10" s="2"/>
      <c r="M10" s="8"/>
      <c r="N10" s="1" t="s">
        <v>14</v>
      </c>
      <c r="O10" s="6">
        <v>1.67</v>
      </c>
      <c r="P10" s="11"/>
      <c r="Q10" s="11"/>
      <c r="R10" s="4">
        <f>$N$1*$T$8*S8*G8</f>
        <v>-2.4852934770744264E-4</v>
      </c>
      <c r="S10" s="10"/>
      <c r="T10" s="10"/>
      <c r="U10" s="4">
        <f t="shared" si="1"/>
        <v>1.6702485293477074</v>
      </c>
      <c r="V10" s="2"/>
      <c r="W10" s="8" t="s">
        <v>28</v>
      </c>
      <c r="X10" s="1" t="s">
        <v>20</v>
      </c>
      <c r="Y10" s="6">
        <v>-2.54</v>
      </c>
      <c r="Z10" s="10">
        <f>Y10+$Q$4*Y11+$Q$8*Y12+$Q$12*Y13</f>
        <v>-3.4837451559835886</v>
      </c>
      <c r="AA10" s="10">
        <f>1/(1+EXP(-Z10))</f>
        <v>2.9778285720800386E-2</v>
      </c>
      <c r="AB10" s="8">
        <v>0</v>
      </c>
      <c r="AC10" s="10">
        <f>2*(AA10-AB10)</f>
        <v>5.9556571441600772E-2</v>
      </c>
      <c r="AD10" s="10">
        <f>AA10*(1-AA10)</f>
        <v>2.8891539420330761E-2</v>
      </c>
      <c r="AE10" s="4">
        <f>$N$1*$AC$10*$AD$10</f>
        <v>1.7206810315447541E-4</v>
      </c>
      <c r="AF10" s="4">
        <f>Y10-AE10</f>
        <v>-2.5401720681031543</v>
      </c>
    </row>
    <row r="11" spans="1:32" x14ac:dyDescent="0.3">
      <c r="C11" s="8"/>
      <c r="D11" s="1" t="s">
        <v>19</v>
      </c>
      <c r="E11" s="6">
        <v>-0.1</v>
      </c>
      <c r="F11" s="9"/>
      <c r="G11" s="10"/>
      <c r="H11" s="4">
        <f>$N$1*$J$8*I8*B9</f>
        <v>-4.0528334728883705E-6</v>
      </c>
      <c r="I11" s="10"/>
      <c r="J11" s="10"/>
      <c r="K11" s="4">
        <f t="shared" si="0"/>
        <v>-9.9995947166527113E-2</v>
      </c>
      <c r="L11" s="2"/>
      <c r="M11" s="8"/>
      <c r="N11" s="1" t="s">
        <v>19</v>
      </c>
      <c r="O11" s="6">
        <v>-3.83</v>
      </c>
      <c r="P11" s="11"/>
      <c r="Q11" s="11"/>
      <c r="R11" s="4">
        <f>$N$1*$T$8*S8*G12</f>
        <v>-2.4872246832163369E-4</v>
      </c>
      <c r="S11" s="10"/>
      <c r="T11" s="10"/>
      <c r="U11" s="12">
        <f t="shared" si="1"/>
        <v>-3.8297512775316784</v>
      </c>
      <c r="V11" s="2"/>
      <c r="W11" s="8"/>
      <c r="X11" s="1" t="s">
        <v>13</v>
      </c>
      <c r="Y11" s="6">
        <v>-1.56</v>
      </c>
      <c r="Z11" s="10"/>
      <c r="AA11" s="10"/>
      <c r="AB11" s="8"/>
      <c r="AC11" s="10"/>
      <c r="AD11" s="10"/>
      <c r="AE11" s="4">
        <f>$N$1*$AC$10*$AD$10*Q4</f>
        <v>7.0220984582422037E-5</v>
      </c>
      <c r="AF11" s="4">
        <f t="shared" si="2"/>
        <v>-1.5600702209845825</v>
      </c>
    </row>
    <row r="12" spans="1:32" x14ac:dyDescent="0.3">
      <c r="C12" s="8" t="s">
        <v>21</v>
      </c>
      <c r="D12" s="1" t="s">
        <v>20</v>
      </c>
      <c r="E12" s="6">
        <v>0.38</v>
      </c>
      <c r="F12" s="9">
        <f>$B$6*E12+$B$7*E13+$B$8*E14+$B$9*E15</f>
        <v>20.729999999999997</v>
      </c>
      <c r="G12" s="10">
        <f>1/(1+EXP(-F12))</f>
        <v>0.99999999900671144</v>
      </c>
      <c r="H12" s="4">
        <f>$N$1*$J$12*I12</f>
        <v>2.6655463605355818E-12</v>
      </c>
      <c r="I12" s="10">
        <f>S4*$T$4*O7+S8*$T$8*O11+S12*$T$12*O15</f>
        <v>2.6835568874792971E-2</v>
      </c>
      <c r="J12" s="10">
        <f>G12*(1-G12)</f>
        <v>9.9328856152528485E-10</v>
      </c>
      <c r="K12" s="4">
        <f>E12-H12</f>
        <v>0.37999999999733447</v>
      </c>
      <c r="L12" s="2"/>
      <c r="M12" s="8" t="s">
        <v>26</v>
      </c>
      <c r="N12" s="1" t="s">
        <v>20</v>
      </c>
      <c r="O12" s="6">
        <v>-0.01</v>
      </c>
      <c r="P12" s="11">
        <f>O12+$G$4*O13+$G$8*O14+$G$12*O15</f>
        <v>-1.15069704641127</v>
      </c>
      <c r="Q12" s="11">
        <f>1/(1+EXP(-P12))</f>
        <v>0.24036178770889929</v>
      </c>
      <c r="R12" s="4">
        <f>$N$1*$T$12*$S$12</f>
        <v>-2.4430642178158792E-4</v>
      </c>
      <c r="S12" s="10">
        <f>$AC$6*$AD$6*Y9+$AC$10*$AD$10*Y13</f>
        <v>-1.3380201519078653E-2</v>
      </c>
      <c r="T12" s="10">
        <f>Q12*(1-Q12)</f>
        <v>0.18258799871828132</v>
      </c>
      <c r="U12" s="4">
        <f t="shared" si="1"/>
        <v>-9.7556935782184117E-3</v>
      </c>
      <c r="V12" s="2"/>
      <c r="W12" s="8"/>
      <c r="X12" s="1" t="s">
        <v>14</v>
      </c>
      <c r="Y12" s="6">
        <v>-0.47</v>
      </c>
      <c r="Z12" s="10"/>
      <c r="AA12" s="10"/>
      <c r="AB12" s="8"/>
      <c r="AC12" s="10"/>
      <c r="AD12" s="10"/>
      <c r="AE12" s="4">
        <f>$N$1*$AC$10*$AD$10*Q8</f>
        <v>4.2915768863935923E-5</v>
      </c>
      <c r="AF12" s="4">
        <f t="shared" si="2"/>
        <v>-0.47004291576886392</v>
      </c>
    </row>
    <row r="13" spans="1:32" x14ac:dyDescent="0.3">
      <c r="C13" s="8"/>
      <c r="D13" s="1" t="s">
        <v>13</v>
      </c>
      <c r="E13" s="6">
        <v>0.3</v>
      </c>
      <c r="F13" s="9"/>
      <c r="G13" s="10"/>
      <c r="H13" s="4">
        <f>$N$1*$J$12*I12*B7</f>
        <v>1.3327731802677908E-11</v>
      </c>
      <c r="I13" s="10"/>
      <c r="J13" s="10"/>
      <c r="K13" s="4">
        <f t="shared" si="0"/>
        <v>0.29999999998667226</v>
      </c>
      <c r="L13" s="2"/>
      <c r="M13" s="8"/>
      <c r="N13" s="1" t="s">
        <v>13</v>
      </c>
      <c r="O13" s="6">
        <v>-2.88</v>
      </c>
      <c r="P13" s="11"/>
      <c r="Q13" s="11"/>
      <c r="R13" s="4">
        <f>$N$1*$T$12*S12*G4</f>
        <v>-2.28184882995877E-4</v>
      </c>
      <c r="S13" s="10"/>
      <c r="T13" s="10"/>
      <c r="U13" s="12">
        <f t="shared" si="1"/>
        <v>-2.879771815117004</v>
      </c>
      <c r="V13" s="2"/>
      <c r="W13" s="8"/>
      <c r="X13" s="1" t="s">
        <v>19</v>
      </c>
      <c r="Y13" s="6">
        <v>-0.79</v>
      </c>
      <c r="Z13" s="10"/>
      <c r="AA13" s="10"/>
      <c r="AB13" s="8"/>
      <c r="AC13" s="10"/>
      <c r="AD13" s="10"/>
      <c r="AE13" s="4">
        <f>$N$1*$AC$10*$AD$10*Q12</f>
        <v>4.1358596881889E-5</v>
      </c>
      <c r="AF13" s="4">
        <f t="shared" si="2"/>
        <v>-0.79004135859688196</v>
      </c>
    </row>
    <row r="14" spans="1:32" x14ac:dyDescent="0.3">
      <c r="A14" s="1"/>
      <c r="C14" s="8"/>
      <c r="D14" s="1" t="s">
        <v>14</v>
      </c>
      <c r="E14" s="6">
        <v>3.06</v>
      </c>
      <c r="F14" s="9"/>
      <c r="G14" s="10"/>
      <c r="H14" s="4">
        <f>$N$1*$J$12*I12*B8</f>
        <v>1.5993278163213491E-11</v>
      </c>
      <c r="I14" s="10"/>
      <c r="J14" s="10"/>
      <c r="K14" s="4">
        <f t="shared" si="0"/>
        <v>3.0599999999840066</v>
      </c>
      <c r="L14" s="2"/>
      <c r="M14" s="8"/>
      <c r="N14" s="1" t="s">
        <v>14</v>
      </c>
      <c r="O14" s="6">
        <v>0.96</v>
      </c>
      <c r="P14" s="11"/>
      <c r="Q14" s="11"/>
      <c r="R14" s="4">
        <f>$N$1*$T$12*S12*G8</f>
        <v>-2.4411672976520731E-4</v>
      </c>
      <c r="S14" s="10"/>
      <c r="T14" s="10"/>
      <c r="U14" s="4">
        <f t="shared" si="1"/>
        <v>0.96024411672976517</v>
      </c>
      <c r="V14" s="2"/>
    </row>
    <row r="15" spans="1:32" x14ac:dyDescent="0.3">
      <c r="A15" s="1"/>
      <c r="C15" s="8"/>
      <c r="D15" s="1" t="s">
        <v>19</v>
      </c>
      <c r="E15" s="6">
        <v>7.0000000000000007E-2</v>
      </c>
      <c r="F15" s="9"/>
      <c r="G15" s="10"/>
      <c r="H15" s="4">
        <f>$N$1*$J$12*I12*B9</f>
        <v>1.8658824523749073E-11</v>
      </c>
      <c r="I15" s="10"/>
      <c r="J15" s="10"/>
      <c r="K15" s="4">
        <f t="shared" si="0"/>
        <v>6.9999999981341182E-2</v>
      </c>
      <c r="L15" s="2"/>
      <c r="M15" s="8"/>
      <c r="N15" s="1" t="s">
        <v>19</v>
      </c>
      <c r="O15" s="6">
        <v>0.59</v>
      </c>
      <c r="P15" s="11"/>
      <c r="Q15" s="11"/>
      <c r="R15" s="4">
        <f>$N$1*$T$12*S12*G12</f>
        <v>-2.4430642153892113E-4</v>
      </c>
      <c r="S15" s="10"/>
      <c r="T15" s="10"/>
      <c r="U15" s="4">
        <f t="shared" si="1"/>
        <v>0.59024430642153891</v>
      </c>
      <c r="V15" s="2"/>
    </row>
    <row r="16" spans="1:32" x14ac:dyDescent="0.3">
      <c r="A16" s="1"/>
      <c r="L16" s="2"/>
      <c r="V16" s="2"/>
      <c r="AC16">
        <f>AC6*AD6</f>
        <v>-1.5216282916656072E-2</v>
      </c>
    </row>
    <row r="17" spans="9:22" x14ac:dyDescent="0.3">
      <c r="L17" s="2"/>
      <c r="V17" s="2"/>
    </row>
    <row r="18" spans="9:22" x14ac:dyDescent="0.3">
      <c r="L18" s="2"/>
      <c r="V18" s="2"/>
    </row>
    <row r="19" spans="9:22" x14ac:dyDescent="0.3">
      <c r="I19" s="3">
        <v>0.38000000000082002</v>
      </c>
      <c r="L19" s="2"/>
      <c r="V19" s="2"/>
    </row>
    <row r="20" spans="9:22" x14ac:dyDescent="0.3">
      <c r="I20" s="3">
        <v>0.29999999999973442</v>
      </c>
      <c r="L20" s="2"/>
      <c r="V20" s="2"/>
    </row>
    <row r="21" spans="9:22" x14ac:dyDescent="0.3">
      <c r="I21" s="3">
        <v>3.0600000000127814</v>
      </c>
      <c r="L21" s="2"/>
      <c r="V21" s="2"/>
    </row>
    <row r="22" spans="9:22" x14ac:dyDescent="0.3">
      <c r="I22" s="3">
        <v>6.9999999999198384E-2</v>
      </c>
      <c r="L22" s="2"/>
      <c r="V22" s="2"/>
    </row>
    <row r="23" spans="9:22" x14ac:dyDescent="0.3">
      <c r="L23" s="2"/>
      <c r="V23" s="2"/>
    </row>
    <row r="24" spans="9:22" x14ac:dyDescent="0.3">
      <c r="L24" s="2"/>
      <c r="V24" s="2"/>
    </row>
  </sheetData>
  <mergeCells count="42">
    <mergeCell ref="Q12:Q15"/>
    <mergeCell ref="T12:T15"/>
    <mergeCell ref="S4:S7"/>
    <mergeCell ref="S8:S11"/>
    <mergeCell ref="S12:S15"/>
    <mergeCell ref="I4:I7"/>
    <mergeCell ref="I8:I11"/>
    <mergeCell ref="I12:I15"/>
    <mergeCell ref="C12:C15"/>
    <mergeCell ref="F12:F15"/>
    <mergeCell ref="G12:G15"/>
    <mergeCell ref="J12:J15"/>
    <mergeCell ref="M12:M15"/>
    <mergeCell ref="P12:P15"/>
    <mergeCell ref="W10:W13"/>
    <mergeCell ref="Z10:Z13"/>
    <mergeCell ref="AA10:AA13"/>
    <mergeCell ref="AB10:AB13"/>
    <mergeCell ref="AC10:AC13"/>
    <mergeCell ref="AD10:AD13"/>
    <mergeCell ref="AC6:AC9"/>
    <mergeCell ref="AD6:AD9"/>
    <mergeCell ref="C8:C11"/>
    <mergeCell ref="F8:F11"/>
    <mergeCell ref="G8:G11"/>
    <mergeCell ref="J8:J11"/>
    <mergeCell ref="M8:M11"/>
    <mergeCell ref="P8:P11"/>
    <mergeCell ref="Q8:Q11"/>
    <mergeCell ref="T8:T11"/>
    <mergeCell ref="Q4:Q7"/>
    <mergeCell ref="T4:T7"/>
    <mergeCell ref="W6:W9"/>
    <mergeCell ref="Z6:Z9"/>
    <mergeCell ref="AA6:AA9"/>
    <mergeCell ref="AB6:AB9"/>
    <mergeCell ref="C4:C7"/>
    <mergeCell ref="F4:F7"/>
    <mergeCell ref="G4:G7"/>
    <mergeCell ref="J4:J7"/>
    <mergeCell ref="M4:M7"/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Sheet1 (2)</vt:lpstr>
      <vt:lpstr>testBP</vt:lpstr>
      <vt:lpstr>testBP (2)</vt:lpstr>
      <vt:lpstr>testBP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Wang</dc:creator>
  <cp:lastModifiedBy>Eagle Wang</cp:lastModifiedBy>
  <dcterms:created xsi:type="dcterms:W3CDTF">2015-06-05T18:19:34Z</dcterms:created>
  <dcterms:modified xsi:type="dcterms:W3CDTF">2023-11-07T15:46:54Z</dcterms:modified>
</cp:coreProperties>
</file>