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10 schools\"/>
    </mc:Choice>
  </mc:AlternateContent>
  <xr:revisionPtr revIDLastSave="0" documentId="13_ncr:1_{AF51CB7F-19ED-407B-B1F0-8EBAD422F6AD}" xr6:coauthVersionLast="45" xr6:coauthVersionMax="45" xr10:uidLastSave="{00000000-0000-0000-0000-000000000000}"/>
  <bookViews>
    <workbookView xWindow="-120" yWindow="-120" windowWidth="20730" windowHeight="1116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9" i="1" l="1"/>
  <c r="P10" i="1"/>
  <c r="P11" i="1"/>
  <c r="P12" i="1"/>
  <c r="P13" i="1"/>
  <c r="P14" i="1"/>
  <c r="P15" i="1"/>
  <c r="P16" i="1"/>
  <c r="P17" i="1"/>
  <c r="P18" i="1"/>
  <c r="AD11" i="1" l="1"/>
  <c r="AE11" i="1"/>
  <c r="AD12" i="1"/>
  <c r="AE12" i="1"/>
  <c r="AD13" i="1"/>
  <c r="AE13" i="1"/>
  <c r="AD14" i="1"/>
  <c r="AE14" i="1"/>
  <c r="AD15" i="1"/>
  <c r="AE15" i="1"/>
  <c r="AD16" i="1"/>
  <c r="AE16" i="1"/>
  <c r="AD17" i="1"/>
  <c r="AE17" i="1"/>
  <c r="AD18" i="1"/>
  <c r="AE18" i="1"/>
  <c r="AD10" i="1"/>
  <c r="AE10" i="1" s="1"/>
  <c r="U9" i="1" l="1"/>
  <c r="Q11" i="1" l="1"/>
  <c r="R11" i="1"/>
  <c r="S11" i="1"/>
  <c r="T11" i="1"/>
  <c r="U11" i="1"/>
  <c r="V11" i="1"/>
  <c r="W11" i="1"/>
  <c r="X11" i="1"/>
  <c r="Y11" i="1"/>
  <c r="Z11" i="1"/>
  <c r="AA11" i="1"/>
  <c r="Q12" i="1"/>
  <c r="R12" i="1"/>
  <c r="S12" i="1"/>
  <c r="T12" i="1"/>
  <c r="U12" i="1"/>
  <c r="V12" i="1"/>
  <c r="W12" i="1"/>
  <c r="X12" i="1"/>
  <c r="Y12" i="1"/>
  <c r="Z12" i="1"/>
  <c r="AA12" i="1"/>
  <c r="Q13" i="1"/>
  <c r="R13" i="1"/>
  <c r="S13" i="1"/>
  <c r="T13" i="1"/>
  <c r="U13" i="1"/>
  <c r="V13" i="1"/>
  <c r="W13" i="1"/>
  <c r="X13" i="1"/>
  <c r="Y13" i="1"/>
  <c r="Z13" i="1"/>
  <c r="AA13" i="1"/>
  <c r="Q14" i="1"/>
  <c r="R14" i="1"/>
  <c r="S14" i="1"/>
  <c r="T14" i="1"/>
  <c r="U14" i="1"/>
  <c r="V14" i="1"/>
  <c r="W14" i="1"/>
  <c r="X14" i="1"/>
  <c r="Y14" i="1"/>
  <c r="Z14" i="1"/>
  <c r="AA14" i="1"/>
  <c r="Q15" i="1"/>
  <c r="R15" i="1"/>
  <c r="S15" i="1"/>
  <c r="T15" i="1"/>
  <c r="U15" i="1"/>
  <c r="V15" i="1"/>
  <c r="W15" i="1"/>
  <c r="X15" i="1"/>
  <c r="Y15" i="1"/>
  <c r="Z15" i="1"/>
  <c r="AA15" i="1"/>
  <c r="Q16" i="1"/>
  <c r="R16" i="1"/>
  <c r="S16" i="1"/>
  <c r="T16" i="1"/>
  <c r="U16" i="1"/>
  <c r="V16" i="1"/>
  <c r="W16" i="1"/>
  <c r="X16" i="1"/>
  <c r="Y16" i="1"/>
  <c r="Z16" i="1"/>
  <c r="AA16" i="1"/>
  <c r="Q17" i="1"/>
  <c r="R17" i="1"/>
  <c r="S17" i="1"/>
  <c r="T17" i="1"/>
  <c r="U17" i="1"/>
  <c r="V17" i="1"/>
  <c r="W17" i="1"/>
  <c r="X17" i="1"/>
  <c r="Y17" i="1"/>
  <c r="Z17" i="1"/>
  <c r="AA17" i="1"/>
  <c r="Q18" i="1"/>
  <c r="R18" i="1"/>
  <c r="S18" i="1"/>
  <c r="T18" i="1"/>
  <c r="U18" i="1"/>
  <c r="V18" i="1"/>
  <c r="W18" i="1"/>
  <c r="X18" i="1"/>
  <c r="Y18" i="1"/>
  <c r="Z18" i="1"/>
  <c r="AA18" i="1"/>
  <c r="AA10" i="1"/>
  <c r="Z10" i="1"/>
  <c r="Y10" i="1"/>
  <c r="X10" i="1"/>
  <c r="W10" i="1"/>
  <c r="V10" i="1"/>
  <c r="U10" i="1"/>
  <c r="T10" i="1"/>
  <c r="S10" i="1"/>
  <c r="R10" i="1"/>
  <c r="Q10" i="1"/>
  <c r="AA9" i="1"/>
  <c r="Z9" i="1"/>
  <c r="Y9" i="1"/>
  <c r="X9" i="1"/>
  <c r="W9" i="1"/>
  <c r="V9" i="1"/>
  <c r="T9" i="1"/>
  <c r="S9" i="1"/>
  <c r="R9" i="1"/>
  <c r="Q9" i="1"/>
  <c r="AC13" i="1" l="1"/>
  <c r="AC17" i="1"/>
  <c r="AC16" i="1"/>
  <c r="AC12" i="1"/>
  <c r="AC10" i="1"/>
  <c r="AC14" i="1"/>
  <c r="AC11" i="1"/>
  <c r="AC18" i="1"/>
  <c r="AC15" i="1"/>
  <c r="AB17" i="1"/>
  <c r="AB13" i="1"/>
  <c r="AB18" i="1"/>
  <c r="AB14" i="1"/>
  <c r="AB15" i="1"/>
  <c r="AB11" i="1"/>
  <c r="AB16" i="1"/>
  <c r="AB12" i="1"/>
  <c r="AB10" i="1"/>
  <c r="AC9" i="1"/>
  <c r="AB9" i="1"/>
  <c r="AD9" i="1" l="1"/>
  <c r="AE9" i="1" s="1"/>
</calcChain>
</file>

<file path=xl/sharedStrings.xml><?xml version="1.0" encoding="utf-8"?>
<sst xmlns="http://schemas.openxmlformats.org/spreadsheetml/2006/main" count="98" uniqueCount="63">
  <si>
    <t>#</t>
  </si>
  <si>
    <t>School Name</t>
  </si>
  <si>
    <t>Region</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</si>
  <si>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</si>
  <si>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</si>
  <si>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</si>
  <si>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</si>
  <si>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</si>
  <si>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</si>
  <si>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</si>
  <si>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</si>
  <si>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</si>
  <si>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</si>
  <si>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</si>
  <si>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</si>
  <si>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</si>
  <si>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</si>
  <si>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</si>
  <si>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Workstations in administrative personnel' offices</t>
  </si>
  <si>
    <t>Middle-Mile</t>
  </si>
  <si>
    <t>Distance to the fiber*, km</t>
  </si>
  <si>
    <t>Topology</t>
  </si>
  <si>
    <t xml:space="preserve">Number of administrative personel </t>
  </si>
  <si>
    <t>Number of expected guests</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</si>
  <si>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</si>
  <si>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</si>
  <si>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</si>
  <si>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</si>
  <si>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</si>
  <si>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</si>
  <si>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</si>
  <si>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</si>
  <si>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</si>
  <si>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</si>
  <si>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</si>
  <si>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t>Total number of users</t>
  </si>
  <si>
    <t>Number of pupils in primary school*</t>
  </si>
  <si>
    <t>Number of pupils in secondary school*</t>
  </si>
  <si>
    <t>Number of pupils in high school*</t>
  </si>
  <si>
    <t>Number of teachers*</t>
  </si>
  <si>
    <t>Devices</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</si>
  <si>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</si>
  <si>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</si>
  <si>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t xml:space="preserve">Users
</t>
    </r>
    <r>
      <rPr>
        <sz val="11"/>
        <color theme="10"/>
        <rFont val="Calibri"/>
        <family val="2"/>
        <charset val="204"/>
        <scheme val="minor"/>
      </rPr>
      <t>(this section is used for calculation number of devices that will be used in school)</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</si>
  <si>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</si>
  <si>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</si>
  <si>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</si>
  <si>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</si>
  <si>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</si>
  <si>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</si>
  <si>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Kabarbarma</t>
  </si>
  <si>
    <t>Eldoret</t>
  </si>
  <si>
    <t>Baringo Central</t>
  </si>
  <si>
    <t>Kabochony</t>
  </si>
  <si>
    <t>2G</t>
  </si>
  <si>
    <t>Kapkiai</t>
  </si>
  <si>
    <t>Kapkomoi</t>
  </si>
  <si>
    <t>Kapngelel</t>
  </si>
  <si>
    <t>Kaptorokwo</t>
  </si>
  <si>
    <t>Kasore</t>
  </si>
  <si>
    <t>Kipkaech B D</t>
  </si>
  <si>
    <t>Kitumbei</t>
  </si>
  <si>
    <t>Kituro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</si>
</sst>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s>
  <fills count="13">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249977111117893"/>
        <bgColor indexed="64"/>
      </patternFill>
    </fill>
    <fill>
      <patternFill patternType="solid">
        <fgColor theme="7" tint="0.79998168889431442"/>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thin">
        <color theme="1"/>
      </left>
      <right/>
      <top style="thick">
        <color rgb="FFFFC000"/>
      </top>
      <bottom style="thick">
        <color rgb="FFFFC000"/>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9" xfId="1" applyFill="1" applyBorder="1" applyAlignment="1">
      <alignment horizontal="center" vertical="center"/>
    </xf>
    <xf numFmtId="0" fontId="2" fillId="8" borderId="19"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2" borderId="9" xfId="0" applyFont="1" applyFill="1" applyBorder="1" applyAlignment="1">
      <alignment horizontal="center"/>
    </xf>
    <xf numFmtId="0" fontId="0" fillId="12" borderId="0" xfId="0" applyFill="1"/>
    <xf numFmtId="0" fontId="9" fillId="4" borderId="2" xfId="1" applyFont="1" applyFill="1" applyBorder="1" applyAlignment="1">
      <alignment horizontal="center" vertical="center" wrapText="1"/>
    </xf>
    <xf numFmtId="0" fontId="9" fillId="0" borderId="4" xfId="1" applyFont="1" applyBorder="1" applyAlignment="1">
      <alignment horizontal="center" vertical="center" wrapText="1"/>
    </xf>
    <xf numFmtId="0" fontId="9" fillId="6" borderId="6" xfId="1" applyFont="1" applyFill="1" applyBorder="1" applyAlignment="1">
      <alignment horizontal="center" vertical="center" wrapText="1"/>
    </xf>
    <xf numFmtId="0" fontId="9" fillId="0" borderId="5" xfId="1"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9" xfId="0" applyBorder="1" applyAlignment="1">
      <alignment horizontal="center" vertical="center" wrapText="1"/>
    </xf>
    <xf numFmtId="0" fontId="4" fillId="6" borderId="13" xfId="1" applyFill="1" applyBorder="1" applyAlignment="1">
      <alignment horizontal="center" vertical="center" wrapText="1"/>
    </xf>
    <xf numFmtId="0" fontId="4" fillId="6" borderId="12" xfId="1" applyFill="1" applyBorder="1" applyAlignment="1">
      <alignment horizontal="center" vertical="center" wrapText="1"/>
    </xf>
    <xf numFmtId="0" fontId="4" fillId="6" borderId="6" xfId="1" applyFill="1" applyBorder="1" applyAlignment="1">
      <alignment horizontal="center" vertical="center" wrapText="1"/>
    </xf>
    <xf numFmtId="0" fontId="4" fillId="6" borderId="3" xfId="1" applyFill="1" applyBorder="1" applyAlignment="1">
      <alignment horizontal="center" vertical="center" wrapText="1"/>
    </xf>
    <xf numFmtId="0" fontId="0" fillId="0" borderId="14" xfId="0" applyBorder="1" applyAlignment="1">
      <alignment horizontal="center" vertical="center" wrapText="1"/>
    </xf>
    <xf numFmtId="0" fontId="4" fillId="0" borderId="12" xfId="1" applyBorder="1" applyAlignment="1">
      <alignment horizontal="center" vertical="center" wrapText="1"/>
    </xf>
    <xf numFmtId="0" fontId="4" fillId="0" borderId="9" xfId="1" applyBorder="1" applyAlignment="1">
      <alignment horizontal="center" vertical="center" wrapText="1"/>
    </xf>
    <xf numFmtId="0" fontId="2" fillId="7" borderId="20" xfId="0" applyFont="1" applyFill="1" applyBorder="1" applyAlignment="1">
      <alignment horizontal="center" vertical="center" wrapText="1"/>
    </xf>
    <xf numFmtId="0" fontId="2" fillId="7" borderId="21"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7" fillId="9" borderId="8" xfId="1" applyFont="1" applyFill="1" applyBorder="1" applyAlignment="1">
      <alignment horizontal="center" vertical="center" wrapText="1"/>
    </xf>
    <xf numFmtId="0" fontId="6" fillId="9" borderId="5" xfId="1"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2" fillId="10" borderId="25" xfId="0" applyFont="1" applyFill="1" applyBorder="1" applyAlignment="1">
      <alignment horizontal="center" vertical="center" wrapText="1"/>
    </xf>
    <xf numFmtId="0" fontId="0" fillId="10" borderId="23" xfId="0" applyFill="1" applyBorder="1" applyAlignment="1">
      <alignment horizontal="center" vertical="center" wrapText="1"/>
    </xf>
    <xf numFmtId="0" fontId="0" fillId="10" borderId="24" xfId="0" applyFill="1" applyBorder="1" applyAlignment="1">
      <alignment horizontal="center" vertical="center" wrapText="1"/>
    </xf>
    <xf numFmtId="0" fontId="5" fillId="8" borderId="0" xfId="1" applyFont="1" applyFill="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9" fillId="7" borderId="3" xfId="1" applyFont="1" applyFill="1" applyBorder="1" applyAlignment="1">
      <alignment horizontal="center" vertical="center" wrapText="1"/>
    </xf>
    <xf numFmtId="0" fontId="0" fillId="7" borderId="0" xfId="0"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10</xdr:col>
      <xdr:colOff>466725</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4" y="66675"/>
          <a:ext cx="621030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7</xdr:col>
      <xdr:colOff>828675</xdr:colOff>
      <xdr:row>1</xdr:row>
      <xdr:rowOff>104775</xdr:rowOff>
    </xdr:from>
    <xdr:to>
      <xdr:col>31</xdr:col>
      <xdr:colOff>85725</xdr:colOff>
      <xdr:row>2</xdr:row>
      <xdr:rowOff>161925</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810375" y="295275"/>
          <a:ext cx="6915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11</xdr:col>
      <xdr:colOff>428625</xdr:colOff>
      <xdr:row>0</xdr:row>
      <xdr:rowOff>28575</xdr:rowOff>
    </xdr:from>
    <xdr:to>
      <xdr:col>36</xdr:col>
      <xdr:colOff>276225</xdr:colOff>
      <xdr:row>1</xdr:row>
      <xdr:rowOff>85725</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705725" y="28575"/>
          <a:ext cx="8362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8"/>
  <sheetViews>
    <sheetView tabSelected="1" topLeftCell="A9" zoomScaleNormal="100" workbookViewId="0">
      <selection activeCell="A19" sqref="A19:XFD113"/>
    </sheetView>
  </sheetViews>
  <sheetFormatPr defaultColWidth="9.140625" defaultRowHeight="15" outlineLevelCol="1" x14ac:dyDescent="0.25"/>
  <cols>
    <col min="1" max="1" width="7.42578125" style="2" customWidth="1"/>
    <col min="2" max="4" width="14.7109375" style="2" customWidth="1"/>
    <col min="5" max="6" width="12.7109375" style="2" customWidth="1"/>
    <col min="7" max="8" width="12.7109375" style="11" customWidth="1"/>
    <col min="9" max="9" width="12.7109375" style="2" customWidth="1"/>
    <col min="10" max="16" width="9.7109375" style="11" customWidth="1"/>
    <col min="17" max="17" width="18.7109375" style="11" hidden="1" customWidth="1" outlineLevel="1"/>
    <col min="18" max="28" width="18.7109375" style="2" hidden="1" customWidth="1" outlineLevel="1"/>
    <col min="29" max="29" width="19.42578125" style="2" hidden="1" customWidth="1" outlineLevel="1"/>
    <col min="30" max="30" width="10.7109375" style="11" customWidth="1" collapsed="1"/>
    <col min="31" max="31" width="10.7109375" style="11" customWidth="1"/>
    <col min="32" max="32" width="9.140625" style="2" customWidth="1"/>
    <col min="33" max="16384" width="9.140625" style="2"/>
  </cols>
  <sheetData>
    <row r="1" spans="1:31" s="4" customFormat="1" x14ac:dyDescent="0.25">
      <c r="A1" s="3"/>
    </row>
    <row r="2" spans="1:31" s="4" customFormat="1" x14ac:dyDescent="0.25"/>
    <row r="3" spans="1:31" s="4" customFormat="1" x14ac:dyDescent="0.25"/>
    <row r="4" spans="1:31" ht="147.75" customHeight="1" thickBot="1" x14ac:dyDescent="0.3">
      <c r="A4" s="19" t="s">
        <v>42</v>
      </c>
      <c r="B4" s="20"/>
      <c r="C4" s="20"/>
      <c r="D4" s="20"/>
      <c r="E4" s="21" t="s">
        <v>45</v>
      </c>
      <c r="F4" s="20"/>
      <c r="G4" s="20"/>
      <c r="H4" s="20"/>
      <c r="I4" s="22"/>
      <c r="J4" s="52" t="s">
        <v>43</v>
      </c>
      <c r="K4" s="53"/>
      <c r="L4" s="53"/>
      <c r="M4" s="53"/>
      <c r="N4" s="53"/>
      <c r="O4" s="53"/>
      <c r="P4" s="53"/>
      <c r="Q4" s="45" t="s">
        <v>40</v>
      </c>
      <c r="R4" s="46"/>
      <c r="S4" s="46"/>
      <c r="T4" s="46"/>
      <c r="U4" s="46"/>
      <c r="V4" s="46"/>
      <c r="W4" s="46"/>
      <c r="X4" s="46"/>
      <c r="Y4" s="46"/>
      <c r="Z4" s="46"/>
      <c r="AA4" s="46"/>
      <c r="AB4" s="47"/>
      <c r="AC4" s="47"/>
      <c r="AD4" s="37" t="s">
        <v>44</v>
      </c>
      <c r="AE4" s="38"/>
    </row>
    <row r="5" spans="1:31" ht="61.5" thickTop="1" thickBot="1" x14ac:dyDescent="0.3">
      <c r="A5" s="23" t="s">
        <v>0</v>
      </c>
      <c r="B5" s="23" t="s">
        <v>1</v>
      </c>
      <c r="C5" s="23" t="s">
        <v>2</v>
      </c>
      <c r="D5" s="23" t="s">
        <v>3</v>
      </c>
      <c r="E5" s="26" t="s">
        <v>9</v>
      </c>
      <c r="F5" s="26" t="s">
        <v>10</v>
      </c>
      <c r="G5" s="26" t="s">
        <v>46</v>
      </c>
      <c r="H5" s="26" t="s">
        <v>47</v>
      </c>
      <c r="I5" s="28" t="s">
        <v>20</v>
      </c>
      <c r="J5" s="33" t="s">
        <v>36</v>
      </c>
      <c r="K5" s="33" t="s">
        <v>37</v>
      </c>
      <c r="L5" s="33" t="s">
        <v>38</v>
      </c>
      <c r="M5" s="33" t="s">
        <v>39</v>
      </c>
      <c r="N5" s="33" t="s">
        <v>22</v>
      </c>
      <c r="O5" s="33" t="s">
        <v>23</v>
      </c>
      <c r="P5" s="33" t="s">
        <v>35</v>
      </c>
      <c r="Q5" s="14" t="s">
        <v>4</v>
      </c>
      <c r="R5" s="9" t="s">
        <v>11</v>
      </c>
      <c r="S5" s="9" t="s">
        <v>5</v>
      </c>
      <c r="T5" s="9" t="s">
        <v>12</v>
      </c>
      <c r="U5" s="9" t="s">
        <v>13</v>
      </c>
      <c r="V5" s="9" t="s">
        <v>14</v>
      </c>
      <c r="W5" s="9" t="s">
        <v>6</v>
      </c>
      <c r="X5" s="9" t="s">
        <v>7</v>
      </c>
      <c r="Y5" s="9" t="s">
        <v>18</v>
      </c>
      <c r="Z5" s="9" t="s">
        <v>8</v>
      </c>
      <c r="AA5" s="10" t="s">
        <v>15</v>
      </c>
      <c r="AB5" s="48" t="s">
        <v>16</v>
      </c>
      <c r="AC5" s="48" t="s">
        <v>17</v>
      </c>
      <c r="AD5" s="39" t="s">
        <v>19</v>
      </c>
      <c r="AE5" s="39" t="s">
        <v>21</v>
      </c>
    </row>
    <row r="6" spans="1:31" s="11" customFormat="1" ht="16.5" thickTop="1" thickBot="1" x14ac:dyDescent="0.3">
      <c r="A6" s="24"/>
      <c r="B6" s="24"/>
      <c r="C6" s="24"/>
      <c r="D6" s="24"/>
      <c r="E6" s="27"/>
      <c r="F6" s="27"/>
      <c r="G6" s="31"/>
      <c r="H6" s="31"/>
      <c r="I6" s="29"/>
      <c r="J6" s="34"/>
      <c r="K6" s="34"/>
      <c r="L6" s="34"/>
      <c r="M6" s="34"/>
      <c r="N6" s="34"/>
      <c r="O6" s="34"/>
      <c r="P6" s="34"/>
      <c r="Q6" s="42" t="s">
        <v>41</v>
      </c>
      <c r="R6" s="43"/>
      <c r="S6" s="43"/>
      <c r="T6" s="43"/>
      <c r="U6" s="43"/>
      <c r="V6" s="43"/>
      <c r="W6" s="43"/>
      <c r="X6" s="43"/>
      <c r="Y6" s="43"/>
      <c r="Z6" s="43"/>
      <c r="AA6" s="44"/>
      <c r="AB6" s="49"/>
      <c r="AC6" s="49"/>
      <c r="AD6" s="40"/>
      <c r="AE6" s="40"/>
    </row>
    <row r="7" spans="1:31" s="11" customFormat="1" ht="106.5" thickTop="1" thickBot="1" x14ac:dyDescent="0.3">
      <c r="A7" s="24"/>
      <c r="B7" s="24"/>
      <c r="C7" s="24"/>
      <c r="D7" s="24"/>
      <c r="E7" s="27"/>
      <c r="F7" s="27"/>
      <c r="G7" s="31"/>
      <c r="H7" s="31"/>
      <c r="I7" s="29"/>
      <c r="J7" s="35"/>
      <c r="K7" s="35"/>
      <c r="L7" s="35"/>
      <c r="M7" s="35"/>
      <c r="N7" s="35"/>
      <c r="O7" s="35"/>
      <c r="P7" s="35"/>
      <c r="Q7" s="15" t="s">
        <v>24</v>
      </c>
      <c r="R7" s="15" t="s">
        <v>26</v>
      </c>
      <c r="S7" s="15" t="s">
        <v>25</v>
      </c>
      <c r="T7" s="15" t="s">
        <v>27</v>
      </c>
      <c r="U7" s="15" t="s">
        <v>28</v>
      </c>
      <c r="V7" s="15" t="s">
        <v>29</v>
      </c>
      <c r="W7" s="15" t="s">
        <v>30</v>
      </c>
      <c r="X7" s="15" t="s">
        <v>31</v>
      </c>
      <c r="Y7" s="15" t="s">
        <v>32</v>
      </c>
      <c r="Z7" s="15" t="s">
        <v>33</v>
      </c>
      <c r="AA7" s="15" t="s">
        <v>34</v>
      </c>
      <c r="AB7" s="50"/>
      <c r="AC7" s="50"/>
      <c r="AD7" s="40"/>
      <c r="AE7" s="40"/>
    </row>
    <row r="8" spans="1:31" s="11" customFormat="1" ht="16.5" thickTop="1" thickBot="1" x14ac:dyDescent="0.3">
      <c r="A8" s="25"/>
      <c r="B8" s="25"/>
      <c r="C8" s="25"/>
      <c r="D8" s="25"/>
      <c r="E8" s="25"/>
      <c r="F8" s="25"/>
      <c r="G8" s="32"/>
      <c r="H8" s="32"/>
      <c r="I8" s="30"/>
      <c r="J8" s="36"/>
      <c r="K8" s="36"/>
      <c r="L8" s="36"/>
      <c r="M8" s="36"/>
      <c r="N8" s="36"/>
      <c r="O8" s="36"/>
      <c r="P8" s="36"/>
      <c r="Q8" s="16">
        <v>5</v>
      </c>
      <c r="R8" s="16">
        <v>30</v>
      </c>
      <c r="S8" s="16">
        <v>5</v>
      </c>
      <c r="T8" s="16">
        <v>40</v>
      </c>
      <c r="U8" s="16">
        <v>10</v>
      </c>
      <c r="V8" s="16">
        <v>60</v>
      </c>
      <c r="W8" s="16">
        <v>20</v>
      </c>
      <c r="X8" s="16">
        <v>80</v>
      </c>
      <c r="Y8" s="16">
        <v>40</v>
      </c>
      <c r="Z8" s="16">
        <v>90</v>
      </c>
      <c r="AA8" s="16">
        <v>100</v>
      </c>
      <c r="AB8" s="51"/>
      <c r="AC8" s="51"/>
      <c r="AD8" s="41"/>
      <c r="AE8" s="41"/>
    </row>
    <row r="9" spans="1:31" ht="15.75" thickTop="1" x14ac:dyDescent="0.25">
      <c r="A9" s="1">
        <v>1</v>
      </c>
      <c r="B9" s="18" t="s">
        <v>50</v>
      </c>
      <c r="C9" s="18" t="s">
        <v>51</v>
      </c>
      <c r="D9" s="18" t="s">
        <v>52</v>
      </c>
      <c r="E9" s="18">
        <v>36.803920750000003</v>
      </c>
      <c r="F9" s="18">
        <v>1.259412408</v>
      </c>
      <c r="G9" s="18" t="s">
        <v>48</v>
      </c>
      <c r="H9" s="6" t="s">
        <v>49</v>
      </c>
      <c r="I9" s="18">
        <v>2.07182887361208</v>
      </c>
      <c r="J9" s="18">
        <v>384</v>
      </c>
      <c r="K9" s="6">
        <v>0</v>
      </c>
      <c r="L9" s="6">
        <v>0</v>
      </c>
      <c r="M9" s="18">
        <v>13</v>
      </c>
      <c r="N9" s="6">
        <v>0</v>
      </c>
      <c r="O9" s="6">
        <v>0</v>
      </c>
      <c r="P9" s="17">
        <f>IF(OR(ISNUMBER($J9),ISNUMBER($K9),ISNUMBER($L9),ISNUMBER($M9),ISNUMBER($N9),ISNUMBER($O9)),SUM($J9:$O9),"")</f>
        <v>397</v>
      </c>
      <c r="Q9" s="8">
        <f>IF(ISBLANK($J9),0,IF(ISNUMBER($J9),ROUNDDOWN(($J9*(Q$8/100)),0),0))</f>
        <v>19</v>
      </c>
      <c r="R9" s="8">
        <f>IF(ISBLANK($J9),0,IF(ISNUMBER($J9),ROUNDDOWN(($J9*(R$8/100)),0),0))</f>
        <v>115</v>
      </c>
      <c r="S9" s="8">
        <f>IF(ISBLANK($K9),0,IF(ISNUMBER($K9),ROUNDDOWN(($K9*(S$8/100)),0),0))</f>
        <v>0</v>
      </c>
      <c r="T9" s="8">
        <f>IF(ISBLANK($K9),0,IF(ISNUMBER($K9),ROUNDDOWN(($K9*(T$8/100)),0),0))</f>
        <v>0</v>
      </c>
      <c r="U9" s="8">
        <f>IF(ISBLANK($L9),0,IF(ISNUMBER($L9),ROUNDDOWN(($L9*(U$8/100)),0),0))</f>
        <v>0</v>
      </c>
      <c r="V9" s="8">
        <f>IF(ISBLANK($L9),0,IF(ISNUMBER($L9),ROUNDDOWN(($L9*(V$8/100)),0),0))</f>
        <v>0</v>
      </c>
      <c r="W9" s="8">
        <f>IF(ISBLANK($M9),0,IF(ISNUMBER($M9),ROUNDDOWN(($M9*(W$8/100)),0),0))</f>
        <v>2</v>
      </c>
      <c r="X9" s="8">
        <f>IF(ISBLANK($M9),0,IF(ISNUMBER($M9),ROUNDDOWN(($M9*(X$8/100)),0),0))</f>
        <v>10</v>
      </c>
      <c r="Y9" s="8">
        <f>IF(ISBLANK($N9),0,IF(ISNUMBER($N9),ROUNDDOWN(($N9*(Y$8/100)),0),0))</f>
        <v>0</v>
      </c>
      <c r="Z9" s="8">
        <f>IF(ISBLANK($N9),0,IF(ISNUMBER($N9),ROUNDDOWN(($N9*(Z$8/100)),0),0))</f>
        <v>0</v>
      </c>
      <c r="AA9" s="8">
        <f>IF(ISBLANK($O9),0,IF(ISNUMBER($O9),ROUNDDOWN(($O9*(AA$8/100)),0),0))</f>
        <v>0</v>
      </c>
      <c r="AB9" s="5">
        <f>IF(ISBLANK(P9),0,Q9+S9+U9+W9+Y9)</f>
        <v>21</v>
      </c>
      <c r="AC9" s="5">
        <f>IF(ISBLANK(P9),0,R9+T9+V9+X9+Z9+AA9)</f>
        <v>125</v>
      </c>
      <c r="AD9" s="12">
        <f>IF(ISBLANK($I9),0,IF(ISBLANK($P9),IF($AB9+$AC9&gt;0,2,IF($P9&gt;0,1,0)),IF($P9&gt;0,IF($P9&lt;10000,2,0),0)))</f>
        <v>2</v>
      </c>
      <c r="AE9" s="13">
        <f>IF(OR(ISBLANK($E9),ISBLANK($F9)),0,$AD9)</f>
        <v>2</v>
      </c>
    </row>
    <row r="10" spans="1:31" s="7" customFormat="1" x14ac:dyDescent="0.25">
      <c r="A10" s="1">
        <v>2</v>
      </c>
      <c r="B10" s="18" t="s">
        <v>53</v>
      </c>
      <c r="C10" s="18" t="s">
        <v>51</v>
      </c>
      <c r="D10" s="18" t="s">
        <v>52</v>
      </c>
      <c r="E10" s="18">
        <v>35.800895490000002</v>
      </c>
      <c r="F10" s="18">
        <v>0.44000181999999999</v>
      </c>
      <c r="G10" s="18" t="s">
        <v>54</v>
      </c>
      <c r="H10" s="6" t="s">
        <v>49</v>
      </c>
      <c r="I10" s="18">
        <v>8.9715532708544394</v>
      </c>
      <c r="J10" s="18">
        <v>360</v>
      </c>
      <c r="K10" s="6">
        <v>0</v>
      </c>
      <c r="L10" s="6">
        <v>0</v>
      </c>
      <c r="M10" s="18">
        <v>12</v>
      </c>
      <c r="N10" s="6">
        <v>0</v>
      </c>
      <c r="O10" s="6">
        <v>0</v>
      </c>
      <c r="P10" s="17">
        <f>IF(OR(ISNUMBER($J10),ISNUMBER($K10),ISNUMBER($L10),ISNUMBER($M10),ISNUMBER($N10),ISNUMBER($O10)),SUM($J10:$O10),"")</f>
        <v>372</v>
      </c>
      <c r="Q10" s="8">
        <f>IF(ISBLANK($J10),0,IF(ISNUMBER($J10),ROUNDDOWN(($J10*(Q$8/100)),0),0))</f>
        <v>18</v>
      </c>
      <c r="R10" s="8">
        <f>IF(ISBLANK($J10),0,IF(ISNUMBER($J10),ROUNDDOWN(($J10*(R$8/100)),0),0))</f>
        <v>108</v>
      </c>
      <c r="S10" s="8">
        <f>IF(ISBLANK($K10),0,IF(ISNUMBER($K10),ROUNDDOWN(($K10*(S$8/100)),0),0))</f>
        <v>0</v>
      </c>
      <c r="T10" s="8">
        <f>IF(ISBLANK($K10),0,IF(ISNUMBER($K10),ROUNDDOWN(($K10*(T$8/100)),0),0))</f>
        <v>0</v>
      </c>
      <c r="U10" s="8">
        <f>IF(ISBLANK($L10),0,IF(ISNUMBER($L10),ROUNDDOWN(($L10*(U$8/100)),0),0))</f>
        <v>0</v>
      </c>
      <c r="V10" s="8">
        <f>IF(ISBLANK($L10),0,IF(ISNUMBER($L10),ROUNDDOWN(($L10*(V$8/100)),0),0))</f>
        <v>0</v>
      </c>
      <c r="W10" s="8">
        <f>IF(ISBLANK($M10),0,IF(ISNUMBER($M10),ROUNDDOWN(($M10*(W$8/100)),0),0))</f>
        <v>2</v>
      </c>
      <c r="X10" s="8">
        <f>IF(ISBLANK($M10),0,IF(ISNUMBER($M10),ROUNDDOWN(($M10*(X$8/100)),0),0))</f>
        <v>9</v>
      </c>
      <c r="Y10" s="8">
        <f>IF(ISBLANK($N10),0,IF(ISNUMBER($N10),ROUNDDOWN(($N10*(Y$8/100)),0),0))</f>
        <v>0</v>
      </c>
      <c r="Z10" s="8">
        <f>IF(ISBLANK($N10),0,IF(ISNUMBER($N10),ROUNDDOWN(($N10*(Z$8/100)),0),0))</f>
        <v>0</v>
      </c>
      <c r="AA10" s="8">
        <f>IF(ISBLANK($O10),0,IF(ISNUMBER($O10),ROUNDDOWN(($O10*(AA$8/100)),0),0))</f>
        <v>0</v>
      </c>
      <c r="AB10" s="5">
        <f>IF(ISBLANK(P10),0,Q10+S10+U10+W10+Y10)</f>
        <v>20</v>
      </c>
      <c r="AC10" s="5">
        <f>IF(ISBLANK(P10),0,R10+T10+V10+X10+Z10+AA10)</f>
        <v>117</v>
      </c>
      <c r="AD10" s="12">
        <f>IF(ISBLANK($I10),0,IF(ISBLANK($P10),IF($AB10+$AC10&gt;0,2,IF($P10&gt;0,1,0)),IF($P10&gt;0,IF($P10&lt;10000,2,0),0)))</f>
        <v>2</v>
      </c>
      <c r="AE10" s="13">
        <f>IF(OR(ISBLANK($E10),ISBLANK($F10)),0,$AD10)</f>
        <v>2</v>
      </c>
    </row>
    <row r="11" spans="1:31" x14ac:dyDescent="0.25">
      <c r="A11" s="1">
        <v>3</v>
      </c>
      <c r="B11" s="18" t="s">
        <v>55</v>
      </c>
      <c r="C11" s="18" t="s">
        <v>51</v>
      </c>
      <c r="D11" s="18" t="s">
        <v>52</v>
      </c>
      <c r="E11" s="18">
        <v>35.805503850000001</v>
      </c>
      <c r="F11" s="18">
        <v>0.426389456</v>
      </c>
      <c r="G11" s="18" t="s">
        <v>54</v>
      </c>
      <c r="H11" s="6" t="s">
        <v>49</v>
      </c>
      <c r="I11" s="18">
        <v>10.4125833525208</v>
      </c>
      <c r="J11" s="18">
        <v>316</v>
      </c>
      <c r="K11" s="6">
        <v>0</v>
      </c>
      <c r="L11" s="6">
        <v>0</v>
      </c>
      <c r="M11" s="18">
        <v>11</v>
      </c>
      <c r="N11" s="6">
        <v>0</v>
      </c>
      <c r="O11" s="6">
        <v>0</v>
      </c>
      <c r="P11" s="17">
        <f t="shared" ref="P11:P18" si="0">IF(OR(ISNUMBER($J11),ISNUMBER($K11),ISNUMBER($L11),ISNUMBER($M11),ISNUMBER($N11),ISNUMBER($O11)),SUM($J11:$O11),"")</f>
        <v>327</v>
      </c>
      <c r="Q11" s="8">
        <f t="shared" ref="Q11:R18" si="1">IF(ISBLANK($J11),0,IF(ISNUMBER($J11),ROUNDDOWN(($J11*(Q$8/100)),0),0))</f>
        <v>15</v>
      </c>
      <c r="R11" s="8">
        <f t="shared" si="1"/>
        <v>94</v>
      </c>
      <c r="S11" s="8">
        <f t="shared" ref="S11:T18" si="2">IF(ISBLANK($K11),0,IF(ISNUMBER($K11),ROUNDDOWN(($K11*(S$8/100)),0),0))</f>
        <v>0</v>
      </c>
      <c r="T11" s="8">
        <f t="shared" si="2"/>
        <v>0</v>
      </c>
      <c r="U11" s="8">
        <f t="shared" ref="U11:V18" si="3">IF(ISBLANK($L11),0,IF(ISNUMBER($L11),ROUNDDOWN(($L11*(U$8/100)),0),0))</f>
        <v>0</v>
      </c>
      <c r="V11" s="8">
        <f t="shared" si="3"/>
        <v>0</v>
      </c>
      <c r="W11" s="8">
        <f t="shared" ref="W11:X18" si="4">IF(ISBLANK($M11),0,IF(ISNUMBER($M11),ROUNDDOWN(($M11*(W$8/100)),0),0))</f>
        <v>2</v>
      </c>
      <c r="X11" s="8">
        <f t="shared" si="4"/>
        <v>8</v>
      </c>
      <c r="Y11" s="8">
        <f t="shared" ref="Y11:Z18" si="5">IF(ISBLANK($N11),0,IF(ISNUMBER($N11),ROUNDDOWN(($N11*(Y$8/100)),0),0))</f>
        <v>0</v>
      </c>
      <c r="Z11" s="8">
        <f t="shared" si="5"/>
        <v>0</v>
      </c>
      <c r="AA11" s="8">
        <f t="shared" ref="AA11:AA18" si="6">IF(ISBLANK($O11),0,IF(ISNUMBER($O11),ROUNDDOWN(($O11*(AA$8/100)),0),0))</f>
        <v>0</v>
      </c>
      <c r="AB11" s="5">
        <f t="shared" ref="AB11:AB18" si="7">IF(ISBLANK(P11),0,Q11+S11+U11+W11+Y11)</f>
        <v>17</v>
      </c>
      <c r="AC11" s="5">
        <f t="shared" ref="AC11:AC18" si="8">IF(ISBLANK(P11),0,R11+T11+V11+X11+Z11+AA11)</f>
        <v>102</v>
      </c>
      <c r="AD11" s="12">
        <f t="shared" ref="AD11:AD18" si="9">IF(ISBLANK($I11),0,IF(ISBLANK($P11),IF($AB11+$AC11&gt;0,2,IF($P11&gt;0,1,0)),IF($P11&gt;0,IF($P11&lt;10000,2,0),0)))</f>
        <v>2</v>
      </c>
      <c r="AE11" s="13">
        <f t="shared" ref="AE11:AE18" si="10">IF(OR(ISBLANK($E11),ISBLANK($F11)),0,$AD11)</f>
        <v>2</v>
      </c>
    </row>
    <row r="12" spans="1:31" x14ac:dyDescent="0.25">
      <c r="A12" s="1">
        <v>4</v>
      </c>
      <c r="B12" s="18" t="s">
        <v>56</v>
      </c>
      <c r="C12" s="18" t="s">
        <v>51</v>
      </c>
      <c r="D12" s="18" t="s">
        <v>52</v>
      </c>
      <c r="E12" s="18">
        <v>35.810771780000003</v>
      </c>
      <c r="F12" s="18">
        <v>0.49374443000000001</v>
      </c>
      <c r="G12" s="18" t="s">
        <v>54</v>
      </c>
      <c r="H12" s="6" t="s">
        <v>49</v>
      </c>
      <c r="I12" s="18">
        <v>7.5834148486132698</v>
      </c>
      <c r="J12" s="18">
        <v>372</v>
      </c>
      <c r="K12" s="6">
        <v>0</v>
      </c>
      <c r="L12" s="6">
        <v>0</v>
      </c>
      <c r="M12" s="18">
        <v>13</v>
      </c>
      <c r="N12" s="6">
        <v>0</v>
      </c>
      <c r="O12" s="6">
        <v>0</v>
      </c>
      <c r="P12" s="17">
        <f t="shared" si="0"/>
        <v>385</v>
      </c>
      <c r="Q12" s="8">
        <f t="shared" si="1"/>
        <v>18</v>
      </c>
      <c r="R12" s="8">
        <f t="shared" si="1"/>
        <v>111</v>
      </c>
      <c r="S12" s="8">
        <f t="shared" si="2"/>
        <v>0</v>
      </c>
      <c r="T12" s="8">
        <f t="shared" si="2"/>
        <v>0</v>
      </c>
      <c r="U12" s="8">
        <f t="shared" si="3"/>
        <v>0</v>
      </c>
      <c r="V12" s="8">
        <f t="shared" si="3"/>
        <v>0</v>
      </c>
      <c r="W12" s="8">
        <f t="shared" si="4"/>
        <v>2</v>
      </c>
      <c r="X12" s="8">
        <f t="shared" si="4"/>
        <v>10</v>
      </c>
      <c r="Y12" s="8">
        <f t="shared" si="5"/>
        <v>0</v>
      </c>
      <c r="Z12" s="8">
        <f t="shared" si="5"/>
        <v>0</v>
      </c>
      <c r="AA12" s="8">
        <f t="shared" si="6"/>
        <v>0</v>
      </c>
      <c r="AB12" s="5">
        <f t="shared" si="7"/>
        <v>20</v>
      </c>
      <c r="AC12" s="5">
        <f t="shared" si="8"/>
        <v>121</v>
      </c>
      <c r="AD12" s="12">
        <f t="shared" si="9"/>
        <v>2</v>
      </c>
      <c r="AE12" s="13">
        <f t="shared" si="10"/>
        <v>2</v>
      </c>
    </row>
    <row r="13" spans="1:31" x14ac:dyDescent="0.25">
      <c r="A13" s="1">
        <v>5</v>
      </c>
      <c r="B13" s="18" t="s">
        <v>57</v>
      </c>
      <c r="C13" s="18" t="s">
        <v>51</v>
      </c>
      <c r="D13" s="18" t="s">
        <v>52</v>
      </c>
      <c r="E13" s="18">
        <v>35.746639250000001</v>
      </c>
      <c r="F13" s="18">
        <v>0.49159640100000002</v>
      </c>
      <c r="G13" s="18" t="s">
        <v>54</v>
      </c>
      <c r="H13" s="6" t="s">
        <v>49</v>
      </c>
      <c r="I13" s="18">
        <v>0.65177105711852301</v>
      </c>
      <c r="J13" s="18">
        <v>387</v>
      </c>
      <c r="K13" s="6">
        <v>0</v>
      </c>
      <c r="L13" s="6">
        <v>0</v>
      </c>
      <c r="M13" s="18">
        <v>13</v>
      </c>
      <c r="N13" s="6">
        <v>0</v>
      </c>
      <c r="O13" s="6">
        <v>0</v>
      </c>
      <c r="P13" s="17">
        <f t="shared" si="0"/>
        <v>400</v>
      </c>
      <c r="Q13" s="8">
        <f t="shared" si="1"/>
        <v>19</v>
      </c>
      <c r="R13" s="8">
        <f t="shared" si="1"/>
        <v>116</v>
      </c>
      <c r="S13" s="8">
        <f t="shared" si="2"/>
        <v>0</v>
      </c>
      <c r="T13" s="8">
        <f t="shared" si="2"/>
        <v>0</v>
      </c>
      <c r="U13" s="8">
        <f t="shared" si="3"/>
        <v>0</v>
      </c>
      <c r="V13" s="8">
        <f t="shared" si="3"/>
        <v>0</v>
      </c>
      <c r="W13" s="8">
        <f t="shared" si="4"/>
        <v>2</v>
      </c>
      <c r="X13" s="8">
        <f t="shared" si="4"/>
        <v>10</v>
      </c>
      <c r="Y13" s="8">
        <f t="shared" si="5"/>
        <v>0</v>
      </c>
      <c r="Z13" s="8">
        <f t="shared" si="5"/>
        <v>0</v>
      </c>
      <c r="AA13" s="8">
        <f t="shared" si="6"/>
        <v>0</v>
      </c>
      <c r="AB13" s="5">
        <f t="shared" si="7"/>
        <v>21</v>
      </c>
      <c r="AC13" s="5">
        <f t="shared" si="8"/>
        <v>126</v>
      </c>
      <c r="AD13" s="12">
        <f t="shared" si="9"/>
        <v>2</v>
      </c>
      <c r="AE13" s="13">
        <f t="shared" si="10"/>
        <v>2</v>
      </c>
    </row>
    <row r="14" spans="1:31" x14ac:dyDescent="0.25">
      <c r="A14" s="1">
        <v>6</v>
      </c>
      <c r="B14" s="18" t="s">
        <v>58</v>
      </c>
      <c r="C14" s="18" t="s">
        <v>51</v>
      </c>
      <c r="D14" s="18" t="s">
        <v>52</v>
      </c>
      <c r="E14" s="18">
        <v>35.79557037</v>
      </c>
      <c r="F14" s="18">
        <v>0.446596086</v>
      </c>
      <c r="G14" s="18" t="s">
        <v>54</v>
      </c>
      <c r="H14" s="6" t="s">
        <v>49</v>
      </c>
      <c r="I14" s="18">
        <v>8.0383015153056796</v>
      </c>
      <c r="J14" s="18">
        <v>373</v>
      </c>
      <c r="K14" s="6">
        <v>0</v>
      </c>
      <c r="L14" s="6">
        <v>0</v>
      </c>
      <c r="M14" s="18">
        <v>13</v>
      </c>
      <c r="N14" s="6">
        <v>0</v>
      </c>
      <c r="O14" s="6">
        <v>0</v>
      </c>
      <c r="P14" s="17">
        <f t="shared" si="0"/>
        <v>386</v>
      </c>
      <c r="Q14" s="8">
        <f t="shared" si="1"/>
        <v>18</v>
      </c>
      <c r="R14" s="8">
        <f t="shared" si="1"/>
        <v>111</v>
      </c>
      <c r="S14" s="8">
        <f t="shared" si="2"/>
        <v>0</v>
      </c>
      <c r="T14" s="8">
        <f t="shared" si="2"/>
        <v>0</v>
      </c>
      <c r="U14" s="8">
        <f t="shared" si="3"/>
        <v>0</v>
      </c>
      <c r="V14" s="8">
        <f t="shared" si="3"/>
        <v>0</v>
      </c>
      <c r="W14" s="8">
        <f t="shared" si="4"/>
        <v>2</v>
      </c>
      <c r="X14" s="8">
        <f t="shared" si="4"/>
        <v>10</v>
      </c>
      <c r="Y14" s="8">
        <f t="shared" si="5"/>
        <v>0</v>
      </c>
      <c r="Z14" s="8">
        <f t="shared" si="5"/>
        <v>0</v>
      </c>
      <c r="AA14" s="8">
        <f t="shared" si="6"/>
        <v>0</v>
      </c>
      <c r="AB14" s="5">
        <f t="shared" si="7"/>
        <v>20</v>
      </c>
      <c r="AC14" s="5">
        <f t="shared" si="8"/>
        <v>121</v>
      </c>
      <c r="AD14" s="12">
        <f t="shared" si="9"/>
        <v>2</v>
      </c>
      <c r="AE14" s="13">
        <f t="shared" si="10"/>
        <v>2</v>
      </c>
    </row>
    <row r="15" spans="1:31" x14ac:dyDescent="0.25">
      <c r="A15" s="1">
        <v>7</v>
      </c>
      <c r="B15" s="18" t="s">
        <v>59</v>
      </c>
      <c r="C15" s="18" t="s">
        <v>51</v>
      </c>
      <c r="D15" s="18" t="s">
        <v>52</v>
      </c>
      <c r="E15" s="18">
        <v>36.06618881</v>
      </c>
      <c r="F15" s="18">
        <v>-0.28749260300000001</v>
      </c>
      <c r="G15" s="18" t="s">
        <v>48</v>
      </c>
      <c r="H15" s="6" t="s">
        <v>49</v>
      </c>
      <c r="I15" s="18">
        <v>1.04145428174316</v>
      </c>
      <c r="J15" s="18">
        <v>880</v>
      </c>
      <c r="K15" s="6">
        <v>0</v>
      </c>
      <c r="L15" s="6">
        <v>0</v>
      </c>
      <c r="M15" s="18">
        <v>30</v>
      </c>
      <c r="N15" s="6">
        <v>0</v>
      </c>
      <c r="O15" s="6">
        <v>0</v>
      </c>
      <c r="P15" s="17">
        <f t="shared" si="0"/>
        <v>910</v>
      </c>
      <c r="Q15" s="8">
        <f t="shared" si="1"/>
        <v>44</v>
      </c>
      <c r="R15" s="8">
        <f t="shared" si="1"/>
        <v>264</v>
      </c>
      <c r="S15" s="8">
        <f t="shared" si="2"/>
        <v>0</v>
      </c>
      <c r="T15" s="8">
        <f t="shared" si="2"/>
        <v>0</v>
      </c>
      <c r="U15" s="8">
        <f t="shared" si="3"/>
        <v>0</v>
      </c>
      <c r="V15" s="8">
        <f t="shared" si="3"/>
        <v>0</v>
      </c>
      <c r="W15" s="8">
        <f t="shared" si="4"/>
        <v>6</v>
      </c>
      <c r="X15" s="8">
        <f t="shared" si="4"/>
        <v>24</v>
      </c>
      <c r="Y15" s="8">
        <f t="shared" si="5"/>
        <v>0</v>
      </c>
      <c r="Z15" s="8">
        <f t="shared" si="5"/>
        <v>0</v>
      </c>
      <c r="AA15" s="8">
        <f t="shared" si="6"/>
        <v>0</v>
      </c>
      <c r="AB15" s="5">
        <f t="shared" si="7"/>
        <v>50</v>
      </c>
      <c r="AC15" s="5">
        <f t="shared" si="8"/>
        <v>288</v>
      </c>
      <c r="AD15" s="12">
        <f t="shared" si="9"/>
        <v>2</v>
      </c>
      <c r="AE15" s="13">
        <f t="shared" si="10"/>
        <v>2</v>
      </c>
    </row>
    <row r="16" spans="1:31" x14ac:dyDescent="0.25">
      <c r="A16" s="1">
        <v>8</v>
      </c>
      <c r="B16" s="18" t="s">
        <v>60</v>
      </c>
      <c r="C16" s="18" t="s">
        <v>51</v>
      </c>
      <c r="D16" s="18" t="s">
        <v>52</v>
      </c>
      <c r="E16" s="18">
        <v>35.811126270000003</v>
      </c>
      <c r="F16" s="18">
        <v>0.47812042999999999</v>
      </c>
      <c r="G16" s="18" t="s">
        <v>54</v>
      </c>
      <c r="H16" s="6" t="s">
        <v>49</v>
      </c>
      <c r="I16" s="18">
        <v>7.8709365644337703</v>
      </c>
      <c r="J16" s="18">
        <v>380</v>
      </c>
      <c r="K16" s="6">
        <v>0</v>
      </c>
      <c r="L16" s="6">
        <v>0</v>
      </c>
      <c r="M16" s="18">
        <v>13</v>
      </c>
      <c r="N16" s="6">
        <v>0</v>
      </c>
      <c r="O16" s="6">
        <v>0</v>
      </c>
      <c r="P16" s="17">
        <f t="shared" si="0"/>
        <v>393</v>
      </c>
      <c r="Q16" s="8">
        <f t="shared" si="1"/>
        <v>19</v>
      </c>
      <c r="R16" s="8">
        <f t="shared" si="1"/>
        <v>114</v>
      </c>
      <c r="S16" s="8">
        <f t="shared" si="2"/>
        <v>0</v>
      </c>
      <c r="T16" s="8">
        <f t="shared" si="2"/>
        <v>0</v>
      </c>
      <c r="U16" s="8">
        <f t="shared" si="3"/>
        <v>0</v>
      </c>
      <c r="V16" s="8">
        <f t="shared" si="3"/>
        <v>0</v>
      </c>
      <c r="W16" s="8">
        <f t="shared" si="4"/>
        <v>2</v>
      </c>
      <c r="X16" s="8">
        <f t="shared" si="4"/>
        <v>10</v>
      </c>
      <c r="Y16" s="8">
        <f t="shared" si="5"/>
        <v>0</v>
      </c>
      <c r="Z16" s="8">
        <f t="shared" si="5"/>
        <v>0</v>
      </c>
      <c r="AA16" s="8">
        <f t="shared" si="6"/>
        <v>0</v>
      </c>
      <c r="AB16" s="5">
        <f t="shared" si="7"/>
        <v>21</v>
      </c>
      <c r="AC16" s="5">
        <f t="shared" si="8"/>
        <v>124</v>
      </c>
      <c r="AD16" s="12">
        <f t="shared" si="9"/>
        <v>2</v>
      </c>
      <c r="AE16" s="13">
        <f t="shared" si="10"/>
        <v>2</v>
      </c>
    </row>
    <row r="17" spans="1:31" x14ac:dyDescent="0.25">
      <c r="A17" s="1">
        <v>9</v>
      </c>
      <c r="B17" s="18" t="s">
        <v>61</v>
      </c>
      <c r="C17" s="18" t="s">
        <v>51</v>
      </c>
      <c r="D17" s="18" t="s">
        <v>52</v>
      </c>
      <c r="E17" s="18">
        <v>35.790977480000002</v>
      </c>
      <c r="F17" s="18">
        <v>0.471440315</v>
      </c>
      <c r="G17" s="18" t="s">
        <v>54</v>
      </c>
      <c r="H17" s="6" t="s">
        <v>49</v>
      </c>
      <c r="I17" s="18">
        <v>6.0234938313280004</v>
      </c>
      <c r="J17" s="18">
        <v>382</v>
      </c>
      <c r="K17" s="6">
        <v>0</v>
      </c>
      <c r="L17" s="6">
        <v>0</v>
      </c>
      <c r="M17" s="18">
        <v>13</v>
      </c>
      <c r="N17" s="6">
        <v>0</v>
      </c>
      <c r="O17" s="6">
        <v>0</v>
      </c>
      <c r="P17" s="17">
        <f t="shared" si="0"/>
        <v>395</v>
      </c>
      <c r="Q17" s="8">
        <f t="shared" si="1"/>
        <v>19</v>
      </c>
      <c r="R17" s="8">
        <f t="shared" si="1"/>
        <v>114</v>
      </c>
      <c r="S17" s="8">
        <f t="shared" si="2"/>
        <v>0</v>
      </c>
      <c r="T17" s="8">
        <f t="shared" si="2"/>
        <v>0</v>
      </c>
      <c r="U17" s="8">
        <f t="shared" si="3"/>
        <v>0</v>
      </c>
      <c r="V17" s="8">
        <f t="shared" si="3"/>
        <v>0</v>
      </c>
      <c r="W17" s="8">
        <f t="shared" si="4"/>
        <v>2</v>
      </c>
      <c r="X17" s="8">
        <f t="shared" si="4"/>
        <v>10</v>
      </c>
      <c r="Y17" s="8">
        <f t="shared" si="5"/>
        <v>0</v>
      </c>
      <c r="Z17" s="8">
        <f t="shared" si="5"/>
        <v>0</v>
      </c>
      <c r="AA17" s="8">
        <f t="shared" si="6"/>
        <v>0</v>
      </c>
      <c r="AB17" s="5">
        <f t="shared" si="7"/>
        <v>21</v>
      </c>
      <c r="AC17" s="5">
        <f t="shared" si="8"/>
        <v>124</v>
      </c>
      <c r="AD17" s="12">
        <f t="shared" si="9"/>
        <v>2</v>
      </c>
      <c r="AE17" s="13">
        <f t="shared" si="10"/>
        <v>2</v>
      </c>
    </row>
    <row r="18" spans="1:31" x14ac:dyDescent="0.25">
      <c r="A18" s="1">
        <v>10</v>
      </c>
      <c r="B18" s="18" t="s">
        <v>62</v>
      </c>
      <c r="C18" s="18" t="s">
        <v>51</v>
      </c>
      <c r="D18" s="18" t="s">
        <v>52</v>
      </c>
      <c r="E18" s="18">
        <v>35.784393309999999</v>
      </c>
      <c r="F18" s="18">
        <v>0.479925245</v>
      </c>
      <c r="G18" s="18" t="s">
        <v>54</v>
      </c>
      <c r="H18" s="6" t="s">
        <v>49</v>
      </c>
      <c r="I18" s="18">
        <v>4.9709875491698501</v>
      </c>
      <c r="J18" s="18">
        <v>382</v>
      </c>
      <c r="K18" s="6">
        <v>0</v>
      </c>
      <c r="L18" s="6">
        <v>0</v>
      </c>
      <c r="M18" s="18">
        <v>13</v>
      </c>
      <c r="N18" s="6">
        <v>0</v>
      </c>
      <c r="O18" s="6">
        <v>0</v>
      </c>
      <c r="P18" s="17">
        <f t="shared" si="0"/>
        <v>395</v>
      </c>
      <c r="Q18" s="8">
        <f t="shared" si="1"/>
        <v>19</v>
      </c>
      <c r="R18" s="8">
        <f t="shared" si="1"/>
        <v>114</v>
      </c>
      <c r="S18" s="8">
        <f t="shared" si="2"/>
        <v>0</v>
      </c>
      <c r="T18" s="8">
        <f t="shared" si="2"/>
        <v>0</v>
      </c>
      <c r="U18" s="8">
        <f t="shared" si="3"/>
        <v>0</v>
      </c>
      <c r="V18" s="8">
        <f t="shared" si="3"/>
        <v>0</v>
      </c>
      <c r="W18" s="8">
        <f t="shared" si="4"/>
        <v>2</v>
      </c>
      <c r="X18" s="8">
        <f t="shared" si="4"/>
        <v>10</v>
      </c>
      <c r="Y18" s="8">
        <f t="shared" si="5"/>
        <v>0</v>
      </c>
      <c r="Z18" s="8">
        <f t="shared" si="5"/>
        <v>0</v>
      </c>
      <c r="AA18" s="8">
        <f t="shared" si="6"/>
        <v>0</v>
      </c>
      <c r="AB18" s="5">
        <f t="shared" si="7"/>
        <v>21</v>
      </c>
      <c r="AC18" s="5">
        <f t="shared" si="8"/>
        <v>124</v>
      </c>
      <c r="AD18" s="12">
        <f t="shared" si="9"/>
        <v>2</v>
      </c>
      <c r="AE18" s="13">
        <f t="shared" si="10"/>
        <v>2</v>
      </c>
    </row>
  </sheetData>
  <mergeCells count="26">
    <mergeCell ref="N5:N8"/>
    <mergeCell ref="AD4:AE4"/>
    <mergeCell ref="AD5:AD8"/>
    <mergeCell ref="AE5:AE8"/>
    <mergeCell ref="Q6:AA6"/>
    <mergeCell ref="Q4:AC4"/>
    <mergeCell ref="AB5:AB8"/>
    <mergeCell ref="AC5:AC8"/>
    <mergeCell ref="O5:O8"/>
    <mergeCell ref="P5:P8"/>
    <mergeCell ref="J4:P4"/>
    <mergeCell ref="J5:J8"/>
    <mergeCell ref="K5:K8"/>
    <mergeCell ref="L5:L8"/>
    <mergeCell ref="M5:M8"/>
    <mergeCell ref="A4:D4"/>
    <mergeCell ref="E4:I4"/>
    <mergeCell ref="A5:A8"/>
    <mergeCell ref="B5:B8"/>
    <mergeCell ref="C5:C8"/>
    <mergeCell ref="D5:D8"/>
    <mergeCell ref="E5:E8"/>
    <mergeCell ref="F5:F8"/>
    <mergeCell ref="I5:I8"/>
    <mergeCell ref="G5:G8"/>
    <mergeCell ref="H5:H8"/>
  </mergeCells>
  <conditionalFormatting sqref="AD9 AD11 AD13 AD15 AD17">
    <cfRule type="iconSet" priority="9">
      <iconSet showValue="0">
        <cfvo type="percent" val="0"/>
        <cfvo type="num" val="1"/>
        <cfvo type="num" val="2"/>
      </iconSet>
    </cfRule>
  </conditionalFormatting>
  <conditionalFormatting sqref="AE9 AE11 AE13 AE15 AE17">
    <cfRule type="iconSet" priority="14">
      <iconSet showValue="0">
        <cfvo type="percent" val="0"/>
        <cfvo type="num" val="1"/>
        <cfvo type="num" val="2"/>
      </iconSet>
    </cfRule>
  </conditionalFormatting>
  <conditionalFormatting sqref="AD10 AD12 AD14 AD16 AD18">
    <cfRule type="iconSet" priority="19">
      <iconSet showValue="0">
        <cfvo type="percent" val="0"/>
        <cfvo type="num" val="1"/>
        <cfvo type="num" val="2"/>
      </iconSet>
    </cfRule>
  </conditionalFormatting>
  <conditionalFormatting sqref="AE10 AE12 AE14 AE16 AE18">
    <cfRule type="iconSet" priority="24">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Q4:AC4" location="Template!A1" tooltip="It is necessary for  calculating required bandwidth. Leave blanc these fields if you wish to have some assumtions about number of devices from total number of users. " display="Devices" xr:uid="{00000000-0004-0000-0000-000005000000}"/>
    <hyperlink ref="AD4:AE4" location="Template!A1" tooltip="This section is uded for demonstrating if it is all necessary information was intered for particular school (in the row) for future processing and caclulations" display="Data entering completeness" xr:uid="{00000000-0004-0000-0000-000006000000}"/>
    <hyperlink ref="AD9" location="Template!A1" tooltip="The &quot;green&quot;  - all information was entered,  &quot;yellow&quot; - some assumptions made for the calculation, &quot;red&quot; - it is impossible to calculate, for example,  you entered a wrong data" display="Template!A1" xr:uid="{00000000-0004-0000-0000-000007000000}"/>
    <hyperlink ref="AE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J4" location="Template!A1" tooltip="This section is used for calculation number of devices that will be used in school. You also can leave blanc this field. But it is possible only in case of filling Devices section " display="Users" xr:uid="{00000000-0004-0000-0000-000009000000}"/>
    <hyperlink ref="AD10" location="Template!A1" tooltip="The &quot;green&quot;  - all information was entered,  &quot;yellow&quot; - some assumptions made for the calculation, &quot;red&quot; - it is impossible to calculate, for example,  you entered a wrong data" display="Template!A1" xr:uid="{99985525-4BFC-4E9C-A53A-E7FEEE27B9D5}"/>
    <hyperlink ref="AE10" location="Template!A1" tooltip="The &quot;green&quot;  - all information was entered,  &quot;yellow&quot; - some assumptions made for the calculation, &quot;red&quot; - it is impossible to calculate, for example,  you entered a wrong data" display="Template!A1" xr:uid="{6F71928B-D0C6-4BF2-8215-2576B87633C8}"/>
    <hyperlink ref="AD11" location="Template!A1" tooltip="The &quot;green&quot;  - all information was entered,  &quot;yellow&quot; - some assumptions made for the calculation, &quot;red&quot; - it is impossible to calculate, for example,  you entered a wrong data" display="Template!A1" xr:uid="{8618B771-4A8D-485A-8F92-D76809D8E69E}"/>
    <hyperlink ref="AD13" location="Template!A1" tooltip="The &quot;green&quot;  - all information was entered,  &quot;yellow&quot; - some assumptions made for the calculation, &quot;red&quot; - it is impossible to calculate, for example,  you entered a wrong data" display="Template!A1" xr:uid="{6EB82F16-F6F3-4143-80A2-C54AAD73F4DA}"/>
    <hyperlink ref="AD15" location="Template!A1" tooltip="The &quot;green&quot;  - all information was entered,  &quot;yellow&quot; - some assumptions made for the calculation, &quot;red&quot; - it is impossible to calculate, for example,  you entered a wrong data" display="Template!A1" xr:uid="{8779BF61-5DFF-4FED-B59B-AD093CC4773D}"/>
    <hyperlink ref="AD17" location="Template!A1" tooltip="The &quot;green&quot;  - all information was entered,  &quot;yellow&quot; - some assumptions made for the calculation, &quot;red&quot; - it is impossible to calculate, for example,  you entered a wrong data" display="Template!A1" xr:uid="{31592F1E-D2D5-4A12-9DA5-3A4C4CCE34B4}"/>
    <hyperlink ref="AE11" location="Template!A1" tooltip="The &quot;green&quot;  - all information was entered,  &quot;yellow&quot; - some assumptions made for the calculation, &quot;red&quot; - it is impossible to calculate, for example,  you entered a wrong data" display="Template!A1" xr:uid="{B9C17A54-4071-4874-8367-A2A2B25FB8D2}"/>
    <hyperlink ref="AE13" location="Template!A1" tooltip="The &quot;green&quot;  - all information was entered,  &quot;yellow&quot; - some assumptions made for the calculation, &quot;red&quot; - it is impossible to calculate, for example,  you entered a wrong data" display="Template!A1" xr:uid="{656F384A-09BE-4FFA-87F3-511333781F7F}"/>
    <hyperlink ref="AE15" location="Template!A1" tooltip="The &quot;green&quot;  - all information was entered,  &quot;yellow&quot; - some assumptions made for the calculation, &quot;red&quot; - it is impossible to calculate, for example,  you entered a wrong data" display="Template!A1" xr:uid="{7C078173-EF06-491F-9617-46836890F0F3}"/>
    <hyperlink ref="AE17" location="Template!A1" tooltip="The &quot;green&quot;  - all information was entered,  &quot;yellow&quot; - some assumptions made for the calculation, &quot;red&quot; - it is impossible to calculate, for example,  you entered a wrong data" display="Template!A1" xr:uid="{CECADEE0-7224-4DAE-9377-6FA498CCA5A5}"/>
    <hyperlink ref="AD12" location="Template!A1" tooltip="The &quot;green&quot;  - all information was entered,  &quot;yellow&quot; - some assumptions made for the calculation, &quot;red&quot; - it is impossible to calculate, for example,  you entered a wrong data" display="Template!A1" xr:uid="{7E37F19E-290A-485A-9B78-BE404AABAAAC}"/>
    <hyperlink ref="AD14" location="Template!A1" tooltip="The &quot;green&quot;  - all information was entered,  &quot;yellow&quot; - some assumptions made for the calculation, &quot;red&quot; - it is impossible to calculate, for example,  you entered a wrong data" display="Template!A1" xr:uid="{1268E3D2-DCF2-4C3B-91DC-924DD0C018BD}"/>
    <hyperlink ref="AD16" location="Template!A1" tooltip="The &quot;green&quot;  - all information was entered,  &quot;yellow&quot; - some assumptions made for the calculation, &quot;red&quot; - it is impossible to calculate, for example,  you entered a wrong data" display="Template!A1" xr:uid="{946E5B93-39F1-46C5-8A05-236E3B15F225}"/>
    <hyperlink ref="AD18" location="Template!A1" tooltip="The &quot;green&quot;  - all information was entered,  &quot;yellow&quot; - some assumptions made for the calculation, &quot;red&quot; - it is impossible to calculate, for example,  you entered a wrong data" display="Template!A1" xr:uid="{0C7AD03F-51C9-4BB5-8DA8-7A634209C8CE}"/>
    <hyperlink ref="AE12" location="Template!A1" tooltip="The &quot;green&quot;  - all information was entered,  &quot;yellow&quot; - some assumptions made for the calculation, &quot;red&quot; - it is impossible to calculate, for example,  you entered a wrong data" display="Template!A1" xr:uid="{22FC6FAC-2D2F-4BE8-B603-801910550A47}"/>
    <hyperlink ref="AE14" location="Template!A1" tooltip="The &quot;green&quot;  - all information was entered,  &quot;yellow&quot; - some assumptions made for the calculation, &quot;red&quot; - it is impossible to calculate, for example,  you entered a wrong data" display="Template!A1" xr:uid="{B5F4C880-1ABF-449E-BDC6-A51067906B74}"/>
    <hyperlink ref="AE16" location="Template!A1" tooltip="The &quot;green&quot;  - all information was entered,  &quot;yellow&quot; - some assumptions made for the calculation, &quot;red&quot; - it is impossible to calculate, for example,  you entered a wrong data" display="Template!A1" xr:uid="{77B678AE-5FA0-4781-8631-1BE888DE0750}"/>
    <hyperlink ref="AE18" location="Template!A1" tooltip="The &quot;green&quot;  - all information was entered,  &quot;yellow&quot; - some assumptions made for the calculation, &quot;red&quot; - it is impossible to calculate, for example,  you entered a wrong data" display="Template!A1" xr:uid="{C5BB2C3A-5ECE-4E3E-A732-CF29F9190F91}"/>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8890D0C7-D5A0-4EEF-909B-B088F32931FB}"/>
    <hyperlink ref="G5:G8" location="Template!A1" tooltip="Leave this field blank if there is no cellular coverage" display="Template!A1" xr:uid="{4DAF032D-18C5-40F4-905E-8EB27D872AEA}"/>
    <hyperlink ref="H5:H8" location="Template!A1" tooltip="Leave this field blank if there is no electricity in school" display="Template!A1" xr:uid="{B9CA63D0-8CE3-4FE2-84E1-A844929863E4}"/>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2020-11-17T16:33:47Z</dcterms:modified>
</cp:coreProperties>
</file>