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BABE9A82-F622-44CD-9F5A-4DF514D4CCDD}"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1" l="1"/>
  <c r="Q11" i="1"/>
  <c r="R11" i="1"/>
  <c r="P12" i="1"/>
  <c r="R12" i="1" s="1"/>
  <c r="Q12" i="1"/>
  <c r="P13" i="1"/>
  <c r="R13" i="1" s="1"/>
  <c r="Q13" i="1"/>
  <c r="P14" i="1"/>
  <c r="R14" i="1" s="1"/>
  <c r="Q14" i="1"/>
  <c r="P15" i="1"/>
  <c r="R15" i="1" s="1"/>
  <c r="Q15" i="1"/>
  <c r="P16" i="1"/>
  <c r="R16" i="1" s="1"/>
  <c r="Q16" i="1"/>
  <c r="P17" i="1"/>
  <c r="R17" i="1" s="1"/>
  <c r="Q17" i="1"/>
  <c r="P18" i="1"/>
  <c r="Q18" i="1"/>
  <c r="R18" i="1"/>
  <c r="Q10" i="1"/>
  <c r="P10" i="1"/>
  <c r="R10" i="1" s="1"/>
  <c r="L11" i="1" l="1"/>
  <c r="M11" i="1"/>
  <c r="O11" i="1"/>
  <c r="N11" i="1" s="1"/>
  <c r="L12" i="1"/>
  <c r="M12" i="1"/>
  <c r="O12" i="1"/>
  <c r="N12" i="1" s="1"/>
  <c r="L13" i="1"/>
  <c r="O13" i="1" s="1"/>
  <c r="N13" i="1" s="1"/>
  <c r="M13" i="1"/>
  <c r="L14" i="1"/>
  <c r="M14" i="1"/>
  <c r="L15" i="1"/>
  <c r="O15" i="1" s="1"/>
  <c r="N15" i="1" s="1"/>
  <c r="M15" i="1"/>
  <c r="L16" i="1"/>
  <c r="M16" i="1"/>
  <c r="O16" i="1" s="1"/>
  <c r="N16" i="1" s="1"/>
  <c r="L17" i="1"/>
  <c r="O17" i="1" s="1"/>
  <c r="N17" i="1" s="1"/>
  <c r="M17" i="1"/>
  <c r="L18" i="1"/>
  <c r="M18" i="1"/>
  <c r="M10" i="1"/>
  <c r="L10" i="1"/>
  <c r="P9" i="1"/>
  <c r="O10" i="1" l="1"/>
  <c r="N10" i="1" s="1"/>
  <c r="O14" i="1"/>
  <c r="N14" i="1" s="1"/>
  <c r="O18" i="1"/>
  <c r="N18" i="1" s="1"/>
  <c r="Q9" i="1"/>
  <c r="M9" i="1"/>
  <c r="L9" i="1"/>
  <c r="O9" i="1" l="1"/>
  <c r="N9" i="1" s="1"/>
  <c r="R9" i="1"/>
</calcChain>
</file>

<file path=xl/sharedStrings.xml><?xml version="1.0" encoding="utf-8"?>
<sst xmlns="http://schemas.openxmlformats.org/spreadsheetml/2006/main" count="78" uniqueCount="42">
  <si>
    <t>#</t>
  </si>
  <si>
    <t>School Name</t>
  </si>
  <si>
    <t>Region</t>
  </si>
  <si>
    <t>Subregion</t>
  </si>
  <si>
    <t>Longtitude</t>
  </si>
  <si>
    <t>Lattitude</t>
  </si>
  <si>
    <t>Middle-Mile</t>
  </si>
  <si>
    <t>Distance to the fiber*, km</t>
  </si>
  <si>
    <t>Topology</t>
  </si>
  <si>
    <t>Building</t>
  </si>
  <si>
    <t>School building area length, meters</t>
  </si>
  <si>
    <t>School building area width, meters</t>
  </si>
  <si>
    <t>School inner yard area,  square meters</t>
  </si>
  <si>
    <r>
      <rPr>
        <b/>
        <sz val="11"/>
        <color theme="1"/>
        <rFont val="Calibri"/>
        <family val="2"/>
        <charset val="204"/>
        <scheme val="minor"/>
      </rPr>
      <t>Assumptions</t>
    </r>
    <r>
      <rPr>
        <sz val="11"/>
        <color theme="1"/>
        <rFont val="Calibri"/>
        <family val="2"/>
        <scheme val="minor"/>
      </rPr>
      <t xml:space="preserve"> (you can change persentage bellow to apply these assumption to all schools in the list or directly put your values instead assumed values)</t>
    </r>
  </si>
  <si>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</si>
  <si>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</si>
  <si>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</si>
  <si>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</si>
  <si>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</si>
  <si>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t>Required bandwidth*, Mbit/s</t>
  </si>
  <si>
    <t>School building area*, square meters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</si>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</sst>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0070C0"/>
      </left>
      <right style="thick">
        <color rgb="FF0070C0"/>
      </right>
      <top style="thick">
        <color rgb="FF0070C0"/>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8" xfId="1" applyFill="1" applyBorder="1" applyAlignment="1">
      <alignment horizontal="center" vertical="center"/>
    </xf>
    <xf numFmtId="0" fontId="9" fillId="9" borderId="1" xfId="1" applyFont="1" applyFill="1" applyBorder="1" applyAlignment="1">
      <alignment horizontal="center" vertical="center" wrapText="1"/>
    </xf>
    <xf numFmtId="0" fontId="0" fillId="12" borderId="9" xfId="0" applyFill="1" applyBorder="1" applyAlignment="1">
      <alignment horizontal="center" vertical="center" wrapText="1"/>
    </xf>
    <xf numFmtId="0" fontId="2" fillId="10" borderId="13" xfId="0" applyFont="1" applyFill="1" applyBorder="1" applyAlignment="1">
      <alignment horizontal="center" vertical="center" wrapText="1"/>
    </xf>
    <xf numFmtId="0" fontId="0" fillId="11" borderId="1" xfId="0" applyFill="1" applyBorder="1" applyAlignment="1">
      <alignment horizontal="center" vertical="center" wrapText="1"/>
    </xf>
    <xf numFmtId="0" fontId="9" fillId="7" borderId="9" xfId="1" applyFont="1" applyFill="1" applyBorder="1" applyAlignment="1">
      <alignment horizontal="center" vertical="center" wrapText="1"/>
    </xf>
    <xf numFmtId="0" fontId="2" fillId="2" borderId="8" xfId="0" applyFont="1" applyFill="1" applyBorder="1" applyAlignment="1">
      <alignment horizontal="center"/>
    </xf>
    <xf numFmtId="0" fontId="0" fillId="13" borderId="0" xfId="0" applyFill="1"/>
    <xf numFmtId="0" fontId="6" fillId="8" borderId="7" xfId="1" applyFont="1" applyFill="1" applyBorder="1" applyAlignment="1">
      <alignment horizontal="center" vertical="center" wrapText="1"/>
    </xf>
    <xf numFmtId="0" fontId="6" fillId="8" borderId="4" xfId="1" applyFont="1" applyFill="1" applyBorder="1" applyAlignment="1">
      <alignment horizontal="center" vertical="center" wrapText="1"/>
    </xf>
    <xf numFmtId="0" fontId="5" fillId="8" borderId="5" xfId="1"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4" fillId="6" borderId="11" xfId="1" applyFill="1" applyBorder="1" applyAlignment="1">
      <alignment horizontal="center" vertical="center" wrapText="1"/>
    </xf>
    <xf numFmtId="0" fontId="4" fillId="6" borderId="10" xfId="1" applyFill="1" applyBorder="1" applyAlignment="1">
      <alignment horizontal="center" vertical="center" wrapText="1"/>
    </xf>
    <xf numFmtId="0" fontId="0" fillId="0" borderId="8" xfId="0" applyBorder="1" applyAlignment="1">
      <alignment horizontal="center" vertical="center" wrapText="1"/>
    </xf>
    <xf numFmtId="0" fontId="10" fillId="7" borderId="6" xfId="1" applyFont="1" applyFill="1" applyBorder="1" applyAlignment="1">
      <alignment horizontal="center" vertical="center" wrapText="1"/>
    </xf>
    <xf numFmtId="0" fontId="10" fillId="7" borderId="3" xfId="1" applyFont="1" applyFill="1" applyBorder="1" applyAlignment="1">
      <alignment horizontal="center" vertical="center" wrapText="1"/>
    </xf>
    <xf numFmtId="0" fontId="10" fillId="0" borderId="12" xfId="1" applyFont="1" applyBorder="1" applyAlignment="1">
      <alignment horizontal="center" vertical="center" wrapText="1"/>
    </xf>
    <xf numFmtId="0" fontId="2" fillId="9" borderId="11" xfId="0" applyFont="1" applyFill="1" applyBorder="1" applyAlignment="1">
      <alignment horizontal="center" vertical="center" wrapText="1"/>
    </xf>
    <xf numFmtId="0" fontId="0" fillId="0" borderId="10" xfId="0" applyBorder="1" applyAlignment="1">
      <alignment horizontal="center" vertical="center" wrapText="1"/>
    </xf>
    <xf numFmtId="0" fontId="2" fillId="1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9" xfId="0" applyFill="1" applyBorder="1" applyAlignment="1">
      <alignment horizontal="center" vertical="center" wrapText="1"/>
    </xf>
    <xf numFmtId="0" fontId="8" fillId="4" borderId="2" xfId="1" applyFont="1" applyFill="1" applyBorder="1" applyAlignment="1">
      <alignment horizontal="center" vertical="center" wrapText="1"/>
    </xf>
    <xf numFmtId="0" fontId="8" fillId="0" borderId="4" xfId="1" applyFont="1" applyBorder="1" applyAlignment="1">
      <alignment horizontal="center" vertical="center" wrapText="1"/>
    </xf>
    <xf numFmtId="0" fontId="8" fillId="6" borderId="6" xfId="1" applyFont="1" applyFill="1" applyBorder="1" applyAlignment="1">
      <alignment horizontal="center" vertical="center" wrapText="1"/>
    </xf>
    <xf numFmtId="0" fontId="8" fillId="0" borderId="5" xfId="1" applyFont="1" applyBorder="1" applyAlignment="1">
      <alignment horizontal="center" vertical="center" wrapText="1"/>
    </xf>
    <xf numFmtId="0" fontId="2" fillId="5" borderId="1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4" fillId="0" borderId="10" xfId="1" applyBorder="1" applyAlignment="1">
      <alignment horizontal="center" vertical="center" wrapText="1"/>
    </xf>
    <xf numFmtId="0" fontId="4" fillId="0" borderId="8" xfId="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8</xdr:col>
      <xdr:colOff>657224</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2388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619125</xdr:colOff>
      <xdr:row>1</xdr:row>
      <xdr:rowOff>85725</xdr:rowOff>
    </xdr:from>
    <xdr:to>
      <xdr:col>16</xdr:col>
      <xdr:colOff>723900</xdr:colOff>
      <xdr:row>2</xdr:row>
      <xdr:rowOff>142875</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86600" y="276225"/>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9</xdr:col>
      <xdr:colOff>114300</xdr:colOff>
      <xdr:row>0</xdr:row>
      <xdr:rowOff>0</xdr:rowOff>
    </xdr:from>
    <xdr:to>
      <xdr:col>21</xdr:col>
      <xdr:colOff>419100</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696200"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topLeftCell="A9" zoomScaleNormal="100" workbookViewId="0">
      <selection activeCell="D21" sqref="D21"/>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8" customWidth="1"/>
    <col min="9" max="9" width="16.7109375" style="2" customWidth="1"/>
    <col min="10" max="10" width="23.7109375" style="2" customWidth="1"/>
    <col min="11" max="11" width="23.7109375" style="8" customWidth="1"/>
    <col min="12" max="15" width="19.42578125" style="8" hidden="1" customWidth="1" outlineLevel="1"/>
    <col min="16" max="16" width="16.7109375" style="8" customWidth="1" collapsed="1"/>
    <col min="17" max="18" width="16.7109375" style="8" customWidth="1"/>
    <col min="19" max="19" width="9.140625" style="2" customWidth="1"/>
    <col min="20" max="16384" width="9.140625" style="2"/>
  </cols>
  <sheetData>
    <row r="1" spans="1:18" s="4" customFormat="1" x14ac:dyDescent="0.25">
      <c r="A1" s="3"/>
    </row>
    <row r="2" spans="1:18" s="4" customFormat="1" x14ac:dyDescent="0.25"/>
    <row r="3" spans="1:18" s="4" customFormat="1" x14ac:dyDescent="0.25"/>
    <row r="4" spans="1:18" ht="90" customHeight="1" thickBot="1" x14ac:dyDescent="0.3">
      <c r="A4" s="39" t="s">
        <v>21</v>
      </c>
      <c r="B4" s="40"/>
      <c r="C4" s="40"/>
      <c r="D4" s="40"/>
      <c r="E4" s="41" t="s">
        <v>25</v>
      </c>
      <c r="F4" s="40"/>
      <c r="G4" s="40"/>
      <c r="H4" s="40"/>
      <c r="I4" s="42"/>
      <c r="J4" s="15" t="s">
        <v>22</v>
      </c>
      <c r="K4" s="11" t="s">
        <v>23</v>
      </c>
      <c r="L4" s="32" t="s">
        <v>9</v>
      </c>
      <c r="M4" s="33"/>
      <c r="N4" s="33"/>
      <c r="O4" s="34"/>
      <c r="P4" s="18" t="s">
        <v>24</v>
      </c>
      <c r="Q4" s="19"/>
      <c r="R4" s="20"/>
    </row>
    <row r="5" spans="1:18" ht="45.75" thickTop="1" x14ac:dyDescent="0.25">
      <c r="A5" s="43" t="s">
        <v>0</v>
      </c>
      <c r="B5" s="43" t="s">
        <v>1</v>
      </c>
      <c r="C5" s="43" t="s">
        <v>2</v>
      </c>
      <c r="D5" s="43" t="s">
        <v>3</v>
      </c>
      <c r="E5" s="24" t="s">
        <v>4</v>
      </c>
      <c r="F5" s="24" t="s">
        <v>5</v>
      </c>
      <c r="G5" s="24" t="s">
        <v>26</v>
      </c>
      <c r="H5" s="24" t="s">
        <v>27</v>
      </c>
      <c r="I5" s="24" t="s">
        <v>7</v>
      </c>
      <c r="J5" s="27" t="s">
        <v>19</v>
      </c>
      <c r="K5" s="30" t="s">
        <v>20</v>
      </c>
      <c r="L5" s="13" t="s">
        <v>10</v>
      </c>
      <c r="M5" s="13" t="s">
        <v>11</v>
      </c>
      <c r="N5" s="13" t="s">
        <v>12</v>
      </c>
      <c r="O5" s="13" t="s">
        <v>16</v>
      </c>
      <c r="P5" s="21" t="s">
        <v>6</v>
      </c>
      <c r="Q5" s="21" t="s">
        <v>18</v>
      </c>
      <c r="R5" s="21" t="s">
        <v>8</v>
      </c>
    </row>
    <row r="6" spans="1:18" s="8" customFormat="1" ht="42.6" customHeight="1" x14ac:dyDescent="0.25">
      <c r="A6" s="44"/>
      <c r="B6" s="44"/>
      <c r="C6" s="44"/>
      <c r="D6" s="44"/>
      <c r="E6" s="25"/>
      <c r="F6" s="25"/>
      <c r="G6" s="45"/>
      <c r="H6" s="45"/>
      <c r="I6" s="25"/>
      <c r="J6" s="28"/>
      <c r="K6" s="31"/>
      <c r="L6" s="35" t="s">
        <v>13</v>
      </c>
      <c r="M6" s="36"/>
      <c r="N6" s="36"/>
      <c r="O6" s="36"/>
      <c r="P6" s="22"/>
      <c r="Q6" s="22"/>
      <c r="R6" s="22"/>
    </row>
    <row r="7" spans="1:18" s="8" customFormat="1" ht="60" x14ac:dyDescent="0.25">
      <c r="A7" s="44"/>
      <c r="B7" s="44"/>
      <c r="C7" s="44"/>
      <c r="D7" s="44"/>
      <c r="E7" s="25"/>
      <c r="F7" s="25"/>
      <c r="G7" s="45"/>
      <c r="H7" s="45"/>
      <c r="I7" s="25"/>
      <c r="J7" s="28"/>
      <c r="K7" s="31"/>
      <c r="L7" s="36" t="s">
        <v>14</v>
      </c>
      <c r="M7" s="36"/>
      <c r="N7" s="14" t="s">
        <v>17</v>
      </c>
      <c r="O7" s="14" t="s">
        <v>15</v>
      </c>
      <c r="P7" s="22"/>
      <c r="Q7" s="22"/>
      <c r="R7" s="22"/>
    </row>
    <row r="8" spans="1:18" s="8" customFormat="1" x14ac:dyDescent="0.25">
      <c r="A8" s="26"/>
      <c r="B8" s="26"/>
      <c r="C8" s="26"/>
      <c r="D8" s="26"/>
      <c r="E8" s="26"/>
      <c r="F8" s="26"/>
      <c r="G8" s="46"/>
      <c r="H8" s="46"/>
      <c r="I8" s="26"/>
      <c r="J8" s="29"/>
      <c r="K8" s="26"/>
      <c r="L8" s="37">
        <v>1.33</v>
      </c>
      <c r="M8" s="38"/>
      <c r="N8" s="12">
        <v>20</v>
      </c>
      <c r="O8" s="12">
        <v>3</v>
      </c>
      <c r="P8" s="23"/>
      <c r="Q8" s="23"/>
      <c r="R8" s="23"/>
    </row>
    <row r="9" spans="1:18" x14ac:dyDescent="0.25">
      <c r="A9" s="1">
        <v>1</v>
      </c>
      <c r="B9" s="17" t="s">
        <v>30</v>
      </c>
      <c r="C9" s="17" t="s">
        <v>31</v>
      </c>
      <c r="D9" s="17" t="s">
        <v>32</v>
      </c>
      <c r="E9" s="17">
        <v>1.259412408</v>
      </c>
      <c r="F9" s="17">
        <v>36.803920750000003</v>
      </c>
      <c r="G9" s="6" t="s">
        <v>28</v>
      </c>
      <c r="H9" s="6" t="s">
        <v>29</v>
      </c>
      <c r="I9" s="17">
        <v>2.07182887361208</v>
      </c>
      <c r="J9" s="17">
        <v>45.3947673611111</v>
      </c>
      <c r="K9" s="16">
        <v>7500</v>
      </c>
      <c r="L9" s="5">
        <f>IF(ISNUMBER($K9),SQRT($K9/$O$8)*$L$8,"")</f>
        <v>66.5</v>
      </c>
      <c r="M9" s="5">
        <f>IF(ISNUMBER($K9),SQRT($K9/$O$8)/$L$8,"")</f>
        <v>37.593984962406012</v>
      </c>
      <c r="N9" s="5">
        <f>IF(ISNUMBER($O9),$O9*($N$8/100),"")</f>
        <v>500</v>
      </c>
      <c r="O9" s="5">
        <f>IF(ISNUMBER($K9),$L9*$M9,"")</f>
        <v>2500</v>
      </c>
      <c r="P9" s="9">
        <f>IF(ISBLANK($I9),0,IF(ISBLANK($J9),0,IF($J9&gt;0,IF($J9&lt;=1000,2,0),0)))</f>
        <v>2</v>
      </c>
      <c r="Q9" s="10">
        <f>IF(ISBLANK($K9),0,2)</f>
        <v>2</v>
      </c>
      <c r="R9" s="10">
        <f>IF(OR(ISBLANK($E9),ISBLANK($F9)),0,$P9)</f>
        <v>2</v>
      </c>
    </row>
    <row r="10" spans="1:18" s="7" customFormat="1" x14ac:dyDescent="0.25">
      <c r="A10" s="1">
        <v>2</v>
      </c>
      <c r="B10" s="17" t="s">
        <v>33</v>
      </c>
      <c r="C10" s="17" t="s">
        <v>31</v>
      </c>
      <c r="D10" s="17" t="s">
        <v>32</v>
      </c>
      <c r="E10" s="17">
        <v>0.44000181999999999</v>
      </c>
      <c r="F10" s="17">
        <v>35.800895490000002</v>
      </c>
      <c r="G10" s="6" t="s">
        <v>28</v>
      </c>
      <c r="H10" s="6" t="s">
        <v>29</v>
      </c>
      <c r="I10" s="17">
        <v>8.9715532708544394</v>
      </c>
      <c r="J10" s="17">
        <v>42.637722222222202</v>
      </c>
      <c r="K10" s="16">
        <v>7500</v>
      </c>
      <c r="L10" s="5">
        <f>IF(ISNUMBER($K10),SQRT($K10/$O$8)*$L$8,"")</f>
        <v>66.5</v>
      </c>
      <c r="M10" s="5">
        <f>IF(ISNUMBER($K10),SQRT($K10/$O$8)/$L$8,"")</f>
        <v>37.593984962406012</v>
      </c>
      <c r="N10" s="5">
        <f>IF(ISNUMBER($O10),$O10*($N$8/100),"")</f>
        <v>500</v>
      </c>
      <c r="O10" s="5">
        <f>IF(ISNUMBER($K10),$L10*$M10,"")</f>
        <v>2500</v>
      </c>
      <c r="P10" s="9">
        <f>IF(ISBLANK($I10),0,IF(ISBLANK($J10),0,IF($J10&gt;0,IF($J10&lt;=1000,2,0),0)))</f>
        <v>2</v>
      </c>
      <c r="Q10" s="10">
        <f>IF(ISBLANK($K10),0,2)</f>
        <v>2</v>
      </c>
      <c r="R10" s="10">
        <f>IF(OR(ISBLANK($E10),ISBLANK($F10)),0,$P10)</f>
        <v>2</v>
      </c>
    </row>
    <row r="11" spans="1:18" x14ac:dyDescent="0.25">
      <c r="A11" s="1">
        <v>3</v>
      </c>
      <c r="B11" s="17" t="s">
        <v>34</v>
      </c>
      <c r="C11" s="17" t="s">
        <v>31</v>
      </c>
      <c r="D11" s="17" t="s">
        <v>32</v>
      </c>
      <c r="E11" s="17">
        <v>0.426389456</v>
      </c>
      <c r="F11" s="17">
        <v>35.805503850000001</v>
      </c>
      <c r="G11" s="6" t="s">
        <v>28</v>
      </c>
      <c r="H11" s="6" t="s">
        <v>29</v>
      </c>
      <c r="I11" s="17">
        <v>10.4125833525208</v>
      </c>
      <c r="J11" s="17">
        <v>38.277586805555501</v>
      </c>
      <c r="K11" s="16">
        <v>7500</v>
      </c>
      <c r="L11" s="5">
        <f t="shared" ref="L11:L18" si="0">IF(ISNUMBER($K11),SQRT($K11/$O$8)*$L$8,"")</f>
        <v>66.5</v>
      </c>
      <c r="M11" s="5">
        <f t="shared" ref="M11:M18" si="1">IF(ISNUMBER($K11),SQRT($K11/$O$8)/$L$8,"")</f>
        <v>37.593984962406012</v>
      </c>
      <c r="N11" s="5">
        <f t="shared" ref="N11:N18" si="2">IF(ISNUMBER($O11),$O11*($N$8/100),"")</f>
        <v>500</v>
      </c>
      <c r="O11" s="5">
        <f t="shared" ref="O11:O18" si="3">IF(ISNUMBER($K11),$L11*$M11,"")</f>
        <v>2500</v>
      </c>
      <c r="P11" s="9">
        <f t="shared" ref="P11:P18" si="4">IF(ISBLANK($I11),0,IF(ISBLANK($J11),0,IF($J11&gt;0,IF($J11&lt;=1000,2,0),0)))</f>
        <v>2</v>
      </c>
      <c r="Q11" s="10">
        <f t="shared" ref="Q11:Q18" si="5">IF(ISBLANK($K11),0,2)</f>
        <v>2</v>
      </c>
      <c r="R11" s="10">
        <f t="shared" ref="R11:R18" si="6">IF(OR(ISBLANK($E11),ISBLANK($F11)),0,$P11)</f>
        <v>2</v>
      </c>
    </row>
    <row r="12" spans="1:18" x14ac:dyDescent="0.25">
      <c r="A12" s="1">
        <v>4</v>
      </c>
      <c r="B12" s="17" t="s">
        <v>35</v>
      </c>
      <c r="C12" s="17" t="s">
        <v>31</v>
      </c>
      <c r="D12" s="17" t="s">
        <v>32</v>
      </c>
      <c r="E12" s="17">
        <v>0.49374443000000001</v>
      </c>
      <c r="F12" s="17">
        <v>35.810771780000003</v>
      </c>
      <c r="G12" s="6" t="s">
        <v>28</v>
      </c>
      <c r="H12" s="6" t="s">
        <v>29</v>
      </c>
      <c r="I12" s="17">
        <v>7.5834148486132698</v>
      </c>
      <c r="J12" s="17">
        <v>44.432913194444403</v>
      </c>
      <c r="K12" s="16">
        <v>7500</v>
      </c>
      <c r="L12" s="5">
        <f t="shared" si="0"/>
        <v>66.5</v>
      </c>
      <c r="M12" s="5">
        <f t="shared" si="1"/>
        <v>37.593984962406012</v>
      </c>
      <c r="N12" s="5">
        <f t="shared" si="2"/>
        <v>500</v>
      </c>
      <c r="O12" s="5">
        <f t="shared" si="3"/>
        <v>2500</v>
      </c>
      <c r="P12" s="9">
        <f t="shared" si="4"/>
        <v>2</v>
      </c>
      <c r="Q12" s="10">
        <f t="shared" si="5"/>
        <v>2</v>
      </c>
      <c r="R12" s="10">
        <f t="shared" si="6"/>
        <v>2</v>
      </c>
    </row>
    <row r="13" spans="1:18" x14ac:dyDescent="0.25">
      <c r="A13" s="1">
        <v>5</v>
      </c>
      <c r="B13" s="17" t="s">
        <v>36</v>
      </c>
      <c r="C13" s="17" t="s">
        <v>31</v>
      </c>
      <c r="D13" s="17" t="s">
        <v>32</v>
      </c>
      <c r="E13" s="17">
        <v>0.49159640100000002</v>
      </c>
      <c r="F13" s="17">
        <v>35.746639250000001</v>
      </c>
      <c r="G13" s="6" t="s">
        <v>28</v>
      </c>
      <c r="H13" s="6" t="s">
        <v>29</v>
      </c>
      <c r="I13" s="17">
        <v>0.65177105711852301</v>
      </c>
      <c r="J13" s="17">
        <v>45.712127838343399</v>
      </c>
      <c r="K13" s="16">
        <v>7500</v>
      </c>
      <c r="L13" s="5">
        <f t="shared" si="0"/>
        <v>66.5</v>
      </c>
      <c r="M13" s="5">
        <f t="shared" si="1"/>
        <v>37.593984962406012</v>
      </c>
      <c r="N13" s="5">
        <f t="shared" si="2"/>
        <v>500</v>
      </c>
      <c r="O13" s="5">
        <f t="shared" si="3"/>
        <v>2500</v>
      </c>
      <c r="P13" s="9">
        <f t="shared" si="4"/>
        <v>2</v>
      </c>
      <c r="Q13" s="10">
        <f t="shared" si="5"/>
        <v>2</v>
      </c>
      <c r="R13" s="10">
        <f t="shared" si="6"/>
        <v>2</v>
      </c>
    </row>
    <row r="14" spans="1:18" x14ac:dyDescent="0.25">
      <c r="A14" s="1">
        <v>6</v>
      </c>
      <c r="B14" s="17" t="s">
        <v>37</v>
      </c>
      <c r="C14" s="17" t="s">
        <v>31</v>
      </c>
      <c r="D14" s="17" t="s">
        <v>32</v>
      </c>
      <c r="E14" s="17">
        <v>0.446596086</v>
      </c>
      <c r="F14" s="17">
        <v>35.79557037</v>
      </c>
      <c r="G14" s="6" t="s">
        <v>28</v>
      </c>
      <c r="H14" s="6" t="s">
        <v>29</v>
      </c>
      <c r="I14" s="17">
        <v>8.0383015153056796</v>
      </c>
      <c r="J14" s="17">
        <v>44.513067708333303</v>
      </c>
      <c r="K14" s="16">
        <v>7500</v>
      </c>
      <c r="L14" s="5">
        <f t="shared" si="0"/>
        <v>66.5</v>
      </c>
      <c r="M14" s="5">
        <f t="shared" si="1"/>
        <v>37.593984962406012</v>
      </c>
      <c r="N14" s="5">
        <f t="shared" si="2"/>
        <v>500</v>
      </c>
      <c r="O14" s="5">
        <f t="shared" si="3"/>
        <v>2500</v>
      </c>
      <c r="P14" s="9">
        <f t="shared" si="4"/>
        <v>2</v>
      </c>
      <c r="Q14" s="10">
        <f t="shared" si="5"/>
        <v>2</v>
      </c>
      <c r="R14" s="10">
        <f t="shared" si="6"/>
        <v>2</v>
      </c>
    </row>
    <row r="15" spans="1:18" x14ac:dyDescent="0.25">
      <c r="A15" s="1">
        <v>7</v>
      </c>
      <c r="B15" s="17" t="s">
        <v>38</v>
      </c>
      <c r="C15" s="17" t="s">
        <v>31</v>
      </c>
      <c r="D15" s="17" t="s">
        <v>32</v>
      </c>
      <c r="E15" s="17">
        <v>-0.28749260300000001</v>
      </c>
      <c r="F15" s="17">
        <v>36.06618881</v>
      </c>
      <c r="G15" s="6" t="s">
        <v>28</v>
      </c>
      <c r="H15" s="6" t="s">
        <v>29</v>
      </c>
      <c r="I15" s="17">
        <v>1.04145428174316</v>
      </c>
      <c r="J15" s="17">
        <v>101.096815277777</v>
      </c>
      <c r="K15" s="16">
        <v>7500</v>
      </c>
      <c r="L15" s="5">
        <f t="shared" si="0"/>
        <v>66.5</v>
      </c>
      <c r="M15" s="5">
        <f t="shared" si="1"/>
        <v>37.593984962406012</v>
      </c>
      <c r="N15" s="5">
        <f t="shared" si="2"/>
        <v>500</v>
      </c>
      <c r="O15" s="5">
        <f t="shared" si="3"/>
        <v>2500</v>
      </c>
      <c r="P15" s="9">
        <f t="shared" si="4"/>
        <v>2</v>
      </c>
      <c r="Q15" s="10">
        <f t="shared" si="5"/>
        <v>2</v>
      </c>
      <c r="R15" s="10">
        <f t="shared" si="6"/>
        <v>2</v>
      </c>
    </row>
    <row r="16" spans="1:18" x14ac:dyDescent="0.25">
      <c r="A16" s="1">
        <v>8</v>
      </c>
      <c r="B16" s="17" t="s">
        <v>39</v>
      </c>
      <c r="C16" s="17" t="s">
        <v>31</v>
      </c>
      <c r="D16" s="17" t="s">
        <v>32</v>
      </c>
      <c r="E16" s="17">
        <v>0.47812042999999999</v>
      </c>
      <c r="F16" s="17">
        <v>35.811126270000003</v>
      </c>
      <c r="G16" s="6" t="s">
        <v>28</v>
      </c>
      <c r="H16" s="6" t="s">
        <v>29</v>
      </c>
      <c r="I16" s="17">
        <v>7.8709365644337703</v>
      </c>
      <c r="J16" s="17">
        <v>45.074149305555501</v>
      </c>
      <c r="K16" s="16">
        <v>7500</v>
      </c>
      <c r="L16" s="5">
        <f t="shared" si="0"/>
        <v>66.5</v>
      </c>
      <c r="M16" s="5">
        <f t="shared" si="1"/>
        <v>37.593984962406012</v>
      </c>
      <c r="N16" s="5">
        <f t="shared" si="2"/>
        <v>500</v>
      </c>
      <c r="O16" s="5">
        <f t="shared" si="3"/>
        <v>2500</v>
      </c>
      <c r="P16" s="9">
        <f t="shared" si="4"/>
        <v>2</v>
      </c>
      <c r="Q16" s="10">
        <f t="shared" si="5"/>
        <v>2</v>
      </c>
      <c r="R16" s="10">
        <f t="shared" si="6"/>
        <v>2</v>
      </c>
    </row>
    <row r="17" spans="1:18" x14ac:dyDescent="0.25">
      <c r="A17" s="1">
        <v>9</v>
      </c>
      <c r="B17" s="17" t="s">
        <v>40</v>
      </c>
      <c r="C17" s="17" t="s">
        <v>31</v>
      </c>
      <c r="D17" s="17" t="s">
        <v>32</v>
      </c>
      <c r="E17" s="17">
        <v>0.471440315</v>
      </c>
      <c r="F17" s="17">
        <v>35.790977480000002</v>
      </c>
      <c r="G17" s="6" t="s">
        <v>28</v>
      </c>
      <c r="H17" s="6" t="s">
        <v>29</v>
      </c>
      <c r="I17" s="17">
        <v>6.0234938313280004</v>
      </c>
      <c r="J17" s="17">
        <v>45.234458333333301</v>
      </c>
      <c r="K17" s="16">
        <v>7500</v>
      </c>
      <c r="L17" s="5">
        <f t="shared" si="0"/>
        <v>66.5</v>
      </c>
      <c r="M17" s="5">
        <f t="shared" si="1"/>
        <v>37.593984962406012</v>
      </c>
      <c r="N17" s="5">
        <f t="shared" si="2"/>
        <v>500</v>
      </c>
      <c r="O17" s="5">
        <f t="shared" si="3"/>
        <v>2500</v>
      </c>
      <c r="P17" s="9">
        <f t="shared" si="4"/>
        <v>2</v>
      </c>
      <c r="Q17" s="10">
        <f t="shared" si="5"/>
        <v>2</v>
      </c>
      <c r="R17" s="10">
        <f t="shared" si="6"/>
        <v>2</v>
      </c>
    </row>
    <row r="18" spans="1:18" x14ac:dyDescent="0.25">
      <c r="A18" s="1">
        <v>10</v>
      </c>
      <c r="B18" s="17" t="s">
        <v>41</v>
      </c>
      <c r="C18" s="17" t="s">
        <v>31</v>
      </c>
      <c r="D18" s="17" t="s">
        <v>32</v>
      </c>
      <c r="E18" s="17">
        <v>0.479925245</v>
      </c>
      <c r="F18" s="17">
        <v>35.784393309999999</v>
      </c>
      <c r="G18" s="6" t="s">
        <v>28</v>
      </c>
      <c r="H18" s="6" t="s">
        <v>29</v>
      </c>
      <c r="I18" s="17">
        <v>4.9709875491698501</v>
      </c>
      <c r="J18" s="17">
        <v>45.429526745306902</v>
      </c>
      <c r="K18" s="16">
        <v>7500</v>
      </c>
      <c r="L18" s="5">
        <f t="shared" si="0"/>
        <v>66.5</v>
      </c>
      <c r="M18" s="5">
        <f t="shared" si="1"/>
        <v>37.593984962406012</v>
      </c>
      <c r="N18" s="5">
        <f t="shared" si="2"/>
        <v>500</v>
      </c>
      <c r="O18" s="5">
        <f t="shared" si="3"/>
        <v>2500</v>
      </c>
      <c r="P18" s="9">
        <f t="shared" si="4"/>
        <v>2</v>
      </c>
      <c r="Q18" s="10">
        <f t="shared" si="5"/>
        <v>2</v>
      </c>
      <c r="R18" s="10">
        <f t="shared" si="6"/>
        <v>2</v>
      </c>
    </row>
  </sheetData>
  <mergeCells count="21">
    <mergeCell ref="A4:D4"/>
    <mergeCell ref="E4:I4"/>
    <mergeCell ref="A5:A8"/>
    <mergeCell ref="B5:B8"/>
    <mergeCell ref="C5:C8"/>
    <mergeCell ref="D5:D8"/>
    <mergeCell ref="E5:E8"/>
    <mergeCell ref="G5:G8"/>
    <mergeCell ref="H5:H8"/>
    <mergeCell ref="P4:R4"/>
    <mergeCell ref="P5:P8"/>
    <mergeCell ref="R5:R8"/>
    <mergeCell ref="F5:F8"/>
    <mergeCell ref="I5:I8"/>
    <mergeCell ref="J5:J8"/>
    <mergeCell ref="K5:K8"/>
    <mergeCell ref="L4:O4"/>
    <mergeCell ref="L6:O6"/>
    <mergeCell ref="L7:M7"/>
    <mergeCell ref="L8:M8"/>
    <mergeCell ref="Q5:Q8"/>
  </mergeCells>
  <conditionalFormatting sqref="P9:Q9 P11:Q11 P13:Q13 P15:Q15 P17:Q17">
    <cfRule type="iconSet" priority="16">
      <iconSet showValue="0">
        <cfvo type="percent" val="0"/>
        <cfvo type="num" val="1"/>
        <cfvo type="num" val="2"/>
      </iconSet>
    </cfRule>
  </conditionalFormatting>
  <conditionalFormatting sqref="R9 R11 R13 R15 R17">
    <cfRule type="iconSet" priority="21">
      <iconSet showValue="0">
        <cfvo type="percent" val="0"/>
        <cfvo type="num" val="1"/>
        <cfvo type="num" val="2"/>
      </iconSet>
    </cfRule>
  </conditionalFormatting>
  <conditionalFormatting sqref="P10:Q10 P12:Q12 P14:Q14 P16:Q16 P18:Q18">
    <cfRule type="iconSet" priority="26">
      <iconSet showValue="0">
        <cfvo type="percent" val="0"/>
        <cfvo type="num" val="1"/>
        <cfvo type="num" val="2"/>
      </iconSet>
    </cfRule>
  </conditionalFormatting>
  <conditionalFormatting sqref="R10 R12 R14 R16 R18">
    <cfRule type="iconSet" priority="3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P4:R4" location="Template!A1" tooltip="This section is uded for demonstrating if it is all necessary information was intered for particular school (in the row) for future processing and caclulations" display="Data entering completeness" xr:uid="{00000000-0004-0000-0000-000007000000}"/>
    <hyperlink ref="P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R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4" location="Template!A1" tooltip="This section is used for calculation number of devices that will be used in school. You also can leave blanc this field. But it is possible only in case of filling Devices section " display="Users" xr:uid="{37F0B8A3-DCE8-430B-8916-4F08D8D37527}"/>
    <hyperlink ref="J4:J8" location="Template!A1" tooltip="This section is used for giving direct instructions about required bandwidth" display="Traffic                                    (this section is used for giving direct instructions about required bandwidth)" xr:uid="{A9C2B483-BAB1-4584-A202-C03E46C6AD5F}"/>
    <hyperlink ref="Q9" location="Template!A1" tooltip="The &quot;green&quot;  - all information was entered,  &quot;yellow&quot; - some assumptions made for the calculation, &quot;red&quot; - it is impossible to calculate, for example,  you entered a wrong data" display="Template!A1" xr:uid="{CF17A923-3B09-4D94-9DEF-6888F7F1B6E8}"/>
    <hyperlink ref="P10" location="Template!A1" tooltip="The &quot;green&quot;  - all information was entered,  &quot;yellow&quot; - some assumptions made for the calculation, &quot;red&quot; - it is impossible to calculate, for example,  you entered a wrong data" display="Template!A1" xr:uid="{B8B98C5E-1252-4944-921F-D8E06724BD12}"/>
    <hyperlink ref="R10" location="Template!A1" tooltip="The &quot;green&quot;  - all information was entered,  &quot;yellow&quot; - some assumptions made for the calculation, &quot;red&quot; - it is impossible to calculate, for example,  you entered a wrong data" display="Template!A1" xr:uid="{F76CE9DD-E03D-469D-BF2D-5AF2B9855003}"/>
    <hyperlink ref="Q10" location="Template!A1" tooltip="The &quot;green&quot;  - all information was entered,  &quot;yellow&quot; - some assumptions made for the calculation, &quot;red&quot; - it is impossible to calculate, for example,  you entered a wrong data" display="Template!A1" xr:uid="{94E72CB3-707A-480A-A49A-E8D17C04992B}"/>
    <hyperlink ref="P11" location="Template!A1" tooltip="The &quot;green&quot;  - all information was entered,  &quot;yellow&quot; - some assumptions made for the calculation, &quot;red&quot; - it is impossible to calculate, for example,  you entered a wrong data" display="Template!A1" xr:uid="{9F944529-AF6D-4B68-9EE6-39B736E0DDE4}"/>
    <hyperlink ref="P13" location="Template!A1" tooltip="The &quot;green&quot;  - all information was entered,  &quot;yellow&quot; - some assumptions made for the calculation, &quot;red&quot; - it is impossible to calculate, for example,  you entered a wrong data" display="Template!A1" xr:uid="{7AA3ABA5-DFAC-43DC-9ABA-0F00EFA2BD42}"/>
    <hyperlink ref="P15" location="Template!A1" tooltip="The &quot;green&quot;  - all information was entered,  &quot;yellow&quot; - some assumptions made for the calculation, &quot;red&quot; - it is impossible to calculate, for example,  you entered a wrong data" display="Template!A1" xr:uid="{E2BF9B5B-5829-4ACD-B554-62DA26AD75BB}"/>
    <hyperlink ref="P17" location="Template!A1" tooltip="The &quot;green&quot;  - all information was entered,  &quot;yellow&quot; - some assumptions made for the calculation, &quot;red&quot; - it is impossible to calculate, for example,  you entered a wrong data" display="Template!A1" xr:uid="{7069429A-7D5C-4A49-91BE-8DDD445D43F0}"/>
    <hyperlink ref="R11" location="Template!A1" tooltip="The &quot;green&quot;  - all information was entered,  &quot;yellow&quot; - some assumptions made for the calculation, &quot;red&quot; - it is impossible to calculate, for example,  you entered a wrong data" display="Template!A1" xr:uid="{9D3023C7-B66D-43A5-A718-4FF867E108D0}"/>
    <hyperlink ref="R13" location="Template!A1" tooltip="The &quot;green&quot;  - all information was entered,  &quot;yellow&quot; - some assumptions made for the calculation, &quot;red&quot; - it is impossible to calculate, for example,  you entered a wrong data" display="Template!A1" xr:uid="{1B817D6C-11F5-4D15-A41F-AF2A6D3167CC}"/>
    <hyperlink ref="R15" location="Template!A1" tooltip="The &quot;green&quot;  - all information was entered,  &quot;yellow&quot; - some assumptions made for the calculation, &quot;red&quot; - it is impossible to calculate, for example,  you entered a wrong data" display="Template!A1" xr:uid="{51749AA4-6774-47D0-BD11-00AA6DD66D35}"/>
    <hyperlink ref="R17" location="Template!A1" tooltip="The &quot;green&quot;  - all information was entered,  &quot;yellow&quot; - some assumptions made for the calculation, &quot;red&quot; - it is impossible to calculate, for example,  you entered a wrong data" display="Template!A1" xr:uid="{6769200B-00E4-4AC7-949E-E60BEC946E7F}"/>
    <hyperlink ref="Q11" location="Template!A1" tooltip="The &quot;green&quot;  - all information was entered,  &quot;yellow&quot; - some assumptions made for the calculation, &quot;red&quot; - it is impossible to calculate, for example,  you entered a wrong data" display="Template!A1" xr:uid="{9246B64A-A55F-48FE-AE82-578F33046587}"/>
    <hyperlink ref="Q13" location="Template!A1" tooltip="The &quot;green&quot;  - all information was entered,  &quot;yellow&quot; - some assumptions made for the calculation, &quot;red&quot; - it is impossible to calculate, for example,  you entered a wrong data" display="Template!A1" xr:uid="{64C0872F-5F1C-4E98-9D9D-B9C5CD3F2AA4}"/>
    <hyperlink ref="Q15" location="Template!A1" tooltip="The &quot;green&quot;  - all information was entered,  &quot;yellow&quot; - some assumptions made for the calculation, &quot;red&quot; - it is impossible to calculate, for example,  you entered a wrong data" display="Template!A1" xr:uid="{4268563A-B286-4F53-8068-A5F3662A39B4}"/>
    <hyperlink ref="Q17" location="Template!A1" tooltip="The &quot;green&quot;  - all information was entered,  &quot;yellow&quot; - some assumptions made for the calculation, &quot;red&quot; - it is impossible to calculate, for example,  you entered a wrong data" display="Template!A1" xr:uid="{2CA9C0B7-6BC0-4068-84B2-858342332F25}"/>
    <hyperlink ref="P12" location="Template!A1" tooltip="The &quot;green&quot;  - all information was entered,  &quot;yellow&quot; - some assumptions made for the calculation, &quot;red&quot; - it is impossible to calculate, for example,  you entered a wrong data" display="Template!A1" xr:uid="{C42BDA09-5CCF-40D3-8D54-9906CC751CC0}"/>
    <hyperlink ref="P14" location="Template!A1" tooltip="The &quot;green&quot;  - all information was entered,  &quot;yellow&quot; - some assumptions made for the calculation, &quot;red&quot; - it is impossible to calculate, for example,  you entered a wrong data" display="Template!A1" xr:uid="{AA81F5E7-7191-4C97-BDA3-B4A97183CE48}"/>
    <hyperlink ref="P16" location="Template!A1" tooltip="The &quot;green&quot;  - all information was entered,  &quot;yellow&quot; - some assumptions made for the calculation, &quot;red&quot; - it is impossible to calculate, for example,  you entered a wrong data" display="Template!A1" xr:uid="{71AAEEA2-1E2A-495E-B2E0-05047C330BEA}"/>
    <hyperlink ref="P18" location="Template!A1" tooltip="The &quot;green&quot;  - all information was entered,  &quot;yellow&quot; - some assumptions made for the calculation, &quot;red&quot; - it is impossible to calculate, for example,  you entered a wrong data" display="Template!A1" xr:uid="{940D415C-FCF6-410F-8008-8B39C94DEEC7}"/>
    <hyperlink ref="R12" location="Template!A1" tooltip="The &quot;green&quot;  - all information was entered,  &quot;yellow&quot; - some assumptions made for the calculation, &quot;red&quot; - it is impossible to calculate, for example,  you entered a wrong data" display="Template!A1" xr:uid="{B337D75C-CD43-4435-AD8E-732A819720DE}"/>
    <hyperlink ref="R14" location="Template!A1" tooltip="The &quot;green&quot;  - all information was entered,  &quot;yellow&quot; - some assumptions made for the calculation, &quot;red&quot; - it is impossible to calculate, for example,  you entered a wrong data" display="Template!A1" xr:uid="{ECA1EDD8-AAEF-4D1B-BC73-A0315F482E39}"/>
    <hyperlink ref="R16" location="Template!A1" tooltip="The &quot;green&quot;  - all information was entered,  &quot;yellow&quot; - some assumptions made for the calculation, &quot;red&quot; - it is impossible to calculate, for example,  you entered a wrong data" display="Template!A1" xr:uid="{4894083A-FDBA-464E-93C2-6BDC3CA0A903}"/>
    <hyperlink ref="R18" location="Template!A1" tooltip="The &quot;green&quot;  - all information was entered,  &quot;yellow&quot; - some assumptions made for the calculation, &quot;red&quot; - it is impossible to calculate, for example,  you entered a wrong data" display="Template!A1" xr:uid="{52C63AFE-0F3D-4A3A-B6D2-A71CA6B40D9A}"/>
    <hyperlink ref="Q12" location="Template!A1" tooltip="The &quot;green&quot;  - all information was entered,  &quot;yellow&quot; - some assumptions made for the calculation, &quot;red&quot; - it is impossible to calculate, for example,  you entered a wrong data" display="Template!A1" xr:uid="{6547CB38-4242-4A78-9010-D44A015E52A6}"/>
    <hyperlink ref="Q14" location="Template!A1" tooltip="The &quot;green&quot;  - all information was entered,  &quot;yellow&quot; - some assumptions made for the calculation, &quot;red&quot; - it is impossible to calculate, for example,  you entered a wrong data" display="Template!A1" xr:uid="{FC86BEDB-132F-4E02-BFA4-DB00FEA28B08}"/>
    <hyperlink ref="Q16" location="Template!A1" tooltip="The &quot;green&quot;  - all information was entered,  &quot;yellow&quot; - some assumptions made for the calculation, &quot;red&quot; - it is impossible to calculate, for example,  you entered a wrong data" display="Template!A1" xr:uid="{F7236661-9758-4471-B53B-2CD67D183AB8}"/>
    <hyperlink ref="Q18" location="Template!A1" tooltip="The &quot;green&quot;  - all information was entered,  &quot;yellow&quot; - some assumptions made for the calculation, &quot;red&quot; - it is impossible to calculate, for example,  you entered a wrong data" display="Template!A1" xr:uid="{399D7606-DDDF-4F2C-A346-3E47A3D666E9}"/>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D2E2470A-2116-4DE5-9B65-ED9A8C83A13E}"/>
    <hyperlink ref="G5:G8" location="Template!A1" tooltip="Leave this field blank if there is no cellular coverage" display="Template!A1" xr:uid="{AF9DEDCF-01BA-4D2C-BC45-2DB6741EDE24}"/>
    <hyperlink ref="H5:H8" location="Template!A1" tooltip="Leave this field blank if there is no electricity in school" display="Template!A1" xr:uid="{207D9590-5689-4ECA-9629-E44E757D96ED}"/>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2020-11-17T16:35:32Z</dcterms:modified>
</cp:coreProperties>
</file>