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
    </mc:Choice>
  </mc:AlternateContent>
  <xr:revisionPtr revIDLastSave="0" documentId="13_ncr:1_{B771E3F4-D3BC-465E-9810-358E7CAE02DC}" xr6:coauthVersionLast="45" xr6:coauthVersionMax="45" xr10:uidLastSave="{00000000-0000-0000-0000-000000000000}"/>
  <bookViews>
    <workbookView xWindow="-120" yWindow="-120" windowWidth="19440" windowHeight="1500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9" i="1" l="1"/>
  <c r="P9" i="1"/>
  <c r="P11" i="1" l="1"/>
  <c r="AI11" i="1" s="1"/>
  <c r="AK11" i="1" s="1"/>
  <c r="P12" i="1"/>
  <c r="AI12" i="1" s="1"/>
  <c r="AK12" i="1" s="1"/>
  <c r="P13" i="1"/>
  <c r="AI13" i="1" s="1"/>
  <c r="AK13" i="1" s="1"/>
  <c r="P14" i="1"/>
  <c r="AI14" i="1" s="1"/>
  <c r="AK14" i="1" s="1"/>
  <c r="P15" i="1"/>
  <c r="AI15" i="1" s="1"/>
  <c r="AK15" i="1" s="1"/>
  <c r="P16" i="1"/>
  <c r="AI16" i="1" s="1"/>
  <c r="AK16" i="1" s="1"/>
  <c r="P17" i="1"/>
  <c r="AI17" i="1" s="1"/>
  <c r="AK17" i="1" s="1"/>
  <c r="P18" i="1"/>
  <c r="AI18" i="1" s="1"/>
  <c r="AK18" i="1" s="1"/>
  <c r="P19" i="1"/>
  <c r="AI19" i="1" s="1"/>
  <c r="AK19" i="1" s="1"/>
  <c r="P20" i="1"/>
  <c r="AI20" i="1" s="1"/>
  <c r="AK20" i="1" s="1"/>
  <c r="P21" i="1"/>
  <c r="AI21" i="1" s="1"/>
  <c r="AK21" i="1" s="1"/>
  <c r="P22" i="1"/>
  <c r="AI22" i="1" s="1"/>
  <c r="AK22" i="1" s="1"/>
  <c r="P23" i="1"/>
  <c r="AI23" i="1" s="1"/>
  <c r="AK23" i="1" s="1"/>
  <c r="P24" i="1"/>
  <c r="AI24" i="1" s="1"/>
  <c r="AK24" i="1" s="1"/>
  <c r="P25" i="1"/>
  <c r="AI25" i="1" s="1"/>
  <c r="AK25" i="1" s="1"/>
  <c r="P26" i="1"/>
  <c r="AI26" i="1" s="1"/>
  <c r="AK26" i="1" s="1"/>
  <c r="P27" i="1"/>
  <c r="AI27" i="1" s="1"/>
  <c r="AK27" i="1" s="1"/>
  <c r="P28" i="1"/>
  <c r="AI28" i="1" s="1"/>
  <c r="AK28" i="1" s="1"/>
  <c r="P29" i="1"/>
  <c r="AI29" i="1" s="1"/>
  <c r="AK29" i="1" s="1"/>
  <c r="P30" i="1"/>
  <c r="AI30" i="1" s="1"/>
  <c r="AK30" i="1" s="1"/>
  <c r="P31" i="1"/>
  <c r="AI31" i="1" s="1"/>
  <c r="AK31" i="1" s="1"/>
  <c r="P32" i="1"/>
  <c r="AI32" i="1" s="1"/>
  <c r="AK32" i="1" s="1"/>
  <c r="P33" i="1"/>
  <c r="AI33" i="1" s="1"/>
  <c r="AK33" i="1" s="1"/>
  <c r="P34" i="1"/>
  <c r="AI34" i="1" s="1"/>
  <c r="AK34" i="1" s="1"/>
  <c r="P35" i="1"/>
  <c r="AI35" i="1" s="1"/>
  <c r="AK35" i="1" s="1"/>
  <c r="P36" i="1"/>
  <c r="AI36" i="1" s="1"/>
  <c r="AK36" i="1" s="1"/>
  <c r="P37" i="1"/>
  <c r="AI37" i="1" s="1"/>
  <c r="AK37" i="1" s="1"/>
  <c r="P38" i="1"/>
  <c r="AI38" i="1" s="1"/>
  <c r="AK38" i="1" s="1"/>
  <c r="P39" i="1"/>
  <c r="AI39" i="1" s="1"/>
  <c r="AK39" i="1" s="1"/>
  <c r="P40" i="1"/>
  <c r="AI40" i="1" s="1"/>
  <c r="AK40" i="1" s="1"/>
  <c r="P41" i="1"/>
  <c r="AI41" i="1" s="1"/>
  <c r="AK41" i="1" s="1"/>
  <c r="P42" i="1"/>
  <c r="AI42" i="1" s="1"/>
  <c r="AK42" i="1" s="1"/>
  <c r="P43" i="1"/>
  <c r="AI43" i="1" s="1"/>
  <c r="AK43" i="1" s="1"/>
  <c r="P44" i="1"/>
  <c r="AI44" i="1" s="1"/>
  <c r="AK44" i="1" s="1"/>
  <c r="P45" i="1"/>
  <c r="AI45" i="1" s="1"/>
  <c r="AK45" i="1" s="1"/>
  <c r="P46" i="1"/>
  <c r="AI46" i="1" s="1"/>
  <c r="AK46" i="1" s="1"/>
  <c r="P47" i="1"/>
  <c r="AI47" i="1" s="1"/>
  <c r="AK47" i="1" s="1"/>
  <c r="P48" i="1"/>
  <c r="AI48" i="1" s="1"/>
  <c r="AK48" i="1" s="1"/>
  <c r="P49" i="1"/>
  <c r="AI49" i="1" s="1"/>
  <c r="AK49" i="1" s="1"/>
  <c r="P50" i="1"/>
  <c r="AI50" i="1" s="1"/>
  <c r="AK50" i="1" s="1"/>
  <c r="P51" i="1"/>
  <c r="AI51" i="1" s="1"/>
  <c r="AK51" i="1" s="1"/>
  <c r="P52" i="1"/>
  <c r="AI52" i="1" s="1"/>
  <c r="AK52" i="1" s="1"/>
  <c r="P53" i="1"/>
  <c r="AI53" i="1" s="1"/>
  <c r="AK53" i="1" s="1"/>
  <c r="P54" i="1"/>
  <c r="AI54" i="1" s="1"/>
  <c r="AK54" i="1" s="1"/>
  <c r="P55" i="1"/>
  <c r="AI55" i="1" s="1"/>
  <c r="AK55" i="1" s="1"/>
  <c r="P56" i="1"/>
  <c r="AI56" i="1" s="1"/>
  <c r="AK56" i="1" s="1"/>
  <c r="P57" i="1"/>
  <c r="AI57" i="1" s="1"/>
  <c r="AK57" i="1" s="1"/>
  <c r="P58" i="1"/>
  <c r="AI58" i="1" s="1"/>
  <c r="AK58" i="1" s="1"/>
  <c r="P59" i="1"/>
  <c r="AI59" i="1" s="1"/>
  <c r="AK59" i="1" s="1"/>
  <c r="P60" i="1"/>
  <c r="AI60" i="1" s="1"/>
  <c r="AK60" i="1" s="1"/>
  <c r="P61" i="1"/>
  <c r="AI61" i="1" s="1"/>
  <c r="AK61" i="1" s="1"/>
  <c r="P62" i="1"/>
  <c r="AI62" i="1" s="1"/>
  <c r="AK62" i="1" s="1"/>
  <c r="P63" i="1"/>
  <c r="AI63" i="1" s="1"/>
  <c r="AK63" i="1" s="1"/>
  <c r="P64" i="1"/>
  <c r="AI64" i="1" s="1"/>
  <c r="AK64" i="1" s="1"/>
  <c r="P65" i="1"/>
  <c r="AI65" i="1" s="1"/>
  <c r="AK65" i="1" s="1"/>
  <c r="P66" i="1"/>
  <c r="AI66" i="1" s="1"/>
  <c r="AK66" i="1" s="1"/>
  <c r="P67" i="1"/>
  <c r="AI67" i="1" s="1"/>
  <c r="AK67" i="1" s="1"/>
  <c r="P68" i="1"/>
  <c r="AI68" i="1" s="1"/>
  <c r="AK68" i="1" s="1"/>
  <c r="P69" i="1"/>
  <c r="AI69" i="1" s="1"/>
  <c r="AK69" i="1" s="1"/>
  <c r="P70" i="1"/>
  <c r="AI70" i="1" s="1"/>
  <c r="AK70" i="1" s="1"/>
  <c r="P71" i="1"/>
  <c r="AI71" i="1" s="1"/>
  <c r="AK71" i="1" s="1"/>
  <c r="P72" i="1"/>
  <c r="AI72" i="1" s="1"/>
  <c r="AK72" i="1" s="1"/>
  <c r="P73" i="1"/>
  <c r="AI73" i="1" s="1"/>
  <c r="AK73" i="1" s="1"/>
  <c r="P74" i="1"/>
  <c r="AI74" i="1" s="1"/>
  <c r="AK74" i="1" s="1"/>
  <c r="P75" i="1"/>
  <c r="AI75" i="1" s="1"/>
  <c r="AK75" i="1" s="1"/>
  <c r="P76" i="1"/>
  <c r="AI76" i="1" s="1"/>
  <c r="AK76" i="1" s="1"/>
  <c r="P77" i="1"/>
  <c r="AI77" i="1" s="1"/>
  <c r="AK77" i="1" s="1"/>
  <c r="P78" i="1"/>
  <c r="AI78" i="1" s="1"/>
  <c r="AK78" i="1" s="1"/>
  <c r="P79" i="1"/>
  <c r="AI79" i="1" s="1"/>
  <c r="AK79" i="1" s="1"/>
  <c r="P80" i="1"/>
  <c r="AI80" i="1" s="1"/>
  <c r="AK80" i="1" s="1"/>
  <c r="P81" i="1"/>
  <c r="AI81" i="1" s="1"/>
  <c r="AK81" i="1" s="1"/>
  <c r="P82" i="1"/>
  <c r="AI82" i="1" s="1"/>
  <c r="AK82" i="1" s="1"/>
  <c r="P83" i="1"/>
  <c r="AI83" i="1" s="1"/>
  <c r="AK83" i="1" s="1"/>
  <c r="P84" i="1"/>
  <c r="AI84" i="1" s="1"/>
  <c r="AK84" i="1" s="1"/>
  <c r="P85" i="1"/>
  <c r="AI85" i="1" s="1"/>
  <c r="AK85" i="1" s="1"/>
  <c r="P86" i="1"/>
  <c r="AI86" i="1" s="1"/>
  <c r="AK86" i="1" s="1"/>
  <c r="P87" i="1"/>
  <c r="AI87" i="1" s="1"/>
  <c r="AK87" i="1" s="1"/>
  <c r="P88" i="1"/>
  <c r="AI88" i="1" s="1"/>
  <c r="AK88" i="1" s="1"/>
  <c r="P89" i="1"/>
  <c r="AI89" i="1" s="1"/>
  <c r="AK89" i="1" s="1"/>
  <c r="P90" i="1"/>
  <c r="AI90" i="1" s="1"/>
  <c r="AK90" i="1" s="1"/>
  <c r="P91" i="1"/>
  <c r="AI91" i="1" s="1"/>
  <c r="AK91" i="1" s="1"/>
  <c r="P92" i="1"/>
  <c r="AI92" i="1" s="1"/>
  <c r="AK92" i="1" s="1"/>
  <c r="P93" i="1"/>
  <c r="AI93" i="1" s="1"/>
  <c r="AK93" i="1" s="1"/>
  <c r="P94" i="1"/>
  <c r="AI94" i="1" s="1"/>
  <c r="AK94" i="1" s="1"/>
  <c r="P95" i="1"/>
  <c r="AI95" i="1" s="1"/>
  <c r="AK95" i="1" s="1"/>
  <c r="P96" i="1"/>
  <c r="AI96" i="1" s="1"/>
  <c r="AK96" i="1" s="1"/>
  <c r="P97" i="1"/>
  <c r="AI97" i="1" s="1"/>
  <c r="AK97" i="1" s="1"/>
  <c r="P98" i="1"/>
  <c r="AI98" i="1" s="1"/>
  <c r="AK98" i="1" s="1"/>
  <c r="P99" i="1"/>
  <c r="AI99" i="1" s="1"/>
  <c r="AK99" i="1" s="1"/>
  <c r="P100" i="1"/>
  <c r="AI100" i="1" s="1"/>
  <c r="AK100" i="1" s="1"/>
  <c r="P101" i="1"/>
  <c r="AI101" i="1" s="1"/>
  <c r="AK101" i="1" s="1"/>
  <c r="P102" i="1"/>
  <c r="AI102" i="1" s="1"/>
  <c r="AK102" i="1" s="1"/>
  <c r="P103" i="1"/>
  <c r="AI103" i="1" s="1"/>
  <c r="AK103" i="1" s="1"/>
  <c r="P104" i="1"/>
  <c r="AI104" i="1" s="1"/>
  <c r="AK104" i="1" s="1"/>
  <c r="P105" i="1"/>
  <c r="AI105" i="1" s="1"/>
  <c r="AK105" i="1" s="1"/>
  <c r="P106" i="1"/>
  <c r="AI106" i="1" s="1"/>
  <c r="AK106" i="1" s="1"/>
  <c r="P107" i="1"/>
  <c r="AI107" i="1" s="1"/>
  <c r="AK107" i="1" s="1"/>
  <c r="P108" i="1"/>
  <c r="AI108" i="1" s="1"/>
  <c r="AK108" i="1" s="1"/>
  <c r="P10" i="1"/>
  <c r="AI10" i="1" s="1"/>
  <c r="AK10" i="1" s="1"/>
  <c r="U11" i="1" l="1"/>
  <c r="AJ11" i="1" s="1"/>
  <c r="V11" i="1"/>
  <c r="W11" i="1"/>
  <c r="X11" i="1"/>
  <c r="Y11" i="1"/>
  <c r="Z11" i="1"/>
  <c r="AA11" i="1"/>
  <c r="AB11" i="1"/>
  <c r="AC11" i="1"/>
  <c r="AD11" i="1"/>
  <c r="AE11" i="1"/>
  <c r="AF11" i="1"/>
  <c r="U12" i="1"/>
  <c r="AJ12" i="1" s="1"/>
  <c r="V12" i="1"/>
  <c r="W12" i="1"/>
  <c r="X12" i="1"/>
  <c r="Y12" i="1"/>
  <c r="Z12" i="1"/>
  <c r="AA12" i="1"/>
  <c r="AB12" i="1"/>
  <c r="AC12" i="1"/>
  <c r="AD12" i="1"/>
  <c r="AE12" i="1"/>
  <c r="AF12" i="1"/>
  <c r="U13" i="1"/>
  <c r="AJ13" i="1" s="1"/>
  <c r="V13" i="1"/>
  <c r="W13" i="1"/>
  <c r="X13" i="1"/>
  <c r="Y13" i="1"/>
  <c r="Z13" i="1"/>
  <c r="AA13" i="1"/>
  <c r="AB13" i="1"/>
  <c r="AC13" i="1"/>
  <c r="AD13" i="1"/>
  <c r="AE13" i="1"/>
  <c r="AF13" i="1"/>
  <c r="U14" i="1"/>
  <c r="AJ14" i="1" s="1"/>
  <c r="V14" i="1"/>
  <c r="W14" i="1"/>
  <c r="X14" i="1"/>
  <c r="Y14" i="1"/>
  <c r="Z14" i="1"/>
  <c r="AA14" i="1"/>
  <c r="AB14" i="1"/>
  <c r="AC14" i="1"/>
  <c r="AD14" i="1"/>
  <c r="AE14" i="1"/>
  <c r="AF14" i="1"/>
  <c r="U15" i="1"/>
  <c r="AJ15" i="1" s="1"/>
  <c r="V15" i="1"/>
  <c r="W15" i="1"/>
  <c r="X15" i="1"/>
  <c r="Y15" i="1"/>
  <c r="Z15" i="1"/>
  <c r="AA15" i="1"/>
  <c r="AB15" i="1"/>
  <c r="AC15" i="1"/>
  <c r="AD15" i="1"/>
  <c r="AE15" i="1"/>
  <c r="AF15" i="1"/>
  <c r="U16" i="1"/>
  <c r="AJ16" i="1" s="1"/>
  <c r="V16" i="1"/>
  <c r="W16" i="1"/>
  <c r="X16" i="1"/>
  <c r="Y16" i="1"/>
  <c r="Z16" i="1"/>
  <c r="AA16" i="1"/>
  <c r="AB16" i="1"/>
  <c r="AC16" i="1"/>
  <c r="AD16" i="1"/>
  <c r="AE16" i="1"/>
  <c r="AF16" i="1"/>
  <c r="U17" i="1"/>
  <c r="AJ17" i="1" s="1"/>
  <c r="V17" i="1"/>
  <c r="W17" i="1"/>
  <c r="X17" i="1"/>
  <c r="Y17" i="1"/>
  <c r="Z17" i="1"/>
  <c r="AA17" i="1"/>
  <c r="AB17" i="1"/>
  <c r="AC17" i="1"/>
  <c r="AD17" i="1"/>
  <c r="AE17" i="1"/>
  <c r="AF17" i="1"/>
  <c r="U18" i="1"/>
  <c r="AJ18" i="1" s="1"/>
  <c r="V18" i="1"/>
  <c r="W18" i="1"/>
  <c r="X18" i="1"/>
  <c r="Y18" i="1"/>
  <c r="Z18" i="1"/>
  <c r="AA18" i="1"/>
  <c r="AB18" i="1"/>
  <c r="AC18" i="1"/>
  <c r="AD18" i="1"/>
  <c r="AE18" i="1"/>
  <c r="AF18" i="1"/>
  <c r="U19" i="1"/>
  <c r="AJ19" i="1" s="1"/>
  <c r="V19" i="1"/>
  <c r="W19" i="1"/>
  <c r="X19" i="1"/>
  <c r="Y19" i="1"/>
  <c r="Z19" i="1"/>
  <c r="AA19" i="1"/>
  <c r="AB19" i="1"/>
  <c r="AC19" i="1"/>
  <c r="AD19" i="1"/>
  <c r="AE19" i="1"/>
  <c r="AF19" i="1"/>
  <c r="U20" i="1"/>
  <c r="AJ20" i="1" s="1"/>
  <c r="V20" i="1"/>
  <c r="W20" i="1"/>
  <c r="X20" i="1"/>
  <c r="Y20" i="1"/>
  <c r="Z20" i="1"/>
  <c r="AA20" i="1"/>
  <c r="AB20" i="1"/>
  <c r="AC20" i="1"/>
  <c r="AD20" i="1"/>
  <c r="AE20" i="1"/>
  <c r="AF20" i="1"/>
  <c r="U21" i="1"/>
  <c r="AJ21" i="1" s="1"/>
  <c r="V21" i="1"/>
  <c r="W21" i="1"/>
  <c r="X21" i="1"/>
  <c r="Y21" i="1"/>
  <c r="Z21" i="1"/>
  <c r="AA21" i="1"/>
  <c r="AB21" i="1"/>
  <c r="AC21" i="1"/>
  <c r="AD21" i="1"/>
  <c r="AE21" i="1"/>
  <c r="AF21" i="1"/>
  <c r="U22" i="1"/>
  <c r="AJ22" i="1" s="1"/>
  <c r="V22" i="1"/>
  <c r="W22" i="1"/>
  <c r="X22" i="1"/>
  <c r="Y22" i="1"/>
  <c r="Z22" i="1"/>
  <c r="AA22" i="1"/>
  <c r="AB22" i="1"/>
  <c r="AC22" i="1"/>
  <c r="AD22" i="1"/>
  <c r="AE22" i="1"/>
  <c r="AF22" i="1"/>
  <c r="U23" i="1"/>
  <c r="AJ23" i="1" s="1"/>
  <c r="V23" i="1"/>
  <c r="W23" i="1"/>
  <c r="X23" i="1"/>
  <c r="Y23" i="1"/>
  <c r="Z23" i="1"/>
  <c r="AA23" i="1"/>
  <c r="AB23" i="1"/>
  <c r="AC23" i="1"/>
  <c r="AD23" i="1"/>
  <c r="AE23" i="1"/>
  <c r="AF23" i="1"/>
  <c r="U24" i="1"/>
  <c r="AJ24" i="1" s="1"/>
  <c r="V24" i="1"/>
  <c r="W24" i="1"/>
  <c r="X24" i="1"/>
  <c r="Y24" i="1"/>
  <c r="Z24" i="1"/>
  <c r="AA24" i="1"/>
  <c r="AB24" i="1"/>
  <c r="AC24" i="1"/>
  <c r="AD24" i="1"/>
  <c r="AE24" i="1"/>
  <c r="AF24" i="1"/>
  <c r="U25" i="1"/>
  <c r="AJ25" i="1" s="1"/>
  <c r="V25" i="1"/>
  <c r="W25" i="1"/>
  <c r="X25" i="1"/>
  <c r="Y25" i="1"/>
  <c r="Z25" i="1"/>
  <c r="AA25" i="1"/>
  <c r="AB25" i="1"/>
  <c r="AC25" i="1"/>
  <c r="AD25" i="1"/>
  <c r="AE25" i="1"/>
  <c r="AF25" i="1"/>
  <c r="U26" i="1"/>
  <c r="AJ26" i="1" s="1"/>
  <c r="V26" i="1"/>
  <c r="W26" i="1"/>
  <c r="X26" i="1"/>
  <c r="Y26" i="1"/>
  <c r="Z26" i="1"/>
  <c r="AA26" i="1"/>
  <c r="AB26" i="1"/>
  <c r="AC26" i="1"/>
  <c r="AD26" i="1"/>
  <c r="AE26" i="1"/>
  <c r="AF26" i="1"/>
  <c r="U27" i="1"/>
  <c r="AJ27" i="1" s="1"/>
  <c r="V27" i="1"/>
  <c r="W27" i="1"/>
  <c r="X27" i="1"/>
  <c r="Y27" i="1"/>
  <c r="Z27" i="1"/>
  <c r="AA27" i="1"/>
  <c r="AB27" i="1"/>
  <c r="AC27" i="1"/>
  <c r="AD27" i="1"/>
  <c r="AE27" i="1"/>
  <c r="AF27" i="1"/>
  <c r="U28" i="1"/>
  <c r="AJ28" i="1" s="1"/>
  <c r="V28" i="1"/>
  <c r="W28" i="1"/>
  <c r="X28" i="1"/>
  <c r="Y28" i="1"/>
  <c r="Z28" i="1"/>
  <c r="AA28" i="1"/>
  <c r="AB28" i="1"/>
  <c r="AC28" i="1"/>
  <c r="AD28" i="1"/>
  <c r="AE28" i="1"/>
  <c r="AF28" i="1"/>
  <c r="U29" i="1"/>
  <c r="AJ29" i="1" s="1"/>
  <c r="V29" i="1"/>
  <c r="W29" i="1"/>
  <c r="X29" i="1"/>
  <c r="Y29" i="1"/>
  <c r="Z29" i="1"/>
  <c r="AA29" i="1"/>
  <c r="AB29" i="1"/>
  <c r="AC29" i="1"/>
  <c r="AD29" i="1"/>
  <c r="AE29" i="1"/>
  <c r="AF29" i="1"/>
  <c r="U30" i="1"/>
  <c r="AJ30" i="1" s="1"/>
  <c r="V30" i="1"/>
  <c r="W30" i="1"/>
  <c r="X30" i="1"/>
  <c r="Y30" i="1"/>
  <c r="Z30" i="1"/>
  <c r="AA30" i="1"/>
  <c r="AB30" i="1"/>
  <c r="AC30" i="1"/>
  <c r="AD30" i="1"/>
  <c r="AE30" i="1"/>
  <c r="AF30" i="1"/>
  <c r="U31" i="1"/>
  <c r="AJ31" i="1" s="1"/>
  <c r="V31" i="1"/>
  <c r="W31" i="1"/>
  <c r="X31" i="1"/>
  <c r="Y31" i="1"/>
  <c r="Z31" i="1"/>
  <c r="AA31" i="1"/>
  <c r="AB31" i="1"/>
  <c r="AC31" i="1"/>
  <c r="AD31" i="1"/>
  <c r="AE31" i="1"/>
  <c r="AF31" i="1"/>
  <c r="U32" i="1"/>
  <c r="AJ32" i="1" s="1"/>
  <c r="V32" i="1"/>
  <c r="W32" i="1"/>
  <c r="X32" i="1"/>
  <c r="Y32" i="1"/>
  <c r="Z32" i="1"/>
  <c r="AA32" i="1"/>
  <c r="AB32" i="1"/>
  <c r="AC32" i="1"/>
  <c r="AD32" i="1"/>
  <c r="AE32" i="1"/>
  <c r="AF32" i="1"/>
  <c r="U33" i="1"/>
  <c r="AJ33" i="1" s="1"/>
  <c r="V33" i="1"/>
  <c r="W33" i="1"/>
  <c r="X33" i="1"/>
  <c r="Y33" i="1"/>
  <c r="Z33" i="1"/>
  <c r="AA33" i="1"/>
  <c r="AB33" i="1"/>
  <c r="AC33" i="1"/>
  <c r="AD33" i="1"/>
  <c r="AE33" i="1"/>
  <c r="AF33" i="1"/>
  <c r="U34" i="1"/>
  <c r="AJ34" i="1" s="1"/>
  <c r="V34" i="1"/>
  <c r="W34" i="1"/>
  <c r="X34" i="1"/>
  <c r="Y34" i="1"/>
  <c r="Z34" i="1"/>
  <c r="AA34" i="1"/>
  <c r="AB34" i="1"/>
  <c r="AC34" i="1"/>
  <c r="AD34" i="1"/>
  <c r="AE34" i="1"/>
  <c r="AF34" i="1"/>
  <c r="AH34" i="1" s="1"/>
  <c r="U35" i="1"/>
  <c r="AJ35" i="1" s="1"/>
  <c r="V35" i="1"/>
  <c r="W35" i="1"/>
  <c r="X35" i="1"/>
  <c r="Y35" i="1"/>
  <c r="Z35" i="1"/>
  <c r="AA35" i="1"/>
  <c r="AB35" i="1"/>
  <c r="AC35" i="1"/>
  <c r="AD35" i="1"/>
  <c r="AE35" i="1"/>
  <c r="AF35" i="1"/>
  <c r="AH35" i="1" s="1"/>
  <c r="U36" i="1"/>
  <c r="AJ36" i="1" s="1"/>
  <c r="V36" i="1"/>
  <c r="W36" i="1"/>
  <c r="X36" i="1"/>
  <c r="Y36" i="1"/>
  <c r="Z36" i="1"/>
  <c r="AA36" i="1"/>
  <c r="AB36" i="1"/>
  <c r="AC36" i="1"/>
  <c r="AD36" i="1"/>
  <c r="AE36" i="1"/>
  <c r="AF36" i="1"/>
  <c r="U37" i="1"/>
  <c r="AJ37" i="1" s="1"/>
  <c r="V37" i="1"/>
  <c r="W37" i="1"/>
  <c r="X37" i="1"/>
  <c r="Y37" i="1"/>
  <c r="Z37" i="1"/>
  <c r="AA37" i="1"/>
  <c r="AB37" i="1"/>
  <c r="AC37" i="1"/>
  <c r="AD37" i="1"/>
  <c r="AE37" i="1"/>
  <c r="AF37" i="1"/>
  <c r="U38" i="1"/>
  <c r="AJ38" i="1" s="1"/>
  <c r="V38" i="1"/>
  <c r="W38" i="1"/>
  <c r="X38" i="1"/>
  <c r="Y38" i="1"/>
  <c r="Z38" i="1"/>
  <c r="AA38" i="1"/>
  <c r="AB38" i="1"/>
  <c r="AC38" i="1"/>
  <c r="AD38" i="1"/>
  <c r="AE38" i="1"/>
  <c r="AF38" i="1"/>
  <c r="AH38" i="1" s="1"/>
  <c r="U39" i="1"/>
  <c r="AJ39" i="1" s="1"/>
  <c r="V39" i="1"/>
  <c r="W39" i="1"/>
  <c r="X39" i="1"/>
  <c r="Y39" i="1"/>
  <c r="Z39" i="1"/>
  <c r="AA39" i="1"/>
  <c r="AB39" i="1"/>
  <c r="AC39" i="1"/>
  <c r="AD39" i="1"/>
  <c r="AE39" i="1"/>
  <c r="AF39" i="1"/>
  <c r="U40" i="1"/>
  <c r="AJ40" i="1" s="1"/>
  <c r="V40" i="1"/>
  <c r="W40" i="1"/>
  <c r="X40" i="1"/>
  <c r="Y40" i="1"/>
  <c r="Z40" i="1"/>
  <c r="AA40" i="1"/>
  <c r="AB40" i="1"/>
  <c r="AC40" i="1"/>
  <c r="AD40" i="1"/>
  <c r="AE40" i="1"/>
  <c r="AF40" i="1"/>
  <c r="U41" i="1"/>
  <c r="AJ41" i="1" s="1"/>
  <c r="V41" i="1"/>
  <c r="W41" i="1"/>
  <c r="X41" i="1"/>
  <c r="Y41" i="1"/>
  <c r="Z41" i="1"/>
  <c r="AA41" i="1"/>
  <c r="AB41" i="1"/>
  <c r="AC41" i="1"/>
  <c r="AD41" i="1"/>
  <c r="AE41" i="1"/>
  <c r="AF41" i="1"/>
  <c r="U42" i="1"/>
  <c r="AJ42" i="1" s="1"/>
  <c r="V42" i="1"/>
  <c r="W42" i="1"/>
  <c r="X42" i="1"/>
  <c r="Y42" i="1"/>
  <c r="Z42" i="1"/>
  <c r="AA42" i="1"/>
  <c r="AB42" i="1"/>
  <c r="AC42" i="1"/>
  <c r="AD42" i="1"/>
  <c r="AE42" i="1"/>
  <c r="AF42" i="1"/>
  <c r="U43" i="1"/>
  <c r="AJ43" i="1" s="1"/>
  <c r="V43" i="1"/>
  <c r="W43" i="1"/>
  <c r="X43" i="1"/>
  <c r="Y43" i="1"/>
  <c r="Z43" i="1"/>
  <c r="AA43" i="1"/>
  <c r="AB43" i="1"/>
  <c r="AC43" i="1"/>
  <c r="AD43" i="1"/>
  <c r="AE43" i="1"/>
  <c r="AF43" i="1"/>
  <c r="U44" i="1"/>
  <c r="AJ44" i="1" s="1"/>
  <c r="V44" i="1"/>
  <c r="W44" i="1"/>
  <c r="X44" i="1"/>
  <c r="Y44" i="1"/>
  <c r="Z44" i="1"/>
  <c r="AA44" i="1"/>
  <c r="AB44" i="1"/>
  <c r="AC44" i="1"/>
  <c r="AD44" i="1"/>
  <c r="AE44" i="1"/>
  <c r="AF44" i="1"/>
  <c r="U45" i="1"/>
  <c r="AJ45" i="1" s="1"/>
  <c r="V45" i="1"/>
  <c r="W45" i="1"/>
  <c r="X45" i="1"/>
  <c r="Y45" i="1"/>
  <c r="Z45" i="1"/>
  <c r="AA45" i="1"/>
  <c r="AB45" i="1"/>
  <c r="AC45" i="1"/>
  <c r="AD45" i="1"/>
  <c r="AE45" i="1"/>
  <c r="AF45" i="1"/>
  <c r="U46" i="1"/>
  <c r="AJ46" i="1" s="1"/>
  <c r="V46" i="1"/>
  <c r="W46" i="1"/>
  <c r="X46" i="1"/>
  <c r="Y46" i="1"/>
  <c r="Z46" i="1"/>
  <c r="AA46" i="1"/>
  <c r="AB46" i="1"/>
  <c r="AC46" i="1"/>
  <c r="AD46" i="1"/>
  <c r="AE46" i="1"/>
  <c r="AF46" i="1"/>
  <c r="U47" i="1"/>
  <c r="AJ47" i="1" s="1"/>
  <c r="V47" i="1"/>
  <c r="W47" i="1"/>
  <c r="X47" i="1"/>
  <c r="Y47" i="1"/>
  <c r="Z47" i="1"/>
  <c r="AA47" i="1"/>
  <c r="AB47" i="1"/>
  <c r="AC47" i="1"/>
  <c r="AD47" i="1"/>
  <c r="AE47" i="1"/>
  <c r="AF47" i="1"/>
  <c r="U48" i="1"/>
  <c r="AJ48" i="1" s="1"/>
  <c r="V48" i="1"/>
  <c r="W48" i="1"/>
  <c r="X48" i="1"/>
  <c r="Y48" i="1"/>
  <c r="Z48" i="1"/>
  <c r="AA48" i="1"/>
  <c r="AB48" i="1"/>
  <c r="AC48" i="1"/>
  <c r="AD48" i="1"/>
  <c r="AE48" i="1"/>
  <c r="AF48" i="1"/>
  <c r="U49" i="1"/>
  <c r="AJ49" i="1" s="1"/>
  <c r="V49" i="1"/>
  <c r="W49" i="1"/>
  <c r="X49" i="1"/>
  <c r="Y49" i="1"/>
  <c r="Z49" i="1"/>
  <c r="AA49" i="1"/>
  <c r="AB49" i="1"/>
  <c r="AC49" i="1"/>
  <c r="AD49" i="1"/>
  <c r="AE49" i="1"/>
  <c r="AF49" i="1"/>
  <c r="U50" i="1"/>
  <c r="AJ50" i="1" s="1"/>
  <c r="V50" i="1"/>
  <c r="W50" i="1"/>
  <c r="X50" i="1"/>
  <c r="Y50" i="1"/>
  <c r="Z50" i="1"/>
  <c r="AA50" i="1"/>
  <c r="AB50" i="1"/>
  <c r="AC50" i="1"/>
  <c r="AD50" i="1"/>
  <c r="AE50" i="1"/>
  <c r="AF50" i="1"/>
  <c r="U51" i="1"/>
  <c r="AJ51" i="1" s="1"/>
  <c r="V51" i="1"/>
  <c r="W51" i="1"/>
  <c r="X51" i="1"/>
  <c r="Y51" i="1"/>
  <c r="Z51" i="1"/>
  <c r="AA51" i="1"/>
  <c r="AB51" i="1"/>
  <c r="AC51" i="1"/>
  <c r="AD51" i="1"/>
  <c r="AE51" i="1"/>
  <c r="AF51" i="1"/>
  <c r="U52" i="1"/>
  <c r="AJ52" i="1" s="1"/>
  <c r="V52" i="1"/>
  <c r="W52" i="1"/>
  <c r="X52" i="1"/>
  <c r="Y52" i="1"/>
  <c r="Z52" i="1"/>
  <c r="AA52" i="1"/>
  <c r="AB52" i="1"/>
  <c r="AC52" i="1"/>
  <c r="AD52" i="1"/>
  <c r="AE52" i="1"/>
  <c r="AF52" i="1"/>
  <c r="U53" i="1"/>
  <c r="AJ53" i="1" s="1"/>
  <c r="V53" i="1"/>
  <c r="W53" i="1"/>
  <c r="X53" i="1"/>
  <c r="Y53" i="1"/>
  <c r="Z53" i="1"/>
  <c r="AA53" i="1"/>
  <c r="AB53" i="1"/>
  <c r="AC53" i="1"/>
  <c r="AD53" i="1"/>
  <c r="AE53" i="1"/>
  <c r="AF53" i="1"/>
  <c r="U54" i="1"/>
  <c r="AJ54" i="1" s="1"/>
  <c r="V54" i="1"/>
  <c r="W54" i="1"/>
  <c r="X54" i="1"/>
  <c r="Y54" i="1"/>
  <c r="Z54" i="1"/>
  <c r="AA54" i="1"/>
  <c r="AB54" i="1"/>
  <c r="AC54" i="1"/>
  <c r="AD54" i="1"/>
  <c r="AE54" i="1"/>
  <c r="AF54" i="1"/>
  <c r="U55" i="1"/>
  <c r="AJ55" i="1" s="1"/>
  <c r="V55" i="1"/>
  <c r="W55" i="1"/>
  <c r="X55" i="1"/>
  <c r="Y55" i="1"/>
  <c r="Z55" i="1"/>
  <c r="AA55" i="1"/>
  <c r="AB55" i="1"/>
  <c r="AC55" i="1"/>
  <c r="AD55" i="1"/>
  <c r="AE55" i="1"/>
  <c r="AF55" i="1"/>
  <c r="U56" i="1"/>
  <c r="AJ56" i="1" s="1"/>
  <c r="V56" i="1"/>
  <c r="W56" i="1"/>
  <c r="X56" i="1"/>
  <c r="Y56" i="1"/>
  <c r="Z56" i="1"/>
  <c r="AA56" i="1"/>
  <c r="AB56" i="1"/>
  <c r="AC56" i="1"/>
  <c r="AD56" i="1"/>
  <c r="AE56" i="1"/>
  <c r="AF56" i="1"/>
  <c r="U57" i="1"/>
  <c r="AJ57" i="1" s="1"/>
  <c r="V57" i="1"/>
  <c r="W57" i="1"/>
  <c r="X57" i="1"/>
  <c r="Y57" i="1"/>
  <c r="Z57" i="1"/>
  <c r="AA57" i="1"/>
  <c r="AB57" i="1"/>
  <c r="AC57" i="1"/>
  <c r="AD57" i="1"/>
  <c r="AE57" i="1"/>
  <c r="AF57" i="1"/>
  <c r="U58" i="1"/>
  <c r="AJ58" i="1" s="1"/>
  <c r="V58" i="1"/>
  <c r="W58" i="1"/>
  <c r="X58" i="1"/>
  <c r="Y58" i="1"/>
  <c r="Z58" i="1"/>
  <c r="AA58" i="1"/>
  <c r="AB58" i="1"/>
  <c r="AC58" i="1"/>
  <c r="AD58" i="1"/>
  <c r="AE58" i="1"/>
  <c r="AF58" i="1"/>
  <c r="U59" i="1"/>
  <c r="AJ59" i="1" s="1"/>
  <c r="V59" i="1"/>
  <c r="W59" i="1"/>
  <c r="X59" i="1"/>
  <c r="Y59" i="1"/>
  <c r="Z59" i="1"/>
  <c r="AA59" i="1"/>
  <c r="AB59" i="1"/>
  <c r="AC59" i="1"/>
  <c r="AD59" i="1"/>
  <c r="AE59" i="1"/>
  <c r="AF59" i="1"/>
  <c r="U60" i="1"/>
  <c r="AJ60" i="1" s="1"/>
  <c r="V60" i="1"/>
  <c r="W60" i="1"/>
  <c r="X60" i="1"/>
  <c r="Y60" i="1"/>
  <c r="Z60" i="1"/>
  <c r="AA60" i="1"/>
  <c r="AB60" i="1"/>
  <c r="AC60" i="1"/>
  <c r="AD60" i="1"/>
  <c r="AE60" i="1"/>
  <c r="AF60" i="1"/>
  <c r="U61" i="1"/>
  <c r="AJ61" i="1" s="1"/>
  <c r="V61" i="1"/>
  <c r="W61" i="1"/>
  <c r="X61" i="1"/>
  <c r="Y61" i="1"/>
  <c r="Z61" i="1"/>
  <c r="AA61" i="1"/>
  <c r="AB61" i="1"/>
  <c r="AC61" i="1"/>
  <c r="AD61" i="1"/>
  <c r="AE61" i="1"/>
  <c r="AF61" i="1"/>
  <c r="U62" i="1"/>
  <c r="AJ62" i="1" s="1"/>
  <c r="V62" i="1"/>
  <c r="W62" i="1"/>
  <c r="X62" i="1"/>
  <c r="Y62" i="1"/>
  <c r="Z62" i="1"/>
  <c r="AA62" i="1"/>
  <c r="AB62" i="1"/>
  <c r="AC62" i="1"/>
  <c r="AD62" i="1"/>
  <c r="AE62" i="1"/>
  <c r="AF62" i="1"/>
  <c r="U63" i="1"/>
  <c r="AJ63" i="1" s="1"/>
  <c r="V63" i="1"/>
  <c r="W63" i="1"/>
  <c r="X63" i="1"/>
  <c r="Y63" i="1"/>
  <c r="Z63" i="1"/>
  <c r="AA63" i="1"/>
  <c r="AB63" i="1"/>
  <c r="AC63" i="1"/>
  <c r="AD63" i="1"/>
  <c r="AE63" i="1"/>
  <c r="AF63" i="1"/>
  <c r="U64" i="1"/>
  <c r="AJ64" i="1" s="1"/>
  <c r="V64" i="1"/>
  <c r="W64" i="1"/>
  <c r="X64" i="1"/>
  <c r="Y64" i="1"/>
  <c r="Z64" i="1"/>
  <c r="AA64" i="1"/>
  <c r="AB64" i="1"/>
  <c r="AC64" i="1"/>
  <c r="AD64" i="1"/>
  <c r="AE64" i="1"/>
  <c r="AF64" i="1"/>
  <c r="U65" i="1"/>
  <c r="AJ65" i="1" s="1"/>
  <c r="V65" i="1"/>
  <c r="W65" i="1"/>
  <c r="X65" i="1"/>
  <c r="Y65" i="1"/>
  <c r="Z65" i="1"/>
  <c r="AA65" i="1"/>
  <c r="AB65" i="1"/>
  <c r="AC65" i="1"/>
  <c r="AD65" i="1"/>
  <c r="AE65" i="1"/>
  <c r="AF65" i="1"/>
  <c r="U66" i="1"/>
  <c r="AJ66" i="1" s="1"/>
  <c r="V66" i="1"/>
  <c r="W66" i="1"/>
  <c r="X66" i="1"/>
  <c r="Y66" i="1"/>
  <c r="Z66" i="1"/>
  <c r="AA66" i="1"/>
  <c r="AB66" i="1"/>
  <c r="AC66" i="1"/>
  <c r="AD66" i="1"/>
  <c r="AE66" i="1"/>
  <c r="AF66" i="1"/>
  <c r="U67" i="1"/>
  <c r="AJ67" i="1" s="1"/>
  <c r="V67" i="1"/>
  <c r="W67" i="1"/>
  <c r="X67" i="1"/>
  <c r="Y67" i="1"/>
  <c r="Z67" i="1"/>
  <c r="AA67" i="1"/>
  <c r="AB67" i="1"/>
  <c r="AC67" i="1"/>
  <c r="AD67" i="1"/>
  <c r="AE67" i="1"/>
  <c r="AF67" i="1"/>
  <c r="U68" i="1"/>
  <c r="AJ68" i="1" s="1"/>
  <c r="V68" i="1"/>
  <c r="W68" i="1"/>
  <c r="X68" i="1"/>
  <c r="Y68" i="1"/>
  <c r="Z68" i="1"/>
  <c r="AA68" i="1"/>
  <c r="AB68" i="1"/>
  <c r="AC68" i="1"/>
  <c r="AD68" i="1"/>
  <c r="AE68" i="1"/>
  <c r="AF68" i="1"/>
  <c r="U69" i="1"/>
  <c r="AJ69" i="1" s="1"/>
  <c r="V69" i="1"/>
  <c r="W69" i="1"/>
  <c r="X69" i="1"/>
  <c r="Y69" i="1"/>
  <c r="Z69" i="1"/>
  <c r="AA69" i="1"/>
  <c r="AB69" i="1"/>
  <c r="AC69" i="1"/>
  <c r="AD69" i="1"/>
  <c r="AE69" i="1"/>
  <c r="AF69" i="1"/>
  <c r="U70" i="1"/>
  <c r="AJ70" i="1" s="1"/>
  <c r="V70" i="1"/>
  <c r="W70" i="1"/>
  <c r="X70" i="1"/>
  <c r="Y70" i="1"/>
  <c r="Z70" i="1"/>
  <c r="AA70" i="1"/>
  <c r="AB70" i="1"/>
  <c r="AC70" i="1"/>
  <c r="AD70" i="1"/>
  <c r="AE70" i="1"/>
  <c r="AF70" i="1"/>
  <c r="U71" i="1"/>
  <c r="AJ71" i="1" s="1"/>
  <c r="V71" i="1"/>
  <c r="W71" i="1"/>
  <c r="X71" i="1"/>
  <c r="Y71" i="1"/>
  <c r="Z71" i="1"/>
  <c r="AA71" i="1"/>
  <c r="AB71" i="1"/>
  <c r="AC71" i="1"/>
  <c r="AD71" i="1"/>
  <c r="AE71" i="1"/>
  <c r="AF71" i="1"/>
  <c r="U72" i="1"/>
  <c r="AJ72" i="1" s="1"/>
  <c r="V72" i="1"/>
  <c r="W72" i="1"/>
  <c r="X72" i="1"/>
  <c r="Y72" i="1"/>
  <c r="Z72" i="1"/>
  <c r="AA72" i="1"/>
  <c r="AB72" i="1"/>
  <c r="AC72" i="1"/>
  <c r="AD72" i="1"/>
  <c r="AE72" i="1"/>
  <c r="AF72" i="1"/>
  <c r="U73" i="1"/>
  <c r="AJ73" i="1" s="1"/>
  <c r="V73" i="1"/>
  <c r="W73" i="1"/>
  <c r="X73" i="1"/>
  <c r="Y73" i="1"/>
  <c r="Z73" i="1"/>
  <c r="AA73" i="1"/>
  <c r="AB73" i="1"/>
  <c r="AC73" i="1"/>
  <c r="AD73" i="1"/>
  <c r="AE73" i="1"/>
  <c r="AF73" i="1"/>
  <c r="U74" i="1"/>
  <c r="AJ74" i="1" s="1"/>
  <c r="V74" i="1"/>
  <c r="W74" i="1"/>
  <c r="X74" i="1"/>
  <c r="Y74" i="1"/>
  <c r="Z74" i="1"/>
  <c r="AA74" i="1"/>
  <c r="AB74" i="1"/>
  <c r="AC74" i="1"/>
  <c r="AD74" i="1"/>
  <c r="AE74" i="1"/>
  <c r="AF74" i="1"/>
  <c r="U75" i="1"/>
  <c r="AJ75" i="1" s="1"/>
  <c r="V75" i="1"/>
  <c r="W75" i="1"/>
  <c r="X75" i="1"/>
  <c r="Y75" i="1"/>
  <c r="Z75" i="1"/>
  <c r="AA75" i="1"/>
  <c r="AB75" i="1"/>
  <c r="AC75" i="1"/>
  <c r="AD75" i="1"/>
  <c r="AE75" i="1"/>
  <c r="AF75" i="1"/>
  <c r="U76" i="1"/>
  <c r="AJ76" i="1" s="1"/>
  <c r="V76" i="1"/>
  <c r="W76" i="1"/>
  <c r="X76" i="1"/>
  <c r="Y76" i="1"/>
  <c r="Z76" i="1"/>
  <c r="AA76" i="1"/>
  <c r="AB76" i="1"/>
  <c r="AC76" i="1"/>
  <c r="AD76" i="1"/>
  <c r="AE76" i="1"/>
  <c r="AF76" i="1"/>
  <c r="U77" i="1"/>
  <c r="AJ77" i="1" s="1"/>
  <c r="V77" i="1"/>
  <c r="W77" i="1"/>
  <c r="X77" i="1"/>
  <c r="Y77" i="1"/>
  <c r="Z77" i="1"/>
  <c r="AA77" i="1"/>
  <c r="AB77" i="1"/>
  <c r="AC77" i="1"/>
  <c r="AD77" i="1"/>
  <c r="AE77" i="1"/>
  <c r="AF77" i="1"/>
  <c r="U78" i="1"/>
  <c r="AJ78" i="1" s="1"/>
  <c r="V78" i="1"/>
  <c r="W78" i="1"/>
  <c r="X78" i="1"/>
  <c r="Y78" i="1"/>
  <c r="Z78" i="1"/>
  <c r="AA78" i="1"/>
  <c r="AB78" i="1"/>
  <c r="AC78" i="1"/>
  <c r="AD78" i="1"/>
  <c r="AE78" i="1"/>
  <c r="AF78" i="1"/>
  <c r="U79" i="1"/>
  <c r="AJ79" i="1" s="1"/>
  <c r="V79" i="1"/>
  <c r="W79" i="1"/>
  <c r="X79" i="1"/>
  <c r="Y79" i="1"/>
  <c r="Z79" i="1"/>
  <c r="AA79" i="1"/>
  <c r="AB79" i="1"/>
  <c r="AC79" i="1"/>
  <c r="AD79" i="1"/>
  <c r="AE79" i="1"/>
  <c r="AF79" i="1"/>
  <c r="U80" i="1"/>
  <c r="AJ80" i="1" s="1"/>
  <c r="V80" i="1"/>
  <c r="W80" i="1"/>
  <c r="X80" i="1"/>
  <c r="Y80" i="1"/>
  <c r="Z80" i="1"/>
  <c r="AA80" i="1"/>
  <c r="AB80" i="1"/>
  <c r="AC80" i="1"/>
  <c r="AD80" i="1"/>
  <c r="AE80" i="1"/>
  <c r="AF80" i="1"/>
  <c r="U81" i="1"/>
  <c r="AJ81" i="1" s="1"/>
  <c r="V81" i="1"/>
  <c r="W81" i="1"/>
  <c r="X81" i="1"/>
  <c r="Y81" i="1"/>
  <c r="Z81" i="1"/>
  <c r="AA81" i="1"/>
  <c r="AB81" i="1"/>
  <c r="AC81" i="1"/>
  <c r="AD81" i="1"/>
  <c r="AE81" i="1"/>
  <c r="AF81" i="1"/>
  <c r="U82" i="1"/>
  <c r="AJ82" i="1" s="1"/>
  <c r="V82" i="1"/>
  <c r="W82" i="1"/>
  <c r="X82" i="1"/>
  <c r="Y82" i="1"/>
  <c r="Z82" i="1"/>
  <c r="AA82" i="1"/>
  <c r="AB82" i="1"/>
  <c r="AC82" i="1"/>
  <c r="AD82" i="1"/>
  <c r="AE82" i="1"/>
  <c r="AF82" i="1"/>
  <c r="U83" i="1"/>
  <c r="AJ83" i="1" s="1"/>
  <c r="V83" i="1"/>
  <c r="W83" i="1"/>
  <c r="X83" i="1"/>
  <c r="Y83" i="1"/>
  <c r="Z83" i="1"/>
  <c r="AA83" i="1"/>
  <c r="AB83" i="1"/>
  <c r="AC83" i="1"/>
  <c r="AD83" i="1"/>
  <c r="AE83" i="1"/>
  <c r="AF83" i="1"/>
  <c r="U84" i="1"/>
  <c r="AJ84" i="1" s="1"/>
  <c r="V84" i="1"/>
  <c r="W84" i="1"/>
  <c r="X84" i="1"/>
  <c r="Y84" i="1"/>
  <c r="Z84" i="1"/>
  <c r="AA84" i="1"/>
  <c r="AB84" i="1"/>
  <c r="AC84" i="1"/>
  <c r="AD84" i="1"/>
  <c r="AE84" i="1"/>
  <c r="AF84" i="1"/>
  <c r="U85" i="1"/>
  <c r="AJ85" i="1" s="1"/>
  <c r="V85" i="1"/>
  <c r="W85" i="1"/>
  <c r="X85" i="1"/>
  <c r="Y85" i="1"/>
  <c r="Z85" i="1"/>
  <c r="AA85" i="1"/>
  <c r="AB85" i="1"/>
  <c r="AC85" i="1"/>
  <c r="AD85" i="1"/>
  <c r="AE85" i="1"/>
  <c r="AF85" i="1"/>
  <c r="U86" i="1"/>
  <c r="AJ86" i="1" s="1"/>
  <c r="V86" i="1"/>
  <c r="W86" i="1"/>
  <c r="X86" i="1"/>
  <c r="Y86" i="1"/>
  <c r="Z86" i="1"/>
  <c r="AA86" i="1"/>
  <c r="AB86" i="1"/>
  <c r="AC86" i="1"/>
  <c r="AD86" i="1"/>
  <c r="AE86" i="1"/>
  <c r="AF86" i="1"/>
  <c r="U87" i="1"/>
  <c r="AJ87" i="1" s="1"/>
  <c r="V87" i="1"/>
  <c r="W87" i="1"/>
  <c r="X87" i="1"/>
  <c r="Y87" i="1"/>
  <c r="Z87" i="1"/>
  <c r="AA87" i="1"/>
  <c r="AB87" i="1"/>
  <c r="AC87" i="1"/>
  <c r="AD87" i="1"/>
  <c r="AE87" i="1"/>
  <c r="AF87" i="1"/>
  <c r="U88" i="1"/>
  <c r="AJ88" i="1" s="1"/>
  <c r="V88" i="1"/>
  <c r="W88" i="1"/>
  <c r="X88" i="1"/>
  <c r="Y88" i="1"/>
  <c r="Z88" i="1"/>
  <c r="AA88" i="1"/>
  <c r="AB88" i="1"/>
  <c r="AC88" i="1"/>
  <c r="AD88" i="1"/>
  <c r="AE88" i="1"/>
  <c r="AF88" i="1"/>
  <c r="U89" i="1"/>
  <c r="AJ89" i="1" s="1"/>
  <c r="V89" i="1"/>
  <c r="W89" i="1"/>
  <c r="X89" i="1"/>
  <c r="Y89" i="1"/>
  <c r="Z89" i="1"/>
  <c r="AA89" i="1"/>
  <c r="AB89" i="1"/>
  <c r="AC89" i="1"/>
  <c r="AD89" i="1"/>
  <c r="AE89" i="1"/>
  <c r="AF89" i="1"/>
  <c r="U90" i="1"/>
  <c r="AJ90" i="1" s="1"/>
  <c r="V90" i="1"/>
  <c r="W90" i="1"/>
  <c r="X90" i="1"/>
  <c r="Y90" i="1"/>
  <c r="Z90" i="1"/>
  <c r="AA90" i="1"/>
  <c r="AB90" i="1"/>
  <c r="AC90" i="1"/>
  <c r="AD90" i="1"/>
  <c r="AE90" i="1"/>
  <c r="AF90" i="1"/>
  <c r="U91" i="1"/>
  <c r="AJ91" i="1" s="1"/>
  <c r="V91" i="1"/>
  <c r="W91" i="1"/>
  <c r="X91" i="1"/>
  <c r="Y91" i="1"/>
  <c r="Z91" i="1"/>
  <c r="AA91" i="1"/>
  <c r="AB91" i="1"/>
  <c r="AC91" i="1"/>
  <c r="AD91" i="1"/>
  <c r="AE91" i="1"/>
  <c r="AF91" i="1"/>
  <c r="U92" i="1"/>
  <c r="AJ92" i="1" s="1"/>
  <c r="V92" i="1"/>
  <c r="W92" i="1"/>
  <c r="X92" i="1"/>
  <c r="Y92" i="1"/>
  <c r="Z92" i="1"/>
  <c r="AA92" i="1"/>
  <c r="AB92" i="1"/>
  <c r="AC92" i="1"/>
  <c r="AD92" i="1"/>
  <c r="AE92" i="1"/>
  <c r="AF92" i="1"/>
  <c r="U93" i="1"/>
  <c r="AJ93" i="1" s="1"/>
  <c r="V93" i="1"/>
  <c r="W93" i="1"/>
  <c r="X93" i="1"/>
  <c r="Y93" i="1"/>
  <c r="Z93" i="1"/>
  <c r="AA93" i="1"/>
  <c r="AB93" i="1"/>
  <c r="AC93" i="1"/>
  <c r="AD93" i="1"/>
  <c r="AE93" i="1"/>
  <c r="AF93" i="1"/>
  <c r="U94" i="1"/>
  <c r="AJ94" i="1" s="1"/>
  <c r="V94" i="1"/>
  <c r="W94" i="1"/>
  <c r="X94" i="1"/>
  <c r="Y94" i="1"/>
  <c r="Z94" i="1"/>
  <c r="AA94" i="1"/>
  <c r="AB94" i="1"/>
  <c r="AC94" i="1"/>
  <c r="AD94" i="1"/>
  <c r="AE94" i="1"/>
  <c r="AF94" i="1"/>
  <c r="U95" i="1"/>
  <c r="AJ95" i="1" s="1"/>
  <c r="V95" i="1"/>
  <c r="W95" i="1"/>
  <c r="X95" i="1"/>
  <c r="Y95" i="1"/>
  <c r="Z95" i="1"/>
  <c r="AA95" i="1"/>
  <c r="AB95" i="1"/>
  <c r="AC95" i="1"/>
  <c r="AD95" i="1"/>
  <c r="AE95" i="1"/>
  <c r="AF95" i="1"/>
  <c r="U96" i="1"/>
  <c r="AJ96" i="1" s="1"/>
  <c r="V96" i="1"/>
  <c r="W96" i="1"/>
  <c r="X96" i="1"/>
  <c r="Y96" i="1"/>
  <c r="Z96" i="1"/>
  <c r="AA96" i="1"/>
  <c r="AB96" i="1"/>
  <c r="AC96" i="1"/>
  <c r="AD96" i="1"/>
  <c r="AE96" i="1"/>
  <c r="AF96" i="1"/>
  <c r="U97" i="1"/>
  <c r="AJ97" i="1" s="1"/>
  <c r="V97" i="1"/>
  <c r="W97" i="1"/>
  <c r="X97" i="1"/>
  <c r="Y97" i="1"/>
  <c r="Z97" i="1"/>
  <c r="AA97" i="1"/>
  <c r="AB97" i="1"/>
  <c r="AC97" i="1"/>
  <c r="AD97" i="1"/>
  <c r="AE97" i="1"/>
  <c r="AF97" i="1"/>
  <c r="U98" i="1"/>
  <c r="AJ98" i="1" s="1"/>
  <c r="V98" i="1"/>
  <c r="W98" i="1"/>
  <c r="X98" i="1"/>
  <c r="Y98" i="1"/>
  <c r="Z98" i="1"/>
  <c r="AA98" i="1"/>
  <c r="AB98" i="1"/>
  <c r="AC98" i="1"/>
  <c r="AD98" i="1"/>
  <c r="AE98" i="1"/>
  <c r="AF98" i="1"/>
  <c r="U99" i="1"/>
  <c r="AJ99" i="1" s="1"/>
  <c r="V99" i="1"/>
  <c r="W99" i="1"/>
  <c r="X99" i="1"/>
  <c r="Y99" i="1"/>
  <c r="Z99" i="1"/>
  <c r="AA99" i="1"/>
  <c r="AB99" i="1"/>
  <c r="AC99" i="1"/>
  <c r="AD99" i="1"/>
  <c r="AE99" i="1"/>
  <c r="AF99" i="1"/>
  <c r="U100" i="1"/>
  <c r="AJ100" i="1" s="1"/>
  <c r="V100" i="1"/>
  <c r="W100" i="1"/>
  <c r="X100" i="1"/>
  <c r="Y100" i="1"/>
  <c r="Z100" i="1"/>
  <c r="AA100" i="1"/>
  <c r="AB100" i="1"/>
  <c r="AC100" i="1"/>
  <c r="AD100" i="1"/>
  <c r="AE100" i="1"/>
  <c r="AF100" i="1"/>
  <c r="U101" i="1"/>
  <c r="AJ101" i="1" s="1"/>
  <c r="V101" i="1"/>
  <c r="W101" i="1"/>
  <c r="X101" i="1"/>
  <c r="Y101" i="1"/>
  <c r="Z101" i="1"/>
  <c r="AA101" i="1"/>
  <c r="AB101" i="1"/>
  <c r="AC101" i="1"/>
  <c r="AD101" i="1"/>
  <c r="AE101" i="1"/>
  <c r="AF101" i="1"/>
  <c r="U102" i="1"/>
  <c r="AJ102" i="1" s="1"/>
  <c r="V102" i="1"/>
  <c r="W102" i="1"/>
  <c r="X102" i="1"/>
  <c r="Y102" i="1"/>
  <c r="Z102" i="1"/>
  <c r="AA102" i="1"/>
  <c r="AB102" i="1"/>
  <c r="AC102" i="1"/>
  <c r="AD102" i="1"/>
  <c r="AE102" i="1"/>
  <c r="AF102" i="1"/>
  <c r="U103" i="1"/>
  <c r="AJ103" i="1" s="1"/>
  <c r="V103" i="1"/>
  <c r="W103" i="1"/>
  <c r="X103" i="1"/>
  <c r="Y103" i="1"/>
  <c r="Z103" i="1"/>
  <c r="AA103" i="1"/>
  <c r="AB103" i="1"/>
  <c r="AC103" i="1"/>
  <c r="AD103" i="1"/>
  <c r="AE103" i="1"/>
  <c r="AF103" i="1"/>
  <c r="U104" i="1"/>
  <c r="AJ104" i="1" s="1"/>
  <c r="V104" i="1"/>
  <c r="W104" i="1"/>
  <c r="X104" i="1"/>
  <c r="Y104" i="1"/>
  <c r="Z104" i="1"/>
  <c r="AA104" i="1"/>
  <c r="AB104" i="1"/>
  <c r="AC104" i="1"/>
  <c r="AD104" i="1"/>
  <c r="AE104" i="1"/>
  <c r="AF104" i="1"/>
  <c r="U105" i="1"/>
  <c r="AJ105" i="1" s="1"/>
  <c r="V105" i="1"/>
  <c r="W105" i="1"/>
  <c r="X105" i="1"/>
  <c r="Y105" i="1"/>
  <c r="Z105" i="1"/>
  <c r="AA105" i="1"/>
  <c r="AB105" i="1"/>
  <c r="AC105" i="1"/>
  <c r="AD105" i="1"/>
  <c r="AE105" i="1"/>
  <c r="AF105" i="1"/>
  <c r="U106" i="1"/>
  <c r="AJ106" i="1" s="1"/>
  <c r="V106" i="1"/>
  <c r="W106" i="1"/>
  <c r="X106" i="1"/>
  <c r="Y106" i="1"/>
  <c r="Z106" i="1"/>
  <c r="AA106" i="1"/>
  <c r="AB106" i="1"/>
  <c r="AC106" i="1"/>
  <c r="AD106" i="1"/>
  <c r="AE106" i="1"/>
  <c r="AF106" i="1"/>
  <c r="U107" i="1"/>
  <c r="AJ107" i="1" s="1"/>
  <c r="V107" i="1"/>
  <c r="W107" i="1"/>
  <c r="X107" i="1"/>
  <c r="Y107" i="1"/>
  <c r="Z107" i="1"/>
  <c r="AA107" i="1"/>
  <c r="AB107" i="1"/>
  <c r="AC107" i="1"/>
  <c r="AD107" i="1"/>
  <c r="AE107" i="1"/>
  <c r="AF107" i="1"/>
  <c r="U108" i="1"/>
  <c r="AJ108" i="1" s="1"/>
  <c r="V108" i="1"/>
  <c r="W108" i="1"/>
  <c r="X108" i="1"/>
  <c r="Y108" i="1"/>
  <c r="Z108" i="1"/>
  <c r="AA108" i="1"/>
  <c r="AB108" i="1"/>
  <c r="AC108" i="1"/>
  <c r="AD108" i="1"/>
  <c r="AE108" i="1"/>
  <c r="AF108" i="1"/>
  <c r="AF10" i="1"/>
  <c r="AE10" i="1"/>
  <c r="AD10" i="1"/>
  <c r="AC10" i="1"/>
  <c r="AB10" i="1"/>
  <c r="AA10" i="1"/>
  <c r="Z10" i="1"/>
  <c r="Y10" i="1"/>
  <c r="X10" i="1"/>
  <c r="W10" i="1"/>
  <c r="V10" i="1"/>
  <c r="U10" i="1"/>
  <c r="AJ10" i="1" s="1"/>
  <c r="AJ9" i="1"/>
  <c r="AH22" i="1" l="1"/>
  <c r="AH90" i="1"/>
  <c r="AH54" i="1"/>
  <c r="AH104" i="1"/>
  <c r="AG98" i="1"/>
  <c r="AH84" i="1"/>
  <c r="AH74" i="1"/>
  <c r="AH18" i="1"/>
  <c r="AH50" i="1"/>
  <c r="AH66" i="1"/>
  <c r="AH21" i="1"/>
  <c r="AH103" i="1"/>
  <c r="AH102" i="1"/>
  <c r="AH49" i="1"/>
  <c r="AH46" i="1"/>
  <c r="AH42" i="1"/>
  <c r="AH40" i="1"/>
  <c r="AH15" i="1"/>
  <c r="AH14" i="1"/>
  <c r="AH11" i="1"/>
  <c r="AG107" i="1"/>
  <c r="AH108" i="1"/>
  <c r="AH107" i="1"/>
  <c r="AH106" i="1"/>
  <c r="AH105" i="1"/>
  <c r="AH82" i="1"/>
  <c r="AH80" i="1"/>
  <c r="AH78" i="1"/>
  <c r="AH76" i="1"/>
  <c r="AH71" i="1"/>
  <c r="AH67" i="1"/>
  <c r="AH37" i="1"/>
  <c r="AH36" i="1"/>
  <c r="AG108" i="1"/>
  <c r="AG106" i="1"/>
  <c r="AG105" i="1"/>
  <c r="AH101" i="1"/>
  <c r="AH100" i="1"/>
  <c r="AH99" i="1"/>
  <c r="AG77" i="1"/>
  <c r="AH72" i="1"/>
  <c r="AH70" i="1"/>
  <c r="AH68" i="1"/>
  <c r="AH51" i="1"/>
  <c r="AH19" i="1"/>
  <c r="AH10" i="1"/>
  <c r="AG97" i="1"/>
  <c r="AG96" i="1"/>
  <c r="AG93" i="1"/>
  <c r="AH88" i="1"/>
  <c r="AH86" i="1"/>
  <c r="AH83" i="1"/>
  <c r="AH75" i="1"/>
  <c r="AG63" i="1"/>
  <c r="AH53" i="1"/>
  <c r="AH52" i="1"/>
  <c r="AH47" i="1"/>
  <c r="AH39" i="1"/>
  <c r="AH17" i="1"/>
  <c r="AH91" i="1"/>
  <c r="AH63" i="1"/>
  <c r="AH55" i="1"/>
  <c r="AH31" i="1"/>
  <c r="AH23" i="1"/>
  <c r="AG104" i="1"/>
  <c r="AG103" i="1"/>
  <c r="AG102" i="1"/>
  <c r="AG101" i="1"/>
  <c r="AG100" i="1"/>
  <c r="AG99" i="1"/>
  <c r="AH94" i="1"/>
  <c r="AH92" i="1"/>
  <c r="AH87" i="1"/>
  <c r="AG67" i="1"/>
  <c r="AH65" i="1"/>
  <c r="AH62" i="1"/>
  <c r="AH58" i="1"/>
  <c r="AH56" i="1"/>
  <c r="AG35" i="1"/>
  <c r="AH33" i="1"/>
  <c r="AH30" i="1"/>
  <c r="AH26" i="1"/>
  <c r="AG10" i="1"/>
  <c r="AH95" i="1"/>
  <c r="AH79" i="1"/>
  <c r="AH59" i="1"/>
  <c r="AH43" i="1"/>
  <c r="AH27" i="1"/>
  <c r="AH13" i="1"/>
  <c r="AG85" i="1"/>
  <c r="AH45" i="1"/>
  <c r="AH97" i="1"/>
  <c r="AG89" i="1"/>
  <c r="AG81" i="1"/>
  <c r="AG73" i="1"/>
  <c r="AH64" i="1"/>
  <c r="AG59" i="1"/>
  <c r="AH57" i="1"/>
  <c r="AH48" i="1"/>
  <c r="AG43" i="1"/>
  <c r="AH41" i="1"/>
  <c r="AH32" i="1"/>
  <c r="AG27" i="1"/>
  <c r="AH25" i="1"/>
  <c r="AH16" i="1"/>
  <c r="AG11" i="1"/>
  <c r="AH98" i="1"/>
  <c r="AH96" i="1"/>
  <c r="AG51" i="1"/>
  <c r="AH24" i="1"/>
  <c r="AG19" i="1"/>
  <c r="AG91" i="1"/>
  <c r="AH89" i="1"/>
  <c r="AG83" i="1"/>
  <c r="AH81" i="1"/>
  <c r="AG75" i="1"/>
  <c r="AH73" i="1"/>
  <c r="AH61" i="1"/>
  <c r="AG47" i="1"/>
  <c r="AG31" i="1"/>
  <c r="AH29" i="1"/>
  <c r="AH20" i="1"/>
  <c r="AG15" i="1"/>
  <c r="AG95" i="1"/>
  <c r="AH93" i="1"/>
  <c r="AG87" i="1"/>
  <c r="AH85" i="1"/>
  <c r="AG79" i="1"/>
  <c r="AH77" i="1"/>
  <c r="AG71" i="1"/>
  <c r="AH69" i="1"/>
  <c r="AH60" i="1"/>
  <c r="AG55" i="1"/>
  <c r="AH44" i="1"/>
  <c r="AG39" i="1"/>
  <c r="AH28" i="1"/>
  <c r="AG23" i="1"/>
  <c r="AH12" i="1"/>
  <c r="AG69" i="1"/>
  <c r="AG65" i="1"/>
  <c r="AG61" i="1"/>
  <c r="AG57" i="1"/>
  <c r="AG53" i="1"/>
  <c r="AG49" i="1"/>
  <c r="AG45" i="1"/>
  <c r="AG41" i="1"/>
  <c r="AG37" i="1"/>
  <c r="AG33" i="1"/>
  <c r="AG29" i="1"/>
  <c r="AG25" i="1"/>
  <c r="AG21" i="1"/>
  <c r="AG17" i="1"/>
  <c r="AG13" i="1"/>
  <c r="AG94" i="1"/>
  <c r="AG90" i="1"/>
  <c r="AG86" i="1"/>
  <c r="AG82" i="1"/>
  <c r="AG78" i="1"/>
  <c r="AG74" i="1"/>
  <c r="AG70" i="1"/>
  <c r="AG66" i="1"/>
  <c r="AG62" i="1"/>
  <c r="AG58" i="1"/>
  <c r="AG54" i="1"/>
  <c r="AG50" i="1"/>
  <c r="AG46" i="1"/>
  <c r="AG42" i="1"/>
  <c r="AG38" i="1"/>
  <c r="AG34" i="1"/>
  <c r="AG30" i="1"/>
  <c r="AG26" i="1"/>
  <c r="AG22" i="1"/>
  <c r="AG18" i="1"/>
  <c r="AG14" i="1"/>
  <c r="AG92" i="1"/>
  <c r="AG88" i="1"/>
  <c r="AG84" i="1"/>
  <c r="AG80" i="1"/>
  <c r="AG76" i="1"/>
  <c r="AG72" i="1"/>
  <c r="AG68" i="1"/>
  <c r="AG64" i="1"/>
  <c r="AG60" i="1"/>
  <c r="AG56" i="1"/>
  <c r="AG52" i="1"/>
  <c r="AG48" i="1"/>
  <c r="AG44" i="1"/>
  <c r="AG40" i="1"/>
  <c r="AG36" i="1"/>
  <c r="AG32" i="1"/>
  <c r="AG28" i="1"/>
  <c r="AG24" i="1"/>
  <c r="AG20" i="1"/>
  <c r="AG16" i="1"/>
  <c r="AG12" i="1"/>
  <c r="Z9" i="1" l="1"/>
  <c r="AF9" i="1" l="1"/>
  <c r="AE9" i="1"/>
  <c r="AD9" i="1"/>
  <c r="AC9" i="1"/>
  <c r="AB9" i="1"/>
  <c r="AA9" i="1"/>
  <c r="Y9" i="1"/>
  <c r="X9" i="1"/>
  <c r="W9" i="1"/>
  <c r="V9" i="1"/>
  <c r="AH9" i="1" l="1"/>
  <c r="AG9" i="1"/>
  <c r="AI9" i="1" l="1"/>
  <c r="AK9" i="1" s="1"/>
</calcChain>
</file>

<file path=xl/sharedStrings.xml><?xml version="1.0" encoding="utf-8"?>
<sst xmlns="http://schemas.openxmlformats.org/spreadsheetml/2006/main" count="553" uniqueCount="162">
  <si>
    <t>#</t>
  </si>
  <si>
    <t>School Name</t>
  </si>
  <si>
    <t>Region</t>
  </si>
  <si>
    <t>Subregion</t>
  </si>
  <si>
    <t xml:space="preserve">Workstations in primary school classrooms and labratories </t>
  </si>
  <si>
    <t xml:space="preserve">Workstations in secondary school and labratories </t>
  </si>
  <si>
    <t>Workstations in teachers' offices</t>
  </si>
  <si>
    <t>Mobile devices of teachers</t>
  </si>
  <si>
    <t>Mobile devices of administrative personnel</t>
  </si>
  <si>
    <t>Longtitude</t>
  </si>
  <si>
    <t>Lattitude</t>
  </si>
  <si>
    <t>Mobile devices of primary school pupils</t>
  </si>
  <si>
    <t>Mobile devices of secondary school pupils</t>
  </si>
  <si>
    <t xml:space="preserve">Workstations in high school classrooms and labratories </t>
  </si>
  <si>
    <t>Mobile devices of high school pupils</t>
  </si>
  <si>
    <t>Mobile devices of guests</t>
  </si>
  <si>
    <t>The total number of computers (workstations)</t>
  </si>
  <si>
    <t>The total number of mobile devices</t>
  </si>
  <si>
    <t>Workstations in administrative personnel' offices</t>
  </si>
  <si>
    <t>Middle-Mile</t>
  </si>
  <si>
    <t>Distance to the fiber*, km</t>
  </si>
  <si>
    <t>Topology</t>
  </si>
  <si>
    <t xml:space="preserve">Number of administrative personel </t>
  </si>
  <si>
    <t>Number of expected guests</t>
  </si>
  <si>
    <t>Average number of computers (workstations) in primary school classrooms and labratories  per 100 pupils, computers</t>
  </si>
  <si>
    <t>Average number of computers (workstations) in secondary school classrooms and labratories  per 100 pupils, computers</t>
  </si>
  <si>
    <t>Percentage of pupils who use mobile devices in primary school, %</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</si>
  <si>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</si>
  <si>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</si>
  <si>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</si>
  <si>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</si>
  <si>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</si>
  <si>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</si>
  <si>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</si>
  <si>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</si>
  <si>
    <t>Total number of users</t>
  </si>
  <si>
    <t>Number of pupils in primary school*</t>
  </si>
  <si>
    <t>Number of pupils in secondary school*</t>
  </si>
  <si>
    <t>Number of pupils in high school*</t>
  </si>
  <si>
    <t>Number of teachers*</t>
  </si>
  <si>
    <t>Devices</t>
  </si>
  <si>
    <r>
      <t xml:space="preserve">Assumptions </t>
    </r>
    <r>
      <rPr>
        <sz val="11"/>
        <color theme="1"/>
        <rFont val="Calibri"/>
        <family val="2"/>
        <charset val="204"/>
        <scheme val="minor"/>
      </rPr>
      <t>(you can change persentage bellow to apply these assumption to all schools in the list or directly put your values instead assumed values)</t>
    </r>
  </si>
  <si>
    <t>School building area length*, meters</t>
  </si>
  <si>
    <t>School building area width*, meters</t>
  </si>
  <si>
    <t>Number of floors in the school building*, floors</t>
  </si>
  <si>
    <t>School inner yard area,  square meters</t>
  </si>
  <si>
    <t>School building area*, square meters</t>
  </si>
  <si>
    <t>LAN</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</si>
  <si>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</si>
  <si>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t xml:space="preserve">Users
</t>
    </r>
    <r>
      <rPr>
        <sz val="11"/>
        <color theme="10"/>
        <rFont val="Calibri"/>
        <family val="2"/>
        <charset val="204"/>
        <scheme val="minor"/>
      </rPr>
      <t>(this section is used for calculation number of devices that will be used in school)</t>
    </r>
  </si>
  <si>
    <r>
      <rPr>
        <b/>
        <sz val="11"/>
        <color theme="10"/>
        <rFont val="Calibri"/>
        <family val="2"/>
        <charset val="204"/>
        <scheme val="minor"/>
      </rPr>
      <t xml:space="preserve">Building
</t>
    </r>
    <r>
      <rPr>
        <sz val="11"/>
        <color theme="10"/>
        <rFont val="Calibri"/>
        <family val="2"/>
        <charset val="204"/>
        <scheme val="minor"/>
      </rPr>
      <t>(this section is used by LAN methodology for calculating CAPEX &amp; OPEX for school LAN &amp; Hotspot)</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</si>
  <si>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</si>
  <si>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</si>
  <si>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</si>
  <si>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</si>
  <si>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</si>
  <si>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</si>
  <si>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Kabarbarma</t>
  </si>
  <si>
    <t>Kabochony</t>
  </si>
  <si>
    <t>Kapkiai</t>
  </si>
  <si>
    <t>Kapkomoi</t>
  </si>
  <si>
    <t>Kapngelel</t>
  </si>
  <si>
    <t>Kaptorokwo</t>
  </si>
  <si>
    <t>Kasore</t>
  </si>
  <si>
    <t>Kipkaech B D</t>
  </si>
  <si>
    <t>Kitumbei</t>
  </si>
  <si>
    <t>Kituro</t>
  </si>
  <si>
    <t>Ngetmoi</t>
  </si>
  <si>
    <t>Sesya</t>
  </si>
  <si>
    <t>Bokorin</t>
  </si>
  <si>
    <t>Borowonin</t>
  </si>
  <si>
    <t>Enturoto</t>
  </si>
  <si>
    <t>Kamgoin</t>
  </si>
  <si>
    <t>Kapcherebet</t>
  </si>
  <si>
    <t>Kapkony</t>
  </si>
  <si>
    <t>Kapkut</t>
  </si>
  <si>
    <t>Kapropita</t>
  </si>
  <si>
    <t>Kapsogo</t>
  </si>
  <si>
    <t>Kapsoo</t>
  </si>
  <si>
    <t>Kaptimbor</t>
  </si>
  <si>
    <t>Ketindui</t>
  </si>
  <si>
    <t>Kiboi</t>
  </si>
  <si>
    <t>Kimagok</t>
  </si>
  <si>
    <t>Kiptilit</t>
  </si>
  <si>
    <t>Mumol</t>
  </si>
  <si>
    <t>Riwo</t>
  </si>
  <si>
    <t>Seguton Hill</t>
  </si>
  <si>
    <t>Tilelon</t>
  </si>
  <si>
    <t>Turkwo</t>
  </si>
  <si>
    <t>Visa Oshwal</t>
  </si>
  <si>
    <t>Yemo</t>
  </si>
  <si>
    <t>Bosin</t>
  </si>
  <si>
    <t>Kabasis D B</t>
  </si>
  <si>
    <t>Kapkelelwa</t>
  </si>
  <si>
    <t>Kaplop</t>
  </si>
  <si>
    <t>Saimet</t>
  </si>
  <si>
    <t>Tartar</t>
  </si>
  <si>
    <t>Timboiywo</t>
  </si>
  <si>
    <t>Kamwen</t>
  </si>
  <si>
    <t>Kapchemon</t>
  </si>
  <si>
    <t>Kapchomuso</t>
  </si>
  <si>
    <t>Kapkokwon</t>
  </si>
  <si>
    <t>Kaptalam</t>
  </si>
  <si>
    <t>Manaach</t>
  </si>
  <si>
    <t>Moi Teachers Pry</t>
  </si>
  <si>
    <t>Moi Timowo</t>
  </si>
  <si>
    <t>Ngolong</t>
  </si>
  <si>
    <t>Orokwo</t>
  </si>
  <si>
    <t>Pemwai</t>
  </si>
  <si>
    <t>Rosobet</t>
  </si>
  <si>
    <t>Seretunin</t>
  </si>
  <si>
    <t>Tereben</t>
  </si>
  <si>
    <t>Cheplongon</t>
  </si>
  <si>
    <t>Kaiso</t>
  </si>
  <si>
    <t>Kaploten</t>
  </si>
  <si>
    <t>Kaptich</t>
  </si>
  <si>
    <t>Kesetan</t>
  </si>
  <si>
    <t>Kipkutuny</t>
  </si>
  <si>
    <t>Kiponjos</t>
  </si>
  <si>
    <t>Lelgut</t>
  </si>
  <si>
    <t>Ochii</t>
  </si>
  <si>
    <t>Sigowo</t>
  </si>
  <si>
    <t>Sirwet</t>
  </si>
  <si>
    <t>Tandui</t>
  </si>
  <si>
    <t>Kapsigorian</t>
  </si>
  <si>
    <t>Kiboino</t>
  </si>
  <si>
    <t>Kiplabal</t>
  </si>
  <si>
    <t>Kurumbopsoo</t>
  </si>
  <si>
    <t>Sironoi</t>
  </si>
  <si>
    <t>Kabirmet</t>
  </si>
  <si>
    <t>Kaptumo</t>
  </si>
  <si>
    <t>Senetwo</t>
  </si>
  <si>
    <t>Sitewonin</t>
  </si>
  <si>
    <t>Sogon</t>
  </si>
  <si>
    <t>Talai</t>
  </si>
  <si>
    <t>Eitui</t>
  </si>
  <si>
    <t>Illiagat</t>
  </si>
  <si>
    <t>Kapkatit</t>
  </si>
  <si>
    <t>Kisonei</t>
  </si>
  <si>
    <t>Mogorwa</t>
  </si>
  <si>
    <t>Sangarau</t>
  </si>
  <si>
    <t>Sereton</t>
  </si>
  <si>
    <t>Siginwo</t>
  </si>
  <si>
    <t>Tabarin</t>
  </si>
  <si>
    <t>Tebei</t>
  </si>
  <si>
    <t>Tenges</t>
  </si>
  <si>
    <t>Tinomoi</t>
  </si>
  <si>
    <t>Tuluongoi</t>
  </si>
  <si>
    <t>Atiar</t>
  </si>
  <si>
    <t>Barbarchun</t>
  </si>
  <si>
    <t>Barketiew</t>
  </si>
  <si>
    <t>Bartabwa</t>
  </si>
  <si>
    <t>Boruiyo</t>
  </si>
  <si>
    <t>Chapin</t>
  </si>
  <si>
    <t>Kabilany</t>
  </si>
  <si>
    <t>Kaboron</t>
  </si>
  <si>
    <t>Kamweton</t>
  </si>
  <si>
    <t>Eldoret</t>
  </si>
  <si>
    <t>Baringo Central</t>
  </si>
  <si>
    <t>Baringo North</t>
  </si>
  <si>
    <t>2G</t>
  </si>
  <si>
    <t>0G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</si>
</sst>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10"/>
      <name val="Calibri"/>
      <family val="2"/>
      <charset val="204"/>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s>
  <fills count="14">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7030A0"/>
        <bgColor indexed="64"/>
      </patternFill>
    </fill>
    <fill>
      <patternFill patternType="solid">
        <fgColor rgb="FFFFC00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79998168889431442"/>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FFC000"/>
      </left>
      <right style="thick">
        <color rgb="FFFFC000"/>
      </right>
      <top style="thick">
        <color rgb="FFFFC000"/>
      </top>
      <bottom style="thick">
        <color rgb="FFFFC000"/>
      </bottom>
      <diagonal/>
    </border>
    <border>
      <left style="thick">
        <color rgb="FFFFC000"/>
      </left>
      <right style="thin">
        <color auto="1"/>
      </right>
      <top style="thin">
        <color auto="1"/>
      </top>
      <bottom/>
      <diagonal/>
    </border>
    <border>
      <left style="thick">
        <color rgb="FFFFC000"/>
      </left>
      <right style="thin">
        <color auto="1"/>
      </right>
      <top/>
      <bottom/>
      <diagonal/>
    </border>
    <border>
      <left style="thick">
        <color rgb="FFFFC000"/>
      </left>
      <right style="thin">
        <color auto="1"/>
      </right>
      <top/>
      <bottom style="thin">
        <color auto="1"/>
      </bottom>
      <diagonal/>
    </border>
    <border>
      <left/>
      <right style="thin">
        <color auto="1"/>
      </right>
      <top style="thick">
        <color rgb="FFFFC000"/>
      </top>
      <bottom style="thick">
        <color rgb="FFFFC00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right/>
      <top style="thick">
        <color rgb="FFFFC000"/>
      </top>
      <bottom style="thick">
        <color rgb="FFFFC000"/>
      </bottom>
      <diagonal/>
    </border>
    <border>
      <left/>
      <right style="thick">
        <color rgb="FFFFC000"/>
      </right>
      <top style="thick">
        <color rgb="FFFFC000"/>
      </top>
      <bottom style="thick">
        <color rgb="FFFFC000"/>
      </bottom>
      <diagonal/>
    </border>
    <border>
      <left style="thin">
        <color theme="1"/>
      </left>
      <right/>
      <top style="thick">
        <color rgb="FFFFC000"/>
      </top>
      <bottom style="thick">
        <color rgb="FFFFC000"/>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1" fontId="0" fillId="2" borderId="1" xfId="0" applyNumberFormat="1" applyFill="1" applyBorder="1" applyAlignment="1">
      <alignment horizontal="center" vertical="center" wrapText="1"/>
    </xf>
    <xf numFmtId="0" fontId="0" fillId="2" borderId="9" xfId="0" applyFill="1" applyBorder="1" applyAlignment="1">
      <alignment horizontal="center"/>
    </xf>
    <xf numFmtId="0" fontId="0" fillId="2" borderId="0" xfId="0" applyFill="1" applyBorder="1" applyAlignment="1">
      <alignment horizontal="center" vertical="center" wrapText="1"/>
    </xf>
    <xf numFmtId="1" fontId="0" fillId="2" borderId="9" xfId="0" applyNumberForma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0" fillId="2" borderId="0" xfId="0" applyFill="1" applyBorder="1" applyAlignment="1">
      <alignment horizontal="center" vertical="center" wrapText="1"/>
    </xf>
    <xf numFmtId="0" fontId="4" fillId="2" borderId="1" xfId="1" applyFill="1" applyBorder="1" applyAlignment="1">
      <alignment horizontal="center" vertical="center"/>
    </xf>
    <xf numFmtId="0" fontId="4" fillId="2" borderId="9" xfId="1" applyFill="1" applyBorder="1" applyAlignment="1">
      <alignment horizontal="center" vertical="center"/>
    </xf>
    <xf numFmtId="0" fontId="2" fillId="8" borderId="19" xfId="0" applyFont="1" applyFill="1" applyBorder="1" applyAlignment="1">
      <alignment horizontal="center" vertical="center" wrapText="1"/>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2" fillId="2" borderId="9" xfId="0" applyFont="1" applyFill="1" applyBorder="1" applyAlignment="1">
      <alignment horizontal="center"/>
    </xf>
    <xf numFmtId="0" fontId="2" fillId="7" borderId="20" xfId="0" applyFont="1" applyFill="1" applyBorder="1" applyAlignment="1">
      <alignment horizontal="center" vertical="center" wrapText="1"/>
    </xf>
    <xf numFmtId="0" fontId="2" fillId="7" borderId="21"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7" fillId="9" borderId="8" xfId="1" applyFont="1" applyFill="1" applyBorder="1" applyAlignment="1">
      <alignment horizontal="center" vertical="center" wrapText="1"/>
    </xf>
    <xf numFmtId="0" fontId="7" fillId="9" borderId="4" xfId="1" applyFont="1" applyFill="1" applyBorder="1" applyAlignment="1">
      <alignment horizontal="center" vertical="center" wrapText="1"/>
    </xf>
    <xf numFmtId="0" fontId="6" fillId="9" borderId="5" xfId="1"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2" fillId="10" borderId="25" xfId="0" applyFont="1" applyFill="1" applyBorder="1" applyAlignment="1">
      <alignment horizontal="center" vertical="center" wrapText="1"/>
    </xf>
    <xf numFmtId="0" fontId="0" fillId="10" borderId="23" xfId="0" applyFill="1" applyBorder="1" applyAlignment="1">
      <alignment horizontal="center" vertical="center" wrapText="1"/>
    </xf>
    <xf numFmtId="0" fontId="0" fillId="10" borderId="24" xfId="0" applyFill="1" applyBorder="1" applyAlignment="1">
      <alignment horizontal="center" vertical="center" wrapText="1"/>
    </xf>
    <xf numFmtId="0" fontId="5" fillId="8" borderId="0" xfId="1" applyFont="1" applyFill="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9" fillId="7" borderId="3" xfId="1" applyFont="1" applyFill="1" applyBorder="1" applyAlignment="1">
      <alignment horizontal="center" vertical="center" wrapText="1"/>
    </xf>
    <xf numFmtId="0" fontId="0" fillId="7" borderId="0" xfId="0" applyFill="1" applyAlignment="1">
      <alignment horizontal="center" vertical="center" wrapText="1"/>
    </xf>
    <xf numFmtId="0" fontId="9" fillId="4" borderId="2" xfId="1" applyFont="1" applyFill="1" applyBorder="1" applyAlignment="1">
      <alignment horizontal="center" vertical="center" wrapText="1"/>
    </xf>
    <xf numFmtId="0" fontId="9" fillId="0" borderId="4" xfId="1" applyFont="1" applyBorder="1" applyAlignment="1">
      <alignment horizontal="center" vertical="center" wrapText="1"/>
    </xf>
    <xf numFmtId="0" fontId="9" fillId="6" borderId="6" xfId="1" applyFont="1" applyFill="1" applyBorder="1" applyAlignment="1">
      <alignment horizontal="center" vertical="center" wrapText="1"/>
    </xf>
    <xf numFmtId="0" fontId="9" fillId="0" borderId="5" xfId="1" applyFont="1" applyBorder="1" applyAlignment="1">
      <alignment horizontal="center" vertical="center" wrapText="1"/>
    </xf>
    <xf numFmtId="0" fontId="2" fillId="5" borderId="13"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0" fillId="0" borderId="9" xfId="0" applyBorder="1" applyAlignment="1">
      <alignment horizontal="center" vertical="center" wrapText="1"/>
    </xf>
    <xf numFmtId="0" fontId="4" fillId="6" borderId="13" xfId="1" applyFill="1" applyBorder="1" applyAlignment="1">
      <alignment horizontal="center" vertical="center" wrapText="1"/>
    </xf>
    <xf numFmtId="0" fontId="4" fillId="6" borderId="12" xfId="1" applyFill="1" applyBorder="1" applyAlignment="1">
      <alignment horizontal="center" vertical="center" wrapText="1"/>
    </xf>
    <xf numFmtId="0" fontId="4" fillId="6" borderId="6" xfId="1" applyFill="1" applyBorder="1" applyAlignment="1">
      <alignment horizontal="center" vertical="center" wrapText="1"/>
    </xf>
    <xf numFmtId="0" fontId="4" fillId="6" borderId="3" xfId="1" applyFill="1" applyBorder="1" applyAlignment="1">
      <alignment horizontal="center" vertical="center" wrapText="1"/>
    </xf>
    <xf numFmtId="0" fontId="0" fillId="0" borderId="14" xfId="0" applyBorder="1" applyAlignment="1">
      <alignment horizontal="center" vertical="center" wrapText="1"/>
    </xf>
    <xf numFmtId="0" fontId="4" fillId="0" borderId="12" xfId="1" applyBorder="1" applyAlignment="1">
      <alignment horizontal="center" vertical="center" wrapText="1"/>
    </xf>
    <xf numFmtId="0" fontId="4" fillId="0" borderId="9" xfId="1" applyBorder="1" applyAlignment="1">
      <alignment horizontal="center" vertical="center" wrapText="1"/>
    </xf>
    <xf numFmtId="0" fontId="10" fillId="12" borderId="14" xfId="1" applyFont="1" applyFill="1" applyBorder="1" applyAlignment="1">
      <alignment horizontal="center" vertical="center" wrapText="1"/>
    </xf>
    <xf numFmtId="0" fontId="0" fillId="0" borderId="7" xfId="0" applyBorder="1" applyAlignment="1">
      <alignment horizontal="center" vertical="center" wrapText="1"/>
    </xf>
    <xf numFmtId="0" fontId="2" fillId="12" borderId="13" xfId="0" applyFont="1" applyFill="1" applyBorder="1" applyAlignment="1">
      <alignment horizontal="center" vertical="center" wrapText="1"/>
    </xf>
    <xf numFmtId="0" fontId="0" fillId="0" borderId="12" xfId="0" applyBorder="1" applyAlignment="1">
      <alignment horizontal="center" vertical="center" wrapText="1"/>
    </xf>
    <xf numFmtId="0" fontId="0" fillId="13"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390524</xdr:colOff>
      <xdr:row>0</xdr:row>
      <xdr:rowOff>66675</xdr:rowOff>
    </xdr:from>
    <xdr:to>
      <xdr:col>10</xdr:col>
      <xdr:colOff>638175</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4" y="66675"/>
          <a:ext cx="6381751"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8</xdr:col>
      <xdr:colOff>209550</xdr:colOff>
      <xdr:row>1</xdr:row>
      <xdr:rowOff>133350</xdr:rowOff>
    </xdr:from>
    <xdr:to>
      <xdr:col>37</xdr:col>
      <xdr:colOff>314325</xdr:colOff>
      <xdr:row>3</xdr:row>
      <xdr:rowOff>0</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7038975" y="323850"/>
          <a:ext cx="10868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15</xdr:col>
      <xdr:colOff>600075</xdr:colOff>
      <xdr:row>0</xdr:row>
      <xdr:rowOff>76200</xdr:rowOff>
    </xdr:from>
    <xdr:to>
      <xdr:col>46</xdr:col>
      <xdr:colOff>600075</xdr:colOff>
      <xdr:row>1</xdr:row>
      <xdr:rowOff>133350</xdr:rowOff>
    </xdr:to>
    <xdr:sp macro="" textlink="">
      <xdr:nvSpPr>
        <xdr:cNvPr id="5" name="TextBox 4">
          <a:extLst>
            <a:ext uri="{FF2B5EF4-FFF2-40B4-BE49-F238E27FC236}">
              <a16:creationId xmlns:a16="http://schemas.microsoft.com/office/drawing/2014/main" id="{ED959516-61B9-447E-A339-A2F98F177A05}"/>
            </a:ext>
          </a:extLst>
        </xdr:cNvPr>
        <xdr:cNvSpPr txBox="1"/>
      </xdr:nvSpPr>
      <xdr:spPr>
        <a:xfrm>
          <a:off x="10467975" y="76200"/>
          <a:ext cx="11515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08"/>
  <sheetViews>
    <sheetView tabSelected="1" zoomScaleNormal="100" workbookViewId="0">
      <selection activeCell="A10" sqref="A10"/>
    </sheetView>
  </sheetViews>
  <sheetFormatPr defaultColWidth="9.140625" defaultRowHeight="15" outlineLevelCol="1" x14ac:dyDescent="0.25"/>
  <cols>
    <col min="1" max="1" width="7.42578125" style="2" customWidth="1"/>
    <col min="2" max="4" width="14.7109375" style="2" customWidth="1"/>
    <col min="5" max="6" width="12.7109375" style="2" customWidth="1"/>
    <col min="7" max="8" width="12.7109375" style="11" customWidth="1"/>
    <col min="9" max="9" width="12.7109375" style="2" customWidth="1"/>
    <col min="10" max="21" width="9.7109375" style="11" customWidth="1"/>
    <col min="22" max="22" width="18.7109375" style="11" hidden="1" customWidth="1" outlineLevel="1"/>
    <col min="23" max="33" width="18.7109375" style="2" hidden="1" customWidth="1" outlineLevel="1"/>
    <col min="34" max="34" width="19.42578125" style="2" hidden="1" customWidth="1" outlineLevel="1"/>
    <col min="35" max="35" width="10.7109375" style="11" customWidth="1" collapsed="1"/>
    <col min="36" max="37" width="10.7109375" style="11" customWidth="1"/>
    <col min="38" max="38" width="9.140625" style="2" customWidth="1"/>
    <col min="39" max="16384" width="9.140625" style="2"/>
  </cols>
  <sheetData>
    <row r="1" spans="1:37" s="4" customFormat="1" x14ac:dyDescent="0.25">
      <c r="A1" s="3"/>
    </row>
    <row r="2" spans="1:37" s="4" customFormat="1" x14ac:dyDescent="0.25"/>
    <row r="3" spans="1:37" s="4" customFormat="1" x14ac:dyDescent="0.25"/>
    <row r="4" spans="1:37" ht="147.75" customHeight="1" thickBot="1" x14ac:dyDescent="0.3">
      <c r="A4" s="40" t="s">
        <v>48</v>
      </c>
      <c r="B4" s="41"/>
      <c r="C4" s="41"/>
      <c r="D4" s="41"/>
      <c r="E4" s="42" t="s">
        <v>52</v>
      </c>
      <c r="F4" s="41"/>
      <c r="G4" s="41"/>
      <c r="H4" s="41"/>
      <c r="I4" s="43"/>
      <c r="J4" s="38" t="s">
        <v>49</v>
      </c>
      <c r="K4" s="39"/>
      <c r="L4" s="39"/>
      <c r="M4" s="39"/>
      <c r="N4" s="39"/>
      <c r="O4" s="39"/>
      <c r="P4" s="39"/>
      <c r="Q4" s="54" t="s">
        <v>50</v>
      </c>
      <c r="R4" s="55"/>
      <c r="S4" s="55"/>
      <c r="T4" s="55"/>
      <c r="U4" s="55"/>
      <c r="V4" s="31" t="s">
        <v>40</v>
      </c>
      <c r="W4" s="32"/>
      <c r="X4" s="32"/>
      <c r="Y4" s="32"/>
      <c r="Z4" s="32"/>
      <c r="AA4" s="32"/>
      <c r="AB4" s="32"/>
      <c r="AC4" s="32"/>
      <c r="AD4" s="32"/>
      <c r="AE4" s="32"/>
      <c r="AF4" s="32"/>
      <c r="AG4" s="33"/>
      <c r="AH4" s="33"/>
      <c r="AI4" s="22" t="s">
        <v>51</v>
      </c>
      <c r="AJ4" s="23"/>
      <c r="AK4" s="24"/>
    </row>
    <row r="5" spans="1:37" ht="61.5" thickTop="1" thickBot="1" x14ac:dyDescent="0.3">
      <c r="A5" s="44" t="s">
        <v>0</v>
      </c>
      <c r="B5" s="44" t="s">
        <v>1</v>
      </c>
      <c r="C5" s="44" t="s">
        <v>2</v>
      </c>
      <c r="D5" s="44" t="s">
        <v>3</v>
      </c>
      <c r="E5" s="47" t="s">
        <v>9</v>
      </c>
      <c r="F5" s="47" t="s">
        <v>10</v>
      </c>
      <c r="G5" s="47" t="s">
        <v>53</v>
      </c>
      <c r="H5" s="47" t="s">
        <v>54</v>
      </c>
      <c r="I5" s="49" t="s">
        <v>20</v>
      </c>
      <c r="J5" s="18" t="s">
        <v>36</v>
      </c>
      <c r="K5" s="18" t="s">
        <v>37</v>
      </c>
      <c r="L5" s="18" t="s">
        <v>38</v>
      </c>
      <c r="M5" s="18" t="s">
        <v>39</v>
      </c>
      <c r="N5" s="18" t="s">
        <v>22</v>
      </c>
      <c r="O5" s="18" t="s">
        <v>23</v>
      </c>
      <c r="P5" s="18" t="s">
        <v>35</v>
      </c>
      <c r="Q5" s="56" t="s">
        <v>42</v>
      </c>
      <c r="R5" s="56" t="s">
        <v>43</v>
      </c>
      <c r="S5" s="56" t="s">
        <v>44</v>
      </c>
      <c r="T5" s="56" t="s">
        <v>45</v>
      </c>
      <c r="U5" s="56" t="s">
        <v>46</v>
      </c>
      <c r="V5" s="14" t="s">
        <v>4</v>
      </c>
      <c r="W5" s="9" t="s">
        <v>11</v>
      </c>
      <c r="X5" s="9" t="s">
        <v>5</v>
      </c>
      <c r="Y5" s="9" t="s">
        <v>12</v>
      </c>
      <c r="Z5" s="9" t="s">
        <v>13</v>
      </c>
      <c r="AA5" s="9" t="s">
        <v>14</v>
      </c>
      <c r="AB5" s="9" t="s">
        <v>6</v>
      </c>
      <c r="AC5" s="9" t="s">
        <v>7</v>
      </c>
      <c r="AD5" s="9" t="s">
        <v>18</v>
      </c>
      <c r="AE5" s="9" t="s">
        <v>8</v>
      </c>
      <c r="AF5" s="10" t="s">
        <v>15</v>
      </c>
      <c r="AG5" s="34" t="s">
        <v>16</v>
      </c>
      <c r="AH5" s="34" t="s">
        <v>17</v>
      </c>
      <c r="AI5" s="25" t="s">
        <v>19</v>
      </c>
      <c r="AJ5" s="25" t="s">
        <v>47</v>
      </c>
      <c r="AK5" s="25" t="s">
        <v>21</v>
      </c>
    </row>
    <row r="6" spans="1:37" s="11" customFormat="1" ht="16.5" thickTop="1" thickBot="1" x14ac:dyDescent="0.3">
      <c r="A6" s="45"/>
      <c r="B6" s="45"/>
      <c r="C6" s="45"/>
      <c r="D6" s="45"/>
      <c r="E6" s="48"/>
      <c r="F6" s="48"/>
      <c r="G6" s="52"/>
      <c r="H6" s="52"/>
      <c r="I6" s="50"/>
      <c r="J6" s="19"/>
      <c r="K6" s="19"/>
      <c r="L6" s="19"/>
      <c r="M6" s="19"/>
      <c r="N6" s="19"/>
      <c r="O6" s="19"/>
      <c r="P6" s="19"/>
      <c r="Q6" s="57"/>
      <c r="R6" s="57"/>
      <c r="S6" s="57"/>
      <c r="T6" s="57"/>
      <c r="U6" s="57"/>
      <c r="V6" s="28" t="s">
        <v>41</v>
      </c>
      <c r="W6" s="29"/>
      <c r="X6" s="29"/>
      <c r="Y6" s="29"/>
      <c r="Z6" s="29"/>
      <c r="AA6" s="29"/>
      <c r="AB6" s="29"/>
      <c r="AC6" s="29"/>
      <c r="AD6" s="29"/>
      <c r="AE6" s="29"/>
      <c r="AF6" s="30"/>
      <c r="AG6" s="35"/>
      <c r="AH6" s="35"/>
      <c r="AI6" s="26"/>
      <c r="AJ6" s="26"/>
      <c r="AK6" s="26"/>
    </row>
    <row r="7" spans="1:37" s="11" customFormat="1" ht="106.5" thickTop="1" thickBot="1" x14ac:dyDescent="0.3">
      <c r="A7" s="45"/>
      <c r="B7" s="45"/>
      <c r="C7" s="45"/>
      <c r="D7" s="45"/>
      <c r="E7" s="48"/>
      <c r="F7" s="48"/>
      <c r="G7" s="52"/>
      <c r="H7" s="52"/>
      <c r="I7" s="50"/>
      <c r="J7" s="20"/>
      <c r="K7" s="20"/>
      <c r="L7" s="20"/>
      <c r="M7" s="20"/>
      <c r="N7" s="20"/>
      <c r="O7" s="20"/>
      <c r="P7" s="20"/>
      <c r="Q7" s="57"/>
      <c r="R7" s="57"/>
      <c r="S7" s="57"/>
      <c r="T7" s="57"/>
      <c r="U7" s="57"/>
      <c r="V7" s="15" t="s">
        <v>24</v>
      </c>
      <c r="W7" s="15" t="s">
        <v>26</v>
      </c>
      <c r="X7" s="15" t="s">
        <v>25</v>
      </c>
      <c r="Y7" s="15" t="s">
        <v>27</v>
      </c>
      <c r="Z7" s="15" t="s">
        <v>28</v>
      </c>
      <c r="AA7" s="15" t="s">
        <v>29</v>
      </c>
      <c r="AB7" s="15" t="s">
        <v>30</v>
      </c>
      <c r="AC7" s="15" t="s">
        <v>31</v>
      </c>
      <c r="AD7" s="15" t="s">
        <v>32</v>
      </c>
      <c r="AE7" s="15" t="s">
        <v>33</v>
      </c>
      <c r="AF7" s="15" t="s">
        <v>34</v>
      </c>
      <c r="AG7" s="36"/>
      <c r="AH7" s="36"/>
      <c r="AI7" s="26"/>
      <c r="AJ7" s="26"/>
      <c r="AK7" s="26"/>
    </row>
    <row r="8" spans="1:37" s="11" customFormat="1" ht="16.5" thickTop="1" thickBot="1" x14ac:dyDescent="0.3">
      <c r="A8" s="46"/>
      <c r="B8" s="46"/>
      <c r="C8" s="46"/>
      <c r="D8" s="46"/>
      <c r="E8" s="46"/>
      <c r="F8" s="46"/>
      <c r="G8" s="53"/>
      <c r="H8" s="53"/>
      <c r="I8" s="51"/>
      <c r="J8" s="21"/>
      <c r="K8" s="21"/>
      <c r="L8" s="21"/>
      <c r="M8" s="21"/>
      <c r="N8" s="21"/>
      <c r="O8" s="21"/>
      <c r="P8" s="21"/>
      <c r="Q8" s="46"/>
      <c r="R8" s="46"/>
      <c r="S8" s="46"/>
      <c r="T8" s="46"/>
      <c r="U8" s="46"/>
      <c r="V8" s="16">
        <v>5</v>
      </c>
      <c r="W8" s="16">
        <v>30</v>
      </c>
      <c r="X8" s="16">
        <v>5</v>
      </c>
      <c r="Y8" s="16">
        <v>40</v>
      </c>
      <c r="Z8" s="16">
        <v>10</v>
      </c>
      <c r="AA8" s="16">
        <v>60</v>
      </c>
      <c r="AB8" s="16">
        <v>20</v>
      </c>
      <c r="AC8" s="16">
        <v>80</v>
      </c>
      <c r="AD8" s="16">
        <v>40</v>
      </c>
      <c r="AE8" s="16">
        <v>90</v>
      </c>
      <c r="AF8" s="16">
        <v>100</v>
      </c>
      <c r="AG8" s="37"/>
      <c r="AH8" s="37"/>
      <c r="AI8" s="27"/>
      <c r="AJ8" s="27"/>
      <c r="AK8" s="27"/>
    </row>
    <row r="9" spans="1:37" ht="15.75" thickTop="1" x14ac:dyDescent="0.25">
      <c r="A9" s="1">
        <v>1</v>
      </c>
      <c r="B9" s="58" t="s">
        <v>57</v>
      </c>
      <c r="C9" s="58" t="s">
        <v>157</v>
      </c>
      <c r="D9" s="58" t="s">
        <v>158</v>
      </c>
      <c r="E9" s="58">
        <v>36.803920750000003</v>
      </c>
      <c r="F9" s="58">
        <v>1.259412408</v>
      </c>
      <c r="G9" s="58" t="s">
        <v>55</v>
      </c>
      <c r="H9" s="6" t="s">
        <v>56</v>
      </c>
      <c r="I9" s="58">
        <v>2.07182887361208</v>
      </c>
      <c r="J9" s="58">
        <v>384</v>
      </c>
      <c r="K9" s="6">
        <v>0</v>
      </c>
      <c r="L9" s="6">
        <v>0</v>
      </c>
      <c r="M9" s="58">
        <v>13</v>
      </c>
      <c r="N9" s="6">
        <v>0</v>
      </c>
      <c r="O9" s="6">
        <v>0</v>
      </c>
      <c r="P9" s="17">
        <f>IF(OR(ISNUMBER($J9),ISNUMBER($K9),ISNUMBER($L9),ISNUMBER($M9),ISNUMBER($N9),ISNUMBER($O9)),SUM($J9:$O9),"")</f>
        <v>397</v>
      </c>
      <c r="Q9" s="17">
        <v>50</v>
      </c>
      <c r="R9" s="17">
        <v>50</v>
      </c>
      <c r="S9" s="17">
        <v>3</v>
      </c>
      <c r="T9" s="17">
        <v>100</v>
      </c>
      <c r="U9" s="17">
        <f>IF(OR(ISBLANK($Q9),ISBLANK($R9),ISBLANK($S9)),"",$Q9*$R9*$S9)</f>
        <v>7500</v>
      </c>
      <c r="V9" s="8">
        <f>IF(ISBLANK($J9),0,IF(ISNUMBER($J9),ROUNDDOWN(($J9*(V$8/100)),0),0))</f>
        <v>19</v>
      </c>
      <c r="W9" s="8">
        <f>IF(ISBLANK($J9),0,IF(ISNUMBER($J9),ROUNDDOWN(($J9*(W$8/100)),0),0))</f>
        <v>115</v>
      </c>
      <c r="X9" s="8">
        <f>IF(ISBLANK($K9),0,IF(ISNUMBER($K9),ROUNDDOWN(($K9*(X$8/100)),0),0))</f>
        <v>0</v>
      </c>
      <c r="Y9" s="8">
        <f>IF(ISBLANK($K9),0,IF(ISNUMBER($K9),ROUNDDOWN(($K9*(Y$8/100)),0),0))</f>
        <v>0</v>
      </c>
      <c r="Z9" s="8">
        <f>IF(ISBLANK($L9),0,IF(ISNUMBER($L9),ROUNDDOWN(($L9*(Z$8/100)),0),0))</f>
        <v>0</v>
      </c>
      <c r="AA9" s="8">
        <f>IF(ISBLANK($L9),0,IF(ISNUMBER($L9),ROUNDDOWN(($L9*(AA$8/100)),0),0))</f>
        <v>0</v>
      </c>
      <c r="AB9" s="8">
        <f>IF(ISBLANK($M9),0,IF(ISNUMBER($M9),ROUNDDOWN(($M9*(AB$8/100)),0),0))</f>
        <v>2</v>
      </c>
      <c r="AC9" s="8">
        <f>IF(ISBLANK($M9),0,IF(ISNUMBER($M9),ROUNDDOWN(($M9*(AC$8/100)),0),0))</f>
        <v>10</v>
      </c>
      <c r="AD9" s="8">
        <f>IF(ISBLANK($N9),0,IF(ISNUMBER($N9),ROUNDDOWN(($N9*(AD$8/100)),0),0))</f>
        <v>0</v>
      </c>
      <c r="AE9" s="8">
        <f>IF(ISBLANK($N9),0,IF(ISNUMBER($N9),ROUNDDOWN(($N9*(AE$8/100)),0),0))</f>
        <v>0</v>
      </c>
      <c r="AF9" s="8">
        <f>IF(ISBLANK($O9),0,IF(ISNUMBER($O9),ROUNDDOWN(($O9*(AF$8/100)),0),0))</f>
        <v>0</v>
      </c>
      <c r="AG9" s="5">
        <f>IF(ISBLANK(P9),0,V9+X9+Z9+AB9+AD9)</f>
        <v>21</v>
      </c>
      <c r="AH9" s="5">
        <f>IF(ISBLANK(P9),0,W9+Y9+AA9+AC9+AE9+AF9)</f>
        <v>125</v>
      </c>
      <c r="AI9" s="12">
        <f>IF(ISBLANK($I9),0,IF(ISBLANK($P9),IF($AG9+$AH9&gt;0,2,IF($P9&gt;0,1,0)),IF($P9&gt;0,IF($P9&lt;10000,2,0),0)))</f>
        <v>2</v>
      </c>
      <c r="AJ9" s="13">
        <f>IF(OR(ISNUMBER($U9),AND(ISNUMBER($Q9),ISNUMBER($R9),ISNUMBER($S9))),IF(AND($U9&gt;100,$U9&lt;100000),2,0),0)</f>
        <v>2</v>
      </c>
      <c r="AK9" s="13">
        <f t="shared" ref="AK9:AK72" si="0">IF(OR(ISBLANK($E9),ISBLANK($F9)),0,$AI9)</f>
        <v>2</v>
      </c>
    </row>
    <row r="10" spans="1:37" s="7" customFormat="1" x14ac:dyDescent="0.25">
      <c r="A10" s="1">
        <v>2</v>
      </c>
      <c r="B10" s="58" t="s">
        <v>58</v>
      </c>
      <c r="C10" s="58" t="s">
        <v>157</v>
      </c>
      <c r="D10" s="58" t="s">
        <v>158</v>
      </c>
      <c r="E10" s="58">
        <v>35.800895490000002</v>
      </c>
      <c r="F10" s="58">
        <v>0.44000181999999999</v>
      </c>
      <c r="G10" s="58" t="s">
        <v>160</v>
      </c>
      <c r="H10" s="6" t="s">
        <v>56</v>
      </c>
      <c r="I10" s="58">
        <v>8.9715532708544394</v>
      </c>
      <c r="J10" s="58">
        <v>360</v>
      </c>
      <c r="K10" s="6">
        <v>0</v>
      </c>
      <c r="L10" s="6">
        <v>0</v>
      </c>
      <c r="M10" s="58">
        <v>12</v>
      </c>
      <c r="N10" s="6">
        <v>0</v>
      </c>
      <c r="O10" s="6">
        <v>0</v>
      </c>
      <c r="P10" s="17">
        <f>IF(OR(ISNUMBER($J10),ISNUMBER($K10),ISNUMBER($L10),ISNUMBER($M10),ISNUMBER($N10),ISNUMBER($O10)),SUM($J10:$O10),"")</f>
        <v>372</v>
      </c>
      <c r="Q10" s="17">
        <v>50</v>
      </c>
      <c r="R10" s="17">
        <v>50</v>
      </c>
      <c r="S10" s="17">
        <v>3</v>
      </c>
      <c r="T10" s="17">
        <v>100</v>
      </c>
      <c r="U10" s="17">
        <f>IF(OR(ISBLANK($Q10),ISBLANK($R10),ISBLANK($S10)),"",$Q10*$R10*$S10)</f>
        <v>7500</v>
      </c>
      <c r="V10" s="8">
        <f>IF(ISBLANK($J10),0,IF(ISNUMBER($J10),ROUNDDOWN(($J10*(V$8/100)),0),0))</f>
        <v>18</v>
      </c>
      <c r="W10" s="8">
        <f>IF(ISBLANK($J10),0,IF(ISNUMBER($J10),ROUNDDOWN(($J10*(W$8/100)),0),0))</f>
        <v>108</v>
      </c>
      <c r="X10" s="8">
        <f>IF(ISBLANK($K10),0,IF(ISNUMBER($K10),ROUNDDOWN(($K10*(X$8/100)),0),0))</f>
        <v>0</v>
      </c>
      <c r="Y10" s="8">
        <f>IF(ISBLANK($K10),0,IF(ISNUMBER($K10),ROUNDDOWN(($K10*(Y$8/100)),0),0))</f>
        <v>0</v>
      </c>
      <c r="Z10" s="8">
        <f>IF(ISBLANK($L10),0,IF(ISNUMBER($L10),ROUNDDOWN(($L10*(Z$8/100)),0),0))</f>
        <v>0</v>
      </c>
      <c r="AA10" s="8">
        <f>IF(ISBLANK($L10),0,IF(ISNUMBER($L10),ROUNDDOWN(($L10*(AA$8/100)),0),0))</f>
        <v>0</v>
      </c>
      <c r="AB10" s="8">
        <f>IF(ISBLANK($M10),0,IF(ISNUMBER($M10),ROUNDDOWN(($M10*(AB$8/100)),0),0))</f>
        <v>2</v>
      </c>
      <c r="AC10" s="8">
        <f>IF(ISBLANK($M10),0,IF(ISNUMBER($M10),ROUNDDOWN(($M10*(AC$8/100)),0),0))</f>
        <v>9</v>
      </c>
      <c r="AD10" s="8">
        <f>IF(ISBLANK($N10),0,IF(ISNUMBER($N10),ROUNDDOWN(($N10*(AD$8/100)),0),0))</f>
        <v>0</v>
      </c>
      <c r="AE10" s="8">
        <f>IF(ISBLANK($N10),0,IF(ISNUMBER($N10),ROUNDDOWN(($N10*(AE$8/100)),0),0))</f>
        <v>0</v>
      </c>
      <c r="AF10" s="8">
        <f>IF(ISBLANK($O10),0,IF(ISNUMBER($O10),ROUNDDOWN(($O10*(AF$8/100)),0),0))</f>
        <v>0</v>
      </c>
      <c r="AG10" s="5">
        <f>IF(ISBLANK(P10),0,V10+X10+Z10+AB10+AD10)</f>
        <v>20</v>
      </c>
      <c r="AH10" s="5">
        <f>IF(ISBLANK(P10),0,W10+Y10+AA10+AC10+AE10+AF10)</f>
        <v>117</v>
      </c>
      <c r="AI10" s="12">
        <f>IF(ISBLANK($I10),0,IF(ISBLANK($P10),IF($AG10+$AH10&gt;0,2,IF($P10&gt;0,1,0)),IF($P10&gt;0,IF($P10&lt;10000,2,0),0)))</f>
        <v>2</v>
      </c>
      <c r="AJ10" s="13">
        <f>IF(OR(ISNUMBER($U10),AND(ISNUMBER($Q10),ISNUMBER($R10),ISNUMBER($S10))),IF(AND($U10&gt;100,$U10&lt;100000),2,0),0)</f>
        <v>2</v>
      </c>
      <c r="AK10" s="13">
        <f t="shared" si="0"/>
        <v>2</v>
      </c>
    </row>
    <row r="11" spans="1:37" x14ac:dyDescent="0.25">
      <c r="A11" s="1">
        <v>3</v>
      </c>
      <c r="B11" s="58" t="s">
        <v>59</v>
      </c>
      <c r="C11" s="58" t="s">
        <v>157</v>
      </c>
      <c r="D11" s="58" t="s">
        <v>158</v>
      </c>
      <c r="E11" s="58">
        <v>35.805503850000001</v>
      </c>
      <c r="F11" s="58">
        <v>0.426389456</v>
      </c>
      <c r="G11" s="58" t="s">
        <v>160</v>
      </c>
      <c r="H11" s="6" t="s">
        <v>56</v>
      </c>
      <c r="I11" s="58">
        <v>10.4125833525208</v>
      </c>
      <c r="J11" s="58">
        <v>316</v>
      </c>
      <c r="K11" s="6">
        <v>0</v>
      </c>
      <c r="L11" s="6">
        <v>0</v>
      </c>
      <c r="M11" s="58">
        <v>11</v>
      </c>
      <c r="N11" s="6">
        <v>0</v>
      </c>
      <c r="O11" s="6">
        <v>0</v>
      </c>
      <c r="P11" s="17">
        <f t="shared" ref="P11:P74" si="1">IF(OR(ISNUMBER($J11),ISNUMBER($K11),ISNUMBER($L11),ISNUMBER($M11),ISNUMBER($N11),ISNUMBER($O11)),SUM($J11:$O11),"")</f>
        <v>327</v>
      </c>
      <c r="Q11" s="17">
        <v>50</v>
      </c>
      <c r="R11" s="17">
        <v>50</v>
      </c>
      <c r="S11" s="17">
        <v>3</v>
      </c>
      <c r="T11" s="17">
        <v>100</v>
      </c>
      <c r="U11" s="17">
        <f t="shared" ref="U11:U74" si="2">IF(OR(ISBLANK($Q11),ISBLANK($R11),ISBLANK($S11)),"",$Q11*$R11*$S11)</f>
        <v>7500</v>
      </c>
      <c r="V11" s="8">
        <f t="shared" ref="V11:W42" si="3">IF(ISBLANK($J11),0,IF(ISNUMBER($J11),ROUNDDOWN(($J11*(V$8/100)),0),0))</f>
        <v>15</v>
      </c>
      <c r="W11" s="8">
        <f t="shared" si="3"/>
        <v>94</v>
      </c>
      <c r="X11" s="8">
        <f t="shared" ref="X11:Y42" si="4">IF(ISBLANK($K11),0,IF(ISNUMBER($K11),ROUNDDOWN(($K11*(X$8/100)),0),0))</f>
        <v>0</v>
      </c>
      <c r="Y11" s="8">
        <f t="shared" si="4"/>
        <v>0</v>
      </c>
      <c r="Z11" s="8">
        <f t="shared" ref="Z11:AA42" si="5">IF(ISBLANK($L11),0,IF(ISNUMBER($L11),ROUNDDOWN(($L11*(Z$8/100)),0),0))</f>
        <v>0</v>
      </c>
      <c r="AA11" s="8">
        <f t="shared" si="5"/>
        <v>0</v>
      </c>
      <c r="AB11" s="8">
        <f t="shared" ref="AB11:AC42" si="6">IF(ISBLANK($M11),0,IF(ISNUMBER($M11),ROUNDDOWN(($M11*(AB$8/100)),0),0))</f>
        <v>2</v>
      </c>
      <c r="AC11" s="8">
        <f t="shared" si="6"/>
        <v>8</v>
      </c>
      <c r="AD11" s="8">
        <f t="shared" ref="AD11:AE42" si="7">IF(ISBLANK($N11),0,IF(ISNUMBER($N11),ROUNDDOWN(($N11*(AD$8/100)),0),0))</f>
        <v>0</v>
      </c>
      <c r="AE11" s="8">
        <f t="shared" si="7"/>
        <v>0</v>
      </c>
      <c r="AF11" s="8">
        <f t="shared" ref="AF11:AF74" si="8">IF(ISBLANK($O11),0,IF(ISNUMBER($O11),ROUNDDOWN(($O11*(AF$8/100)),0),0))</f>
        <v>0</v>
      </c>
      <c r="AG11" s="5">
        <f t="shared" ref="AG11:AG74" si="9">IF(ISBLANK(P11),0,V11+X11+Z11+AB11+AD11)</f>
        <v>17</v>
      </c>
      <c r="AH11" s="5">
        <f t="shared" ref="AH11:AH74" si="10">IF(ISBLANK(P11),0,W11+Y11+AA11+AC11+AE11+AF11)</f>
        <v>102</v>
      </c>
      <c r="AI11" s="12">
        <f t="shared" ref="AI11:AI74" si="11">IF(ISBLANK($I11),0,IF(ISBLANK($P11),IF($AG11+$AH11&gt;0,2,IF($P11&gt;0,1,0)),IF($P11&gt;0,IF($P11&lt;10000,2,0),0)))</f>
        <v>2</v>
      </c>
      <c r="AJ11" s="13">
        <f t="shared" ref="AJ11:AJ74" si="12">IF(OR(ISNUMBER($U11),AND(ISNUMBER($Q11),ISNUMBER($R11),ISNUMBER($S11))),IF(AND($U11&gt;100,$U11&lt;100000),2,0),0)</f>
        <v>2</v>
      </c>
      <c r="AK11" s="13">
        <f t="shared" si="0"/>
        <v>2</v>
      </c>
    </row>
    <row r="12" spans="1:37" x14ac:dyDescent="0.25">
      <c r="A12" s="1">
        <v>4</v>
      </c>
      <c r="B12" s="58" t="s">
        <v>60</v>
      </c>
      <c r="C12" s="58" t="s">
        <v>157</v>
      </c>
      <c r="D12" s="58" t="s">
        <v>158</v>
      </c>
      <c r="E12" s="58">
        <v>35.810771780000003</v>
      </c>
      <c r="F12" s="58">
        <v>0.49374443000000001</v>
      </c>
      <c r="G12" s="58" t="s">
        <v>160</v>
      </c>
      <c r="H12" s="6" t="s">
        <v>56</v>
      </c>
      <c r="I12" s="58">
        <v>7.5834148486132698</v>
      </c>
      <c r="J12" s="58">
        <v>372</v>
      </c>
      <c r="K12" s="6">
        <v>0</v>
      </c>
      <c r="L12" s="6">
        <v>0</v>
      </c>
      <c r="M12" s="58">
        <v>13</v>
      </c>
      <c r="N12" s="6">
        <v>0</v>
      </c>
      <c r="O12" s="6">
        <v>0</v>
      </c>
      <c r="P12" s="17">
        <f t="shared" si="1"/>
        <v>385</v>
      </c>
      <c r="Q12" s="17">
        <v>50</v>
      </c>
      <c r="R12" s="17">
        <v>50</v>
      </c>
      <c r="S12" s="17">
        <v>3</v>
      </c>
      <c r="T12" s="17">
        <v>100</v>
      </c>
      <c r="U12" s="17">
        <f t="shared" si="2"/>
        <v>7500</v>
      </c>
      <c r="V12" s="8">
        <f t="shared" si="3"/>
        <v>18</v>
      </c>
      <c r="W12" s="8">
        <f t="shared" si="3"/>
        <v>111</v>
      </c>
      <c r="X12" s="8">
        <f t="shared" si="4"/>
        <v>0</v>
      </c>
      <c r="Y12" s="8">
        <f t="shared" si="4"/>
        <v>0</v>
      </c>
      <c r="Z12" s="8">
        <f t="shared" si="5"/>
        <v>0</v>
      </c>
      <c r="AA12" s="8">
        <f t="shared" si="5"/>
        <v>0</v>
      </c>
      <c r="AB12" s="8">
        <f t="shared" si="6"/>
        <v>2</v>
      </c>
      <c r="AC12" s="8">
        <f t="shared" si="6"/>
        <v>10</v>
      </c>
      <c r="AD12" s="8">
        <f t="shared" si="7"/>
        <v>0</v>
      </c>
      <c r="AE12" s="8">
        <f t="shared" si="7"/>
        <v>0</v>
      </c>
      <c r="AF12" s="8">
        <f t="shared" si="8"/>
        <v>0</v>
      </c>
      <c r="AG12" s="5">
        <f t="shared" si="9"/>
        <v>20</v>
      </c>
      <c r="AH12" s="5">
        <f t="shared" si="10"/>
        <v>121</v>
      </c>
      <c r="AI12" s="12">
        <f t="shared" si="11"/>
        <v>2</v>
      </c>
      <c r="AJ12" s="13">
        <f t="shared" si="12"/>
        <v>2</v>
      </c>
      <c r="AK12" s="13">
        <f t="shared" si="0"/>
        <v>2</v>
      </c>
    </row>
    <row r="13" spans="1:37" x14ac:dyDescent="0.25">
      <c r="A13" s="1">
        <v>5</v>
      </c>
      <c r="B13" s="58" t="s">
        <v>61</v>
      </c>
      <c r="C13" s="58" t="s">
        <v>157</v>
      </c>
      <c r="D13" s="58" t="s">
        <v>158</v>
      </c>
      <c r="E13" s="58">
        <v>35.746639250000001</v>
      </c>
      <c r="F13" s="58">
        <v>0.49159640100000002</v>
      </c>
      <c r="G13" s="58" t="s">
        <v>160</v>
      </c>
      <c r="H13" s="6" t="s">
        <v>56</v>
      </c>
      <c r="I13" s="58">
        <v>0.65177105711852301</v>
      </c>
      <c r="J13" s="58">
        <v>387</v>
      </c>
      <c r="K13" s="6">
        <v>0</v>
      </c>
      <c r="L13" s="6">
        <v>0</v>
      </c>
      <c r="M13" s="58">
        <v>13</v>
      </c>
      <c r="N13" s="6">
        <v>0</v>
      </c>
      <c r="O13" s="6">
        <v>0</v>
      </c>
      <c r="P13" s="17">
        <f t="shared" si="1"/>
        <v>400</v>
      </c>
      <c r="Q13" s="17">
        <v>50</v>
      </c>
      <c r="R13" s="17">
        <v>50</v>
      </c>
      <c r="S13" s="17">
        <v>3</v>
      </c>
      <c r="T13" s="17">
        <v>100</v>
      </c>
      <c r="U13" s="17">
        <f t="shared" si="2"/>
        <v>7500</v>
      </c>
      <c r="V13" s="8">
        <f t="shared" si="3"/>
        <v>19</v>
      </c>
      <c r="W13" s="8">
        <f t="shared" si="3"/>
        <v>116</v>
      </c>
      <c r="X13" s="8">
        <f t="shared" si="4"/>
        <v>0</v>
      </c>
      <c r="Y13" s="8">
        <f t="shared" si="4"/>
        <v>0</v>
      </c>
      <c r="Z13" s="8">
        <f t="shared" si="5"/>
        <v>0</v>
      </c>
      <c r="AA13" s="8">
        <f t="shared" si="5"/>
        <v>0</v>
      </c>
      <c r="AB13" s="8">
        <f t="shared" si="6"/>
        <v>2</v>
      </c>
      <c r="AC13" s="8">
        <f t="shared" si="6"/>
        <v>10</v>
      </c>
      <c r="AD13" s="8">
        <f t="shared" si="7"/>
        <v>0</v>
      </c>
      <c r="AE13" s="8">
        <f t="shared" si="7"/>
        <v>0</v>
      </c>
      <c r="AF13" s="8">
        <f t="shared" si="8"/>
        <v>0</v>
      </c>
      <c r="AG13" s="5">
        <f t="shared" si="9"/>
        <v>21</v>
      </c>
      <c r="AH13" s="5">
        <f t="shared" si="10"/>
        <v>126</v>
      </c>
      <c r="AI13" s="12">
        <f t="shared" si="11"/>
        <v>2</v>
      </c>
      <c r="AJ13" s="13">
        <f t="shared" si="12"/>
        <v>2</v>
      </c>
      <c r="AK13" s="13">
        <f t="shared" si="0"/>
        <v>2</v>
      </c>
    </row>
    <row r="14" spans="1:37" x14ac:dyDescent="0.25">
      <c r="A14" s="1">
        <v>6</v>
      </c>
      <c r="B14" s="58" t="s">
        <v>62</v>
      </c>
      <c r="C14" s="58" t="s">
        <v>157</v>
      </c>
      <c r="D14" s="58" t="s">
        <v>158</v>
      </c>
      <c r="E14" s="58">
        <v>35.79557037</v>
      </c>
      <c r="F14" s="58">
        <v>0.446596086</v>
      </c>
      <c r="G14" s="58" t="s">
        <v>160</v>
      </c>
      <c r="H14" s="6" t="s">
        <v>56</v>
      </c>
      <c r="I14" s="58">
        <v>8.0383015153056796</v>
      </c>
      <c r="J14" s="58">
        <v>373</v>
      </c>
      <c r="K14" s="6">
        <v>0</v>
      </c>
      <c r="L14" s="6">
        <v>0</v>
      </c>
      <c r="M14" s="58">
        <v>13</v>
      </c>
      <c r="N14" s="6">
        <v>0</v>
      </c>
      <c r="O14" s="6">
        <v>0</v>
      </c>
      <c r="P14" s="17">
        <f t="shared" si="1"/>
        <v>386</v>
      </c>
      <c r="Q14" s="17">
        <v>50</v>
      </c>
      <c r="R14" s="17">
        <v>50</v>
      </c>
      <c r="S14" s="17">
        <v>3</v>
      </c>
      <c r="T14" s="17">
        <v>100</v>
      </c>
      <c r="U14" s="17">
        <f t="shared" si="2"/>
        <v>7500</v>
      </c>
      <c r="V14" s="8">
        <f t="shared" si="3"/>
        <v>18</v>
      </c>
      <c r="W14" s="8">
        <f t="shared" si="3"/>
        <v>111</v>
      </c>
      <c r="X14" s="8">
        <f t="shared" si="4"/>
        <v>0</v>
      </c>
      <c r="Y14" s="8">
        <f t="shared" si="4"/>
        <v>0</v>
      </c>
      <c r="Z14" s="8">
        <f t="shared" si="5"/>
        <v>0</v>
      </c>
      <c r="AA14" s="8">
        <f t="shared" si="5"/>
        <v>0</v>
      </c>
      <c r="AB14" s="8">
        <f t="shared" si="6"/>
        <v>2</v>
      </c>
      <c r="AC14" s="8">
        <f t="shared" si="6"/>
        <v>10</v>
      </c>
      <c r="AD14" s="8">
        <f t="shared" si="7"/>
        <v>0</v>
      </c>
      <c r="AE14" s="8">
        <f t="shared" si="7"/>
        <v>0</v>
      </c>
      <c r="AF14" s="8">
        <f t="shared" si="8"/>
        <v>0</v>
      </c>
      <c r="AG14" s="5">
        <f t="shared" si="9"/>
        <v>20</v>
      </c>
      <c r="AH14" s="5">
        <f t="shared" si="10"/>
        <v>121</v>
      </c>
      <c r="AI14" s="12">
        <f t="shared" si="11"/>
        <v>2</v>
      </c>
      <c r="AJ14" s="13">
        <f t="shared" si="12"/>
        <v>2</v>
      </c>
      <c r="AK14" s="13">
        <f t="shared" si="0"/>
        <v>2</v>
      </c>
    </row>
    <row r="15" spans="1:37" x14ac:dyDescent="0.25">
      <c r="A15" s="1">
        <v>7</v>
      </c>
      <c r="B15" s="58" t="s">
        <v>63</v>
      </c>
      <c r="C15" s="58" t="s">
        <v>157</v>
      </c>
      <c r="D15" s="58" t="s">
        <v>158</v>
      </c>
      <c r="E15" s="58">
        <v>36.06618881</v>
      </c>
      <c r="F15" s="58">
        <v>-0.28749260300000001</v>
      </c>
      <c r="G15" s="58" t="s">
        <v>55</v>
      </c>
      <c r="H15" s="6" t="s">
        <v>56</v>
      </c>
      <c r="I15" s="58">
        <v>1.04145428174316</v>
      </c>
      <c r="J15" s="58">
        <v>880</v>
      </c>
      <c r="K15" s="6">
        <v>0</v>
      </c>
      <c r="L15" s="6">
        <v>0</v>
      </c>
      <c r="M15" s="58">
        <v>30</v>
      </c>
      <c r="N15" s="6">
        <v>0</v>
      </c>
      <c r="O15" s="6">
        <v>0</v>
      </c>
      <c r="P15" s="17">
        <f t="shared" si="1"/>
        <v>910</v>
      </c>
      <c r="Q15" s="17">
        <v>50</v>
      </c>
      <c r="R15" s="17">
        <v>50</v>
      </c>
      <c r="S15" s="17">
        <v>3</v>
      </c>
      <c r="T15" s="17">
        <v>100</v>
      </c>
      <c r="U15" s="17">
        <f t="shared" si="2"/>
        <v>7500</v>
      </c>
      <c r="V15" s="8">
        <f t="shared" si="3"/>
        <v>44</v>
      </c>
      <c r="W15" s="8">
        <f t="shared" si="3"/>
        <v>264</v>
      </c>
      <c r="X15" s="8">
        <f t="shared" si="4"/>
        <v>0</v>
      </c>
      <c r="Y15" s="8">
        <f t="shared" si="4"/>
        <v>0</v>
      </c>
      <c r="Z15" s="8">
        <f t="shared" si="5"/>
        <v>0</v>
      </c>
      <c r="AA15" s="8">
        <f t="shared" si="5"/>
        <v>0</v>
      </c>
      <c r="AB15" s="8">
        <f t="shared" si="6"/>
        <v>6</v>
      </c>
      <c r="AC15" s="8">
        <f t="shared" si="6"/>
        <v>24</v>
      </c>
      <c r="AD15" s="8">
        <f t="shared" si="7"/>
        <v>0</v>
      </c>
      <c r="AE15" s="8">
        <f t="shared" si="7"/>
        <v>0</v>
      </c>
      <c r="AF15" s="8">
        <f t="shared" si="8"/>
        <v>0</v>
      </c>
      <c r="AG15" s="5">
        <f t="shared" si="9"/>
        <v>50</v>
      </c>
      <c r="AH15" s="5">
        <f t="shared" si="10"/>
        <v>288</v>
      </c>
      <c r="AI15" s="12">
        <f t="shared" si="11"/>
        <v>2</v>
      </c>
      <c r="AJ15" s="13">
        <f t="shared" si="12"/>
        <v>2</v>
      </c>
      <c r="AK15" s="13">
        <f t="shared" si="0"/>
        <v>2</v>
      </c>
    </row>
    <row r="16" spans="1:37" x14ac:dyDescent="0.25">
      <c r="A16" s="1">
        <v>8</v>
      </c>
      <c r="B16" s="58" t="s">
        <v>64</v>
      </c>
      <c r="C16" s="58" t="s">
        <v>157</v>
      </c>
      <c r="D16" s="58" t="s">
        <v>158</v>
      </c>
      <c r="E16" s="58">
        <v>35.811126270000003</v>
      </c>
      <c r="F16" s="58">
        <v>0.47812042999999999</v>
      </c>
      <c r="G16" s="58" t="s">
        <v>160</v>
      </c>
      <c r="H16" s="6" t="s">
        <v>56</v>
      </c>
      <c r="I16" s="58">
        <v>7.8709365644337703</v>
      </c>
      <c r="J16" s="58">
        <v>380</v>
      </c>
      <c r="K16" s="6">
        <v>0</v>
      </c>
      <c r="L16" s="6">
        <v>0</v>
      </c>
      <c r="M16" s="58">
        <v>13</v>
      </c>
      <c r="N16" s="6">
        <v>0</v>
      </c>
      <c r="O16" s="6">
        <v>0</v>
      </c>
      <c r="P16" s="17">
        <f t="shared" si="1"/>
        <v>393</v>
      </c>
      <c r="Q16" s="17">
        <v>50</v>
      </c>
      <c r="R16" s="17">
        <v>50</v>
      </c>
      <c r="S16" s="17">
        <v>3</v>
      </c>
      <c r="T16" s="17">
        <v>100</v>
      </c>
      <c r="U16" s="17">
        <f t="shared" si="2"/>
        <v>7500</v>
      </c>
      <c r="V16" s="8">
        <f t="shared" si="3"/>
        <v>19</v>
      </c>
      <c r="W16" s="8">
        <f t="shared" si="3"/>
        <v>114</v>
      </c>
      <c r="X16" s="8">
        <f t="shared" si="4"/>
        <v>0</v>
      </c>
      <c r="Y16" s="8">
        <f t="shared" si="4"/>
        <v>0</v>
      </c>
      <c r="Z16" s="8">
        <f t="shared" si="5"/>
        <v>0</v>
      </c>
      <c r="AA16" s="8">
        <f t="shared" si="5"/>
        <v>0</v>
      </c>
      <c r="AB16" s="8">
        <f t="shared" si="6"/>
        <v>2</v>
      </c>
      <c r="AC16" s="8">
        <f t="shared" si="6"/>
        <v>10</v>
      </c>
      <c r="AD16" s="8">
        <f t="shared" si="7"/>
        <v>0</v>
      </c>
      <c r="AE16" s="8">
        <f t="shared" si="7"/>
        <v>0</v>
      </c>
      <c r="AF16" s="8">
        <f t="shared" si="8"/>
        <v>0</v>
      </c>
      <c r="AG16" s="5">
        <f t="shared" si="9"/>
        <v>21</v>
      </c>
      <c r="AH16" s="5">
        <f t="shared" si="10"/>
        <v>124</v>
      </c>
      <c r="AI16" s="12">
        <f t="shared" si="11"/>
        <v>2</v>
      </c>
      <c r="AJ16" s="13">
        <f t="shared" si="12"/>
        <v>2</v>
      </c>
      <c r="AK16" s="13">
        <f t="shared" si="0"/>
        <v>2</v>
      </c>
    </row>
    <row r="17" spans="1:37" x14ac:dyDescent="0.25">
      <c r="A17" s="1">
        <v>9</v>
      </c>
      <c r="B17" s="58" t="s">
        <v>65</v>
      </c>
      <c r="C17" s="58" t="s">
        <v>157</v>
      </c>
      <c r="D17" s="58" t="s">
        <v>158</v>
      </c>
      <c r="E17" s="58">
        <v>35.790977480000002</v>
      </c>
      <c r="F17" s="58">
        <v>0.471440315</v>
      </c>
      <c r="G17" s="58" t="s">
        <v>160</v>
      </c>
      <c r="H17" s="6" t="s">
        <v>56</v>
      </c>
      <c r="I17" s="58">
        <v>6.0234938313280004</v>
      </c>
      <c r="J17" s="58">
        <v>382</v>
      </c>
      <c r="K17" s="6">
        <v>0</v>
      </c>
      <c r="L17" s="6">
        <v>0</v>
      </c>
      <c r="M17" s="58">
        <v>13</v>
      </c>
      <c r="N17" s="6">
        <v>0</v>
      </c>
      <c r="O17" s="6">
        <v>0</v>
      </c>
      <c r="P17" s="17">
        <f t="shared" si="1"/>
        <v>395</v>
      </c>
      <c r="Q17" s="17">
        <v>50</v>
      </c>
      <c r="R17" s="17">
        <v>50</v>
      </c>
      <c r="S17" s="17">
        <v>3</v>
      </c>
      <c r="T17" s="17">
        <v>100</v>
      </c>
      <c r="U17" s="17">
        <f t="shared" si="2"/>
        <v>7500</v>
      </c>
      <c r="V17" s="8">
        <f t="shared" si="3"/>
        <v>19</v>
      </c>
      <c r="W17" s="8">
        <f t="shared" si="3"/>
        <v>114</v>
      </c>
      <c r="X17" s="8">
        <f t="shared" si="4"/>
        <v>0</v>
      </c>
      <c r="Y17" s="8">
        <f t="shared" si="4"/>
        <v>0</v>
      </c>
      <c r="Z17" s="8">
        <f t="shared" si="5"/>
        <v>0</v>
      </c>
      <c r="AA17" s="8">
        <f t="shared" si="5"/>
        <v>0</v>
      </c>
      <c r="AB17" s="8">
        <f t="shared" si="6"/>
        <v>2</v>
      </c>
      <c r="AC17" s="8">
        <f t="shared" si="6"/>
        <v>10</v>
      </c>
      <c r="AD17" s="8">
        <f t="shared" si="7"/>
        <v>0</v>
      </c>
      <c r="AE17" s="8">
        <f t="shared" si="7"/>
        <v>0</v>
      </c>
      <c r="AF17" s="8">
        <f t="shared" si="8"/>
        <v>0</v>
      </c>
      <c r="AG17" s="5">
        <f t="shared" si="9"/>
        <v>21</v>
      </c>
      <c r="AH17" s="5">
        <f t="shared" si="10"/>
        <v>124</v>
      </c>
      <c r="AI17" s="12">
        <f t="shared" si="11"/>
        <v>2</v>
      </c>
      <c r="AJ17" s="13">
        <f t="shared" si="12"/>
        <v>2</v>
      </c>
      <c r="AK17" s="13">
        <f t="shared" si="0"/>
        <v>2</v>
      </c>
    </row>
    <row r="18" spans="1:37" x14ac:dyDescent="0.25">
      <c r="A18" s="1">
        <v>10</v>
      </c>
      <c r="B18" s="58" t="s">
        <v>66</v>
      </c>
      <c r="C18" s="58" t="s">
        <v>157</v>
      </c>
      <c r="D18" s="58" t="s">
        <v>158</v>
      </c>
      <c r="E18" s="58">
        <v>35.784393309999999</v>
      </c>
      <c r="F18" s="58">
        <v>0.479925245</v>
      </c>
      <c r="G18" s="58" t="s">
        <v>160</v>
      </c>
      <c r="H18" s="6" t="s">
        <v>56</v>
      </c>
      <c r="I18" s="58">
        <v>4.9709875491698501</v>
      </c>
      <c r="J18" s="58">
        <v>382</v>
      </c>
      <c r="K18" s="6">
        <v>0</v>
      </c>
      <c r="L18" s="6">
        <v>0</v>
      </c>
      <c r="M18" s="58">
        <v>13</v>
      </c>
      <c r="N18" s="6">
        <v>0</v>
      </c>
      <c r="O18" s="6">
        <v>0</v>
      </c>
      <c r="P18" s="17">
        <f t="shared" si="1"/>
        <v>395</v>
      </c>
      <c r="Q18" s="17">
        <v>50</v>
      </c>
      <c r="R18" s="17">
        <v>50</v>
      </c>
      <c r="S18" s="17">
        <v>3</v>
      </c>
      <c r="T18" s="17">
        <v>100</v>
      </c>
      <c r="U18" s="17">
        <f t="shared" si="2"/>
        <v>7500</v>
      </c>
      <c r="V18" s="8">
        <f t="shared" si="3"/>
        <v>19</v>
      </c>
      <c r="W18" s="8">
        <f t="shared" si="3"/>
        <v>114</v>
      </c>
      <c r="X18" s="8">
        <f t="shared" si="4"/>
        <v>0</v>
      </c>
      <c r="Y18" s="8">
        <f t="shared" si="4"/>
        <v>0</v>
      </c>
      <c r="Z18" s="8">
        <f t="shared" si="5"/>
        <v>0</v>
      </c>
      <c r="AA18" s="8">
        <f t="shared" si="5"/>
        <v>0</v>
      </c>
      <c r="AB18" s="8">
        <f t="shared" si="6"/>
        <v>2</v>
      </c>
      <c r="AC18" s="8">
        <f t="shared" si="6"/>
        <v>10</v>
      </c>
      <c r="AD18" s="8">
        <f t="shared" si="7"/>
        <v>0</v>
      </c>
      <c r="AE18" s="8">
        <f t="shared" si="7"/>
        <v>0</v>
      </c>
      <c r="AF18" s="8">
        <f t="shared" si="8"/>
        <v>0</v>
      </c>
      <c r="AG18" s="5">
        <f t="shared" si="9"/>
        <v>21</v>
      </c>
      <c r="AH18" s="5">
        <f t="shared" si="10"/>
        <v>124</v>
      </c>
      <c r="AI18" s="12">
        <f t="shared" si="11"/>
        <v>2</v>
      </c>
      <c r="AJ18" s="13">
        <f t="shared" si="12"/>
        <v>2</v>
      </c>
      <c r="AK18" s="13">
        <f t="shared" si="0"/>
        <v>2</v>
      </c>
    </row>
    <row r="19" spans="1:37" x14ac:dyDescent="0.25">
      <c r="A19" s="1">
        <v>11</v>
      </c>
      <c r="B19" s="58" t="s">
        <v>67</v>
      </c>
      <c r="C19" s="58" t="s">
        <v>157</v>
      </c>
      <c r="D19" s="58" t="s">
        <v>158</v>
      </c>
      <c r="E19" s="58">
        <v>35.8197422</v>
      </c>
      <c r="F19" s="58">
        <v>0.40886725499999999</v>
      </c>
      <c r="G19" s="58" t="s">
        <v>160</v>
      </c>
      <c r="H19" s="6" t="s">
        <v>56</v>
      </c>
      <c r="I19" s="58">
        <v>12.918065516609699</v>
      </c>
      <c r="J19" s="58">
        <v>317</v>
      </c>
      <c r="K19" s="6">
        <v>0</v>
      </c>
      <c r="L19" s="6">
        <v>0</v>
      </c>
      <c r="M19" s="58">
        <v>11</v>
      </c>
      <c r="N19" s="6">
        <v>0</v>
      </c>
      <c r="O19" s="6">
        <v>0</v>
      </c>
      <c r="P19" s="17">
        <f t="shared" si="1"/>
        <v>328</v>
      </c>
      <c r="Q19" s="17">
        <v>50</v>
      </c>
      <c r="R19" s="17">
        <v>50</v>
      </c>
      <c r="S19" s="17">
        <v>3</v>
      </c>
      <c r="T19" s="17">
        <v>100</v>
      </c>
      <c r="U19" s="17">
        <f t="shared" si="2"/>
        <v>7500</v>
      </c>
      <c r="V19" s="8">
        <f t="shared" si="3"/>
        <v>15</v>
      </c>
      <c r="W19" s="8">
        <f t="shared" si="3"/>
        <v>95</v>
      </c>
      <c r="X19" s="8">
        <f t="shared" si="4"/>
        <v>0</v>
      </c>
      <c r="Y19" s="8">
        <f t="shared" si="4"/>
        <v>0</v>
      </c>
      <c r="Z19" s="8">
        <f t="shared" si="5"/>
        <v>0</v>
      </c>
      <c r="AA19" s="8">
        <f t="shared" si="5"/>
        <v>0</v>
      </c>
      <c r="AB19" s="8">
        <f t="shared" si="6"/>
        <v>2</v>
      </c>
      <c r="AC19" s="8">
        <f t="shared" si="6"/>
        <v>8</v>
      </c>
      <c r="AD19" s="8">
        <f t="shared" si="7"/>
        <v>0</v>
      </c>
      <c r="AE19" s="8">
        <f t="shared" si="7"/>
        <v>0</v>
      </c>
      <c r="AF19" s="8">
        <f t="shared" si="8"/>
        <v>0</v>
      </c>
      <c r="AG19" s="5">
        <f t="shared" si="9"/>
        <v>17</v>
      </c>
      <c r="AH19" s="5">
        <f t="shared" si="10"/>
        <v>103</v>
      </c>
      <c r="AI19" s="12">
        <f t="shared" si="11"/>
        <v>2</v>
      </c>
      <c r="AJ19" s="13">
        <f t="shared" si="12"/>
        <v>2</v>
      </c>
      <c r="AK19" s="13">
        <f t="shared" si="0"/>
        <v>2</v>
      </c>
    </row>
    <row r="20" spans="1:37" x14ac:dyDescent="0.25">
      <c r="A20" s="1">
        <v>12</v>
      </c>
      <c r="B20" s="58" t="s">
        <v>68</v>
      </c>
      <c r="C20" s="58" t="s">
        <v>157</v>
      </c>
      <c r="D20" s="58" t="s">
        <v>158</v>
      </c>
      <c r="E20" s="58">
        <v>35.810817720000003</v>
      </c>
      <c r="F20" s="58">
        <v>0.49371756100000003</v>
      </c>
      <c r="G20" s="58" t="s">
        <v>160</v>
      </c>
      <c r="H20" s="6" t="s">
        <v>56</v>
      </c>
      <c r="I20" s="58">
        <v>7.5886217230970399</v>
      </c>
      <c r="J20" s="58">
        <v>372</v>
      </c>
      <c r="K20" s="6">
        <v>0</v>
      </c>
      <c r="L20" s="6">
        <v>0</v>
      </c>
      <c r="M20" s="58">
        <v>13</v>
      </c>
      <c r="N20" s="6">
        <v>0</v>
      </c>
      <c r="O20" s="6">
        <v>0</v>
      </c>
      <c r="P20" s="17">
        <f t="shared" si="1"/>
        <v>385</v>
      </c>
      <c r="Q20" s="17">
        <v>50</v>
      </c>
      <c r="R20" s="17">
        <v>50</v>
      </c>
      <c r="S20" s="17">
        <v>3</v>
      </c>
      <c r="T20" s="17">
        <v>100</v>
      </c>
      <c r="U20" s="17">
        <f t="shared" si="2"/>
        <v>7500</v>
      </c>
      <c r="V20" s="8">
        <f t="shared" si="3"/>
        <v>18</v>
      </c>
      <c r="W20" s="8">
        <f t="shared" si="3"/>
        <v>111</v>
      </c>
      <c r="X20" s="8">
        <f t="shared" si="4"/>
        <v>0</v>
      </c>
      <c r="Y20" s="8">
        <f t="shared" si="4"/>
        <v>0</v>
      </c>
      <c r="Z20" s="8">
        <f t="shared" si="5"/>
        <v>0</v>
      </c>
      <c r="AA20" s="8">
        <f t="shared" si="5"/>
        <v>0</v>
      </c>
      <c r="AB20" s="8">
        <f t="shared" si="6"/>
        <v>2</v>
      </c>
      <c r="AC20" s="8">
        <f t="shared" si="6"/>
        <v>10</v>
      </c>
      <c r="AD20" s="8">
        <f t="shared" si="7"/>
        <v>0</v>
      </c>
      <c r="AE20" s="8">
        <f t="shared" si="7"/>
        <v>0</v>
      </c>
      <c r="AF20" s="8">
        <f t="shared" si="8"/>
        <v>0</v>
      </c>
      <c r="AG20" s="5">
        <f t="shared" si="9"/>
        <v>20</v>
      </c>
      <c r="AH20" s="5">
        <f t="shared" si="10"/>
        <v>121</v>
      </c>
      <c r="AI20" s="12">
        <f t="shared" si="11"/>
        <v>2</v>
      </c>
      <c r="AJ20" s="13">
        <f t="shared" si="12"/>
        <v>2</v>
      </c>
      <c r="AK20" s="13">
        <f t="shared" si="0"/>
        <v>2</v>
      </c>
    </row>
    <row r="21" spans="1:37" x14ac:dyDescent="0.25">
      <c r="A21" s="1">
        <v>13</v>
      </c>
      <c r="B21" s="58" t="s">
        <v>69</v>
      </c>
      <c r="C21" s="58" t="s">
        <v>157</v>
      </c>
      <c r="D21" s="58" t="s">
        <v>158</v>
      </c>
      <c r="E21" s="58">
        <v>35.772579190000002</v>
      </c>
      <c r="F21" s="58">
        <v>0.52972197499999996</v>
      </c>
      <c r="G21" s="58" t="s">
        <v>160</v>
      </c>
      <c r="H21" s="6" t="s">
        <v>56</v>
      </c>
      <c r="I21" s="58">
        <v>5.0135864127840302</v>
      </c>
      <c r="J21" s="58">
        <v>367</v>
      </c>
      <c r="K21" s="6">
        <v>0</v>
      </c>
      <c r="L21" s="6">
        <v>0</v>
      </c>
      <c r="M21" s="58">
        <v>13</v>
      </c>
      <c r="N21" s="6">
        <v>0</v>
      </c>
      <c r="O21" s="6">
        <v>0</v>
      </c>
      <c r="P21" s="17">
        <f t="shared" si="1"/>
        <v>380</v>
      </c>
      <c r="Q21" s="17">
        <v>50</v>
      </c>
      <c r="R21" s="17">
        <v>50</v>
      </c>
      <c r="S21" s="17">
        <v>3</v>
      </c>
      <c r="T21" s="17">
        <v>100</v>
      </c>
      <c r="U21" s="17">
        <f t="shared" si="2"/>
        <v>7500</v>
      </c>
      <c r="V21" s="8">
        <f t="shared" si="3"/>
        <v>18</v>
      </c>
      <c r="W21" s="8">
        <f t="shared" si="3"/>
        <v>110</v>
      </c>
      <c r="X21" s="8">
        <f t="shared" si="4"/>
        <v>0</v>
      </c>
      <c r="Y21" s="8">
        <f t="shared" si="4"/>
        <v>0</v>
      </c>
      <c r="Z21" s="8">
        <f t="shared" si="5"/>
        <v>0</v>
      </c>
      <c r="AA21" s="8">
        <f t="shared" si="5"/>
        <v>0</v>
      </c>
      <c r="AB21" s="8">
        <f t="shared" si="6"/>
        <v>2</v>
      </c>
      <c r="AC21" s="8">
        <f t="shared" si="6"/>
        <v>10</v>
      </c>
      <c r="AD21" s="8">
        <f t="shared" si="7"/>
        <v>0</v>
      </c>
      <c r="AE21" s="8">
        <f t="shared" si="7"/>
        <v>0</v>
      </c>
      <c r="AF21" s="8">
        <f t="shared" si="8"/>
        <v>0</v>
      </c>
      <c r="AG21" s="5">
        <f t="shared" si="9"/>
        <v>20</v>
      </c>
      <c r="AH21" s="5">
        <f t="shared" si="10"/>
        <v>120</v>
      </c>
      <c r="AI21" s="12">
        <f t="shared" si="11"/>
        <v>2</v>
      </c>
      <c r="AJ21" s="13">
        <f t="shared" si="12"/>
        <v>2</v>
      </c>
      <c r="AK21" s="13">
        <f t="shared" si="0"/>
        <v>2</v>
      </c>
    </row>
    <row r="22" spans="1:37" x14ac:dyDescent="0.25">
      <c r="A22" s="1">
        <v>14</v>
      </c>
      <c r="B22" s="58" t="s">
        <v>70</v>
      </c>
      <c r="C22" s="58" t="s">
        <v>157</v>
      </c>
      <c r="D22" s="58" t="s">
        <v>158</v>
      </c>
      <c r="E22" s="58">
        <v>35.779525759999999</v>
      </c>
      <c r="F22" s="58">
        <v>0.44176697700000001</v>
      </c>
      <c r="G22" s="58" t="s">
        <v>160</v>
      </c>
      <c r="H22" s="6" t="s">
        <v>56</v>
      </c>
      <c r="I22" s="58">
        <v>7.2749961354868899</v>
      </c>
      <c r="J22" s="58">
        <v>380</v>
      </c>
      <c r="K22" s="6">
        <v>0</v>
      </c>
      <c r="L22" s="6">
        <v>0</v>
      </c>
      <c r="M22" s="58">
        <v>13</v>
      </c>
      <c r="N22" s="6">
        <v>0</v>
      </c>
      <c r="O22" s="6">
        <v>0</v>
      </c>
      <c r="P22" s="17">
        <f t="shared" si="1"/>
        <v>393</v>
      </c>
      <c r="Q22" s="17">
        <v>50</v>
      </c>
      <c r="R22" s="17">
        <v>50</v>
      </c>
      <c r="S22" s="17">
        <v>3</v>
      </c>
      <c r="T22" s="17">
        <v>100</v>
      </c>
      <c r="U22" s="17">
        <f t="shared" si="2"/>
        <v>7500</v>
      </c>
      <c r="V22" s="8">
        <f t="shared" si="3"/>
        <v>19</v>
      </c>
      <c r="W22" s="8">
        <f t="shared" si="3"/>
        <v>114</v>
      </c>
      <c r="X22" s="8">
        <f t="shared" si="4"/>
        <v>0</v>
      </c>
      <c r="Y22" s="8">
        <f t="shared" si="4"/>
        <v>0</v>
      </c>
      <c r="Z22" s="8">
        <f t="shared" si="5"/>
        <v>0</v>
      </c>
      <c r="AA22" s="8">
        <f t="shared" si="5"/>
        <v>0</v>
      </c>
      <c r="AB22" s="8">
        <f t="shared" si="6"/>
        <v>2</v>
      </c>
      <c r="AC22" s="8">
        <f t="shared" si="6"/>
        <v>10</v>
      </c>
      <c r="AD22" s="8">
        <f t="shared" si="7"/>
        <v>0</v>
      </c>
      <c r="AE22" s="8">
        <f t="shared" si="7"/>
        <v>0</v>
      </c>
      <c r="AF22" s="8">
        <f t="shared" si="8"/>
        <v>0</v>
      </c>
      <c r="AG22" s="5">
        <f t="shared" si="9"/>
        <v>21</v>
      </c>
      <c r="AH22" s="5">
        <f t="shared" si="10"/>
        <v>124</v>
      </c>
      <c r="AI22" s="12">
        <f t="shared" si="11"/>
        <v>2</v>
      </c>
      <c r="AJ22" s="13">
        <f t="shared" si="12"/>
        <v>2</v>
      </c>
      <c r="AK22" s="13">
        <f t="shared" si="0"/>
        <v>2</v>
      </c>
    </row>
    <row r="23" spans="1:37" x14ac:dyDescent="0.25">
      <c r="A23" s="1">
        <v>15</v>
      </c>
      <c r="B23" s="58" t="s">
        <v>71</v>
      </c>
      <c r="C23" s="58" t="s">
        <v>157</v>
      </c>
      <c r="D23" s="58" t="s">
        <v>158</v>
      </c>
      <c r="E23" s="58">
        <v>35.743654479999996</v>
      </c>
      <c r="F23" s="58">
        <v>0.48197160999999999</v>
      </c>
      <c r="G23" s="58"/>
      <c r="H23" s="6" t="s">
        <v>56</v>
      </c>
      <c r="I23" s="58">
        <v>1.5518954545199399</v>
      </c>
      <c r="J23" s="58">
        <v>399</v>
      </c>
      <c r="K23" s="6">
        <v>0</v>
      </c>
      <c r="L23" s="6">
        <v>0</v>
      </c>
      <c r="M23" s="58">
        <v>14</v>
      </c>
      <c r="N23" s="6">
        <v>0</v>
      </c>
      <c r="O23" s="6">
        <v>0</v>
      </c>
      <c r="P23" s="17">
        <f t="shared" si="1"/>
        <v>413</v>
      </c>
      <c r="Q23" s="17">
        <v>50</v>
      </c>
      <c r="R23" s="17">
        <v>50</v>
      </c>
      <c r="S23" s="17">
        <v>3</v>
      </c>
      <c r="T23" s="17">
        <v>100</v>
      </c>
      <c r="U23" s="17">
        <f t="shared" si="2"/>
        <v>7500</v>
      </c>
      <c r="V23" s="8">
        <f t="shared" si="3"/>
        <v>19</v>
      </c>
      <c r="W23" s="8">
        <f t="shared" si="3"/>
        <v>119</v>
      </c>
      <c r="X23" s="8">
        <f t="shared" si="4"/>
        <v>0</v>
      </c>
      <c r="Y23" s="8">
        <f t="shared" si="4"/>
        <v>0</v>
      </c>
      <c r="Z23" s="8">
        <f t="shared" si="5"/>
        <v>0</v>
      </c>
      <c r="AA23" s="8">
        <f t="shared" si="5"/>
        <v>0</v>
      </c>
      <c r="AB23" s="8">
        <f t="shared" si="6"/>
        <v>2</v>
      </c>
      <c r="AC23" s="8">
        <f t="shared" si="6"/>
        <v>11</v>
      </c>
      <c r="AD23" s="8">
        <f t="shared" si="7"/>
        <v>0</v>
      </c>
      <c r="AE23" s="8">
        <f t="shared" si="7"/>
        <v>0</v>
      </c>
      <c r="AF23" s="8">
        <f t="shared" si="8"/>
        <v>0</v>
      </c>
      <c r="AG23" s="5">
        <f t="shared" si="9"/>
        <v>21</v>
      </c>
      <c r="AH23" s="5">
        <f t="shared" si="10"/>
        <v>130</v>
      </c>
      <c r="AI23" s="12">
        <f t="shared" si="11"/>
        <v>2</v>
      </c>
      <c r="AJ23" s="13">
        <f t="shared" si="12"/>
        <v>2</v>
      </c>
      <c r="AK23" s="13">
        <f t="shared" si="0"/>
        <v>2</v>
      </c>
    </row>
    <row r="24" spans="1:37" x14ac:dyDescent="0.25">
      <c r="A24" s="1">
        <v>16</v>
      </c>
      <c r="B24" s="58" t="s">
        <v>72</v>
      </c>
      <c r="C24" s="58" t="s">
        <v>157</v>
      </c>
      <c r="D24" s="58" t="s">
        <v>158</v>
      </c>
      <c r="E24" s="58">
        <v>35.762844090000002</v>
      </c>
      <c r="F24" s="58">
        <v>0.46799549499999998</v>
      </c>
      <c r="G24" s="58" t="s">
        <v>160</v>
      </c>
      <c r="H24" s="6" t="s">
        <v>56</v>
      </c>
      <c r="I24" s="58">
        <v>3.8261757854270502</v>
      </c>
      <c r="J24" s="58">
        <v>413</v>
      </c>
      <c r="K24" s="6">
        <v>0</v>
      </c>
      <c r="L24" s="6">
        <v>0</v>
      </c>
      <c r="M24" s="58">
        <v>14</v>
      </c>
      <c r="N24" s="6">
        <v>0</v>
      </c>
      <c r="O24" s="6">
        <v>0</v>
      </c>
      <c r="P24" s="17">
        <f t="shared" si="1"/>
        <v>427</v>
      </c>
      <c r="Q24" s="17">
        <v>50</v>
      </c>
      <c r="R24" s="17">
        <v>50</v>
      </c>
      <c r="S24" s="17">
        <v>3</v>
      </c>
      <c r="T24" s="17">
        <v>100</v>
      </c>
      <c r="U24" s="17">
        <f t="shared" si="2"/>
        <v>7500</v>
      </c>
      <c r="V24" s="8">
        <f t="shared" si="3"/>
        <v>20</v>
      </c>
      <c r="W24" s="8">
        <f t="shared" si="3"/>
        <v>123</v>
      </c>
      <c r="X24" s="8">
        <f t="shared" si="4"/>
        <v>0</v>
      </c>
      <c r="Y24" s="8">
        <f t="shared" si="4"/>
        <v>0</v>
      </c>
      <c r="Z24" s="8">
        <f t="shared" si="5"/>
        <v>0</v>
      </c>
      <c r="AA24" s="8">
        <f t="shared" si="5"/>
        <v>0</v>
      </c>
      <c r="AB24" s="8">
        <f t="shared" si="6"/>
        <v>2</v>
      </c>
      <c r="AC24" s="8">
        <f t="shared" si="6"/>
        <v>11</v>
      </c>
      <c r="AD24" s="8">
        <f t="shared" si="7"/>
        <v>0</v>
      </c>
      <c r="AE24" s="8">
        <f t="shared" si="7"/>
        <v>0</v>
      </c>
      <c r="AF24" s="8">
        <f t="shared" si="8"/>
        <v>0</v>
      </c>
      <c r="AG24" s="5">
        <f t="shared" si="9"/>
        <v>22</v>
      </c>
      <c r="AH24" s="5">
        <f t="shared" si="10"/>
        <v>134</v>
      </c>
      <c r="AI24" s="12">
        <f t="shared" si="11"/>
        <v>2</v>
      </c>
      <c r="AJ24" s="13">
        <f t="shared" si="12"/>
        <v>2</v>
      </c>
      <c r="AK24" s="13">
        <f t="shared" si="0"/>
        <v>2</v>
      </c>
    </row>
    <row r="25" spans="1:37" x14ac:dyDescent="0.25">
      <c r="A25" s="1">
        <v>17</v>
      </c>
      <c r="B25" s="58" t="s">
        <v>73</v>
      </c>
      <c r="C25" s="58" t="s">
        <v>157</v>
      </c>
      <c r="D25" s="58" t="s">
        <v>158</v>
      </c>
      <c r="E25" s="58">
        <v>35.720539090000003</v>
      </c>
      <c r="F25" s="58">
        <v>0.44985419500000001</v>
      </c>
      <c r="G25" s="58"/>
      <c r="H25" s="6" t="s">
        <v>56</v>
      </c>
      <c r="I25" s="58">
        <v>5.6746374062091096</v>
      </c>
      <c r="J25" s="58">
        <v>427</v>
      </c>
      <c r="K25" s="6">
        <v>0</v>
      </c>
      <c r="L25" s="6">
        <v>0</v>
      </c>
      <c r="M25" s="58">
        <v>15</v>
      </c>
      <c r="N25" s="6">
        <v>0</v>
      </c>
      <c r="O25" s="6">
        <v>0</v>
      </c>
      <c r="P25" s="17">
        <f t="shared" si="1"/>
        <v>442</v>
      </c>
      <c r="Q25" s="17">
        <v>50</v>
      </c>
      <c r="R25" s="17">
        <v>50</v>
      </c>
      <c r="S25" s="17">
        <v>3</v>
      </c>
      <c r="T25" s="17">
        <v>100</v>
      </c>
      <c r="U25" s="17">
        <f t="shared" si="2"/>
        <v>7500</v>
      </c>
      <c r="V25" s="8">
        <f t="shared" si="3"/>
        <v>21</v>
      </c>
      <c r="W25" s="8">
        <f t="shared" si="3"/>
        <v>128</v>
      </c>
      <c r="X25" s="8">
        <f t="shared" si="4"/>
        <v>0</v>
      </c>
      <c r="Y25" s="8">
        <f t="shared" si="4"/>
        <v>0</v>
      </c>
      <c r="Z25" s="8">
        <f t="shared" si="5"/>
        <v>0</v>
      </c>
      <c r="AA25" s="8">
        <f t="shared" si="5"/>
        <v>0</v>
      </c>
      <c r="AB25" s="8">
        <f t="shared" si="6"/>
        <v>3</v>
      </c>
      <c r="AC25" s="8">
        <f t="shared" si="6"/>
        <v>12</v>
      </c>
      <c r="AD25" s="8">
        <f t="shared" si="7"/>
        <v>0</v>
      </c>
      <c r="AE25" s="8">
        <f t="shared" si="7"/>
        <v>0</v>
      </c>
      <c r="AF25" s="8">
        <f t="shared" si="8"/>
        <v>0</v>
      </c>
      <c r="AG25" s="5">
        <f t="shared" si="9"/>
        <v>24</v>
      </c>
      <c r="AH25" s="5">
        <f t="shared" si="10"/>
        <v>140</v>
      </c>
      <c r="AI25" s="12">
        <f t="shared" si="11"/>
        <v>2</v>
      </c>
      <c r="AJ25" s="13">
        <f t="shared" si="12"/>
        <v>2</v>
      </c>
      <c r="AK25" s="13">
        <f t="shared" si="0"/>
        <v>2</v>
      </c>
    </row>
    <row r="26" spans="1:37" x14ac:dyDescent="0.25">
      <c r="A26" s="1">
        <v>18</v>
      </c>
      <c r="B26" s="58" t="s">
        <v>74</v>
      </c>
      <c r="C26" s="58" t="s">
        <v>157</v>
      </c>
      <c r="D26" s="58" t="s">
        <v>158</v>
      </c>
      <c r="E26" s="58">
        <v>35.764995570000004</v>
      </c>
      <c r="F26" s="58">
        <v>0.44485461700000001</v>
      </c>
      <c r="G26" s="58" t="s">
        <v>160</v>
      </c>
      <c r="H26" s="6" t="s">
        <v>56</v>
      </c>
      <c r="I26" s="58">
        <v>6.1866620835836796</v>
      </c>
      <c r="J26" s="58">
        <v>404</v>
      </c>
      <c r="K26" s="6">
        <v>0</v>
      </c>
      <c r="L26" s="6">
        <v>0</v>
      </c>
      <c r="M26" s="58">
        <v>14</v>
      </c>
      <c r="N26" s="6">
        <v>0</v>
      </c>
      <c r="O26" s="6">
        <v>0</v>
      </c>
      <c r="P26" s="17">
        <f t="shared" si="1"/>
        <v>418</v>
      </c>
      <c r="Q26" s="17">
        <v>50</v>
      </c>
      <c r="R26" s="17">
        <v>50</v>
      </c>
      <c r="S26" s="17">
        <v>3</v>
      </c>
      <c r="T26" s="17">
        <v>100</v>
      </c>
      <c r="U26" s="17">
        <f t="shared" si="2"/>
        <v>7500</v>
      </c>
      <c r="V26" s="8">
        <f t="shared" si="3"/>
        <v>20</v>
      </c>
      <c r="W26" s="8">
        <f t="shared" si="3"/>
        <v>121</v>
      </c>
      <c r="X26" s="8">
        <f t="shared" si="4"/>
        <v>0</v>
      </c>
      <c r="Y26" s="8">
        <f t="shared" si="4"/>
        <v>0</v>
      </c>
      <c r="Z26" s="8">
        <f t="shared" si="5"/>
        <v>0</v>
      </c>
      <c r="AA26" s="8">
        <f t="shared" si="5"/>
        <v>0</v>
      </c>
      <c r="AB26" s="8">
        <f t="shared" si="6"/>
        <v>2</v>
      </c>
      <c r="AC26" s="8">
        <f t="shared" si="6"/>
        <v>11</v>
      </c>
      <c r="AD26" s="8">
        <f t="shared" si="7"/>
        <v>0</v>
      </c>
      <c r="AE26" s="8">
        <f t="shared" si="7"/>
        <v>0</v>
      </c>
      <c r="AF26" s="8">
        <f t="shared" si="8"/>
        <v>0</v>
      </c>
      <c r="AG26" s="5">
        <f t="shared" si="9"/>
        <v>22</v>
      </c>
      <c r="AH26" s="5">
        <f t="shared" si="10"/>
        <v>132</v>
      </c>
      <c r="AI26" s="12">
        <f t="shared" si="11"/>
        <v>2</v>
      </c>
      <c r="AJ26" s="13">
        <f t="shared" si="12"/>
        <v>2</v>
      </c>
      <c r="AK26" s="13">
        <f t="shared" si="0"/>
        <v>2</v>
      </c>
    </row>
    <row r="27" spans="1:37" x14ac:dyDescent="0.25">
      <c r="A27" s="1">
        <v>19</v>
      </c>
      <c r="B27" s="58" t="s">
        <v>75</v>
      </c>
      <c r="C27" s="58" t="s">
        <v>157</v>
      </c>
      <c r="D27" s="58" t="s">
        <v>158</v>
      </c>
      <c r="E27" s="58">
        <v>35.742019650000003</v>
      </c>
      <c r="F27" s="58">
        <v>0.45970261099999998</v>
      </c>
      <c r="G27" s="58" t="s">
        <v>160</v>
      </c>
      <c r="H27" s="6" t="s">
        <v>56</v>
      </c>
      <c r="I27" s="58">
        <v>4.0194446408617699</v>
      </c>
      <c r="J27" s="58">
        <v>412</v>
      </c>
      <c r="K27" s="6">
        <v>0</v>
      </c>
      <c r="L27" s="6">
        <v>0</v>
      </c>
      <c r="M27" s="58">
        <v>14</v>
      </c>
      <c r="N27" s="6">
        <v>0</v>
      </c>
      <c r="O27" s="6">
        <v>0</v>
      </c>
      <c r="P27" s="17">
        <f t="shared" si="1"/>
        <v>426</v>
      </c>
      <c r="Q27" s="17">
        <v>50</v>
      </c>
      <c r="R27" s="17">
        <v>50</v>
      </c>
      <c r="S27" s="17">
        <v>3</v>
      </c>
      <c r="T27" s="17">
        <v>100</v>
      </c>
      <c r="U27" s="17">
        <f t="shared" si="2"/>
        <v>7500</v>
      </c>
      <c r="V27" s="8">
        <f t="shared" si="3"/>
        <v>20</v>
      </c>
      <c r="W27" s="8">
        <f t="shared" si="3"/>
        <v>123</v>
      </c>
      <c r="X27" s="8">
        <f t="shared" si="4"/>
        <v>0</v>
      </c>
      <c r="Y27" s="8">
        <f t="shared" si="4"/>
        <v>0</v>
      </c>
      <c r="Z27" s="8">
        <f t="shared" si="5"/>
        <v>0</v>
      </c>
      <c r="AA27" s="8">
        <f t="shared" si="5"/>
        <v>0</v>
      </c>
      <c r="AB27" s="8">
        <f t="shared" si="6"/>
        <v>2</v>
      </c>
      <c r="AC27" s="8">
        <f t="shared" si="6"/>
        <v>11</v>
      </c>
      <c r="AD27" s="8">
        <f t="shared" si="7"/>
        <v>0</v>
      </c>
      <c r="AE27" s="8">
        <f t="shared" si="7"/>
        <v>0</v>
      </c>
      <c r="AF27" s="8">
        <f t="shared" si="8"/>
        <v>0</v>
      </c>
      <c r="AG27" s="5">
        <f t="shared" si="9"/>
        <v>22</v>
      </c>
      <c r="AH27" s="5">
        <f t="shared" si="10"/>
        <v>134</v>
      </c>
      <c r="AI27" s="12">
        <f t="shared" si="11"/>
        <v>2</v>
      </c>
      <c r="AJ27" s="13">
        <f t="shared" si="12"/>
        <v>2</v>
      </c>
      <c r="AK27" s="13">
        <f t="shared" si="0"/>
        <v>2</v>
      </c>
    </row>
    <row r="28" spans="1:37" x14ac:dyDescent="0.25">
      <c r="A28" s="1">
        <v>20</v>
      </c>
      <c r="B28" s="58" t="s">
        <v>76</v>
      </c>
      <c r="C28" s="58" t="s">
        <v>157</v>
      </c>
      <c r="D28" s="58" t="s">
        <v>158</v>
      </c>
      <c r="E28" s="58">
        <v>35.75364304</v>
      </c>
      <c r="F28" s="58">
        <v>0.48681393299999998</v>
      </c>
      <c r="G28" s="58" t="s">
        <v>160</v>
      </c>
      <c r="H28" s="6" t="s">
        <v>56</v>
      </c>
      <c r="I28" s="58">
        <v>1.5845699302309699</v>
      </c>
      <c r="J28" s="58">
        <v>405</v>
      </c>
      <c r="K28" s="6">
        <v>0</v>
      </c>
      <c r="L28" s="6">
        <v>0</v>
      </c>
      <c r="M28" s="58">
        <v>14</v>
      </c>
      <c r="N28" s="6">
        <v>0</v>
      </c>
      <c r="O28" s="6">
        <v>0</v>
      </c>
      <c r="P28" s="17">
        <f t="shared" si="1"/>
        <v>419</v>
      </c>
      <c r="Q28" s="17">
        <v>50</v>
      </c>
      <c r="R28" s="17">
        <v>50</v>
      </c>
      <c r="S28" s="17">
        <v>3</v>
      </c>
      <c r="T28" s="17">
        <v>100</v>
      </c>
      <c r="U28" s="17">
        <f t="shared" si="2"/>
        <v>7500</v>
      </c>
      <c r="V28" s="8">
        <f t="shared" si="3"/>
        <v>20</v>
      </c>
      <c r="W28" s="8">
        <f t="shared" si="3"/>
        <v>121</v>
      </c>
      <c r="X28" s="8">
        <f t="shared" si="4"/>
        <v>0</v>
      </c>
      <c r="Y28" s="8">
        <f t="shared" si="4"/>
        <v>0</v>
      </c>
      <c r="Z28" s="8">
        <f t="shared" si="5"/>
        <v>0</v>
      </c>
      <c r="AA28" s="8">
        <f t="shared" si="5"/>
        <v>0</v>
      </c>
      <c r="AB28" s="8">
        <f t="shared" si="6"/>
        <v>2</v>
      </c>
      <c r="AC28" s="8">
        <f t="shared" si="6"/>
        <v>11</v>
      </c>
      <c r="AD28" s="8">
        <f t="shared" si="7"/>
        <v>0</v>
      </c>
      <c r="AE28" s="8">
        <f t="shared" si="7"/>
        <v>0</v>
      </c>
      <c r="AF28" s="8">
        <f t="shared" si="8"/>
        <v>0</v>
      </c>
      <c r="AG28" s="5">
        <f t="shared" si="9"/>
        <v>22</v>
      </c>
      <c r="AH28" s="5">
        <f t="shared" si="10"/>
        <v>132</v>
      </c>
      <c r="AI28" s="12">
        <f t="shared" si="11"/>
        <v>2</v>
      </c>
      <c r="AJ28" s="13">
        <f t="shared" si="12"/>
        <v>2</v>
      </c>
      <c r="AK28" s="13">
        <f t="shared" si="0"/>
        <v>2</v>
      </c>
    </row>
    <row r="29" spans="1:37" x14ac:dyDescent="0.25">
      <c r="A29" s="1">
        <v>21</v>
      </c>
      <c r="B29" s="58" t="s">
        <v>77</v>
      </c>
      <c r="C29" s="58" t="s">
        <v>157</v>
      </c>
      <c r="D29" s="58" t="s">
        <v>158</v>
      </c>
      <c r="E29" s="58">
        <v>35.781682969999999</v>
      </c>
      <c r="F29" s="58">
        <v>0.45232713200000002</v>
      </c>
      <c r="G29" s="58" t="s">
        <v>160</v>
      </c>
      <c r="H29" s="6" t="s">
        <v>56</v>
      </c>
      <c r="I29" s="58">
        <v>6.4996929193114701</v>
      </c>
      <c r="J29" s="58">
        <v>382</v>
      </c>
      <c r="K29" s="6">
        <v>0</v>
      </c>
      <c r="L29" s="6">
        <v>0</v>
      </c>
      <c r="M29" s="58">
        <v>13</v>
      </c>
      <c r="N29" s="6">
        <v>0</v>
      </c>
      <c r="O29" s="6">
        <v>0</v>
      </c>
      <c r="P29" s="17">
        <f t="shared" si="1"/>
        <v>395</v>
      </c>
      <c r="Q29" s="17">
        <v>50</v>
      </c>
      <c r="R29" s="17">
        <v>50</v>
      </c>
      <c r="S29" s="17">
        <v>3</v>
      </c>
      <c r="T29" s="17">
        <v>100</v>
      </c>
      <c r="U29" s="17">
        <f t="shared" si="2"/>
        <v>7500</v>
      </c>
      <c r="V29" s="8">
        <f t="shared" si="3"/>
        <v>19</v>
      </c>
      <c r="W29" s="8">
        <f t="shared" si="3"/>
        <v>114</v>
      </c>
      <c r="X29" s="8">
        <f t="shared" si="4"/>
        <v>0</v>
      </c>
      <c r="Y29" s="8">
        <f t="shared" si="4"/>
        <v>0</v>
      </c>
      <c r="Z29" s="8">
        <f t="shared" si="5"/>
        <v>0</v>
      </c>
      <c r="AA29" s="8">
        <f t="shared" si="5"/>
        <v>0</v>
      </c>
      <c r="AB29" s="8">
        <f t="shared" si="6"/>
        <v>2</v>
      </c>
      <c r="AC29" s="8">
        <f t="shared" si="6"/>
        <v>10</v>
      </c>
      <c r="AD29" s="8">
        <f t="shared" si="7"/>
        <v>0</v>
      </c>
      <c r="AE29" s="8">
        <f t="shared" si="7"/>
        <v>0</v>
      </c>
      <c r="AF29" s="8">
        <f t="shared" si="8"/>
        <v>0</v>
      </c>
      <c r="AG29" s="5">
        <f t="shared" si="9"/>
        <v>21</v>
      </c>
      <c r="AH29" s="5">
        <f t="shared" si="10"/>
        <v>124</v>
      </c>
      <c r="AI29" s="12">
        <f t="shared" si="11"/>
        <v>2</v>
      </c>
      <c r="AJ29" s="13">
        <f t="shared" si="12"/>
        <v>2</v>
      </c>
      <c r="AK29" s="13">
        <f t="shared" si="0"/>
        <v>2</v>
      </c>
    </row>
    <row r="30" spans="1:37" x14ac:dyDescent="0.25">
      <c r="A30" s="1">
        <v>22</v>
      </c>
      <c r="B30" s="58" t="s">
        <v>78</v>
      </c>
      <c r="C30" s="58" t="s">
        <v>157</v>
      </c>
      <c r="D30" s="58" t="s">
        <v>158</v>
      </c>
      <c r="E30" s="58">
        <v>35.771217350000001</v>
      </c>
      <c r="F30" s="58">
        <v>0.465386093</v>
      </c>
      <c r="G30" s="58" t="s">
        <v>160</v>
      </c>
      <c r="H30" s="6" t="s">
        <v>56</v>
      </c>
      <c r="I30" s="58">
        <v>4.6443941592264402</v>
      </c>
      <c r="J30" s="58">
        <v>406</v>
      </c>
      <c r="K30" s="6">
        <v>0</v>
      </c>
      <c r="L30" s="6">
        <v>0</v>
      </c>
      <c r="M30" s="58">
        <v>14</v>
      </c>
      <c r="N30" s="6">
        <v>0</v>
      </c>
      <c r="O30" s="6">
        <v>0</v>
      </c>
      <c r="P30" s="17">
        <f t="shared" si="1"/>
        <v>420</v>
      </c>
      <c r="Q30" s="17">
        <v>50</v>
      </c>
      <c r="R30" s="17">
        <v>50</v>
      </c>
      <c r="S30" s="17">
        <v>3</v>
      </c>
      <c r="T30" s="17">
        <v>100</v>
      </c>
      <c r="U30" s="17">
        <f t="shared" si="2"/>
        <v>7500</v>
      </c>
      <c r="V30" s="8">
        <f t="shared" si="3"/>
        <v>20</v>
      </c>
      <c r="W30" s="8">
        <f t="shared" si="3"/>
        <v>121</v>
      </c>
      <c r="X30" s="8">
        <f t="shared" si="4"/>
        <v>0</v>
      </c>
      <c r="Y30" s="8">
        <f t="shared" si="4"/>
        <v>0</v>
      </c>
      <c r="Z30" s="8">
        <f t="shared" si="5"/>
        <v>0</v>
      </c>
      <c r="AA30" s="8">
        <f t="shared" si="5"/>
        <v>0</v>
      </c>
      <c r="AB30" s="8">
        <f t="shared" si="6"/>
        <v>2</v>
      </c>
      <c r="AC30" s="8">
        <f t="shared" si="6"/>
        <v>11</v>
      </c>
      <c r="AD30" s="8">
        <f t="shared" si="7"/>
        <v>0</v>
      </c>
      <c r="AE30" s="8">
        <f t="shared" si="7"/>
        <v>0</v>
      </c>
      <c r="AF30" s="8">
        <f t="shared" si="8"/>
        <v>0</v>
      </c>
      <c r="AG30" s="5">
        <f t="shared" si="9"/>
        <v>22</v>
      </c>
      <c r="AH30" s="5">
        <f t="shared" si="10"/>
        <v>132</v>
      </c>
      <c r="AI30" s="12">
        <f t="shared" si="11"/>
        <v>2</v>
      </c>
      <c r="AJ30" s="13">
        <f t="shared" si="12"/>
        <v>2</v>
      </c>
      <c r="AK30" s="13">
        <f t="shared" si="0"/>
        <v>2</v>
      </c>
    </row>
    <row r="31" spans="1:37" x14ac:dyDescent="0.25">
      <c r="A31" s="1">
        <v>23</v>
      </c>
      <c r="B31" s="58" t="s">
        <v>79</v>
      </c>
      <c r="C31" s="58" t="s">
        <v>157</v>
      </c>
      <c r="D31" s="58" t="s">
        <v>158</v>
      </c>
      <c r="E31" s="58">
        <v>35.732847210000003</v>
      </c>
      <c r="F31" s="58">
        <v>0.497018352</v>
      </c>
      <c r="G31" s="58" t="s">
        <v>160</v>
      </c>
      <c r="H31" s="6" t="s">
        <v>56</v>
      </c>
      <c r="I31" s="58">
        <v>1.1013451919876101</v>
      </c>
      <c r="J31" s="58">
        <v>360</v>
      </c>
      <c r="K31" s="6">
        <v>0</v>
      </c>
      <c r="L31" s="6">
        <v>0</v>
      </c>
      <c r="M31" s="58">
        <v>12</v>
      </c>
      <c r="N31" s="6">
        <v>0</v>
      </c>
      <c r="O31" s="6">
        <v>0</v>
      </c>
      <c r="P31" s="17">
        <f t="shared" si="1"/>
        <v>372</v>
      </c>
      <c r="Q31" s="17">
        <v>50</v>
      </c>
      <c r="R31" s="17">
        <v>50</v>
      </c>
      <c r="S31" s="17">
        <v>3</v>
      </c>
      <c r="T31" s="17">
        <v>100</v>
      </c>
      <c r="U31" s="17">
        <f t="shared" si="2"/>
        <v>7500</v>
      </c>
      <c r="V31" s="8">
        <f t="shared" si="3"/>
        <v>18</v>
      </c>
      <c r="W31" s="8">
        <f t="shared" si="3"/>
        <v>108</v>
      </c>
      <c r="X31" s="8">
        <f t="shared" si="4"/>
        <v>0</v>
      </c>
      <c r="Y31" s="8">
        <f t="shared" si="4"/>
        <v>0</v>
      </c>
      <c r="Z31" s="8">
        <f t="shared" si="5"/>
        <v>0</v>
      </c>
      <c r="AA31" s="8">
        <f t="shared" si="5"/>
        <v>0</v>
      </c>
      <c r="AB31" s="8">
        <f t="shared" si="6"/>
        <v>2</v>
      </c>
      <c r="AC31" s="8">
        <f t="shared" si="6"/>
        <v>9</v>
      </c>
      <c r="AD31" s="8">
        <f t="shared" si="7"/>
        <v>0</v>
      </c>
      <c r="AE31" s="8">
        <f t="shared" si="7"/>
        <v>0</v>
      </c>
      <c r="AF31" s="8">
        <f t="shared" si="8"/>
        <v>0</v>
      </c>
      <c r="AG31" s="5">
        <f t="shared" si="9"/>
        <v>20</v>
      </c>
      <c r="AH31" s="5">
        <f t="shared" si="10"/>
        <v>117</v>
      </c>
      <c r="AI31" s="12">
        <f t="shared" si="11"/>
        <v>2</v>
      </c>
      <c r="AJ31" s="13">
        <f t="shared" si="12"/>
        <v>2</v>
      </c>
      <c r="AK31" s="13">
        <f t="shared" si="0"/>
        <v>2</v>
      </c>
    </row>
    <row r="32" spans="1:37" x14ac:dyDescent="0.25">
      <c r="A32" s="1">
        <v>24</v>
      </c>
      <c r="B32" s="58" t="s">
        <v>80</v>
      </c>
      <c r="C32" s="58" t="s">
        <v>157</v>
      </c>
      <c r="D32" s="58" t="s">
        <v>158</v>
      </c>
      <c r="E32" s="58">
        <v>35.714469909999998</v>
      </c>
      <c r="F32" s="58">
        <v>0.51887452599999995</v>
      </c>
      <c r="G32" s="58" t="s">
        <v>160</v>
      </c>
      <c r="H32" s="6" t="s">
        <v>56</v>
      </c>
      <c r="I32" s="58">
        <v>4.0428210815999099</v>
      </c>
      <c r="J32" s="58">
        <v>388</v>
      </c>
      <c r="K32" s="6">
        <v>0</v>
      </c>
      <c r="L32" s="6">
        <v>0</v>
      </c>
      <c r="M32" s="58">
        <v>13</v>
      </c>
      <c r="N32" s="6">
        <v>0</v>
      </c>
      <c r="O32" s="6">
        <v>0</v>
      </c>
      <c r="P32" s="17">
        <f t="shared" si="1"/>
        <v>401</v>
      </c>
      <c r="Q32" s="17">
        <v>50</v>
      </c>
      <c r="R32" s="17">
        <v>50</v>
      </c>
      <c r="S32" s="17">
        <v>3</v>
      </c>
      <c r="T32" s="17">
        <v>100</v>
      </c>
      <c r="U32" s="17">
        <f t="shared" si="2"/>
        <v>7500</v>
      </c>
      <c r="V32" s="8">
        <f t="shared" si="3"/>
        <v>19</v>
      </c>
      <c r="W32" s="8">
        <f t="shared" si="3"/>
        <v>116</v>
      </c>
      <c r="X32" s="8">
        <f t="shared" si="4"/>
        <v>0</v>
      </c>
      <c r="Y32" s="8">
        <f t="shared" si="4"/>
        <v>0</v>
      </c>
      <c r="Z32" s="8">
        <f t="shared" si="5"/>
        <v>0</v>
      </c>
      <c r="AA32" s="8">
        <f t="shared" si="5"/>
        <v>0</v>
      </c>
      <c r="AB32" s="8">
        <f t="shared" si="6"/>
        <v>2</v>
      </c>
      <c r="AC32" s="8">
        <f t="shared" si="6"/>
        <v>10</v>
      </c>
      <c r="AD32" s="8">
        <f t="shared" si="7"/>
        <v>0</v>
      </c>
      <c r="AE32" s="8">
        <f t="shared" si="7"/>
        <v>0</v>
      </c>
      <c r="AF32" s="8">
        <f t="shared" si="8"/>
        <v>0</v>
      </c>
      <c r="AG32" s="5">
        <f t="shared" si="9"/>
        <v>21</v>
      </c>
      <c r="AH32" s="5">
        <f t="shared" si="10"/>
        <v>126</v>
      </c>
      <c r="AI32" s="12">
        <f t="shared" si="11"/>
        <v>2</v>
      </c>
      <c r="AJ32" s="13">
        <f t="shared" si="12"/>
        <v>2</v>
      </c>
      <c r="AK32" s="13">
        <f t="shared" si="0"/>
        <v>2</v>
      </c>
    </row>
    <row r="33" spans="1:37" x14ac:dyDescent="0.25">
      <c r="A33" s="1">
        <v>25</v>
      </c>
      <c r="B33" s="58" t="s">
        <v>81</v>
      </c>
      <c r="C33" s="58" t="s">
        <v>157</v>
      </c>
      <c r="D33" s="58" t="s">
        <v>158</v>
      </c>
      <c r="E33" s="58">
        <v>35.754638669999999</v>
      </c>
      <c r="F33" s="58">
        <v>0.47188661500000001</v>
      </c>
      <c r="G33" s="58" t="s">
        <v>160</v>
      </c>
      <c r="H33" s="6" t="s">
        <v>56</v>
      </c>
      <c r="I33" s="58">
        <v>2.9807146375093598</v>
      </c>
      <c r="J33" s="58">
        <v>424</v>
      </c>
      <c r="K33" s="6">
        <v>0</v>
      </c>
      <c r="L33" s="6">
        <v>0</v>
      </c>
      <c r="M33" s="58">
        <v>15</v>
      </c>
      <c r="N33" s="6">
        <v>0</v>
      </c>
      <c r="O33" s="6">
        <v>0</v>
      </c>
      <c r="P33" s="17">
        <f t="shared" si="1"/>
        <v>439</v>
      </c>
      <c r="Q33" s="17">
        <v>50</v>
      </c>
      <c r="R33" s="17">
        <v>50</v>
      </c>
      <c r="S33" s="17">
        <v>3</v>
      </c>
      <c r="T33" s="17">
        <v>100</v>
      </c>
      <c r="U33" s="17">
        <f t="shared" si="2"/>
        <v>7500</v>
      </c>
      <c r="V33" s="8">
        <f t="shared" si="3"/>
        <v>21</v>
      </c>
      <c r="W33" s="8">
        <f t="shared" si="3"/>
        <v>127</v>
      </c>
      <c r="X33" s="8">
        <f t="shared" si="4"/>
        <v>0</v>
      </c>
      <c r="Y33" s="8">
        <f t="shared" si="4"/>
        <v>0</v>
      </c>
      <c r="Z33" s="8">
        <f t="shared" si="5"/>
        <v>0</v>
      </c>
      <c r="AA33" s="8">
        <f t="shared" si="5"/>
        <v>0</v>
      </c>
      <c r="AB33" s="8">
        <f t="shared" si="6"/>
        <v>3</v>
      </c>
      <c r="AC33" s="8">
        <f t="shared" si="6"/>
        <v>12</v>
      </c>
      <c r="AD33" s="8">
        <f t="shared" si="7"/>
        <v>0</v>
      </c>
      <c r="AE33" s="8">
        <f t="shared" si="7"/>
        <v>0</v>
      </c>
      <c r="AF33" s="8">
        <f t="shared" si="8"/>
        <v>0</v>
      </c>
      <c r="AG33" s="5">
        <f t="shared" si="9"/>
        <v>24</v>
      </c>
      <c r="AH33" s="5">
        <f t="shared" si="10"/>
        <v>139</v>
      </c>
      <c r="AI33" s="12">
        <f t="shared" si="11"/>
        <v>2</v>
      </c>
      <c r="AJ33" s="13">
        <f t="shared" si="12"/>
        <v>2</v>
      </c>
      <c r="AK33" s="13">
        <f t="shared" si="0"/>
        <v>2</v>
      </c>
    </row>
    <row r="34" spans="1:37" x14ac:dyDescent="0.25">
      <c r="A34" s="1">
        <v>26</v>
      </c>
      <c r="B34" s="58" t="s">
        <v>82</v>
      </c>
      <c r="C34" s="58" t="s">
        <v>157</v>
      </c>
      <c r="D34" s="58" t="s">
        <v>158</v>
      </c>
      <c r="E34" s="58">
        <v>35.776907110000003</v>
      </c>
      <c r="F34" s="58">
        <v>0.50705381999999999</v>
      </c>
      <c r="G34" s="58" t="s">
        <v>160</v>
      </c>
      <c r="H34" s="6" t="s">
        <v>56</v>
      </c>
      <c r="I34" s="58">
        <v>4.0049582082570598</v>
      </c>
      <c r="J34" s="58">
        <v>375</v>
      </c>
      <c r="K34" s="6">
        <v>0</v>
      </c>
      <c r="L34" s="6">
        <v>0</v>
      </c>
      <c r="M34" s="58">
        <v>13</v>
      </c>
      <c r="N34" s="6">
        <v>0</v>
      </c>
      <c r="O34" s="6">
        <v>0</v>
      </c>
      <c r="P34" s="17">
        <f t="shared" si="1"/>
        <v>388</v>
      </c>
      <c r="Q34" s="17">
        <v>50</v>
      </c>
      <c r="R34" s="17">
        <v>50</v>
      </c>
      <c r="S34" s="17">
        <v>3</v>
      </c>
      <c r="T34" s="17">
        <v>100</v>
      </c>
      <c r="U34" s="17">
        <f t="shared" si="2"/>
        <v>7500</v>
      </c>
      <c r="V34" s="8">
        <f t="shared" si="3"/>
        <v>18</v>
      </c>
      <c r="W34" s="8">
        <f t="shared" si="3"/>
        <v>112</v>
      </c>
      <c r="X34" s="8">
        <f t="shared" si="4"/>
        <v>0</v>
      </c>
      <c r="Y34" s="8">
        <f t="shared" si="4"/>
        <v>0</v>
      </c>
      <c r="Z34" s="8">
        <f t="shared" si="5"/>
        <v>0</v>
      </c>
      <c r="AA34" s="8">
        <f t="shared" si="5"/>
        <v>0</v>
      </c>
      <c r="AB34" s="8">
        <f t="shared" si="6"/>
        <v>2</v>
      </c>
      <c r="AC34" s="8">
        <f t="shared" si="6"/>
        <v>10</v>
      </c>
      <c r="AD34" s="8">
        <f t="shared" si="7"/>
        <v>0</v>
      </c>
      <c r="AE34" s="8">
        <f t="shared" si="7"/>
        <v>0</v>
      </c>
      <c r="AF34" s="8">
        <f t="shared" si="8"/>
        <v>0</v>
      </c>
      <c r="AG34" s="5">
        <f t="shared" si="9"/>
        <v>20</v>
      </c>
      <c r="AH34" s="5">
        <f t="shared" si="10"/>
        <v>122</v>
      </c>
      <c r="AI34" s="12">
        <f t="shared" si="11"/>
        <v>2</v>
      </c>
      <c r="AJ34" s="13">
        <f t="shared" si="12"/>
        <v>2</v>
      </c>
      <c r="AK34" s="13">
        <f t="shared" si="0"/>
        <v>2</v>
      </c>
    </row>
    <row r="35" spans="1:37" x14ac:dyDescent="0.25">
      <c r="A35" s="1">
        <v>27</v>
      </c>
      <c r="B35" s="58" t="s">
        <v>83</v>
      </c>
      <c r="C35" s="58" t="s">
        <v>157</v>
      </c>
      <c r="D35" s="58" t="s">
        <v>158</v>
      </c>
      <c r="E35" s="58">
        <v>35.765889489999999</v>
      </c>
      <c r="F35" s="58">
        <v>0.48924975599999998</v>
      </c>
      <c r="G35" s="58" t="s">
        <v>160</v>
      </c>
      <c r="H35" s="6" t="s">
        <v>56</v>
      </c>
      <c r="I35" s="58">
        <v>2.6875307139291098</v>
      </c>
      <c r="J35" s="58">
        <v>402</v>
      </c>
      <c r="K35" s="6">
        <v>0</v>
      </c>
      <c r="L35" s="6">
        <v>0</v>
      </c>
      <c r="M35" s="58">
        <v>14</v>
      </c>
      <c r="N35" s="6">
        <v>0</v>
      </c>
      <c r="O35" s="6">
        <v>0</v>
      </c>
      <c r="P35" s="17">
        <f t="shared" si="1"/>
        <v>416</v>
      </c>
      <c r="Q35" s="17">
        <v>50</v>
      </c>
      <c r="R35" s="17">
        <v>50</v>
      </c>
      <c r="S35" s="17">
        <v>3</v>
      </c>
      <c r="T35" s="17">
        <v>100</v>
      </c>
      <c r="U35" s="17">
        <f t="shared" si="2"/>
        <v>7500</v>
      </c>
      <c r="V35" s="8">
        <f t="shared" si="3"/>
        <v>20</v>
      </c>
      <c r="W35" s="8">
        <f t="shared" si="3"/>
        <v>120</v>
      </c>
      <c r="X35" s="8">
        <f t="shared" si="4"/>
        <v>0</v>
      </c>
      <c r="Y35" s="8">
        <f t="shared" si="4"/>
        <v>0</v>
      </c>
      <c r="Z35" s="8">
        <f t="shared" si="5"/>
        <v>0</v>
      </c>
      <c r="AA35" s="8">
        <f t="shared" si="5"/>
        <v>0</v>
      </c>
      <c r="AB35" s="8">
        <f t="shared" si="6"/>
        <v>2</v>
      </c>
      <c r="AC35" s="8">
        <f t="shared" si="6"/>
        <v>11</v>
      </c>
      <c r="AD35" s="8">
        <f t="shared" si="7"/>
        <v>0</v>
      </c>
      <c r="AE35" s="8">
        <f t="shared" si="7"/>
        <v>0</v>
      </c>
      <c r="AF35" s="8">
        <f t="shared" si="8"/>
        <v>0</v>
      </c>
      <c r="AG35" s="5">
        <f t="shared" si="9"/>
        <v>22</v>
      </c>
      <c r="AH35" s="5">
        <f t="shared" si="10"/>
        <v>131</v>
      </c>
      <c r="AI35" s="12">
        <f t="shared" si="11"/>
        <v>2</v>
      </c>
      <c r="AJ35" s="13">
        <f t="shared" si="12"/>
        <v>2</v>
      </c>
      <c r="AK35" s="13">
        <f t="shared" si="0"/>
        <v>2</v>
      </c>
    </row>
    <row r="36" spans="1:37" x14ac:dyDescent="0.25">
      <c r="A36" s="1">
        <v>28</v>
      </c>
      <c r="B36" s="58" t="s">
        <v>84</v>
      </c>
      <c r="C36" s="58" t="s">
        <v>157</v>
      </c>
      <c r="D36" s="58" t="s">
        <v>158</v>
      </c>
      <c r="E36" s="58">
        <v>35.74826813</v>
      </c>
      <c r="F36" s="58">
        <v>0.47915196399999999</v>
      </c>
      <c r="G36" s="58" t="s">
        <v>160</v>
      </c>
      <c r="H36" s="6" t="s">
        <v>56</v>
      </c>
      <c r="I36" s="58">
        <v>1.9621140733306499</v>
      </c>
      <c r="J36" s="58">
        <v>415</v>
      </c>
      <c r="K36" s="6">
        <v>0</v>
      </c>
      <c r="L36" s="6">
        <v>0</v>
      </c>
      <c r="M36" s="58">
        <v>14</v>
      </c>
      <c r="N36" s="6">
        <v>0</v>
      </c>
      <c r="O36" s="6">
        <v>0</v>
      </c>
      <c r="P36" s="17">
        <f t="shared" si="1"/>
        <v>429</v>
      </c>
      <c r="Q36" s="17">
        <v>50</v>
      </c>
      <c r="R36" s="17">
        <v>50</v>
      </c>
      <c r="S36" s="17">
        <v>3</v>
      </c>
      <c r="T36" s="17">
        <v>100</v>
      </c>
      <c r="U36" s="17">
        <f t="shared" si="2"/>
        <v>7500</v>
      </c>
      <c r="V36" s="8">
        <f t="shared" si="3"/>
        <v>20</v>
      </c>
      <c r="W36" s="8">
        <f t="shared" si="3"/>
        <v>124</v>
      </c>
      <c r="X36" s="8">
        <f t="shared" si="4"/>
        <v>0</v>
      </c>
      <c r="Y36" s="8">
        <f t="shared" si="4"/>
        <v>0</v>
      </c>
      <c r="Z36" s="8">
        <f t="shared" si="5"/>
        <v>0</v>
      </c>
      <c r="AA36" s="8">
        <f t="shared" si="5"/>
        <v>0</v>
      </c>
      <c r="AB36" s="8">
        <f t="shared" si="6"/>
        <v>2</v>
      </c>
      <c r="AC36" s="8">
        <f t="shared" si="6"/>
        <v>11</v>
      </c>
      <c r="AD36" s="8">
        <f t="shared" si="7"/>
        <v>0</v>
      </c>
      <c r="AE36" s="8">
        <f t="shared" si="7"/>
        <v>0</v>
      </c>
      <c r="AF36" s="8">
        <f t="shared" si="8"/>
        <v>0</v>
      </c>
      <c r="AG36" s="5">
        <f t="shared" si="9"/>
        <v>22</v>
      </c>
      <c r="AH36" s="5">
        <f t="shared" si="10"/>
        <v>135</v>
      </c>
      <c r="AI36" s="12">
        <f t="shared" si="11"/>
        <v>2</v>
      </c>
      <c r="AJ36" s="13">
        <f t="shared" si="12"/>
        <v>2</v>
      </c>
      <c r="AK36" s="13">
        <f t="shared" si="0"/>
        <v>2</v>
      </c>
    </row>
    <row r="37" spans="1:37" x14ac:dyDescent="0.25">
      <c r="A37" s="1">
        <v>29</v>
      </c>
      <c r="B37" s="58" t="s">
        <v>85</v>
      </c>
      <c r="C37" s="58" t="s">
        <v>157</v>
      </c>
      <c r="D37" s="58" t="s">
        <v>158</v>
      </c>
      <c r="E37" s="58">
        <v>35.766269680000001</v>
      </c>
      <c r="F37" s="58">
        <v>0.51113078000000001</v>
      </c>
      <c r="G37" s="58" t="s">
        <v>160</v>
      </c>
      <c r="H37" s="6" t="s">
        <v>56</v>
      </c>
      <c r="I37" s="58">
        <v>3.1210076041414698</v>
      </c>
      <c r="J37" s="58">
        <v>372</v>
      </c>
      <c r="K37" s="6">
        <v>0</v>
      </c>
      <c r="L37" s="6">
        <v>0</v>
      </c>
      <c r="M37" s="58">
        <v>13</v>
      </c>
      <c r="N37" s="6">
        <v>0</v>
      </c>
      <c r="O37" s="6">
        <v>0</v>
      </c>
      <c r="P37" s="17">
        <f t="shared" si="1"/>
        <v>385</v>
      </c>
      <c r="Q37" s="17">
        <v>50</v>
      </c>
      <c r="R37" s="17">
        <v>50</v>
      </c>
      <c r="S37" s="17">
        <v>3</v>
      </c>
      <c r="T37" s="17">
        <v>100</v>
      </c>
      <c r="U37" s="17">
        <f t="shared" si="2"/>
        <v>7500</v>
      </c>
      <c r="V37" s="8">
        <f t="shared" si="3"/>
        <v>18</v>
      </c>
      <c r="W37" s="8">
        <f t="shared" si="3"/>
        <v>111</v>
      </c>
      <c r="X37" s="8">
        <f t="shared" si="4"/>
        <v>0</v>
      </c>
      <c r="Y37" s="8">
        <f t="shared" si="4"/>
        <v>0</v>
      </c>
      <c r="Z37" s="8">
        <f t="shared" si="5"/>
        <v>0</v>
      </c>
      <c r="AA37" s="8">
        <f t="shared" si="5"/>
        <v>0</v>
      </c>
      <c r="AB37" s="8">
        <f t="shared" si="6"/>
        <v>2</v>
      </c>
      <c r="AC37" s="8">
        <f t="shared" si="6"/>
        <v>10</v>
      </c>
      <c r="AD37" s="8">
        <f t="shared" si="7"/>
        <v>0</v>
      </c>
      <c r="AE37" s="8">
        <f t="shared" si="7"/>
        <v>0</v>
      </c>
      <c r="AF37" s="8">
        <f t="shared" si="8"/>
        <v>0</v>
      </c>
      <c r="AG37" s="5">
        <f t="shared" si="9"/>
        <v>20</v>
      </c>
      <c r="AH37" s="5">
        <f t="shared" si="10"/>
        <v>121</v>
      </c>
      <c r="AI37" s="12">
        <f t="shared" si="11"/>
        <v>2</v>
      </c>
      <c r="AJ37" s="13">
        <f t="shared" si="12"/>
        <v>2</v>
      </c>
      <c r="AK37" s="13">
        <f t="shared" si="0"/>
        <v>2</v>
      </c>
    </row>
    <row r="38" spans="1:37" x14ac:dyDescent="0.25">
      <c r="A38" s="1">
        <v>30</v>
      </c>
      <c r="B38" s="58" t="s">
        <v>86</v>
      </c>
      <c r="C38" s="58" t="s">
        <v>157</v>
      </c>
      <c r="D38" s="58" t="s">
        <v>158</v>
      </c>
      <c r="E38" s="58">
        <v>35.74732513</v>
      </c>
      <c r="F38" s="58">
        <v>0.50506936300000005</v>
      </c>
      <c r="G38" s="58" t="s">
        <v>160</v>
      </c>
      <c r="H38" s="6" t="s">
        <v>56</v>
      </c>
      <c r="I38" s="58">
        <v>1.1386268589115001</v>
      </c>
      <c r="J38" s="58">
        <v>360</v>
      </c>
      <c r="K38" s="6">
        <v>0</v>
      </c>
      <c r="L38" s="6">
        <v>0</v>
      </c>
      <c r="M38" s="58">
        <v>12</v>
      </c>
      <c r="N38" s="6">
        <v>0</v>
      </c>
      <c r="O38" s="6">
        <v>0</v>
      </c>
      <c r="P38" s="17">
        <f t="shared" si="1"/>
        <v>372</v>
      </c>
      <c r="Q38" s="17">
        <v>50</v>
      </c>
      <c r="R38" s="17">
        <v>50</v>
      </c>
      <c r="S38" s="17">
        <v>3</v>
      </c>
      <c r="T38" s="17">
        <v>100</v>
      </c>
      <c r="U38" s="17">
        <f t="shared" si="2"/>
        <v>7500</v>
      </c>
      <c r="V38" s="8">
        <f t="shared" si="3"/>
        <v>18</v>
      </c>
      <c r="W38" s="8">
        <f t="shared" si="3"/>
        <v>108</v>
      </c>
      <c r="X38" s="8">
        <f t="shared" si="4"/>
        <v>0</v>
      </c>
      <c r="Y38" s="8">
        <f t="shared" si="4"/>
        <v>0</v>
      </c>
      <c r="Z38" s="8">
        <f t="shared" si="5"/>
        <v>0</v>
      </c>
      <c r="AA38" s="8">
        <f t="shared" si="5"/>
        <v>0</v>
      </c>
      <c r="AB38" s="8">
        <f t="shared" si="6"/>
        <v>2</v>
      </c>
      <c r="AC38" s="8">
        <f t="shared" si="6"/>
        <v>9</v>
      </c>
      <c r="AD38" s="8">
        <f t="shared" si="7"/>
        <v>0</v>
      </c>
      <c r="AE38" s="8">
        <f t="shared" si="7"/>
        <v>0</v>
      </c>
      <c r="AF38" s="8">
        <f t="shared" si="8"/>
        <v>0</v>
      </c>
      <c r="AG38" s="5">
        <f t="shared" si="9"/>
        <v>20</v>
      </c>
      <c r="AH38" s="5">
        <f t="shared" si="10"/>
        <v>117</v>
      </c>
      <c r="AI38" s="12">
        <f t="shared" si="11"/>
        <v>2</v>
      </c>
      <c r="AJ38" s="13">
        <f t="shared" si="12"/>
        <v>2</v>
      </c>
      <c r="AK38" s="13">
        <f t="shared" si="0"/>
        <v>2</v>
      </c>
    </row>
    <row r="39" spans="1:37" x14ac:dyDescent="0.25">
      <c r="A39" s="1">
        <v>31</v>
      </c>
      <c r="B39" s="58" t="s">
        <v>87</v>
      </c>
      <c r="C39" s="58" t="s">
        <v>157</v>
      </c>
      <c r="D39" s="58" t="s">
        <v>158</v>
      </c>
      <c r="E39" s="58">
        <v>35.765777589999999</v>
      </c>
      <c r="F39" s="58">
        <v>0.498385996</v>
      </c>
      <c r="G39" s="58" t="s">
        <v>160</v>
      </c>
      <c r="H39" s="6" t="s">
        <v>56</v>
      </c>
      <c r="I39" s="58">
        <v>2.5854626440333099</v>
      </c>
      <c r="J39" s="58">
        <v>389</v>
      </c>
      <c r="K39" s="6">
        <v>0</v>
      </c>
      <c r="L39" s="6">
        <v>0</v>
      </c>
      <c r="M39" s="58">
        <v>13</v>
      </c>
      <c r="N39" s="6">
        <v>0</v>
      </c>
      <c r="O39" s="6">
        <v>0</v>
      </c>
      <c r="P39" s="17">
        <f t="shared" si="1"/>
        <v>402</v>
      </c>
      <c r="Q39" s="17">
        <v>50</v>
      </c>
      <c r="R39" s="17">
        <v>50</v>
      </c>
      <c r="S39" s="17">
        <v>3</v>
      </c>
      <c r="T39" s="17">
        <v>100</v>
      </c>
      <c r="U39" s="17">
        <f t="shared" si="2"/>
        <v>7500</v>
      </c>
      <c r="V39" s="8">
        <f t="shared" si="3"/>
        <v>19</v>
      </c>
      <c r="W39" s="8">
        <f t="shared" si="3"/>
        <v>116</v>
      </c>
      <c r="X39" s="8">
        <f t="shared" si="4"/>
        <v>0</v>
      </c>
      <c r="Y39" s="8">
        <f t="shared" si="4"/>
        <v>0</v>
      </c>
      <c r="Z39" s="8">
        <f t="shared" si="5"/>
        <v>0</v>
      </c>
      <c r="AA39" s="8">
        <f t="shared" si="5"/>
        <v>0</v>
      </c>
      <c r="AB39" s="8">
        <f t="shared" si="6"/>
        <v>2</v>
      </c>
      <c r="AC39" s="8">
        <f t="shared" si="6"/>
        <v>10</v>
      </c>
      <c r="AD39" s="8">
        <f t="shared" si="7"/>
        <v>0</v>
      </c>
      <c r="AE39" s="8">
        <f t="shared" si="7"/>
        <v>0</v>
      </c>
      <c r="AF39" s="8">
        <f t="shared" si="8"/>
        <v>0</v>
      </c>
      <c r="AG39" s="5">
        <f t="shared" si="9"/>
        <v>21</v>
      </c>
      <c r="AH39" s="5">
        <f t="shared" si="10"/>
        <v>126</v>
      </c>
      <c r="AI39" s="12">
        <f t="shared" si="11"/>
        <v>2</v>
      </c>
      <c r="AJ39" s="13">
        <f t="shared" si="12"/>
        <v>2</v>
      </c>
      <c r="AK39" s="13">
        <f t="shared" si="0"/>
        <v>2</v>
      </c>
    </row>
    <row r="40" spans="1:37" x14ac:dyDescent="0.25">
      <c r="A40" s="1">
        <v>32</v>
      </c>
      <c r="B40" s="58" t="s">
        <v>88</v>
      </c>
      <c r="C40" s="58" t="s">
        <v>157</v>
      </c>
      <c r="D40" s="58" t="s">
        <v>158</v>
      </c>
      <c r="E40" s="58">
        <v>35.729400519999999</v>
      </c>
      <c r="F40" s="58">
        <v>0.47251817600000001</v>
      </c>
      <c r="G40" s="58" t="s">
        <v>160</v>
      </c>
      <c r="H40" s="6" t="s">
        <v>56</v>
      </c>
      <c r="I40" s="58">
        <v>2.9882235622717199</v>
      </c>
      <c r="J40" s="58">
        <v>403</v>
      </c>
      <c r="K40" s="6">
        <v>0</v>
      </c>
      <c r="L40" s="6">
        <v>0</v>
      </c>
      <c r="M40" s="58">
        <v>14</v>
      </c>
      <c r="N40" s="6">
        <v>0</v>
      </c>
      <c r="O40" s="6">
        <v>0</v>
      </c>
      <c r="P40" s="17">
        <f t="shared" si="1"/>
        <v>417</v>
      </c>
      <c r="Q40" s="17">
        <v>50</v>
      </c>
      <c r="R40" s="17">
        <v>50</v>
      </c>
      <c r="S40" s="17">
        <v>3</v>
      </c>
      <c r="T40" s="17">
        <v>100</v>
      </c>
      <c r="U40" s="17">
        <f t="shared" si="2"/>
        <v>7500</v>
      </c>
      <c r="V40" s="8">
        <f t="shared" si="3"/>
        <v>20</v>
      </c>
      <c r="W40" s="8">
        <f t="shared" si="3"/>
        <v>120</v>
      </c>
      <c r="X40" s="8">
        <f t="shared" si="4"/>
        <v>0</v>
      </c>
      <c r="Y40" s="8">
        <f t="shared" si="4"/>
        <v>0</v>
      </c>
      <c r="Z40" s="8">
        <f t="shared" si="5"/>
        <v>0</v>
      </c>
      <c r="AA40" s="8">
        <f t="shared" si="5"/>
        <v>0</v>
      </c>
      <c r="AB40" s="8">
        <f t="shared" si="6"/>
        <v>2</v>
      </c>
      <c r="AC40" s="8">
        <f t="shared" si="6"/>
        <v>11</v>
      </c>
      <c r="AD40" s="8">
        <f t="shared" si="7"/>
        <v>0</v>
      </c>
      <c r="AE40" s="8">
        <f t="shared" si="7"/>
        <v>0</v>
      </c>
      <c r="AF40" s="8">
        <f t="shared" si="8"/>
        <v>0</v>
      </c>
      <c r="AG40" s="5">
        <f t="shared" si="9"/>
        <v>22</v>
      </c>
      <c r="AH40" s="5">
        <f t="shared" si="10"/>
        <v>131</v>
      </c>
      <c r="AI40" s="12">
        <f t="shared" si="11"/>
        <v>2</v>
      </c>
      <c r="AJ40" s="13">
        <f t="shared" si="12"/>
        <v>2</v>
      </c>
      <c r="AK40" s="13">
        <f t="shared" si="0"/>
        <v>2</v>
      </c>
    </row>
    <row r="41" spans="1:37" x14ac:dyDescent="0.25">
      <c r="A41" s="1">
        <v>33</v>
      </c>
      <c r="B41" s="58" t="s">
        <v>89</v>
      </c>
      <c r="C41" s="58" t="s">
        <v>157</v>
      </c>
      <c r="D41" s="58" t="s">
        <v>158</v>
      </c>
      <c r="E41" s="58">
        <v>35.74224091</v>
      </c>
      <c r="F41" s="58">
        <v>0.489637196</v>
      </c>
      <c r="G41" s="58" t="s">
        <v>160</v>
      </c>
      <c r="H41" s="6" t="s">
        <v>56</v>
      </c>
      <c r="I41" s="58">
        <v>0.69935640115826603</v>
      </c>
      <c r="J41" s="58">
        <v>388</v>
      </c>
      <c r="K41" s="6">
        <v>0</v>
      </c>
      <c r="L41" s="6">
        <v>0</v>
      </c>
      <c r="M41" s="58">
        <v>13</v>
      </c>
      <c r="N41" s="6">
        <v>0</v>
      </c>
      <c r="O41" s="6">
        <v>0</v>
      </c>
      <c r="P41" s="17">
        <f t="shared" si="1"/>
        <v>401</v>
      </c>
      <c r="Q41" s="17">
        <v>50</v>
      </c>
      <c r="R41" s="17">
        <v>50</v>
      </c>
      <c r="S41" s="17">
        <v>3</v>
      </c>
      <c r="T41" s="17">
        <v>100</v>
      </c>
      <c r="U41" s="17">
        <f t="shared" si="2"/>
        <v>7500</v>
      </c>
      <c r="V41" s="8">
        <f t="shared" si="3"/>
        <v>19</v>
      </c>
      <c r="W41" s="8">
        <f t="shared" si="3"/>
        <v>116</v>
      </c>
      <c r="X41" s="8">
        <f t="shared" si="4"/>
        <v>0</v>
      </c>
      <c r="Y41" s="8">
        <f t="shared" si="4"/>
        <v>0</v>
      </c>
      <c r="Z41" s="8">
        <f t="shared" si="5"/>
        <v>0</v>
      </c>
      <c r="AA41" s="8">
        <f t="shared" si="5"/>
        <v>0</v>
      </c>
      <c r="AB41" s="8">
        <f t="shared" si="6"/>
        <v>2</v>
      </c>
      <c r="AC41" s="8">
        <f t="shared" si="6"/>
        <v>10</v>
      </c>
      <c r="AD41" s="8">
        <f t="shared" si="7"/>
        <v>0</v>
      </c>
      <c r="AE41" s="8">
        <f t="shared" si="7"/>
        <v>0</v>
      </c>
      <c r="AF41" s="8">
        <f t="shared" si="8"/>
        <v>0</v>
      </c>
      <c r="AG41" s="5">
        <f t="shared" si="9"/>
        <v>21</v>
      </c>
      <c r="AH41" s="5">
        <f t="shared" si="10"/>
        <v>126</v>
      </c>
      <c r="AI41" s="12">
        <f t="shared" si="11"/>
        <v>2</v>
      </c>
      <c r="AJ41" s="13">
        <f t="shared" si="12"/>
        <v>2</v>
      </c>
      <c r="AK41" s="13">
        <f t="shared" si="0"/>
        <v>2</v>
      </c>
    </row>
    <row r="42" spans="1:37" x14ac:dyDescent="0.25">
      <c r="A42" s="1">
        <v>34</v>
      </c>
      <c r="B42" s="58" t="s">
        <v>90</v>
      </c>
      <c r="C42" s="58" t="s">
        <v>157</v>
      </c>
      <c r="D42" s="58" t="s">
        <v>158</v>
      </c>
      <c r="E42" s="58">
        <v>35.75217438</v>
      </c>
      <c r="F42" s="58">
        <v>0.45430800300000002</v>
      </c>
      <c r="G42" s="58" t="s">
        <v>160</v>
      </c>
      <c r="H42" s="6" t="s">
        <v>56</v>
      </c>
      <c r="I42" s="58">
        <v>4.7366707621514896</v>
      </c>
      <c r="J42" s="58">
        <v>397</v>
      </c>
      <c r="K42" s="6">
        <v>0</v>
      </c>
      <c r="L42" s="6">
        <v>0</v>
      </c>
      <c r="M42" s="58">
        <v>14</v>
      </c>
      <c r="N42" s="6">
        <v>0</v>
      </c>
      <c r="O42" s="6">
        <v>0</v>
      </c>
      <c r="P42" s="17">
        <f t="shared" si="1"/>
        <v>411</v>
      </c>
      <c r="Q42" s="17">
        <v>50</v>
      </c>
      <c r="R42" s="17">
        <v>50</v>
      </c>
      <c r="S42" s="17">
        <v>3</v>
      </c>
      <c r="T42" s="17">
        <v>100</v>
      </c>
      <c r="U42" s="17">
        <f t="shared" si="2"/>
        <v>7500</v>
      </c>
      <c r="V42" s="8">
        <f t="shared" si="3"/>
        <v>19</v>
      </c>
      <c r="W42" s="8">
        <f t="shared" si="3"/>
        <v>119</v>
      </c>
      <c r="X42" s="8">
        <f t="shared" si="4"/>
        <v>0</v>
      </c>
      <c r="Y42" s="8">
        <f t="shared" si="4"/>
        <v>0</v>
      </c>
      <c r="Z42" s="8">
        <f t="shared" si="5"/>
        <v>0</v>
      </c>
      <c r="AA42" s="8">
        <f t="shared" si="5"/>
        <v>0</v>
      </c>
      <c r="AB42" s="8">
        <f t="shared" si="6"/>
        <v>2</v>
      </c>
      <c r="AC42" s="8">
        <f t="shared" si="6"/>
        <v>11</v>
      </c>
      <c r="AD42" s="8">
        <f t="shared" si="7"/>
        <v>0</v>
      </c>
      <c r="AE42" s="8">
        <f t="shared" si="7"/>
        <v>0</v>
      </c>
      <c r="AF42" s="8">
        <f t="shared" si="8"/>
        <v>0</v>
      </c>
      <c r="AG42" s="5">
        <f t="shared" si="9"/>
        <v>21</v>
      </c>
      <c r="AH42" s="5">
        <f t="shared" si="10"/>
        <v>130</v>
      </c>
      <c r="AI42" s="12">
        <f t="shared" si="11"/>
        <v>2</v>
      </c>
      <c r="AJ42" s="13">
        <f t="shared" si="12"/>
        <v>2</v>
      </c>
      <c r="AK42" s="13">
        <f t="shared" si="0"/>
        <v>2</v>
      </c>
    </row>
    <row r="43" spans="1:37" x14ac:dyDescent="0.25">
      <c r="A43" s="1">
        <v>35</v>
      </c>
      <c r="B43" s="58" t="s">
        <v>91</v>
      </c>
      <c r="C43" s="58" t="s">
        <v>157</v>
      </c>
      <c r="D43" s="58" t="s">
        <v>158</v>
      </c>
      <c r="E43" s="58">
        <v>35.796230319999999</v>
      </c>
      <c r="F43" s="58">
        <v>0.43509799199999999</v>
      </c>
      <c r="G43" s="58" t="s">
        <v>160</v>
      </c>
      <c r="H43" s="6" t="s">
        <v>56</v>
      </c>
      <c r="I43" s="58">
        <v>9.0041830019093592</v>
      </c>
      <c r="J43" s="58">
        <v>366</v>
      </c>
      <c r="K43" s="6">
        <v>0</v>
      </c>
      <c r="L43" s="6">
        <v>0</v>
      </c>
      <c r="M43" s="58">
        <v>13</v>
      </c>
      <c r="N43" s="6">
        <v>0</v>
      </c>
      <c r="O43" s="6">
        <v>0</v>
      </c>
      <c r="P43" s="17">
        <f t="shared" si="1"/>
        <v>379</v>
      </c>
      <c r="Q43" s="17">
        <v>50</v>
      </c>
      <c r="R43" s="17">
        <v>50</v>
      </c>
      <c r="S43" s="17">
        <v>3</v>
      </c>
      <c r="T43" s="17">
        <v>100</v>
      </c>
      <c r="U43" s="17">
        <f t="shared" si="2"/>
        <v>7500</v>
      </c>
      <c r="V43" s="8">
        <f t="shared" ref="V43:W74" si="13">IF(ISBLANK($J43),0,IF(ISNUMBER($J43),ROUNDDOWN(($J43*(V$8/100)),0),0))</f>
        <v>18</v>
      </c>
      <c r="W43" s="8">
        <f t="shared" si="13"/>
        <v>109</v>
      </c>
      <c r="X43" s="8">
        <f t="shared" ref="X43:Y74" si="14">IF(ISBLANK($K43),0,IF(ISNUMBER($K43),ROUNDDOWN(($K43*(X$8/100)),0),0))</f>
        <v>0</v>
      </c>
      <c r="Y43" s="8">
        <f t="shared" si="14"/>
        <v>0</v>
      </c>
      <c r="Z43" s="8">
        <f t="shared" ref="Z43:AA74" si="15">IF(ISBLANK($L43),0,IF(ISNUMBER($L43),ROUNDDOWN(($L43*(Z$8/100)),0),0))</f>
        <v>0</v>
      </c>
      <c r="AA43" s="8">
        <f t="shared" si="15"/>
        <v>0</v>
      </c>
      <c r="AB43" s="8">
        <f t="shared" ref="AB43:AC74" si="16">IF(ISBLANK($M43),0,IF(ISNUMBER($M43),ROUNDDOWN(($M43*(AB$8/100)),0),0))</f>
        <v>2</v>
      </c>
      <c r="AC43" s="8">
        <f t="shared" si="16"/>
        <v>10</v>
      </c>
      <c r="AD43" s="8">
        <f t="shared" ref="AD43:AE74" si="17">IF(ISBLANK($N43),0,IF(ISNUMBER($N43),ROUNDDOWN(($N43*(AD$8/100)),0),0))</f>
        <v>0</v>
      </c>
      <c r="AE43" s="8">
        <f t="shared" si="17"/>
        <v>0</v>
      </c>
      <c r="AF43" s="8">
        <f t="shared" si="8"/>
        <v>0</v>
      </c>
      <c r="AG43" s="5">
        <f t="shared" si="9"/>
        <v>20</v>
      </c>
      <c r="AH43" s="5">
        <f t="shared" si="10"/>
        <v>119</v>
      </c>
      <c r="AI43" s="12">
        <f t="shared" si="11"/>
        <v>2</v>
      </c>
      <c r="AJ43" s="13">
        <f t="shared" si="12"/>
        <v>2</v>
      </c>
      <c r="AK43" s="13">
        <f t="shared" si="0"/>
        <v>2</v>
      </c>
    </row>
    <row r="44" spans="1:37" x14ac:dyDescent="0.25">
      <c r="A44" s="1">
        <v>36</v>
      </c>
      <c r="B44" s="58" t="s">
        <v>92</v>
      </c>
      <c r="C44" s="58" t="s">
        <v>157</v>
      </c>
      <c r="D44" s="58" t="s">
        <v>158</v>
      </c>
      <c r="E44" s="58">
        <v>35.78795624</v>
      </c>
      <c r="F44" s="58">
        <v>0.43403643400000003</v>
      </c>
      <c r="G44" s="58" t="s">
        <v>160</v>
      </c>
      <c r="H44" s="6" t="s">
        <v>56</v>
      </c>
      <c r="I44" s="58">
        <v>8.5174373000295205</v>
      </c>
      <c r="J44" s="58">
        <v>370</v>
      </c>
      <c r="K44" s="6">
        <v>0</v>
      </c>
      <c r="L44" s="6">
        <v>0</v>
      </c>
      <c r="M44" s="58">
        <v>13</v>
      </c>
      <c r="N44" s="6">
        <v>0</v>
      </c>
      <c r="O44" s="6">
        <v>0</v>
      </c>
      <c r="P44" s="17">
        <f t="shared" si="1"/>
        <v>383</v>
      </c>
      <c r="Q44" s="17">
        <v>50</v>
      </c>
      <c r="R44" s="17">
        <v>50</v>
      </c>
      <c r="S44" s="17">
        <v>3</v>
      </c>
      <c r="T44" s="17">
        <v>100</v>
      </c>
      <c r="U44" s="17">
        <f t="shared" si="2"/>
        <v>7500</v>
      </c>
      <c r="V44" s="8">
        <f t="shared" si="13"/>
        <v>18</v>
      </c>
      <c r="W44" s="8">
        <f t="shared" si="13"/>
        <v>111</v>
      </c>
      <c r="X44" s="8">
        <f t="shared" si="14"/>
        <v>0</v>
      </c>
      <c r="Y44" s="8">
        <f t="shared" si="14"/>
        <v>0</v>
      </c>
      <c r="Z44" s="8">
        <f t="shared" si="15"/>
        <v>0</v>
      </c>
      <c r="AA44" s="8">
        <f t="shared" si="15"/>
        <v>0</v>
      </c>
      <c r="AB44" s="8">
        <f t="shared" si="16"/>
        <v>2</v>
      </c>
      <c r="AC44" s="8">
        <f t="shared" si="16"/>
        <v>10</v>
      </c>
      <c r="AD44" s="8">
        <f t="shared" si="17"/>
        <v>0</v>
      </c>
      <c r="AE44" s="8">
        <f t="shared" si="17"/>
        <v>0</v>
      </c>
      <c r="AF44" s="8">
        <f t="shared" si="8"/>
        <v>0</v>
      </c>
      <c r="AG44" s="5">
        <f t="shared" si="9"/>
        <v>20</v>
      </c>
      <c r="AH44" s="5">
        <f t="shared" si="10"/>
        <v>121</v>
      </c>
      <c r="AI44" s="12">
        <f t="shared" si="11"/>
        <v>2</v>
      </c>
      <c r="AJ44" s="13">
        <f t="shared" si="12"/>
        <v>2</v>
      </c>
      <c r="AK44" s="13">
        <f t="shared" si="0"/>
        <v>2</v>
      </c>
    </row>
    <row r="45" spans="1:37" x14ac:dyDescent="0.25">
      <c r="A45" s="1">
        <v>37</v>
      </c>
      <c r="B45" s="58" t="s">
        <v>93</v>
      </c>
      <c r="C45" s="58" t="s">
        <v>157</v>
      </c>
      <c r="D45" s="58" t="s">
        <v>158</v>
      </c>
      <c r="E45" s="58">
        <v>35.721954349999997</v>
      </c>
      <c r="F45" s="58">
        <v>0.37483569999999999</v>
      </c>
      <c r="G45" s="58" t="s">
        <v>160</v>
      </c>
      <c r="H45" s="6" t="s">
        <v>56</v>
      </c>
      <c r="I45" s="58">
        <v>13.631118619094799</v>
      </c>
      <c r="J45" s="58">
        <v>303</v>
      </c>
      <c r="K45" s="6">
        <v>0</v>
      </c>
      <c r="L45" s="6">
        <v>0</v>
      </c>
      <c r="M45" s="58">
        <v>11</v>
      </c>
      <c r="N45" s="6">
        <v>0</v>
      </c>
      <c r="O45" s="6">
        <v>0</v>
      </c>
      <c r="P45" s="17">
        <f t="shared" si="1"/>
        <v>314</v>
      </c>
      <c r="Q45" s="17">
        <v>50</v>
      </c>
      <c r="R45" s="17">
        <v>50</v>
      </c>
      <c r="S45" s="17">
        <v>3</v>
      </c>
      <c r="T45" s="17">
        <v>100</v>
      </c>
      <c r="U45" s="17">
        <f t="shared" si="2"/>
        <v>7500</v>
      </c>
      <c r="V45" s="8">
        <f t="shared" si="13"/>
        <v>15</v>
      </c>
      <c r="W45" s="8">
        <f t="shared" si="13"/>
        <v>90</v>
      </c>
      <c r="X45" s="8">
        <f t="shared" si="14"/>
        <v>0</v>
      </c>
      <c r="Y45" s="8">
        <f t="shared" si="14"/>
        <v>0</v>
      </c>
      <c r="Z45" s="8">
        <f t="shared" si="15"/>
        <v>0</v>
      </c>
      <c r="AA45" s="8">
        <f t="shared" si="15"/>
        <v>0</v>
      </c>
      <c r="AB45" s="8">
        <f t="shared" si="16"/>
        <v>2</v>
      </c>
      <c r="AC45" s="8">
        <f t="shared" si="16"/>
        <v>8</v>
      </c>
      <c r="AD45" s="8">
        <f t="shared" si="17"/>
        <v>0</v>
      </c>
      <c r="AE45" s="8">
        <f t="shared" si="17"/>
        <v>0</v>
      </c>
      <c r="AF45" s="8">
        <f t="shared" si="8"/>
        <v>0</v>
      </c>
      <c r="AG45" s="5">
        <f t="shared" si="9"/>
        <v>17</v>
      </c>
      <c r="AH45" s="5">
        <f t="shared" si="10"/>
        <v>98</v>
      </c>
      <c r="AI45" s="12">
        <f t="shared" si="11"/>
        <v>2</v>
      </c>
      <c r="AJ45" s="13">
        <f t="shared" si="12"/>
        <v>2</v>
      </c>
      <c r="AK45" s="13">
        <f t="shared" si="0"/>
        <v>2</v>
      </c>
    </row>
    <row r="46" spans="1:37" x14ac:dyDescent="0.25">
      <c r="A46" s="1">
        <v>38</v>
      </c>
      <c r="B46" s="58" t="s">
        <v>94</v>
      </c>
      <c r="C46" s="58" t="s">
        <v>157</v>
      </c>
      <c r="D46" s="58" t="s">
        <v>158</v>
      </c>
      <c r="E46" s="58">
        <v>35.79354858</v>
      </c>
      <c r="F46" s="58">
        <v>0.41145908799999997</v>
      </c>
      <c r="G46" s="58" t="s">
        <v>160</v>
      </c>
      <c r="H46" s="6" t="s">
        <v>56</v>
      </c>
      <c r="I46" s="58">
        <v>10.949070319224001</v>
      </c>
      <c r="J46" s="58">
        <v>311</v>
      </c>
      <c r="K46" s="6">
        <v>0</v>
      </c>
      <c r="L46" s="6">
        <v>0</v>
      </c>
      <c r="M46" s="58">
        <v>11</v>
      </c>
      <c r="N46" s="6">
        <v>0</v>
      </c>
      <c r="O46" s="6">
        <v>0</v>
      </c>
      <c r="P46" s="17">
        <f t="shared" si="1"/>
        <v>322</v>
      </c>
      <c r="Q46" s="17">
        <v>50</v>
      </c>
      <c r="R46" s="17">
        <v>50</v>
      </c>
      <c r="S46" s="17">
        <v>3</v>
      </c>
      <c r="T46" s="17">
        <v>100</v>
      </c>
      <c r="U46" s="17">
        <f t="shared" si="2"/>
        <v>7500</v>
      </c>
      <c r="V46" s="8">
        <f t="shared" si="13"/>
        <v>15</v>
      </c>
      <c r="W46" s="8">
        <f t="shared" si="13"/>
        <v>93</v>
      </c>
      <c r="X46" s="8">
        <f t="shared" si="14"/>
        <v>0</v>
      </c>
      <c r="Y46" s="8">
        <f t="shared" si="14"/>
        <v>0</v>
      </c>
      <c r="Z46" s="8">
        <f t="shared" si="15"/>
        <v>0</v>
      </c>
      <c r="AA46" s="8">
        <f t="shared" si="15"/>
        <v>0</v>
      </c>
      <c r="AB46" s="8">
        <f t="shared" si="16"/>
        <v>2</v>
      </c>
      <c r="AC46" s="8">
        <f t="shared" si="16"/>
        <v>8</v>
      </c>
      <c r="AD46" s="8">
        <f t="shared" si="17"/>
        <v>0</v>
      </c>
      <c r="AE46" s="8">
        <f t="shared" si="17"/>
        <v>0</v>
      </c>
      <c r="AF46" s="8">
        <f t="shared" si="8"/>
        <v>0</v>
      </c>
      <c r="AG46" s="5">
        <f t="shared" si="9"/>
        <v>17</v>
      </c>
      <c r="AH46" s="5">
        <f t="shared" si="10"/>
        <v>101</v>
      </c>
      <c r="AI46" s="12">
        <f t="shared" si="11"/>
        <v>2</v>
      </c>
      <c r="AJ46" s="13">
        <f t="shared" si="12"/>
        <v>2</v>
      </c>
      <c r="AK46" s="13">
        <f t="shared" si="0"/>
        <v>2</v>
      </c>
    </row>
    <row r="47" spans="1:37" x14ac:dyDescent="0.25">
      <c r="A47" s="1">
        <v>39</v>
      </c>
      <c r="B47" s="58" t="s">
        <v>95</v>
      </c>
      <c r="C47" s="58" t="s">
        <v>157</v>
      </c>
      <c r="D47" s="58" t="s">
        <v>158</v>
      </c>
      <c r="E47" s="58">
        <v>35.734802250000001</v>
      </c>
      <c r="F47" s="58">
        <v>0.38605540999999999</v>
      </c>
      <c r="G47" s="58" t="s">
        <v>160</v>
      </c>
      <c r="H47" s="6" t="s">
        <v>56</v>
      </c>
      <c r="I47" s="58">
        <v>12.2211645639177</v>
      </c>
      <c r="J47" s="58">
        <v>280</v>
      </c>
      <c r="K47" s="6">
        <v>0</v>
      </c>
      <c r="L47" s="6">
        <v>0</v>
      </c>
      <c r="M47" s="58">
        <v>10</v>
      </c>
      <c r="N47" s="6">
        <v>0</v>
      </c>
      <c r="O47" s="6">
        <v>0</v>
      </c>
      <c r="P47" s="17">
        <f t="shared" si="1"/>
        <v>290</v>
      </c>
      <c r="Q47" s="17">
        <v>50</v>
      </c>
      <c r="R47" s="17">
        <v>50</v>
      </c>
      <c r="S47" s="17">
        <v>3</v>
      </c>
      <c r="T47" s="17">
        <v>100</v>
      </c>
      <c r="U47" s="17">
        <f t="shared" si="2"/>
        <v>7500</v>
      </c>
      <c r="V47" s="8">
        <f t="shared" si="13"/>
        <v>14</v>
      </c>
      <c r="W47" s="8">
        <f t="shared" si="13"/>
        <v>84</v>
      </c>
      <c r="X47" s="8">
        <f t="shared" si="14"/>
        <v>0</v>
      </c>
      <c r="Y47" s="8">
        <f t="shared" si="14"/>
        <v>0</v>
      </c>
      <c r="Z47" s="8">
        <f t="shared" si="15"/>
        <v>0</v>
      </c>
      <c r="AA47" s="8">
        <f t="shared" si="15"/>
        <v>0</v>
      </c>
      <c r="AB47" s="8">
        <f t="shared" si="16"/>
        <v>2</v>
      </c>
      <c r="AC47" s="8">
        <f t="shared" si="16"/>
        <v>8</v>
      </c>
      <c r="AD47" s="8">
        <f t="shared" si="17"/>
        <v>0</v>
      </c>
      <c r="AE47" s="8">
        <f t="shared" si="17"/>
        <v>0</v>
      </c>
      <c r="AF47" s="8">
        <f t="shared" si="8"/>
        <v>0</v>
      </c>
      <c r="AG47" s="5">
        <f t="shared" si="9"/>
        <v>16</v>
      </c>
      <c r="AH47" s="5">
        <f t="shared" si="10"/>
        <v>92</v>
      </c>
      <c r="AI47" s="12">
        <f t="shared" si="11"/>
        <v>2</v>
      </c>
      <c r="AJ47" s="13">
        <f t="shared" si="12"/>
        <v>2</v>
      </c>
      <c r="AK47" s="13">
        <f t="shared" si="0"/>
        <v>2</v>
      </c>
    </row>
    <row r="48" spans="1:37" x14ac:dyDescent="0.25">
      <c r="A48" s="1">
        <v>40</v>
      </c>
      <c r="B48" s="58" t="s">
        <v>96</v>
      </c>
      <c r="C48" s="58" t="s">
        <v>157</v>
      </c>
      <c r="D48" s="58" t="s">
        <v>158</v>
      </c>
      <c r="E48" s="58">
        <v>35.7816391</v>
      </c>
      <c r="F48" s="58">
        <v>0.43137136100000001</v>
      </c>
      <c r="G48" s="58" t="s">
        <v>160</v>
      </c>
      <c r="H48" s="6" t="s">
        <v>56</v>
      </c>
      <c r="I48" s="58">
        <v>8.3726403330876007</v>
      </c>
      <c r="J48" s="58">
        <v>366</v>
      </c>
      <c r="K48" s="6">
        <v>0</v>
      </c>
      <c r="L48" s="6">
        <v>0</v>
      </c>
      <c r="M48" s="58">
        <v>13</v>
      </c>
      <c r="N48" s="6">
        <v>0</v>
      </c>
      <c r="O48" s="6">
        <v>0</v>
      </c>
      <c r="P48" s="17">
        <f t="shared" si="1"/>
        <v>379</v>
      </c>
      <c r="Q48" s="17">
        <v>50</v>
      </c>
      <c r="R48" s="17">
        <v>50</v>
      </c>
      <c r="S48" s="17">
        <v>3</v>
      </c>
      <c r="T48" s="17">
        <v>100</v>
      </c>
      <c r="U48" s="17">
        <f t="shared" si="2"/>
        <v>7500</v>
      </c>
      <c r="V48" s="8">
        <f t="shared" si="13"/>
        <v>18</v>
      </c>
      <c r="W48" s="8">
        <f t="shared" si="13"/>
        <v>109</v>
      </c>
      <c r="X48" s="8">
        <f t="shared" si="14"/>
        <v>0</v>
      </c>
      <c r="Y48" s="8">
        <f t="shared" si="14"/>
        <v>0</v>
      </c>
      <c r="Z48" s="8">
        <f t="shared" si="15"/>
        <v>0</v>
      </c>
      <c r="AA48" s="8">
        <f t="shared" si="15"/>
        <v>0</v>
      </c>
      <c r="AB48" s="8">
        <f t="shared" si="16"/>
        <v>2</v>
      </c>
      <c r="AC48" s="8">
        <f t="shared" si="16"/>
        <v>10</v>
      </c>
      <c r="AD48" s="8">
        <f t="shared" si="17"/>
        <v>0</v>
      </c>
      <c r="AE48" s="8">
        <f t="shared" si="17"/>
        <v>0</v>
      </c>
      <c r="AF48" s="8">
        <f t="shared" si="8"/>
        <v>0</v>
      </c>
      <c r="AG48" s="5">
        <f t="shared" si="9"/>
        <v>20</v>
      </c>
      <c r="AH48" s="5">
        <f t="shared" si="10"/>
        <v>119</v>
      </c>
      <c r="AI48" s="12">
        <f t="shared" si="11"/>
        <v>2</v>
      </c>
      <c r="AJ48" s="13">
        <f t="shared" si="12"/>
        <v>2</v>
      </c>
      <c r="AK48" s="13">
        <f t="shared" si="0"/>
        <v>2</v>
      </c>
    </row>
    <row r="49" spans="1:37" x14ac:dyDescent="0.25">
      <c r="A49" s="1">
        <v>41</v>
      </c>
      <c r="B49" s="58" t="s">
        <v>97</v>
      </c>
      <c r="C49" s="58" t="s">
        <v>157</v>
      </c>
      <c r="D49" s="58" t="s">
        <v>158</v>
      </c>
      <c r="E49" s="58">
        <v>35.7972641</v>
      </c>
      <c r="F49" s="58">
        <v>0.42283999900000002</v>
      </c>
      <c r="G49" s="58" t="s">
        <v>160</v>
      </c>
      <c r="H49" s="6" t="s">
        <v>56</v>
      </c>
      <c r="I49" s="58">
        <v>10.1324170476845</v>
      </c>
      <c r="J49" s="58">
        <v>324</v>
      </c>
      <c r="K49" s="6">
        <v>0</v>
      </c>
      <c r="L49" s="6">
        <v>0</v>
      </c>
      <c r="M49" s="58">
        <v>11</v>
      </c>
      <c r="N49" s="6">
        <v>0</v>
      </c>
      <c r="O49" s="6">
        <v>0</v>
      </c>
      <c r="P49" s="17">
        <f t="shared" si="1"/>
        <v>335</v>
      </c>
      <c r="Q49" s="17">
        <v>50</v>
      </c>
      <c r="R49" s="17">
        <v>50</v>
      </c>
      <c r="S49" s="17">
        <v>3</v>
      </c>
      <c r="T49" s="17">
        <v>100</v>
      </c>
      <c r="U49" s="17">
        <f t="shared" si="2"/>
        <v>7500</v>
      </c>
      <c r="V49" s="8">
        <f t="shared" si="13"/>
        <v>16</v>
      </c>
      <c r="W49" s="8">
        <f t="shared" si="13"/>
        <v>97</v>
      </c>
      <c r="X49" s="8">
        <f t="shared" si="14"/>
        <v>0</v>
      </c>
      <c r="Y49" s="8">
        <f t="shared" si="14"/>
        <v>0</v>
      </c>
      <c r="Z49" s="8">
        <f t="shared" si="15"/>
        <v>0</v>
      </c>
      <c r="AA49" s="8">
        <f t="shared" si="15"/>
        <v>0</v>
      </c>
      <c r="AB49" s="8">
        <f t="shared" si="16"/>
        <v>2</v>
      </c>
      <c r="AC49" s="8">
        <f t="shared" si="16"/>
        <v>8</v>
      </c>
      <c r="AD49" s="8">
        <f t="shared" si="17"/>
        <v>0</v>
      </c>
      <c r="AE49" s="8">
        <f t="shared" si="17"/>
        <v>0</v>
      </c>
      <c r="AF49" s="8">
        <f t="shared" si="8"/>
        <v>0</v>
      </c>
      <c r="AG49" s="5">
        <f t="shared" si="9"/>
        <v>18</v>
      </c>
      <c r="AH49" s="5">
        <f t="shared" si="10"/>
        <v>105</v>
      </c>
      <c r="AI49" s="12">
        <f t="shared" si="11"/>
        <v>2</v>
      </c>
      <c r="AJ49" s="13">
        <f t="shared" si="12"/>
        <v>2</v>
      </c>
      <c r="AK49" s="13">
        <f t="shared" si="0"/>
        <v>2</v>
      </c>
    </row>
    <row r="50" spans="1:37" x14ac:dyDescent="0.25">
      <c r="A50" s="1">
        <v>42</v>
      </c>
      <c r="B50" s="58" t="s">
        <v>98</v>
      </c>
      <c r="C50" s="58" t="s">
        <v>157</v>
      </c>
      <c r="D50" s="58" t="s">
        <v>158</v>
      </c>
      <c r="E50" s="58">
        <v>35.82875061</v>
      </c>
      <c r="F50" s="58">
        <v>0.73252487200000005</v>
      </c>
      <c r="G50" s="58" t="s">
        <v>160</v>
      </c>
      <c r="H50" s="6" t="s">
        <v>56</v>
      </c>
      <c r="I50" s="58">
        <v>27.9435954388467</v>
      </c>
      <c r="J50" s="58">
        <v>262</v>
      </c>
      <c r="K50" s="6">
        <v>0</v>
      </c>
      <c r="L50" s="6">
        <v>0</v>
      </c>
      <c r="M50" s="58">
        <v>9</v>
      </c>
      <c r="N50" s="6">
        <v>0</v>
      </c>
      <c r="O50" s="6">
        <v>0</v>
      </c>
      <c r="P50" s="17">
        <f t="shared" si="1"/>
        <v>271</v>
      </c>
      <c r="Q50" s="17">
        <v>50</v>
      </c>
      <c r="R50" s="17">
        <v>50</v>
      </c>
      <c r="S50" s="17">
        <v>3</v>
      </c>
      <c r="T50" s="17">
        <v>100</v>
      </c>
      <c r="U50" s="17">
        <f t="shared" si="2"/>
        <v>7500</v>
      </c>
      <c r="V50" s="8">
        <f t="shared" si="13"/>
        <v>13</v>
      </c>
      <c r="W50" s="8">
        <f t="shared" si="13"/>
        <v>78</v>
      </c>
      <c r="X50" s="8">
        <f t="shared" si="14"/>
        <v>0</v>
      </c>
      <c r="Y50" s="8">
        <f t="shared" si="14"/>
        <v>0</v>
      </c>
      <c r="Z50" s="8">
        <f t="shared" si="15"/>
        <v>0</v>
      </c>
      <c r="AA50" s="8">
        <f t="shared" si="15"/>
        <v>0</v>
      </c>
      <c r="AB50" s="8">
        <f t="shared" si="16"/>
        <v>1</v>
      </c>
      <c r="AC50" s="8">
        <f t="shared" si="16"/>
        <v>7</v>
      </c>
      <c r="AD50" s="8">
        <f t="shared" si="17"/>
        <v>0</v>
      </c>
      <c r="AE50" s="8">
        <f t="shared" si="17"/>
        <v>0</v>
      </c>
      <c r="AF50" s="8">
        <f t="shared" si="8"/>
        <v>0</v>
      </c>
      <c r="AG50" s="5">
        <f t="shared" si="9"/>
        <v>14</v>
      </c>
      <c r="AH50" s="5">
        <f t="shared" si="10"/>
        <v>85</v>
      </c>
      <c r="AI50" s="12">
        <f t="shared" si="11"/>
        <v>2</v>
      </c>
      <c r="AJ50" s="13">
        <f t="shared" si="12"/>
        <v>2</v>
      </c>
      <c r="AK50" s="13">
        <f t="shared" si="0"/>
        <v>2</v>
      </c>
    </row>
    <row r="51" spans="1:37" x14ac:dyDescent="0.25">
      <c r="A51" s="1">
        <v>43</v>
      </c>
      <c r="B51" s="58" t="s">
        <v>99</v>
      </c>
      <c r="C51" s="58" t="s">
        <v>157</v>
      </c>
      <c r="D51" s="58" t="s">
        <v>158</v>
      </c>
      <c r="E51" s="58">
        <v>35.745306020000001</v>
      </c>
      <c r="F51" s="58">
        <v>0.52636516099999997</v>
      </c>
      <c r="G51" s="58" t="s">
        <v>160</v>
      </c>
      <c r="H51" s="6" t="s">
        <v>56</v>
      </c>
      <c r="I51" s="58">
        <v>3.3898115762088099</v>
      </c>
      <c r="J51" s="58">
        <v>383</v>
      </c>
      <c r="K51" s="6">
        <v>0</v>
      </c>
      <c r="L51" s="6">
        <v>0</v>
      </c>
      <c r="M51" s="58">
        <v>13</v>
      </c>
      <c r="N51" s="6">
        <v>0</v>
      </c>
      <c r="O51" s="6">
        <v>0</v>
      </c>
      <c r="P51" s="17">
        <f t="shared" si="1"/>
        <v>396</v>
      </c>
      <c r="Q51" s="17">
        <v>50</v>
      </c>
      <c r="R51" s="17">
        <v>50</v>
      </c>
      <c r="S51" s="17">
        <v>3</v>
      </c>
      <c r="T51" s="17">
        <v>100</v>
      </c>
      <c r="U51" s="17">
        <f t="shared" si="2"/>
        <v>7500</v>
      </c>
      <c r="V51" s="8">
        <f t="shared" si="13"/>
        <v>19</v>
      </c>
      <c r="W51" s="8">
        <f t="shared" si="13"/>
        <v>114</v>
      </c>
      <c r="X51" s="8">
        <f t="shared" si="14"/>
        <v>0</v>
      </c>
      <c r="Y51" s="8">
        <f t="shared" si="14"/>
        <v>0</v>
      </c>
      <c r="Z51" s="8">
        <f t="shared" si="15"/>
        <v>0</v>
      </c>
      <c r="AA51" s="8">
        <f t="shared" si="15"/>
        <v>0</v>
      </c>
      <c r="AB51" s="8">
        <f t="shared" si="16"/>
        <v>2</v>
      </c>
      <c r="AC51" s="8">
        <f t="shared" si="16"/>
        <v>10</v>
      </c>
      <c r="AD51" s="8">
        <f t="shared" si="17"/>
        <v>0</v>
      </c>
      <c r="AE51" s="8">
        <f t="shared" si="17"/>
        <v>0</v>
      </c>
      <c r="AF51" s="8">
        <f t="shared" si="8"/>
        <v>0</v>
      </c>
      <c r="AG51" s="5">
        <f t="shared" si="9"/>
        <v>21</v>
      </c>
      <c r="AH51" s="5">
        <f t="shared" si="10"/>
        <v>124</v>
      </c>
      <c r="AI51" s="12">
        <f t="shared" si="11"/>
        <v>2</v>
      </c>
      <c r="AJ51" s="13">
        <f t="shared" si="12"/>
        <v>2</v>
      </c>
      <c r="AK51" s="13">
        <f t="shared" si="0"/>
        <v>2</v>
      </c>
    </row>
    <row r="52" spans="1:37" x14ac:dyDescent="0.25">
      <c r="A52" s="1">
        <v>44</v>
      </c>
      <c r="B52" s="58" t="s">
        <v>100</v>
      </c>
      <c r="C52" s="58" t="s">
        <v>157</v>
      </c>
      <c r="D52" s="58" t="s">
        <v>158</v>
      </c>
      <c r="E52" s="58">
        <v>35.827598569999999</v>
      </c>
      <c r="F52" s="58">
        <v>0.73309379799999996</v>
      </c>
      <c r="G52" s="58" t="s">
        <v>160</v>
      </c>
      <c r="H52" s="6" t="s">
        <v>56</v>
      </c>
      <c r="I52" s="58">
        <v>27.959283718618298</v>
      </c>
      <c r="J52" s="58">
        <v>262</v>
      </c>
      <c r="K52" s="6">
        <v>0</v>
      </c>
      <c r="L52" s="6">
        <v>0</v>
      </c>
      <c r="M52" s="58">
        <v>9</v>
      </c>
      <c r="N52" s="6">
        <v>0</v>
      </c>
      <c r="O52" s="6">
        <v>0</v>
      </c>
      <c r="P52" s="17">
        <f t="shared" si="1"/>
        <v>271</v>
      </c>
      <c r="Q52" s="17">
        <v>50</v>
      </c>
      <c r="R52" s="17">
        <v>50</v>
      </c>
      <c r="S52" s="17">
        <v>3</v>
      </c>
      <c r="T52" s="17">
        <v>100</v>
      </c>
      <c r="U52" s="17">
        <f t="shared" si="2"/>
        <v>7500</v>
      </c>
      <c r="V52" s="8">
        <f t="shared" si="13"/>
        <v>13</v>
      </c>
      <c r="W52" s="8">
        <f t="shared" si="13"/>
        <v>78</v>
      </c>
      <c r="X52" s="8">
        <f t="shared" si="14"/>
        <v>0</v>
      </c>
      <c r="Y52" s="8">
        <f t="shared" si="14"/>
        <v>0</v>
      </c>
      <c r="Z52" s="8">
        <f t="shared" si="15"/>
        <v>0</v>
      </c>
      <c r="AA52" s="8">
        <f t="shared" si="15"/>
        <v>0</v>
      </c>
      <c r="AB52" s="8">
        <f t="shared" si="16"/>
        <v>1</v>
      </c>
      <c r="AC52" s="8">
        <f t="shared" si="16"/>
        <v>7</v>
      </c>
      <c r="AD52" s="8">
        <f t="shared" si="17"/>
        <v>0</v>
      </c>
      <c r="AE52" s="8">
        <f t="shared" si="17"/>
        <v>0</v>
      </c>
      <c r="AF52" s="8">
        <f t="shared" si="8"/>
        <v>0</v>
      </c>
      <c r="AG52" s="5">
        <f t="shared" si="9"/>
        <v>14</v>
      </c>
      <c r="AH52" s="5">
        <f t="shared" si="10"/>
        <v>85</v>
      </c>
      <c r="AI52" s="12">
        <f t="shared" si="11"/>
        <v>2</v>
      </c>
      <c r="AJ52" s="13">
        <f t="shared" si="12"/>
        <v>2</v>
      </c>
      <c r="AK52" s="13">
        <f t="shared" si="0"/>
        <v>2</v>
      </c>
    </row>
    <row r="53" spans="1:37" x14ac:dyDescent="0.25">
      <c r="A53" s="1">
        <v>45</v>
      </c>
      <c r="B53" s="58" t="s">
        <v>101</v>
      </c>
      <c r="C53" s="58" t="s">
        <v>157</v>
      </c>
      <c r="D53" s="58" t="s">
        <v>158</v>
      </c>
      <c r="E53" s="58">
        <v>35.828666689999999</v>
      </c>
      <c r="F53" s="58">
        <v>0.73269772499999997</v>
      </c>
      <c r="G53" s="58" t="s">
        <v>160</v>
      </c>
      <c r="H53" s="6" t="s">
        <v>56</v>
      </c>
      <c r="I53" s="58">
        <v>27.958411850171501</v>
      </c>
      <c r="J53" s="58">
        <v>263</v>
      </c>
      <c r="K53" s="6">
        <v>0</v>
      </c>
      <c r="L53" s="6">
        <v>0</v>
      </c>
      <c r="M53" s="58">
        <v>9</v>
      </c>
      <c r="N53" s="6">
        <v>0</v>
      </c>
      <c r="O53" s="6">
        <v>0</v>
      </c>
      <c r="P53" s="17">
        <f t="shared" si="1"/>
        <v>272</v>
      </c>
      <c r="Q53" s="17">
        <v>50</v>
      </c>
      <c r="R53" s="17">
        <v>50</v>
      </c>
      <c r="S53" s="17">
        <v>3</v>
      </c>
      <c r="T53" s="17">
        <v>100</v>
      </c>
      <c r="U53" s="17">
        <f t="shared" si="2"/>
        <v>7500</v>
      </c>
      <c r="V53" s="8">
        <f t="shared" si="13"/>
        <v>13</v>
      </c>
      <c r="W53" s="8">
        <f t="shared" si="13"/>
        <v>78</v>
      </c>
      <c r="X53" s="8">
        <f t="shared" si="14"/>
        <v>0</v>
      </c>
      <c r="Y53" s="8">
        <f t="shared" si="14"/>
        <v>0</v>
      </c>
      <c r="Z53" s="8">
        <f t="shared" si="15"/>
        <v>0</v>
      </c>
      <c r="AA53" s="8">
        <f t="shared" si="15"/>
        <v>0</v>
      </c>
      <c r="AB53" s="8">
        <f t="shared" si="16"/>
        <v>1</v>
      </c>
      <c r="AC53" s="8">
        <f t="shared" si="16"/>
        <v>7</v>
      </c>
      <c r="AD53" s="8">
        <f t="shared" si="17"/>
        <v>0</v>
      </c>
      <c r="AE53" s="8">
        <f t="shared" si="17"/>
        <v>0</v>
      </c>
      <c r="AF53" s="8">
        <f t="shared" si="8"/>
        <v>0</v>
      </c>
      <c r="AG53" s="5">
        <f t="shared" si="9"/>
        <v>14</v>
      </c>
      <c r="AH53" s="5">
        <f t="shared" si="10"/>
        <v>85</v>
      </c>
      <c r="AI53" s="12">
        <f t="shared" si="11"/>
        <v>2</v>
      </c>
      <c r="AJ53" s="13">
        <f t="shared" si="12"/>
        <v>2</v>
      </c>
      <c r="AK53" s="13">
        <f t="shared" si="0"/>
        <v>2</v>
      </c>
    </row>
    <row r="54" spans="1:37" x14ac:dyDescent="0.25">
      <c r="A54" s="1">
        <v>46</v>
      </c>
      <c r="B54" s="58" t="s">
        <v>102</v>
      </c>
      <c r="C54" s="58" t="s">
        <v>157</v>
      </c>
      <c r="D54" s="58" t="s">
        <v>158</v>
      </c>
      <c r="E54" s="58">
        <v>35.781719209999999</v>
      </c>
      <c r="F54" s="58">
        <v>0.53932511800000005</v>
      </c>
      <c r="G54" s="58" t="s">
        <v>160</v>
      </c>
      <c r="H54" s="6" t="s">
        <v>56</v>
      </c>
      <c r="I54" s="58">
        <v>6.4860207760862503</v>
      </c>
      <c r="J54" s="58">
        <v>373</v>
      </c>
      <c r="K54" s="6">
        <v>0</v>
      </c>
      <c r="L54" s="6">
        <v>0</v>
      </c>
      <c r="M54" s="58">
        <v>13</v>
      </c>
      <c r="N54" s="6">
        <v>0</v>
      </c>
      <c r="O54" s="6">
        <v>0</v>
      </c>
      <c r="P54" s="17">
        <f t="shared" si="1"/>
        <v>386</v>
      </c>
      <c r="Q54" s="17">
        <v>50</v>
      </c>
      <c r="R54" s="17">
        <v>50</v>
      </c>
      <c r="S54" s="17">
        <v>3</v>
      </c>
      <c r="T54" s="17">
        <v>100</v>
      </c>
      <c r="U54" s="17">
        <f t="shared" si="2"/>
        <v>7500</v>
      </c>
      <c r="V54" s="8">
        <f t="shared" si="13"/>
        <v>18</v>
      </c>
      <c r="W54" s="8">
        <f t="shared" si="13"/>
        <v>111</v>
      </c>
      <c r="X54" s="8">
        <f t="shared" si="14"/>
        <v>0</v>
      </c>
      <c r="Y54" s="8">
        <f t="shared" si="14"/>
        <v>0</v>
      </c>
      <c r="Z54" s="8">
        <f t="shared" si="15"/>
        <v>0</v>
      </c>
      <c r="AA54" s="8">
        <f t="shared" si="15"/>
        <v>0</v>
      </c>
      <c r="AB54" s="8">
        <f t="shared" si="16"/>
        <v>2</v>
      </c>
      <c r="AC54" s="8">
        <f t="shared" si="16"/>
        <v>10</v>
      </c>
      <c r="AD54" s="8">
        <f t="shared" si="17"/>
        <v>0</v>
      </c>
      <c r="AE54" s="8">
        <f t="shared" si="17"/>
        <v>0</v>
      </c>
      <c r="AF54" s="8">
        <f t="shared" si="8"/>
        <v>0</v>
      </c>
      <c r="AG54" s="5">
        <f t="shared" si="9"/>
        <v>20</v>
      </c>
      <c r="AH54" s="5">
        <f t="shared" si="10"/>
        <v>121</v>
      </c>
      <c r="AI54" s="12">
        <f t="shared" si="11"/>
        <v>2</v>
      </c>
      <c r="AJ54" s="13">
        <f t="shared" si="12"/>
        <v>2</v>
      </c>
      <c r="AK54" s="13">
        <f t="shared" si="0"/>
        <v>2</v>
      </c>
    </row>
    <row r="55" spans="1:37" x14ac:dyDescent="0.25">
      <c r="A55" s="1">
        <v>47</v>
      </c>
      <c r="B55" s="58" t="s">
        <v>103</v>
      </c>
      <c r="C55" s="58" t="s">
        <v>157</v>
      </c>
      <c r="D55" s="58" t="s">
        <v>158</v>
      </c>
      <c r="E55" s="58">
        <v>35.790767670000001</v>
      </c>
      <c r="F55" s="58">
        <v>0.53873431699999996</v>
      </c>
      <c r="G55" s="58" t="s">
        <v>160</v>
      </c>
      <c r="H55" s="6" t="s">
        <v>56</v>
      </c>
      <c r="I55" s="58">
        <v>7.15611344948279</v>
      </c>
      <c r="J55" s="58">
        <v>366</v>
      </c>
      <c r="K55" s="6">
        <v>0</v>
      </c>
      <c r="L55" s="6">
        <v>0</v>
      </c>
      <c r="M55" s="58">
        <v>13</v>
      </c>
      <c r="N55" s="6">
        <v>0</v>
      </c>
      <c r="O55" s="6">
        <v>0</v>
      </c>
      <c r="P55" s="17">
        <f t="shared" si="1"/>
        <v>379</v>
      </c>
      <c r="Q55" s="17">
        <v>50</v>
      </c>
      <c r="R55" s="17">
        <v>50</v>
      </c>
      <c r="S55" s="17">
        <v>3</v>
      </c>
      <c r="T55" s="17">
        <v>100</v>
      </c>
      <c r="U55" s="17">
        <f t="shared" si="2"/>
        <v>7500</v>
      </c>
      <c r="V55" s="8">
        <f t="shared" si="13"/>
        <v>18</v>
      </c>
      <c r="W55" s="8">
        <f t="shared" si="13"/>
        <v>109</v>
      </c>
      <c r="X55" s="8">
        <f t="shared" si="14"/>
        <v>0</v>
      </c>
      <c r="Y55" s="8">
        <f t="shared" si="14"/>
        <v>0</v>
      </c>
      <c r="Z55" s="8">
        <f t="shared" si="15"/>
        <v>0</v>
      </c>
      <c r="AA55" s="8">
        <f t="shared" si="15"/>
        <v>0</v>
      </c>
      <c r="AB55" s="8">
        <f t="shared" si="16"/>
        <v>2</v>
      </c>
      <c r="AC55" s="8">
        <f t="shared" si="16"/>
        <v>10</v>
      </c>
      <c r="AD55" s="8">
        <f t="shared" si="17"/>
        <v>0</v>
      </c>
      <c r="AE55" s="8">
        <f t="shared" si="17"/>
        <v>0</v>
      </c>
      <c r="AF55" s="8">
        <f t="shared" si="8"/>
        <v>0</v>
      </c>
      <c r="AG55" s="5">
        <f t="shared" si="9"/>
        <v>20</v>
      </c>
      <c r="AH55" s="5">
        <f t="shared" si="10"/>
        <v>119</v>
      </c>
      <c r="AI55" s="12">
        <f t="shared" si="11"/>
        <v>2</v>
      </c>
      <c r="AJ55" s="13">
        <f t="shared" si="12"/>
        <v>2</v>
      </c>
      <c r="AK55" s="13">
        <f t="shared" si="0"/>
        <v>2</v>
      </c>
    </row>
    <row r="56" spans="1:37" x14ac:dyDescent="0.25">
      <c r="A56" s="1">
        <v>48</v>
      </c>
      <c r="B56" s="58" t="s">
        <v>104</v>
      </c>
      <c r="C56" s="58" t="s">
        <v>157</v>
      </c>
      <c r="D56" s="58" t="s">
        <v>158</v>
      </c>
      <c r="E56" s="58">
        <v>35.786270139999999</v>
      </c>
      <c r="F56" s="58">
        <v>0.54708790799999996</v>
      </c>
      <c r="G56" s="58" t="s">
        <v>160</v>
      </c>
      <c r="H56" s="6" t="s">
        <v>56</v>
      </c>
      <c r="I56" s="58">
        <v>7.4675007706011298</v>
      </c>
      <c r="J56" s="58">
        <v>355</v>
      </c>
      <c r="K56" s="6">
        <v>0</v>
      </c>
      <c r="L56" s="6">
        <v>0</v>
      </c>
      <c r="M56" s="58">
        <v>12</v>
      </c>
      <c r="N56" s="6">
        <v>0</v>
      </c>
      <c r="O56" s="6">
        <v>0</v>
      </c>
      <c r="P56" s="17">
        <f t="shared" si="1"/>
        <v>367</v>
      </c>
      <c r="Q56" s="17">
        <v>50</v>
      </c>
      <c r="R56" s="17">
        <v>50</v>
      </c>
      <c r="S56" s="17">
        <v>3</v>
      </c>
      <c r="T56" s="17">
        <v>100</v>
      </c>
      <c r="U56" s="17">
        <f t="shared" si="2"/>
        <v>7500</v>
      </c>
      <c r="V56" s="8">
        <f t="shared" si="13"/>
        <v>17</v>
      </c>
      <c r="W56" s="8">
        <f t="shared" si="13"/>
        <v>106</v>
      </c>
      <c r="X56" s="8">
        <f t="shared" si="14"/>
        <v>0</v>
      </c>
      <c r="Y56" s="8">
        <f t="shared" si="14"/>
        <v>0</v>
      </c>
      <c r="Z56" s="8">
        <f t="shared" si="15"/>
        <v>0</v>
      </c>
      <c r="AA56" s="8">
        <f t="shared" si="15"/>
        <v>0</v>
      </c>
      <c r="AB56" s="8">
        <f t="shared" si="16"/>
        <v>2</v>
      </c>
      <c r="AC56" s="8">
        <f t="shared" si="16"/>
        <v>9</v>
      </c>
      <c r="AD56" s="8">
        <f t="shared" si="17"/>
        <v>0</v>
      </c>
      <c r="AE56" s="8">
        <f t="shared" si="17"/>
        <v>0</v>
      </c>
      <c r="AF56" s="8">
        <f t="shared" si="8"/>
        <v>0</v>
      </c>
      <c r="AG56" s="5">
        <f t="shared" si="9"/>
        <v>19</v>
      </c>
      <c r="AH56" s="5">
        <f t="shared" si="10"/>
        <v>115</v>
      </c>
      <c r="AI56" s="12">
        <f t="shared" si="11"/>
        <v>2</v>
      </c>
      <c r="AJ56" s="13">
        <f t="shared" si="12"/>
        <v>2</v>
      </c>
      <c r="AK56" s="13">
        <f t="shared" si="0"/>
        <v>2</v>
      </c>
    </row>
    <row r="57" spans="1:37" x14ac:dyDescent="0.25">
      <c r="A57" s="1">
        <v>49</v>
      </c>
      <c r="B57" s="58" t="s">
        <v>105</v>
      </c>
      <c r="C57" s="58" t="s">
        <v>157</v>
      </c>
      <c r="D57" s="58" t="s">
        <v>158</v>
      </c>
      <c r="E57" s="58">
        <v>35.756690980000002</v>
      </c>
      <c r="F57" s="58">
        <v>0.56594324100000004</v>
      </c>
      <c r="G57" s="58" t="s">
        <v>160</v>
      </c>
      <c r="H57" s="6" t="s">
        <v>56</v>
      </c>
      <c r="I57" s="58">
        <v>7.9232316088830101</v>
      </c>
      <c r="J57" s="58">
        <v>333</v>
      </c>
      <c r="K57" s="6">
        <v>0</v>
      </c>
      <c r="L57" s="6">
        <v>0</v>
      </c>
      <c r="M57" s="58">
        <v>12</v>
      </c>
      <c r="N57" s="6">
        <v>0</v>
      </c>
      <c r="O57" s="6">
        <v>0</v>
      </c>
      <c r="P57" s="17">
        <f t="shared" si="1"/>
        <v>345</v>
      </c>
      <c r="Q57" s="17">
        <v>50</v>
      </c>
      <c r="R57" s="17">
        <v>50</v>
      </c>
      <c r="S57" s="17">
        <v>3</v>
      </c>
      <c r="T57" s="17">
        <v>100</v>
      </c>
      <c r="U57" s="17">
        <f t="shared" si="2"/>
        <v>7500</v>
      </c>
      <c r="V57" s="8">
        <f t="shared" si="13"/>
        <v>16</v>
      </c>
      <c r="W57" s="8">
        <f t="shared" si="13"/>
        <v>99</v>
      </c>
      <c r="X57" s="8">
        <f t="shared" si="14"/>
        <v>0</v>
      </c>
      <c r="Y57" s="8">
        <f t="shared" si="14"/>
        <v>0</v>
      </c>
      <c r="Z57" s="8">
        <f t="shared" si="15"/>
        <v>0</v>
      </c>
      <c r="AA57" s="8">
        <f t="shared" si="15"/>
        <v>0</v>
      </c>
      <c r="AB57" s="8">
        <f t="shared" si="16"/>
        <v>2</v>
      </c>
      <c r="AC57" s="8">
        <f t="shared" si="16"/>
        <v>9</v>
      </c>
      <c r="AD57" s="8">
        <f t="shared" si="17"/>
        <v>0</v>
      </c>
      <c r="AE57" s="8">
        <f t="shared" si="17"/>
        <v>0</v>
      </c>
      <c r="AF57" s="8">
        <f t="shared" si="8"/>
        <v>0</v>
      </c>
      <c r="AG57" s="5">
        <f t="shared" si="9"/>
        <v>18</v>
      </c>
      <c r="AH57" s="5">
        <f t="shared" si="10"/>
        <v>108</v>
      </c>
      <c r="AI57" s="12">
        <f t="shared" si="11"/>
        <v>2</v>
      </c>
      <c r="AJ57" s="13">
        <f t="shared" si="12"/>
        <v>2</v>
      </c>
      <c r="AK57" s="13">
        <f t="shared" si="0"/>
        <v>2</v>
      </c>
    </row>
    <row r="58" spans="1:37" x14ac:dyDescent="0.25">
      <c r="A58" s="1">
        <v>50</v>
      </c>
      <c r="B58" s="58" t="s">
        <v>106</v>
      </c>
      <c r="C58" s="58" t="s">
        <v>157</v>
      </c>
      <c r="D58" s="58" t="s">
        <v>158</v>
      </c>
      <c r="E58" s="58">
        <v>35.763584139999999</v>
      </c>
      <c r="F58" s="58">
        <v>0.54346567400000001</v>
      </c>
      <c r="G58" s="58" t="s">
        <v>160</v>
      </c>
      <c r="H58" s="6" t="s">
        <v>56</v>
      </c>
      <c r="I58" s="58">
        <v>5.7648767241074204</v>
      </c>
      <c r="J58" s="58">
        <v>357</v>
      </c>
      <c r="K58" s="6">
        <v>0</v>
      </c>
      <c r="L58" s="6">
        <v>0</v>
      </c>
      <c r="M58" s="58">
        <v>12</v>
      </c>
      <c r="N58" s="6">
        <v>0</v>
      </c>
      <c r="O58" s="6">
        <v>0</v>
      </c>
      <c r="P58" s="17">
        <f t="shared" si="1"/>
        <v>369</v>
      </c>
      <c r="Q58" s="17">
        <v>50</v>
      </c>
      <c r="R58" s="17">
        <v>50</v>
      </c>
      <c r="S58" s="17">
        <v>3</v>
      </c>
      <c r="T58" s="17">
        <v>100</v>
      </c>
      <c r="U58" s="17">
        <f t="shared" si="2"/>
        <v>7500</v>
      </c>
      <c r="V58" s="8">
        <f t="shared" si="13"/>
        <v>17</v>
      </c>
      <c r="W58" s="8">
        <f t="shared" si="13"/>
        <v>107</v>
      </c>
      <c r="X58" s="8">
        <f t="shared" si="14"/>
        <v>0</v>
      </c>
      <c r="Y58" s="8">
        <f t="shared" si="14"/>
        <v>0</v>
      </c>
      <c r="Z58" s="8">
        <f t="shared" si="15"/>
        <v>0</v>
      </c>
      <c r="AA58" s="8">
        <f t="shared" si="15"/>
        <v>0</v>
      </c>
      <c r="AB58" s="8">
        <f t="shared" si="16"/>
        <v>2</v>
      </c>
      <c r="AC58" s="8">
        <f t="shared" si="16"/>
        <v>9</v>
      </c>
      <c r="AD58" s="8">
        <f t="shared" si="17"/>
        <v>0</v>
      </c>
      <c r="AE58" s="8">
        <f t="shared" si="17"/>
        <v>0</v>
      </c>
      <c r="AF58" s="8">
        <f t="shared" si="8"/>
        <v>0</v>
      </c>
      <c r="AG58" s="5">
        <f t="shared" si="9"/>
        <v>19</v>
      </c>
      <c r="AH58" s="5">
        <f t="shared" si="10"/>
        <v>116</v>
      </c>
      <c r="AI58" s="12">
        <f t="shared" si="11"/>
        <v>2</v>
      </c>
      <c r="AJ58" s="13">
        <f t="shared" si="12"/>
        <v>2</v>
      </c>
      <c r="AK58" s="13">
        <f t="shared" si="0"/>
        <v>2</v>
      </c>
    </row>
    <row r="59" spans="1:37" x14ac:dyDescent="0.25">
      <c r="A59" s="1">
        <v>51</v>
      </c>
      <c r="B59" s="58" t="s">
        <v>107</v>
      </c>
      <c r="C59" s="58" t="s">
        <v>157</v>
      </c>
      <c r="D59" s="58" t="s">
        <v>158</v>
      </c>
      <c r="E59" s="58">
        <v>35.785041810000003</v>
      </c>
      <c r="F59" s="58">
        <v>0.61489781700000001</v>
      </c>
      <c r="G59" s="58" t="s">
        <v>160</v>
      </c>
      <c r="H59" s="6" t="s">
        <v>56</v>
      </c>
      <c r="I59" s="58">
        <v>14.0165349806273</v>
      </c>
      <c r="J59" s="58">
        <v>295</v>
      </c>
      <c r="K59" s="6">
        <v>0</v>
      </c>
      <c r="L59" s="6">
        <v>0</v>
      </c>
      <c r="M59" s="58">
        <v>10</v>
      </c>
      <c r="N59" s="6">
        <v>0</v>
      </c>
      <c r="O59" s="6">
        <v>0</v>
      </c>
      <c r="P59" s="17">
        <f t="shared" si="1"/>
        <v>305</v>
      </c>
      <c r="Q59" s="17">
        <v>50</v>
      </c>
      <c r="R59" s="17">
        <v>50</v>
      </c>
      <c r="S59" s="17">
        <v>3</v>
      </c>
      <c r="T59" s="17">
        <v>100</v>
      </c>
      <c r="U59" s="17">
        <f t="shared" si="2"/>
        <v>7500</v>
      </c>
      <c r="V59" s="8">
        <f t="shared" si="13"/>
        <v>14</v>
      </c>
      <c r="W59" s="8">
        <f t="shared" si="13"/>
        <v>88</v>
      </c>
      <c r="X59" s="8">
        <f t="shared" si="14"/>
        <v>0</v>
      </c>
      <c r="Y59" s="8">
        <f t="shared" si="14"/>
        <v>0</v>
      </c>
      <c r="Z59" s="8">
        <f t="shared" si="15"/>
        <v>0</v>
      </c>
      <c r="AA59" s="8">
        <f t="shared" si="15"/>
        <v>0</v>
      </c>
      <c r="AB59" s="8">
        <f t="shared" si="16"/>
        <v>2</v>
      </c>
      <c r="AC59" s="8">
        <f t="shared" si="16"/>
        <v>8</v>
      </c>
      <c r="AD59" s="8">
        <f t="shared" si="17"/>
        <v>0</v>
      </c>
      <c r="AE59" s="8">
        <f t="shared" si="17"/>
        <v>0</v>
      </c>
      <c r="AF59" s="8">
        <f t="shared" si="8"/>
        <v>0</v>
      </c>
      <c r="AG59" s="5">
        <f t="shared" si="9"/>
        <v>16</v>
      </c>
      <c r="AH59" s="5">
        <f t="shared" si="10"/>
        <v>96</v>
      </c>
      <c r="AI59" s="12">
        <f t="shared" si="11"/>
        <v>2</v>
      </c>
      <c r="AJ59" s="13">
        <f t="shared" si="12"/>
        <v>2</v>
      </c>
      <c r="AK59" s="13">
        <f t="shared" si="0"/>
        <v>2</v>
      </c>
    </row>
    <row r="60" spans="1:37" x14ac:dyDescent="0.25">
      <c r="A60" s="1">
        <v>52</v>
      </c>
      <c r="B60" s="58" t="s">
        <v>108</v>
      </c>
      <c r="C60" s="58" t="s">
        <v>157</v>
      </c>
      <c r="D60" s="58" t="s">
        <v>158</v>
      </c>
      <c r="E60" s="58">
        <v>35.771156310000002</v>
      </c>
      <c r="F60" s="58">
        <v>0.570830226</v>
      </c>
      <c r="G60" s="58" t="s">
        <v>161</v>
      </c>
      <c r="H60" s="6" t="s">
        <v>56</v>
      </c>
      <c r="I60" s="58">
        <v>8.8944018974370298</v>
      </c>
      <c r="J60" s="58">
        <v>283</v>
      </c>
      <c r="K60" s="6">
        <v>0</v>
      </c>
      <c r="L60" s="6">
        <v>0</v>
      </c>
      <c r="M60" s="58">
        <v>10</v>
      </c>
      <c r="N60" s="6">
        <v>0</v>
      </c>
      <c r="O60" s="6">
        <v>0</v>
      </c>
      <c r="P60" s="17">
        <f t="shared" si="1"/>
        <v>293</v>
      </c>
      <c r="Q60" s="17">
        <v>50</v>
      </c>
      <c r="R60" s="17">
        <v>50</v>
      </c>
      <c r="S60" s="17">
        <v>3</v>
      </c>
      <c r="T60" s="17">
        <v>100</v>
      </c>
      <c r="U60" s="17">
        <f t="shared" si="2"/>
        <v>7500</v>
      </c>
      <c r="V60" s="8">
        <f t="shared" si="13"/>
        <v>14</v>
      </c>
      <c r="W60" s="8">
        <f t="shared" si="13"/>
        <v>84</v>
      </c>
      <c r="X60" s="8">
        <f t="shared" si="14"/>
        <v>0</v>
      </c>
      <c r="Y60" s="8">
        <f t="shared" si="14"/>
        <v>0</v>
      </c>
      <c r="Z60" s="8">
        <f t="shared" si="15"/>
        <v>0</v>
      </c>
      <c r="AA60" s="8">
        <f t="shared" si="15"/>
        <v>0</v>
      </c>
      <c r="AB60" s="8">
        <f t="shared" si="16"/>
        <v>2</v>
      </c>
      <c r="AC60" s="8">
        <f t="shared" si="16"/>
        <v>8</v>
      </c>
      <c r="AD60" s="8">
        <f t="shared" si="17"/>
        <v>0</v>
      </c>
      <c r="AE60" s="8">
        <f t="shared" si="17"/>
        <v>0</v>
      </c>
      <c r="AF60" s="8">
        <f t="shared" si="8"/>
        <v>0</v>
      </c>
      <c r="AG60" s="5">
        <f t="shared" si="9"/>
        <v>16</v>
      </c>
      <c r="AH60" s="5">
        <f t="shared" si="10"/>
        <v>92</v>
      </c>
      <c r="AI60" s="12">
        <f t="shared" si="11"/>
        <v>2</v>
      </c>
      <c r="AJ60" s="13">
        <f t="shared" si="12"/>
        <v>2</v>
      </c>
      <c r="AK60" s="13">
        <f t="shared" si="0"/>
        <v>2</v>
      </c>
    </row>
    <row r="61" spans="1:37" x14ac:dyDescent="0.25">
      <c r="A61" s="1">
        <v>53</v>
      </c>
      <c r="B61" s="58" t="s">
        <v>109</v>
      </c>
      <c r="C61" s="58" t="s">
        <v>157</v>
      </c>
      <c r="D61" s="58" t="s">
        <v>158</v>
      </c>
      <c r="E61" s="58">
        <v>35.777656559999997</v>
      </c>
      <c r="F61" s="58">
        <v>0.56502431600000003</v>
      </c>
      <c r="G61" s="58" t="s">
        <v>160</v>
      </c>
      <c r="H61" s="6" t="s">
        <v>56</v>
      </c>
      <c r="I61" s="58">
        <v>8.5982383399681108</v>
      </c>
      <c r="J61" s="58">
        <v>305</v>
      </c>
      <c r="K61" s="6">
        <v>0</v>
      </c>
      <c r="L61" s="6">
        <v>0</v>
      </c>
      <c r="M61" s="58">
        <v>11</v>
      </c>
      <c r="N61" s="6">
        <v>0</v>
      </c>
      <c r="O61" s="6">
        <v>0</v>
      </c>
      <c r="P61" s="17">
        <f t="shared" si="1"/>
        <v>316</v>
      </c>
      <c r="Q61" s="17">
        <v>50</v>
      </c>
      <c r="R61" s="17">
        <v>50</v>
      </c>
      <c r="S61" s="17">
        <v>3</v>
      </c>
      <c r="T61" s="17">
        <v>100</v>
      </c>
      <c r="U61" s="17">
        <f t="shared" si="2"/>
        <v>7500</v>
      </c>
      <c r="V61" s="8">
        <f t="shared" si="13"/>
        <v>15</v>
      </c>
      <c r="W61" s="8">
        <f t="shared" si="13"/>
        <v>91</v>
      </c>
      <c r="X61" s="8">
        <f t="shared" si="14"/>
        <v>0</v>
      </c>
      <c r="Y61" s="8">
        <f t="shared" si="14"/>
        <v>0</v>
      </c>
      <c r="Z61" s="8">
        <f t="shared" si="15"/>
        <v>0</v>
      </c>
      <c r="AA61" s="8">
        <f t="shared" si="15"/>
        <v>0</v>
      </c>
      <c r="AB61" s="8">
        <f t="shared" si="16"/>
        <v>2</v>
      </c>
      <c r="AC61" s="8">
        <f t="shared" si="16"/>
        <v>8</v>
      </c>
      <c r="AD61" s="8">
        <f t="shared" si="17"/>
        <v>0</v>
      </c>
      <c r="AE61" s="8">
        <f t="shared" si="17"/>
        <v>0</v>
      </c>
      <c r="AF61" s="8">
        <f t="shared" si="8"/>
        <v>0</v>
      </c>
      <c r="AG61" s="5">
        <f t="shared" si="9"/>
        <v>17</v>
      </c>
      <c r="AH61" s="5">
        <f t="shared" si="10"/>
        <v>99</v>
      </c>
      <c r="AI61" s="12">
        <f t="shared" si="11"/>
        <v>2</v>
      </c>
      <c r="AJ61" s="13">
        <f t="shared" si="12"/>
        <v>2</v>
      </c>
      <c r="AK61" s="13">
        <f t="shared" si="0"/>
        <v>2</v>
      </c>
    </row>
    <row r="62" spans="1:37" x14ac:dyDescent="0.25">
      <c r="A62" s="1">
        <v>54</v>
      </c>
      <c r="B62" s="58" t="s">
        <v>110</v>
      </c>
      <c r="C62" s="58" t="s">
        <v>157</v>
      </c>
      <c r="D62" s="58" t="s">
        <v>158</v>
      </c>
      <c r="E62" s="58">
        <v>35.789623259999999</v>
      </c>
      <c r="F62" s="58">
        <v>0.552417457</v>
      </c>
      <c r="G62" s="58" t="s">
        <v>160</v>
      </c>
      <c r="H62" s="6" t="s">
        <v>56</v>
      </c>
      <c r="I62" s="58">
        <v>8.1601074276843004</v>
      </c>
      <c r="J62" s="58">
        <v>310</v>
      </c>
      <c r="K62" s="6">
        <v>0</v>
      </c>
      <c r="L62" s="6">
        <v>0</v>
      </c>
      <c r="M62" s="58">
        <v>11</v>
      </c>
      <c r="N62" s="6">
        <v>0</v>
      </c>
      <c r="O62" s="6">
        <v>0</v>
      </c>
      <c r="P62" s="17">
        <f t="shared" si="1"/>
        <v>321</v>
      </c>
      <c r="Q62" s="17">
        <v>50</v>
      </c>
      <c r="R62" s="17">
        <v>50</v>
      </c>
      <c r="S62" s="17">
        <v>3</v>
      </c>
      <c r="T62" s="17">
        <v>100</v>
      </c>
      <c r="U62" s="17">
        <f t="shared" si="2"/>
        <v>7500</v>
      </c>
      <c r="V62" s="8">
        <f t="shared" si="13"/>
        <v>15</v>
      </c>
      <c r="W62" s="8">
        <f t="shared" si="13"/>
        <v>93</v>
      </c>
      <c r="X62" s="8">
        <f t="shared" si="14"/>
        <v>0</v>
      </c>
      <c r="Y62" s="8">
        <f t="shared" si="14"/>
        <v>0</v>
      </c>
      <c r="Z62" s="8">
        <f t="shared" si="15"/>
        <v>0</v>
      </c>
      <c r="AA62" s="8">
        <f t="shared" si="15"/>
        <v>0</v>
      </c>
      <c r="AB62" s="8">
        <f t="shared" si="16"/>
        <v>2</v>
      </c>
      <c r="AC62" s="8">
        <f t="shared" si="16"/>
        <v>8</v>
      </c>
      <c r="AD62" s="8">
        <f t="shared" si="17"/>
        <v>0</v>
      </c>
      <c r="AE62" s="8">
        <f t="shared" si="17"/>
        <v>0</v>
      </c>
      <c r="AF62" s="8">
        <f t="shared" si="8"/>
        <v>0</v>
      </c>
      <c r="AG62" s="5">
        <f t="shared" si="9"/>
        <v>17</v>
      </c>
      <c r="AH62" s="5">
        <f t="shared" si="10"/>
        <v>101</v>
      </c>
      <c r="AI62" s="12">
        <f t="shared" si="11"/>
        <v>2</v>
      </c>
      <c r="AJ62" s="13">
        <f t="shared" si="12"/>
        <v>2</v>
      </c>
      <c r="AK62" s="13">
        <f t="shared" si="0"/>
        <v>2</v>
      </c>
    </row>
    <row r="63" spans="1:37" x14ac:dyDescent="0.25">
      <c r="A63" s="1">
        <v>55</v>
      </c>
      <c r="B63" s="58" t="s">
        <v>111</v>
      </c>
      <c r="C63" s="58" t="s">
        <v>157</v>
      </c>
      <c r="D63" s="58" t="s">
        <v>158</v>
      </c>
      <c r="E63" s="58">
        <v>35.754379270000001</v>
      </c>
      <c r="F63" s="58">
        <v>0.52499103499999999</v>
      </c>
      <c r="G63" s="58" t="s">
        <v>160</v>
      </c>
      <c r="H63" s="6" t="s">
        <v>56</v>
      </c>
      <c r="I63" s="58">
        <v>3.47773830176209</v>
      </c>
      <c r="J63" s="58">
        <v>371</v>
      </c>
      <c r="K63" s="6">
        <v>0</v>
      </c>
      <c r="L63" s="6">
        <v>0</v>
      </c>
      <c r="M63" s="58">
        <v>13</v>
      </c>
      <c r="N63" s="6">
        <v>0</v>
      </c>
      <c r="O63" s="6">
        <v>0</v>
      </c>
      <c r="P63" s="17">
        <f t="shared" si="1"/>
        <v>384</v>
      </c>
      <c r="Q63" s="17">
        <v>50</v>
      </c>
      <c r="R63" s="17">
        <v>50</v>
      </c>
      <c r="S63" s="17">
        <v>3</v>
      </c>
      <c r="T63" s="17">
        <v>100</v>
      </c>
      <c r="U63" s="17">
        <f t="shared" si="2"/>
        <v>7500</v>
      </c>
      <c r="V63" s="8">
        <f t="shared" si="13"/>
        <v>18</v>
      </c>
      <c r="W63" s="8">
        <f t="shared" si="13"/>
        <v>111</v>
      </c>
      <c r="X63" s="8">
        <f t="shared" si="14"/>
        <v>0</v>
      </c>
      <c r="Y63" s="8">
        <f t="shared" si="14"/>
        <v>0</v>
      </c>
      <c r="Z63" s="8">
        <f t="shared" si="15"/>
        <v>0</v>
      </c>
      <c r="AA63" s="8">
        <f t="shared" si="15"/>
        <v>0</v>
      </c>
      <c r="AB63" s="8">
        <f t="shared" si="16"/>
        <v>2</v>
      </c>
      <c r="AC63" s="8">
        <f t="shared" si="16"/>
        <v>10</v>
      </c>
      <c r="AD63" s="8">
        <f t="shared" si="17"/>
        <v>0</v>
      </c>
      <c r="AE63" s="8">
        <f t="shared" si="17"/>
        <v>0</v>
      </c>
      <c r="AF63" s="8">
        <f t="shared" si="8"/>
        <v>0</v>
      </c>
      <c r="AG63" s="5">
        <f t="shared" si="9"/>
        <v>20</v>
      </c>
      <c r="AH63" s="5">
        <f t="shared" si="10"/>
        <v>121</v>
      </c>
      <c r="AI63" s="12">
        <f t="shared" si="11"/>
        <v>2</v>
      </c>
      <c r="AJ63" s="13">
        <f t="shared" si="12"/>
        <v>2</v>
      </c>
      <c r="AK63" s="13">
        <f t="shared" si="0"/>
        <v>2</v>
      </c>
    </row>
    <row r="64" spans="1:37" x14ac:dyDescent="0.25">
      <c r="A64" s="1">
        <v>56</v>
      </c>
      <c r="B64" s="58" t="s">
        <v>112</v>
      </c>
      <c r="C64" s="58" t="s">
        <v>157</v>
      </c>
      <c r="D64" s="58" t="s">
        <v>158</v>
      </c>
      <c r="E64" s="58">
        <v>35.732654570000001</v>
      </c>
      <c r="F64" s="58">
        <v>0.31438425199999998</v>
      </c>
      <c r="G64" s="58" t="s">
        <v>160</v>
      </c>
      <c r="H64" s="6" t="s">
        <v>56</v>
      </c>
      <c r="I64" s="58">
        <v>20.172203626869099</v>
      </c>
      <c r="J64" s="58">
        <v>264</v>
      </c>
      <c r="K64" s="6">
        <v>0</v>
      </c>
      <c r="L64" s="6">
        <v>0</v>
      </c>
      <c r="M64" s="58">
        <v>9</v>
      </c>
      <c r="N64" s="6">
        <v>0</v>
      </c>
      <c r="O64" s="6">
        <v>0</v>
      </c>
      <c r="P64" s="17">
        <f t="shared" si="1"/>
        <v>273</v>
      </c>
      <c r="Q64" s="17">
        <v>50</v>
      </c>
      <c r="R64" s="17">
        <v>50</v>
      </c>
      <c r="S64" s="17">
        <v>3</v>
      </c>
      <c r="T64" s="17">
        <v>100</v>
      </c>
      <c r="U64" s="17">
        <f t="shared" si="2"/>
        <v>7500</v>
      </c>
      <c r="V64" s="8">
        <f t="shared" si="13"/>
        <v>13</v>
      </c>
      <c r="W64" s="8">
        <f t="shared" si="13"/>
        <v>79</v>
      </c>
      <c r="X64" s="8">
        <f t="shared" si="14"/>
        <v>0</v>
      </c>
      <c r="Y64" s="8">
        <f t="shared" si="14"/>
        <v>0</v>
      </c>
      <c r="Z64" s="8">
        <f t="shared" si="15"/>
        <v>0</v>
      </c>
      <c r="AA64" s="8">
        <f t="shared" si="15"/>
        <v>0</v>
      </c>
      <c r="AB64" s="8">
        <f t="shared" si="16"/>
        <v>1</v>
      </c>
      <c r="AC64" s="8">
        <f t="shared" si="16"/>
        <v>7</v>
      </c>
      <c r="AD64" s="8">
        <f t="shared" si="17"/>
        <v>0</v>
      </c>
      <c r="AE64" s="8">
        <f t="shared" si="17"/>
        <v>0</v>
      </c>
      <c r="AF64" s="8">
        <f t="shared" si="8"/>
        <v>0</v>
      </c>
      <c r="AG64" s="5">
        <f t="shared" si="9"/>
        <v>14</v>
      </c>
      <c r="AH64" s="5">
        <f t="shared" si="10"/>
        <v>86</v>
      </c>
      <c r="AI64" s="12">
        <f t="shared" si="11"/>
        <v>2</v>
      </c>
      <c r="AJ64" s="13">
        <f t="shared" si="12"/>
        <v>2</v>
      </c>
      <c r="AK64" s="13">
        <f t="shared" si="0"/>
        <v>2</v>
      </c>
    </row>
    <row r="65" spans="1:37" x14ac:dyDescent="0.25">
      <c r="A65" s="1">
        <v>57</v>
      </c>
      <c r="B65" s="58" t="s">
        <v>113</v>
      </c>
      <c r="C65" s="58" t="s">
        <v>157</v>
      </c>
      <c r="D65" s="58" t="s">
        <v>158</v>
      </c>
      <c r="E65" s="58">
        <v>35.798332209999998</v>
      </c>
      <c r="F65" s="58">
        <v>0.30033108600000002</v>
      </c>
      <c r="G65" s="58" t="s">
        <v>160</v>
      </c>
      <c r="H65" s="6" t="s">
        <v>56</v>
      </c>
      <c r="I65" s="58">
        <v>22.567377398502199</v>
      </c>
      <c r="J65" s="58">
        <v>264</v>
      </c>
      <c r="K65" s="6">
        <v>0</v>
      </c>
      <c r="L65" s="6">
        <v>0</v>
      </c>
      <c r="M65" s="58">
        <v>9</v>
      </c>
      <c r="N65" s="6">
        <v>0</v>
      </c>
      <c r="O65" s="6">
        <v>0</v>
      </c>
      <c r="P65" s="17">
        <f t="shared" si="1"/>
        <v>273</v>
      </c>
      <c r="Q65" s="17">
        <v>50</v>
      </c>
      <c r="R65" s="17">
        <v>50</v>
      </c>
      <c r="S65" s="17">
        <v>3</v>
      </c>
      <c r="T65" s="17">
        <v>100</v>
      </c>
      <c r="U65" s="17">
        <f t="shared" si="2"/>
        <v>7500</v>
      </c>
      <c r="V65" s="8">
        <f t="shared" si="13"/>
        <v>13</v>
      </c>
      <c r="W65" s="8">
        <f t="shared" si="13"/>
        <v>79</v>
      </c>
      <c r="X65" s="8">
        <f t="shared" si="14"/>
        <v>0</v>
      </c>
      <c r="Y65" s="8">
        <f t="shared" si="14"/>
        <v>0</v>
      </c>
      <c r="Z65" s="8">
        <f t="shared" si="15"/>
        <v>0</v>
      </c>
      <c r="AA65" s="8">
        <f t="shared" si="15"/>
        <v>0</v>
      </c>
      <c r="AB65" s="8">
        <f t="shared" si="16"/>
        <v>1</v>
      </c>
      <c r="AC65" s="8">
        <f t="shared" si="16"/>
        <v>7</v>
      </c>
      <c r="AD65" s="8">
        <f t="shared" si="17"/>
        <v>0</v>
      </c>
      <c r="AE65" s="8">
        <f t="shared" si="17"/>
        <v>0</v>
      </c>
      <c r="AF65" s="8">
        <f t="shared" si="8"/>
        <v>0</v>
      </c>
      <c r="AG65" s="5">
        <f t="shared" si="9"/>
        <v>14</v>
      </c>
      <c r="AH65" s="5">
        <f t="shared" si="10"/>
        <v>86</v>
      </c>
      <c r="AI65" s="12">
        <f t="shared" si="11"/>
        <v>2</v>
      </c>
      <c r="AJ65" s="13">
        <f t="shared" si="12"/>
        <v>2</v>
      </c>
      <c r="AK65" s="13">
        <f t="shared" si="0"/>
        <v>2</v>
      </c>
    </row>
    <row r="66" spans="1:37" x14ac:dyDescent="0.25">
      <c r="A66" s="1">
        <v>58</v>
      </c>
      <c r="B66" s="58" t="s">
        <v>114</v>
      </c>
      <c r="C66" s="58" t="s">
        <v>157</v>
      </c>
      <c r="D66" s="58" t="s">
        <v>158</v>
      </c>
      <c r="E66" s="58">
        <v>35.76837158</v>
      </c>
      <c r="F66" s="58">
        <v>0.36783048499999998</v>
      </c>
      <c r="G66" s="58" t="s">
        <v>160</v>
      </c>
      <c r="H66" s="6" t="s">
        <v>56</v>
      </c>
      <c r="I66" s="58">
        <v>14.4965221456993</v>
      </c>
      <c r="J66" s="58">
        <v>332</v>
      </c>
      <c r="K66" s="6">
        <v>0</v>
      </c>
      <c r="L66" s="6">
        <v>0</v>
      </c>
      <c r="M66" s="58">
        <v>12</v>
      </c>
      <c r="N66" s="6">
        <v>0</v>
      </c>
      <c r="O66" s="6">
        <v>0</v>
      </c>
      <c r="P66" s="17">
        <f t="shared" si="1"/>
        <v>344</v>
      </c>
      <c r="Q66" s="17">
        <v>50</v>
      </c>
      <c r="R66" s="17">
        <v>50</v>
      </c>
      <c r="S66" s="17">
        <v>3</v>
      </c>
      <c r="T66" s="17">
        <v>100</v>
      </c>
      <c r="U66" s="17">
        <f t="shared" si="2"/>
        <v>7500</v>
      </c>
      <c r="V66" s="8">
        <f t="shared" si="13"/>
        <v>16</v>
      </c>
      <c r="W66" s="8">
        <f t="shared" si="13"/>
        <v>99</v>
      </c>
      <c r="X66" s="8">
        <f t="shared" si="14"/>
        <v>0</v>
      </c>
      <c r="Y66" s="8">
        <f t="shared" si="14"/>
        <v>0</v>
      </c>
      <c r="Z66" s="8">
        <f t="shared" si="15"/>
        <v>0</v>
      </c>
      <c r="AA66" s="8">
        <f t="shared" si="15"/>
        <v>0</v>
      </c>
      <c r="AB66" s="8">
        <f t="shared" si="16"/>
        <v>2</v>
      </c>
      <c r="AC66" s="8">
        <f t="shared" si="16"/>
        <v>9</v>
      </c>
      <c r="AD66" s="8">
        <f t="shared" si="17"/>
        <v>0</v>
      </c>
      <c r="AE66" s="8">
        <f t="shared" si="17"/>
        <v>0</v>
      </c>
      <c r="AF66" s="8">
        <f t="shared" si="8"/>
        <v>0</v>
      </c>
      <c r="AG66" s="5">
        <f t="shared" si="9"/>
        <v>18</v>
      </c>
      <c r="AH66" s="5">
        <f t="shared" si="10"/>
        <v>108</v>
      </c>
      <c r="AI66" s="12">
        <f t="shared" si="11"/>
        <v>2</v>
      </c>
      <c r="AJ66" s="13">
        <f t="shared" si="12"/>
        <v>2</v>
      </c>
      <c r="AK66" s="13">
        <f t="shared" si="0"/>
        <v>2</v>
      </c>
    </row>
    <row r="67" spans="1:37" x14ac:dyDescent="0.25">
      <c r="A67" s="1">
        <v>59</v>
      </c>
      <c r="B67" s="58" t="s">
        <v>115</v>
      </c>
      <c r="C67" s="58" t="s">
        <v>157</v>
      </c>
      <c r="D67" s="58" t="s">
        <v>158</v>
      </c>
      <c r="E67" s="58">
        <v>35.797557830000002</v>
      </c>
      <c r="F67" s="58">
        <v>0.35808435100000002</v>
      </c>
      <c r="G67" s="58" t="s">
        <v>160</v>
      </c>
      <c r="H67" s="6" t="s">
        <v>56</v>
      </c>
      <c r="I67" s="58">
        <v>16.4678524019821</v>
      </c>
      <c r="J67" s="58">
        <v>307</v>
      </c>
      <c r="K67" s="6">
        <v>0</v>
      </c>
      <c r="L67" s="6">
        <v>0</v>
      </c>
      <c r="M67" s="58">
        <v>11</v>
      </c>
      <c r="N67" s="6">
        <v>0</v>
      </c>
      <c r="O67" s="6">
        <v>0</v>
      </c>
      <c r="P67" s="17">
        <f t="shared" si="1"/>
        <v>318</v>
      </c>
      <c r="Q67" s="17">
        <v>50</v>
      </c>
      <c r="R67" s="17">
        <v>50</v>
      </c>
      <c r="S67" s="17">
        <v>3</v>
      </c>
      <c r="T67" s="17">
        <v>100</v>
      </c>
      <c r="U67" s="17">
        <f t="shared" si="2"/>
        <v>7500</v>
      </c>
      <c r="V67" s="8">
        <f t="shared" si="13"/>
        <v>15</v>
      </c>
      <c r="W67" s="8">
        <f t="shared" si="13"/>
        <v>92</v>
      </c>
      <c r="X67" s="8">
        <f t="shared" si="14"/>
        <v>0</v>
      </c>
      <c r="Y67" s="8">
        <f t="shared" si="14"/>
        <v>0</v>
      </c>
      <c r="Z67" s="8">
        <f t="shared" si="15"/>
        <v>0</v>
      </c>
      <c r="AA67" s="8">
        <f t="shared" si="15"/>
        <v>0</v>
      </c>
      <c r="AB67" s="8">
        <f t="shared" si="16"/>
        <v>2</v>
      </c>
      <c r="AC67" s="8">
        <f t="shared" si="16"/>
        <v>8</v>
      </c>
      <c r="AD67" s="8">
        <f t="shared" si="17"/>
        <v>0</v>
      </c>
      <c r="AE67" s="8">
        <f t="shared" si="17"/>
        <v>0</v>
      </c>
      <c r="AF67" s="8">
        <f t="shared" si="8"/>
        <v>0</v>
      </c>
      <c r="AG67" s="5">
        <f t="shared" si="9"/>
        <v>17</v>
      </c>
      <c r="AH67" s="5">
        <f t="shared" si="10"/>
        <v>100</v>
      </c>
      <c r="AI67" s="12">
        <f t="shared" si="11"/>
        <v>2</v>
      </c>
      <c r="AJ67" s="13">
        <f t="shared" si="12"/>
        <v>2</v>
      </c>
      <c r="AK67" s="13">
        <f t="shared" si="0"/>
        <v>2</v>
      </c>
    </row>
    <row r="68" spans="1:37" x14ac:dyDescent="0.25">
      <c r="A68" s="1">
        <v>60</v>
      </c>
      <c r="B68" s="58" t="s">
        <v>116</v>
      </c>
      <c r="C68" s="58" t="s">
        <v>157</v>
      </c>
      <c r="D68" s="58" t="s">
        <v>158</v>
      </c>
      <c r="E68" s="58">
        <v>35.775272370000003</v>
      </c>
      <c r="F68" s="58">
        <v>0.37040159099999997</v>
      </c>
      <c r="G68" s="58" t="s">
        <v>160</v>
      </c>
      <c r="H68" s="6" t="s">
        <v>56</v>
      </c>
      <c r="I68" s="58">
        <v>14.391189552426299</v>
      </c>
      <c r="J68" s="58">
        <v>317</v>
      </c>
      <c r="K68" s="6">
        <v>0</v>
      </c>
      <c r="L68" s="6">
        <v>0</v>
      </c>
      <c r="M68" s="58">
        <v>11</v>
      </c>
      <c r="N68" s="6">
        <v>0</v>
      </c>
      <c r="O68" s="6">
        <v>0</v>
      </c>
      <c r="P68" s="17">
        <f t="shared" si="1"/>
        <v>328</v>
      </c>
      <c r="Q68" s="17">
        <v>50</v>
      </c>
      <c r="R68" s="17">
        <v>50</v>
      </c>
      <c r="S68" s="17">
        <v>3</v>
      </c>
      <c r="T68" s="17">
        <v>100</v>
      </c>
      <c r="U68" s="17">
        <f t="shared" si="2"/>
        <v>7500</v>
      </c>
      <c r="V68" s="8">
        <f t="shared" si="13"/>
        <v>15</v>
      </c>
      <c r="W68" s="8">
        <f t="shared" si="13"/>
        <v>95</v>
      </c>
      <c r="X68" s="8">
        <f t="shared" si="14"/>
        <v>0</v>
      </c>
      <c r="Y68" s="8">
        <f t="shared" si="14"/>
        <v>0</v>
      </c>
      <c r="Z68" s="8">
        <f t="shared" si="15"/>
        <v>0</v>
      </c>
      <c r="AA68" s="8">
        <f t="shared" si="15"/>
        <v>0</v>
      </c>
      <c r="AB68" s="8">
        <f t="shared" si="16"/>
        <v>2</v>
      </c>
      <c r="AC68" s="8">
        <f t="shared" si="16"/>
        <v>8</v>
      </c>
      <c r="AD68" s="8">
        <f t="shared" si="17"/>
        <v>0</v>
      </c>
      <c r="AE68" s="8">
        <f t="shared" si="17"/>
        <v>0</v>
      </c>
      <c r="AF68" s="8">
        <f t="shared" si="8"/>
        <v>0</v>
      </c>
      <c r="AG68" s="5">
        <f t="shared" si="9"/>
        <v>17</v>
      </c>
      <c r="AH68" s="5">
        <f t="shared" si="10"/>
        <v>103</v>
      </c>
      <c r="AI68" s="12">
        <f t="shared" si="11"/>
        <v>2</v>
      </c>
      <c r="AJ68" s="13">
        <f t="shared" si="12"/>
        <v>2</v>
      </c>
      <c r="AK68" s="13">
        <f t="shared" si="0"/>
        <v>2</v>
      </c>
    </row>
    <row r="69" spans="1:37" x14ac:dyDescent="0.25">
      <c r="A69" s="1">
        <v>61</v>
      </c>
      <c r="B69" s="58" t="s">
        <v>117</v>
      </c>
      <c r="C69" s="58" t="s">
        <v>157</v>
      </c>
      <c r="D69" s="58" t="s">
        <v>158</v>
      </c>
      <c r="E69" s="58">
        <v>35.78552818</v>
      </c>
      <c r="F69" s="58">
        <v>0.32495611899999999</v>
      </c>
      <c r="G69" s="58" t="s">
        <v>160</v>
      </c>
      <c r="H69" s="6" t="s">
        <v>56</v>
      </c>
      <c r="I69" s="58">
        <v>19.558863145406001</v>
      </c>
      <c r="J69" s="58">
        <v>296</v>
      </c>
      <c r="K69" s="6">
        <v>0</v>
      </c>
      <c r="L69" s="6">
        <v>0</v>
      </c>
      <c r="M69" s="58">
        <v>10</v>
      </c>
      <c r="N69" s="6">
        <v>0</v>
      </c>
      <c r="O69" s="6">
        <v>0</v>
      </c>
      <c r="P69" s="17">
        <f t="shared" si="1"/>
        <v>306</v>
      </c>
      <c r="Q69" s="17">
        <v>50</v>
      </c>
      <c r="R69" s="17">
        <v>50</v>
      </c>
      <c r="S69" s="17">
        <v>3</v>
      </c>
      <c r="T69" s="17">
        <v>100</v>
      </c>
      <c r="U69" s="17">
        <f t="shared" si="2"/>
        <v>7500</v>
      </c>
      <c r="V69" s="8">
        <f t="shared" si="13"/>
        <v>14</v>
      </c>
      <c r="W69" s="8">
        <f t="shared" si="13"/>
        <v>88</v>
      </c>
      <c r="X69" s="8">
        <f t="shared" si="14"/>
        <v>0</v>
      </c>
      <c r="Y69" s="8">
        <f t="shared" si="14"/>
        <v>0</v>
      </c>
      <c r="Z69" s="8">
        <f t="shared" si="15"/>
        <v>0</v>
      </c>
      <c r="AA69" s="8">
        <f t="shared" si="15"/>
        <v>0</v>
      </c>
      <c r="AB69" s="8">
        <f t="shared" si="16"/>
        <v>2</v>
      </c>
      <c r="AC69" s="8">
        <f t="shared" si="16"/>
        <v>8</v>
      </c>
      <c r="AD69" s="8">
        <f t="shared" si="17"/>
        <v>0</v>
      </c>
      <c r="AE69" s="8">
        <f t="shared" si="17"/>
        <v>0</v>
      </c>
      <c r="AF69" s="8">
        <f t="shared" si="8"/>
        <v>0</v>
      </c>
      <c r="AG69" s="5">
        <f t="shared" si="9"/>
        <v>16</v>
      </c>
      <c r="AH69" s="5">
        <f t="shared" si="10"/>
        <v>96</v>
      </c>
      <c r="AI69" s="12">
        <f t="shared" si="11"/>
        <v>2</v>
      </c>
      <c r="AJ69" s="13">
        <f t="shared" si="12"/>
        <v>2</v>
      </c>
      <c r="AK69" s="13">
        <f t="shared" si="0"/>
        <v>2</v>
      </c>
    </row>
    <row r="70" spans="1:37" x14ac:dyDescent="0.25">
      <c r="A70" s="1">
        <v>62</v>
      </c>
      <c r="B70" s="58" t="s">
        <v>118</v>
      </c>
      <c r="C70" s="58" t="s">
        <v>157</v>
      </c>
      <c r="D70" s="58" t="s">
        <v>158</v>
      </c>
      <c r="E70" s="58">
        <v>35.80552582</v>
      </c>
      <c r="F70" s="58">
        <v>0.39468352000000001</v>
      </c>
      <c r="G70" s="58" t="s">
        <v>160</v>
      </c>
      <c r="H70" s="6" t="s">
        <v>56</v>
      </c>
      <c r="I70" s="58">
        <v>13.2327560355019</v>
      </c>
      <c r="J70" s="58">
        <v>295</v>
      </c>
      <c r="K70" s="6">
        <v>0</v>
      </c>
      <c r="L70" s="6">
        <v>0</v>
      </c>
      <c r="M70" s="58">
        <v>10</v>
      </c>
      <c r="N70" s="6">
        <v>0</v>
      </c>
      <c r="O70" s="6">
        <v>0</v>
      </c>
      <c r="P70" s="17">
        <f t="shared" si="1"/>
        <v>305</v>
      </c>
      <c r="Q70" s="17">
        <v>50</v>
      </c>
      <c r="R70" s="17">
        <v>50</v>
      </c>
      <c r="S70" s="17">
        <v>3</v>
      </c>
      <c r="T70" s="17">
        <v>100</v>
      </c>
      <c r="U70" s="17">
        <f t="shared" si="2"/>
        <v>7500</v>
      </c>
      <c r="V70" s="8">
        <f t="shared" si="13"/>
        <v>14</v>
      </c>
      <c r="W70" s="8">
        <f t="shared" si="13"/>
        <v>88</v>
      </c>
      <c r="X70" s="8">
        <f t="shared" si="14"/>
        <v>0</v>
      </c>
      <c r="Y70" s="8">
        <f t="shared" si="14"/>
        <v>0</v>
      </c>
      <c r="Z70" s="8">
        <f t="shared" si="15"/>
        <v>0</v>
      </c>
      <c r="AA70" s="8">
        <f t="shared" si="15"/>
        <v>0</v>
      </c>
      <c r="AB70" s="8">
        <f t="shared" si="16"/>
        <v>2</v>
      </c>
      <c r="AC70" s="8">
        <f t="shared" si="16"/>
        <v>8</v>
      </c>
      <c r="AD70" s="8">
        <f t="shared" si="17"/>
        <v>0</v>
      </c>
      <c r="AE70" s="8">
        <f t="shared" si="17"/>
        <v>0</v>
      </c>
      <c r="AF70" s="8">
        <f t="shared" si="8"/>
        <v>0</v>
      </c>
      <c r="AG70" s="5">
        <f t="shared" si="9"/>
        <v>16</v>
      </c>
      <c r="AH70" s="5">
        <f t="shared" si="10"/>
        <v>96</v>
      </c>
      <c r="AI70" s="12">
        <f t="shared" si="11"/>
        <v>2</v>
      </c>
      <c r="AJ70" s="13">
        <f t="shared" si="12"/>
        <v>2</v>
      </c>
      <c r="AK70" s="13">
        <f t="shared" si="0"/>
        <v>2</v>
      </c>
    </row>
    <row r="71" spans="1:37" x14ac:dyDescent="0.25">
      <c r="A71" s="1">
        <v>63</v>
      </c>
      <c r="B71" s="58" t="s">
        <v>119</v>
      </c>
      <c r="C71" s="58" t="s">
        <v>157</v>
      </c>
      <c r="D71" s="58" t="s">
        <v>158</v>
      </c>
      <c r="E71" s="58">
        <v>35.745147709999998</v>
      </c>
      <c r="F71" s="58">
        <v>0.32318171899999998</v>
      </c>
      <c r="G71" s="58" t="s">
        <v>160</v>
      </c>
      <c r="H71" s="6" t="s">
        <v>56</v>
      </c>
      <c r="I71" s="58">
        <v>19.167224288985</v>
      </c>
      <c r="J71" s="58">
        <v>293</v>
      </c>
      <c r="K71" s="6">
        <v>0</v>
      </c>
      <c r="L71" s="6">
        <v>0</v>
      </c>
      <c r="M71" s="58">
        <v>10</v>
      </c>
      <c r="N71" s="6">
        <v>0</v>
      </c>
      <c r="O71" s="6">
        <v>0</v>
      </c>
      <c r="P71" s="17">
        <f t="shared" si="1"/>
        <v>303</v>
      </c>
      <c r="Q71" s="17">
        <v>50</v>
      </c>
      <c r="R71" s="17">
        <v>50</v>
      </c>
      <c r="S71" s="17">
        <v>3</v>
      </c>
      <c r="T71" s="17">
        <v>100</v>
      </c>
      <c r="U71" s="17">
        <f t="shared" si="2"/>
        <v>7500</v>
      </c>
      <c r="V71" s="8">
        <f t="shared" si="13"/>
        <v>14</v>
      </c>
      <c r="W71" s="8">
        <f t="shared" si="13"/>
        <v>87</v>
      </c>
      <c r="X71" s="8">
        <f t="shared" si="14"/>
        <v>0</v>
      </c>
      <c r="Y71" s="8">
        <f t="shared" si="14"/>
        <v>0</v>
      </c>
      <c r="Z71" s="8">
        <f t="shared" si="15"/>
        <v>0</v>
      </c>
      <c r="AA71" s="8">
        <f t="shared" si="15"/>
        <v>0</v>
      </c>
      <c r="AB71" s="8">
        <f t="shared" si="16"/>
        <v>2</v>
      </c>
      <c r="AC71" s="8">
        <f t="shared" si="16"/>
        <v>8</v>
      </c>
      <c r="AD71" s="8">
        <f t="shared" si="17"/>
        <v>0</v>
      </c>
      <c r="AE71" s="8">
        <f t="shared" si="17"/>
        <v>0</v>
      </c>
      <c r="AF71" s="8">
        <f t="shared" si="8"/>
        <v>0</v>
      </c>
      <c r="AG71" s="5">
        <f t="shared" si="9"/>
        <v>16</v>
      </c>
      <c r="AH71" s="5">
        <f t="shared" si="10"/>
        <v>95</v>
      </c>
      <c r="AI71" s="12">
        <f t="shared" si="11"/>
        <v>2</v>
      </c>
      <c r="AJ71" s="13">
        <f t="shared" si="12"/>
        <v>2</v>
      </c>
      <c r="AK71" s="13">
        <f t="shared" si="0"/>
        <v>2</v>
      </c>
    </row>
    <row r="72" spans="1:37" x14ac:dyDescent="0.25">
      <c r="A72" s="1">
        <v>64</v>
      </c>
      <c r="B72" s="58" t="s">
        <v>120</v>
      </c>
      <c r="C72" s="58" t="s">
        <v>157</v>
      </c>
      <c r="D72" s="58" t="s">
        <v>158</v>
      </c>
      <c r="E72" s="58">
        <v>35.772434230000002</v>
      </c>
      <c r="F72" s="58">
        <v>0.30142900299999997</v>
      </c>
      <c r="G72" s="58" t="s">
        <v>160</v>
      </c>
      <c r="H72" s="6" t="s">
        <v>56</v>
      </c>
      <c r="I72" s="58">
        <v>21.831337623748599</v>
      </c>
      <c r="J72" s="58">
        <v>259</v>
      </c>
      <c r="K72" s="6">
        <v>0</v>
      </c>
      <c r="L72" s="6">
        <v>0</v>
      </c>
      <c r="M72" s="58">
        <v>9</v>
      </c>
      <c r="N72" s="6">
        <v>0</v>
      </c>
      <c r="O72" s="6">
        <v>0</v>
      </c>
      <c r="P72" s="17">
        <f t="shared" si="1"/>
        <v>268</v>
      </c>
      <c r="Q72" s="17">
        <v>50</v>
      </c>
      <c r="R72" s="17">
        <v>50</v>
      </c>
      <c r="S72" s="17">
        <v>3</v>
      </c>
      <c r="T72" s="17">
        <v>100</v>
      </c>
      <c r="U72" s="17">
        <f t="shared" si="2"/>
        <v>7500</v>
      </c>
      <c r="V72" s="8">
        <f t="shared" si="13"/>
        <v>12</v>
      </c>
      <c r="W72" s="8">
        <f t="shared" si="13"/>
        <v>77</v>
      </c>
      <c r="X72" s="8">
        <f t="shared" si="14"/>
        <v>0</v>
      </c>
      <c r="Y72" s="8">
        <f t="shared" si="14"/>
        <v>0</v>
      </c>
      <c r="Z72" s="8">
        <f t="shared" si="15"/>
        <v>0</v>
      </c>
      <c r="AA72" s="8">
        <f t="shared" si="15"/>
        <v>0</v>
      </c>
      <c r="AB72" s="8">
        <f t="shared" si="16"/>
        <v>1</v>
      </c>
      <c r="AC72" s="8">
        <f t="shared" si="16"/>
        <v>7</v>
      </c>
      <c r="AD72" s="8">
        <f t="shared" si="17"/>
        <v>0</v>
      </c>
      <c r="AE72" s="8">
        <f t="shared" si="17"/>
        <v>0</v>
      </c>
      <c r="AF72" s="8">
        <f t="shared" si="8"/>
        <v>0</v>
      </c>
      <c r="AG72" s="5">
        <f t="shared" si="9"/>
        <v>13</v>
      </c>
      <c r="AH72" s="5">
        <f t="shared" si="10"/>
        <v>84</v>
      </c>
      <c r="AI72" s="12">
        <f t="shared" si="11"/>
        <v>2</v>
      </c>
      <c r="AJ72" s="13">
        <f t="shared" si="12"/>
        <v>2</v>
      </c>
      <c r="AK72" s="13">
        <f t="shared" si="0"/>
        <v>2</v>
      </c>
    </row>
    <row r="73" spans="1:37" x14ac:dyDescent="0.25">
      <c r="A73" s="1">
        <v>65</v>
      </c>
      <c r="B73" s="58" t="s">
        <v>121</v>
      </c>
      <c r="C73" s="58" t="s">
        <v>157</v>
      </c>
      <c r="D73" s="58" t="s">
        <v>158</v>
      </c>
      <c r="E73" s="58">
        <v>35.796606060000002</v>
      </c>
      <c r="F73" s="58">
        <v>0.339909762</v>
      </c>
      <c r="G73" s="58" t="s">
        <v>160</v>
      </c>
      <c r="H73" s="6" t="s">
        <v>56</v>
      </c>
      <c r="I73" s="58">
        <v>18.320655261702701</v>
      </c>
      <c r="J73" s="58">
        <v>291</v>
      </c>
      <c r="K73" s="6">
        <v>0</v>
      </c>
      <c r="L73" s="6">
        <v>0</v>
      </c>
      <c r="M73" s="58">
        <v>10</v>
      </c>
      <c r="N73" s="6">
        <v>0</v>
      </c>
      <c r="O73" s="6">
        <v>0</v>
      </c>
      <c r="P73" s="17">
        <f t="shared" si="1"/>
        <v>301</v>
      </c>
      <c r="Q73" s="17">
        <v>50</v>
      </c>
      <c r="R73" s="17">
        <v>50</v>
      </c>
      <c r="S73" s="17">
        <v>3</v>
      </c>
      <c r="T73" s="17">
        <v>100</v>
      </c>
      <c r="U73" s="17">
        <f t="shared" si="2"/>
        <v>7500</v>
      </c>
      <c r="V73" s="8">
        <f t="shared" si="13"/>
        <v>14</v>
      </c>
      <c r="W73" s="8">
        <f t="shared" si="13"/>
        <v>87</v>
      </c>
      <c r="X73" s="8">
        <f t="shared" si="14"/>
        <v>0</v>
      </c>
      <c r="Y73" s="8">
        <f t="shared" si="14"/>
        <v>0</v>
      </c>
      <c r="Z73" s="8">
        <f t="shared" si="15"/>
        <v>0</v>
      </c>
      <c r="AA73" s="8">
        <f t="shared" si="15"/>
        <v>0</v>
      </c>
      <c r="AB73" s="8">
        <f t="shared" si="16"/>
        <v>2</v>
      </c>
      <c r="AC73" s="8">
        <f t="shared" si="16"/>
        <v>8</v>
      </c>
      <c r="AD73" s="8">
        <f t="shared" si="17"/>
        <v>0</v>
      </c>
      <c r="AE73" s="8">
        <f t="shared" si="17"/>
        <v>0</v>
      </c>
      <c r="AF73" s="8">
        <f t="shared" si="8"/>
        <v>0</v>
      </c>
      <c r="AG73" s="5">
        <f t="shared" si="9"/>
        <v>16</v>
      </c>
      <c r="AH73" s="5">
        <f t="shared" si="10"/>
        <v>95</v>
      </c>
      <c r="AI73" s="12">
        <f t="shared" si="11"/>
        <v>2</v>
      </c>
      <c r="AJ73" s="13">
        <f t="shared" si="12"/>
        <v>2</v>
      </c>
      <c r="AK73" s="13">
        <f t="shared" ref="AK73:AK108" si="18">IF(OR(ISBLANK($E73),ISBLANK($F73)),0,$AI73)</f>
        <v>2</v>
      </c>
    </row>
    <row r="74" spans="1:37" x14ac:dyDescent="0.25">
      <c r="A74" s="1">
        <v>66</v>
      </c>
      <c r="B74" s="58" t="s">
        <v>122</v>
      </c>
      <c r="C74" s="58" t="s">
        <v>157</v>
      </c>
      <c r="D74" s="58" t="s">
        <v>158</v>
      </c>
      <c r="E74" s="58">
        <v>35.824714659999998</v>
      </c>
      <c r="F74" s="58">
        <v>0.36009639500000001</v>
      </c>
      <c r="G74" s="58" t="s">
        <v>160</v>
      </c>
      <c r="H74" s="6" t="s">
        <v>56</v>
      </c>
      <c r="I74" s="58">
        <v>17.6205569389701</v>
      </c>
      <c r="J74" s="58">
        <v>317</v>
      </c>
      <c r="K74" s="6">
        <v>0</v>
      </c>
      <c r="L74" s="6">
        <v>0</v>
      </c>
      <c r="M74" s="58">
        <v>11</v>
      </c>
      <c r="N74" s="6">
        <v>0</v>
      </c>
      <c r="O74" s="6">
        <v>0</v>
      </c>
      <c r="P74" s="17">
        <f t="shared" si="1"/>
        <v>328</v>
      </c>
      <c r="Q74" s="17">
        <v>50</v>
      </c>
      <c r="R74" s="17">
        <v>50</v>
      </c>
      <c r="S74" s="17">
        <v>3</v>
      </c>
      <c r="T74" s="17">
        <v>100</v>
      </c>
      <c r="U74" s="17">
        <f t="shared" si="2"/>
        <v>7500</v>
      </c>
      <c r="V74" s="8">
        <f t="shared" si="13"/>
        <v>15</v>
      </c>
      <c r="W74" s="8">
        <f t="shared" si="13"/>
        <v>95</v>
      </c>
      <c r="X74" s="8">
        <f t="shared" si="14"/>
        <v>0</v>
      </c>
      <c r="Y74" s="8">
        <f t="shared" si="14"/>
        <v>0</v>
      </c>
      <c r="Z74" s="8">
        <f t="shared" si="15"/>
        <v>0</v>
      </c>
      <c r="AA74" s="8">
        <f t="shared" si="15"/>
        <v>0</v>
      </c>
      <c r="AB74" s="8">
        <f t="shared" si="16"/>
        <v>2</v>
      </c>
      <c r="AC74" s="8">
        <f t="shared" si="16"/>
        <v>8</v>
      </c>
      <c r="AD74" s="8">
        <f t="shared" si="17"/>
        <v>0</v>
      </c>
      <c r="AE74" s="8">
        <f t="shared" si="17"/>
        <v>0</v>
      </c>
      <c r="AF74" s="8">
        <f t="shared" si="8"/>
        <v>0</v>
      </c>
      <c r="AG74" s="5">
        <f t="shared" si="9"/>
        <v>17</v>
      </c>
      <c r="AH74" s="5">
        <f t="shared" si="10"/>
        <v>103</v>
      </c>
      <c r="AI74" s="12">
        <f t="shared" si="11"/>
        <v>2</v>
      </c>
      <c r="AJ74" s="13">
        <f t="shared" si="12"/>
        <v>2</v>
      </c>
      <c r="AK74" s="13">
        <f t="shared" si="18"/>
        <v>2</v>
      </c>
    </row>
    <row r="75" spans="1:37" x14ac:dyDescent="0.25">
      <c r="A75" s="1">
        <v>67</v>
      </c>
      <c r="B75" s="58" t="s">
        <v>123</v>
      </c>
      <c r="C75" s="58" t="s">
        <v>157</v>
      </c>
      <c r="D75" s="58" t="s">
        <v>158</v>
      </c>
      <c r="E75" s="58">
        <v>35.789808270000002</v>
      </c>
      <c r="F75" s="58">
        <v>0.37713420399999997</v>
      </c>
      <c r="G75" s="58" t="s">
        <v>160</v>
      </c>
      <c r="H75" s="6" t="s">
        <v>56</v>
      </c>
      <c r="I75" s="58">
        <v>14.1851418171424</v>
      </c>
      <c r="J75" s="58">
        <v>316</v>
      </c>
      <c r="K75" s="6">
        <v>0</v>
      </c>
      <c r="L75" s="6">
        <v>0</v>
      </c>
      <c r="M75" s="58">
        <v>11</v>
      </c>
      <c r="N75" s="6">
        <v>0</v>
      </c>
      <c r="O75" s="6">
        <v>0</v>
      </c>
      <c r="P75" s="17">
        <f t="shared" ref="P75:P108" si="19">IF(OR(ISNUMBER($J75),ISNUMBER($K75),ISNUMBER($L75),ISNUMBER($M75),ISNUMBER($N75),ISNUMBER($O75)),SUM($J75:$O75),"")</f>
        <v>327</v>
      </c>
      <c r="Q75" s="17">
        <v>50</v>
      </c>
      <c r="R75" s="17">
        <v>50</v>
      </c>
      <c r="S75" s="17">
        <v>3</v>
      </c>
      <c r="T75" s="17">
        <v>100</v>
      </c>
      <c r="U75" s="17">
        <f t="shared" ref="U75:U108" si="20">IF(OR(ISBLANK($Q75),ISBLANK($R75),ISBLANK($S75)),"",$Q75*$R75*$S75)</f>
        <v>7500</v>
      </c>
      <c r="V75" s="8">
        <f t="shared" ref="V75:W108" si="21">IF(ISBLANK($J75),0,IF(ISNUMBER($J75),ROUNDDOWN(($J75*(V$8/100)),0),0))</f>
        <v>15</v>
      </c>
      <c r="W75" s="8">
        <f t="shared" si="21"/>
        <v>94</v>
      </c>
      <c r="X75" s="8">
        <f t="shared" ref="X75:Y108" si="22">IF(ISBLANK($K75),0,IF(ISNUMBER($K75),ROUNDDOWN(($K75*(X$8/100)),0),0))</f>
        <v>0</v>
      </c>
      <c r="Y75" s="8">
        <f t="shared" si="22"/>
        <v>0</v>
      </c>
      <c r="Z75" s="8">
        <f t="shared" ref="Z75:AA108" si="23">IF(ISBLANK($L75),0,IF(ISNUMBER($L75),ROUNDDOWN(($L75*(Z$8/100)),0),0))</f>
        <v>0</v>
      </c>
      <c r="AA75" s="8">
        <f t="shared" si="23"/>
        <v>0</v>
      </c>
      <c r="AB75" s="8">
        <f t="shared" ref="AB75:AC108" si="24">IF(ISBLANK($M75),0,IF(ISNUMBER($M75),ROUNDDOWN(($M75*(AB$8/100)),0),0))</f>
        <v>2</v>
      </c>
      <c r="AC75" s="8">
        <f t="shared" si="24"/>
        <v>8</v>
      </c>
      <c r="AD75" s="8">
        <f t="shared" ref="AD75:AE108" si="25">IF(ISBLANK($N75),0,IF(ISNUMBER($N75),ROUNDDOWN(($N75*(AD$8/100)),0),0))</f>
        <v>0</v>
      </c>
      <c r="AE75" s="8">
        <f t="shared" si="25"/>
        <v>0</v>
      </c>
      <c r="AF75" s="8">
        <f t="shared" ref="AF75:AF108" si="26">IF(ISBLANK($O75),0,IF(ISNUMBER($O75),ROUNDDOWN(($O75*(AF$8/100)),0),0))</f>
        <v>0</v>
      </c>
      <c r="AG75" s="5">
        <f t="shared" ref="AG75:AG108" si="27">IF(ISBLANK(P75),0,V75+X75+Z75+AB75+AD75)</f>
        <v>17</v>
      </c>
      <c r="AH75" s="5">
        <f t="shared" ref="AH75:AH108" si="28">IF(ISBLANK(P75),0,W75+Y75+AA75+AC75+AE75+AF75)</f>
        <v>102</v>
      </c>
      <c r="AI75" s="12">
        <f t="shared" ref="AI75:AI108" si="29">IF(ISBLANK($I75),0,IF(ISBLANK($P75),IF($AG75+$AH75&gt;0,2,IF($P75&gt;0,1,0)),IF($P75&gt;0,IF($P75&lt;10000,2,0),0)))</f>
        <v>2</v>
      </c>
      <c r="AJ75" s="13">
        <f t="shared" ref="AJ75:AJ108" si="30">IF(OR(ISNUMBER($U75),AND(ISNUMBER($Q75),ISNUMBER($R75),ISNUMBER($S75))),IF(AND($U75&gt;100,$U75&lt;100000),2,0),0)</f>
        <v>2</v>
      </c>
      <c r="AK75" s="13">
        <f t="shared" si="18"/>
        <v>2</v>
      </c>
    </row>
    <row r="76" spans="1:37" x14ac:dyDescent="0.25">
      <c r="A76" s="1">
        <v>68</v>
      </c>
      <c r="B76" s="58" t="s">
        <v>124</v>
      </c>
      <c r="C76" s="58" t="s">
        <v>157</v>
      </c>
      <c r="D76" s="58" t="s">
        <v>158</v>
      </c>
      <c r="E76" s="58">
        <v>35.708004000000003</v>
      </c>
      <c r="F76" s="58">
        <v>0.474701494</v>
      </c>
      <c r="G76" s="58" t="s">
        <v>160</v>
      </c>
      <c r="H76" s="6" t="s">
        <v>56</v>
      </c>
      <c r="I76" s="58">
        <v>4.5215997714505098</v>
      </c>
      <c r="J76" s="58">
        <v>449</v>
      </c>
      <c r="K76" s="6">
        <v>0</v>
      </c>
      <c r="L76" s="6">
        <v>0</v>
      </c>
      <c r="M76" s="58">
        <v>15</v>
      </c>
      <c r="N76" s="6">
        <v>0</v>
      </c>
      <c r="O76" s="6">
        <v>0</v>
      </c>
      <c r="P76" s="17">
        <f t="shared" si="19"/>
        <v>464</v>
      </c>
      <c r="Q76" s="17">
        <v>50</v>
      </c>
      <c r="R76" s="17">
        <v>50</v>
      </c>
      <c r="S76" s="17">
        <v>3</v>
      </c>
      <c r="T76" s="17">
        <v>100</v>
      </c>
      <c r="U76" s="17">
        <f t="shared" si="20"/>
        <v>7500</v>
      </c>
      <c r="V76" s="8">
        <f t="shared" si="21"/>
        <v>22</v>
      </c>
      <c r="W76" s="8">
        <f t="shared" si="21"/>
        <v>134</v>
      </c>
      <c r="X76" s="8">
        <f t="shared" si="22"/>
        <v>0</v>
      </c>
      <c r="Y76" s="8">
        <f t="shared" si="22"/>
        <v>0</v>
      </c>
      <c r="Z76" s="8">
        <f t="shared" si="23"/>
        <v>0</v>
      </c>
      <c r="AA76" s="8">
        <f t="shared" si="23"/>
        <v>0</v>
      </c>
      <c r="AB76" s="8">
        <f t="shared" si="24"/>
        <v>3</v>
      </c>
      <c r="AC76" s="8">
        <f t="shared" si="24"/>
        <v>12</v>
      </c>
      <c r="AD76" s="8">
        <f t="shared" si="25"/>
        <v>0</v>
      </c>
      <c r="AE76" s="8">
        <f t="shared" si="25"/>
        <v>0</v>
      </c>
      <c r="AF76" s="8">
        <f t="shared" si="26"/>
        <v>0</v>
      </c>
      <c r="AG76" s="5">
        <f t="shared" si="27"/>
        <v>25</v>
      </c>
      <c r="AH76" s="5">
        <f t="shared" si="28"/>
        <v>146</v>
      </c>
      <c r="AI76" s="12">
        <f t="shared" si="29"/>
        <v>2</v>
      </c>
      <c r="AJ76" s="13">
        <f t="shared" si="30"/>
        <v>2</v>
      </c>
      <c r="AK76" s="13">
        <f t="shared" si="18"/>
        <v>2</v>
      </c>
    </row>
    <row r="77" spans="1:37" x14ac:dyDescent="0.25">
      <c r="A77" s="1">
        <v>69</v>
      </c>
      <c r="B77" s="58" t="s">
        <v>125</v>
      </c>
      <c r="C77" s="58" t="s">
        <v>157</v>
      </c>
      <c r="D77" s="58" t="s">
        <v>158</v>
      </c>
      <c r="E77" s="58">
        <v>35.68279648</v>
      </c>
      <c r="F77" s="58">
        <v>0.46109149900000002</v>
      </c>
      <c r="G77" s="58" t="s">
        <v>160</v>
      </c>
      <c r="H77" s="6" t="s">
        <v>56</v>
      </c>
      <c r="I77" s="58">
        <v>7.7053458874025003</v>
      </c>
      <c r="J77" s="58">
        <v>452</v>
      </c>
      <c r="K77" s="6">
        <v>0</v>
      </c>
      <c r="L77" s="6">
        <v>0</v>
      </c>
      <c r="M77" s="58">
        <v>16</v>
      </c>
      <c r="N77" s="6">
        <v>0</v>
      </c>
      <c r="O77" s="6">
        <v>0</v>
      </c>
      <c r="P77" s="17">
        <f t="shared" si="19"/>
        <v>468</v>
      </c>
      <c r="Q77" s="17">
        <v>50</v>
      </c>
      <c r="R77" s="17">
        <v>50</v>
      </c>
      <c r="S77" s="17">
        <v>3</v>
      </c>
      <c r="T77" s="17">
        <v>100</v>
      </c>
      <c r="U77" s="17">
        <f t="shared" si="20"/>
        <v>7500</v>
      </c>
      <c r="V77" s="8">
        <f t="shared" si="21"/>
        <v>22</v>
      </c>
      <c r="W77" s="8">
        <f t="shared" si="21"/>
        <v>135</v>
      </c>
      <c r="X77" s="8">
        <f t="shared" si="22"/>
        <v>0</v>
      </c>
      <c r="Y77" s="8">
        <f t="shared" si="22"/>
        <v>0</v>
      </c>
      <c r="Z77" s="8">
        <f t="shared" si="23"/>
        <v>0</v>
      </c>
      <c r="AA77" s="8">
        <f t="shared" si="23"/>
        <v>0</v>
      </c>
      <c r="AB77" s="8">
        <f t="shared" si="24"/>
        <v>3</v>
      </c>
      <c r="AC77" s="8">
        <f t="shared" si="24"/>
        <v>12</v>
      </c>
      <c r="AD77" s="8">
        <f t="shared" si="25"/>
        <v>0</v>
      </c>
      <c r="AE77" s="8">
        <f t="shared" si="25"/>
        <v>0</v>
      </c>
      <c r="AF77" s="8">
        <f t="shared" si="26"/>
        <v>0</v>
      </c>
      <c r="AG77" s="5">
        <f t="shared" si="27"/>
        <v>25</v>
      </c>
      <c r="AH77" s="5">
        <f t="shared" si="28"/>
        <v>147</v>
      </c>
      <c r="AI77" s="12">
        <f t="shared" si="29"/>
        <v>2</v>
      </c>
      <c r="AJ77" s="13">
        <f t="shared" si="30"/>
        <v>2</v>
      </c>
      <c r="AK77" s="13">
        <f t="shared" si="18"/>
        <v>2</v>
      </c>
    </row>
    <row r="78" spans="1:37" x14ac:dyDescent="0.25">
      <c r="A78" s="1">
        <v>70</v>
      </c>
      <c r="B78" s="58" t="s">
        <v>126</v>
      </c>
      <c r="C78" s="58" t="s">
        <v>157</v>
      </c>
      <c r="D78" s="58" t="s">
        <v>158</v>
      </c>
      <c r="E78" s="58">
        <v>35.689579790000003</v>
      </c>
      <c r="F78" s="58">
        <v>0.45209181300000001</v>
      </c>
      <c r="G78" s="58" t="s">
        <v>160</v>
      </c>
      <c r="H78" s="6" t="s">
        <v>56</v>
      </c>
      <c r="I78" s="58">
        <v>7.65442280620542</v>
      </c>
      <c r="J78" s="58">
        <v>453</v>
      </c>
      <c r="K78" s="6">
        <v>0</v>
      </c>
      <c r="L78" s="6">
        <v>0</v>
      </c>
      <c r="M78" s="58">
        <v>16</v>
      </c>
      <c r="N78" s="6">
        <v>0</v>
      </c>
      <c r="O78" s="6">
        <v>0</v>
      </c>
      <c r="P78" s="17">
        <f t="shared" si="19"/>
        <v>469</v>
      </c>
      <c r="Q78" s="17">
        <v>50</v>
      </c>
      <c r="R78" s="17">
        <v>50</v>
      </c>
      <c r="S78" s="17">
        <v>3</v>
      </c>
      <c r="T78" s="17">
        <v>100</v>
      </c>
      <c r="U78" s="17">
        <f t="shared" si="20"/>
        <v>7500</v>
      </c>
      <c r="V78" s="8">
        <f t="shared" si="21"/>
        <v>22</v>
      </c>
      <c r="W78" s="8">
        <f t="shared" si="21"/>
        <v>135</v>
      </c>
      <c r="X78" s="8">
        <f t="shared" si="22"/>
        <v>0</v>
      </c>
      <c r="Y78" s="8">
        <f t="shared" si="22"/>
        <v>0</v>
      </c>
      <c r="Z78" s="8">
        <f t="shared" si="23"/>
        <v>0</v>
      </c>
      <c r="AA78" s="8">
        <f t="shared" si="23"/>
        <v>0</v>
      </c>
      <c r="AB78" s="8">
        <f t="shared" si="24"/>
        <v>3</v>
      </c>
      <c r="AC78" s="8">
        <f t="shared" si="24"/>
        <v>12</v>
      </c>
      <c r="AD78" s="8">
        <f t="shared" si="25"/>
        <v>0</v>
      </c>
      <c r="AE78" s="8">
        <f t="shared" si="25"/>
        <v>0</v>
      </c>
      <c r="AF78" s="8">
        <f t="shared" si="26"/>
        <v>0</v>
      </c>
      <c r="AG78" s="5">
        <f t="shared" si="27"/>
        <v>25</v>
      </c>
      <c r="AH78" s="5">
        <f t="shared" si="28"/>
        <v>147</v>
      </c>
      <c r="AI78" s="12">
        <f t="shared" si="29"/>
        <v>2</v>
      </c>
      <c r="AJ78" s="13">
        <f t="shared" si="30"/>
        <v>2</v>
      </c>
      <c r="AK78" s="13">
        <f t="shared" si="18"/>
        <v>2</v>
      </c>
    </row>
    <row r="79" spans="1:37" x14ac:dyDescent="0.25">
      <c r="A79" s="1">
        <v>71</v>
      </c>
      <c r="B79" s="58" t="s">
        <v>127</v>
      </c>
      <c r="C79" s="58" t="s">
        <v>157</v>
      </c>
      <c r="D79" s="58" t="s">
        <v>158</v>
      </c>
      <c r="E79" s="58">
        <v>35.677398680000003</v>
      </c>
      <c r="F79" s="58">
        <v>0.42316320499999999</v>
      </c>
      <c r="G79" s="58" t="s">
        <v>160</v>
      </c>
      <c r="H79" s="6" t="s">
        <v>56</v>
      </c>
      <c r="I79" s="58">
        <v>10.8617163846104</v>
      </c>
      <c r="J79" s="58">
        <v>359</v>
      </c>
      <c r="K79" s="6">
        <v>0</v>
      </c>
      <c r="L79" s="6">
        <v>0</v>
      </c>
      <c r="M79" s="58">
        <v>12</v>
      </c>
      <c r="N79" s="6">
        <v>0</v>
      </c>
      <c r="O79" s="6">
        <v>0</v>
      </c>
      <c r="P79" s="17">
        <f t="shared" si="19"/>
        <v>371</v>
      </c>
      <c r="Q79" s="17">
        <v>50</v>
      </c>
      <c r="R79" s="17">
        <v>50</v>
      </c>
      <c r="S79" s="17">
        <v>3</v>
      </c>
      <c r="T79" s="17">
        <v>100</v>
      </c>
      <c r="U79" s="17">
        <f t="shared" si="20"/>
        <v>7500</v>
      </c>
      <c r="V79" s="8">
        <f t="shared" si="21"/>
        <v>17</v>
      </c>
      <c r="W79" s="8">
        <f t="shared" si="21"/>
        <v>107</v>
      </c>
      <c r="X79" s="8">
        <f t="shared" si="22"/>
        <v>0</v>
      </c>
      <c r="Y79" s="8">
        <f t="shared" si="22"/>
        <v>0</v>
      </c>
      <c r="Z79" s="8">
        <f t="shared" si="23"/>
        <v>0</v>
      </c>
      <c r="AA79" s="8">
        <f t="shared" si="23"/>
        <v>0</v>
      </c>
      <c r="AB79" s="8">
        <f t="shared" si="24"/>
        <v>2</v>
      </c>
      <c r="AC79" s="8">
        <f t="shared" si="24"/>
        <v>9</v>
      </c>
      <c r="AD79" s="8">
        <f t="shared" si="25"/>
        <v>0</v>
      </c>
      <c r="AE79" s="8">
        <f t="shared" si="25"/>
        <v>0</v>
      </c>
      <c r="AF79" s="8">
        <f t="shared" si="26"/>
        <v>0</v>
      </c>
      <c r="AG79" s="5">
        <f t="shared" si="27"/>
        <v>19</v>
      </c>
      <c r="AH79" s="5">
        <f t="shared" si="28"/>
        <v>116</v>
      </c>
      <c r="AI79" s="12">
        <f t="shared" si="29"/>
        <v>2</v>
      </c>
      <c r="AJ79" s="13">
        <f t="shared" si="30"/>
        <v>2</v>
      </c>
      <c r="AK79" s="13">
        <f t="shared" si="18"/>
        <v>2</v>
      </c>
    </row>
    <row r="80" spans="1:37" x14ac:dyDescent="0.25">
      <c r="A80" s="1">
        <v>72</v>
      </c>
      <c r="B80" s="58" t="s">
        <v>128</v>
      </c>
      <c r="C80" s="58" t="s">
        <v>157</v>
      </c>
      <c r="D80" s="58" t="s">
        <v>158</v>
      </c>
      <c r="E80" s="58">
        <v>35.702392580000001</v>
      </c>
      <c r="F80" s="58">
        <v>0.471690893</v>
      </c>
      <c r="G80" s="58" t="s">
        <v>160</v>
      </c>
      <c r="H80" s="6" t="s">
        <v>56</v>
      </c>
      <c r="I80" s="58">
        <v>5.2289516058349301</v>
      </c>
      <c r="J80" s="58">
        <v>449</v>
      </c>
      <c r="K80" s="6">
        <v>0</v>
      </c>
      <c r="L80" s="6">
        <v>0</v>
      </c>
      <c r="M80" s="58">
        <v>15</v>
      </c>
      <c r="N80" s="6">
        <v>0</v>
      </c>
      <c r="O80" s="6">
        <v>0</v>
      </c>
      <c r="P80" s="17">
        <f t="shared" si="19"/>
        <v>464</v>
      </c>
      <c r="Q80" s="17">
        <v>50</v>
      </c>
      <c r="R80" s="17">
        <v>50</v>
      </c>
      <c r="S80" s="17">
        <v>3</v>
      </c>
      <c r="T80" s="17">
        <v>100</v>
      </c>
      <c r="U80" s="17">
        <f t="shared" si="20"/>
        <v>7500</v>
      </c>
      <c r="V80" s="8">
        <f t="shared" si="21"/>
        <v>22</v>
      </c>
      <c r="W80" s="8">
        <f t="shared" si="21"/>
        <v>134</v>
      </c>
      <c r="X80" s="8">
        <f t="shared" si="22"/>
        <v>0</v>
      </c>
      <c r="Y80" s="8">
        <f t="shared" si="22"/>
        <v>0</v>
      </c>
      <c r="Z80" s="8">
        <f t="shared" si="23"/>
        <v>0</v>
      </c>
      <c r="AA80" s="8">
        <f t="shared" si="23"/>
        <v>0</v>
      </c>
      <c r="AB80" s="8">
        <f t="shared" si="24"/>
        <v>3</v>
      </c>
      <c r="AC80" s="8">
        <f t="shared" si="24"/>
        <v>12</v>
      </c>
      <c r="AD80" s="8">
        <f t="shared" si="25"/>
        <v>0</v>
      </c>
      <c r="AE80" s="8">
        <f t="shared" si="25"/>
        <v>0</v>
      </c>
      <c r="AF80" s="8">
        <f t="shared" si="26"/>
        <v>0</v>
      </c>
      <c r="AG80" s="5">
        <f t="shared" si="27"/>
        <v>25</v>
      </c>
      <c r="AH80" s="5">
        <f t="shared" si="28"/>
        <v>146</v>
      </c>
      <c r="AI80" s="12">
        <f t="shared" si="29"/>
        <v>2</v>
      </c>
      <c r="AJ80" s="13">
        <f t="shared" si="30"/>
        <v>2</v>
      </c>
      <c r="AK80" s="13">
        <f t="shared" si="18"/>
        <v>2</v>
      </c>
    </row>
    <row r="81" spans="1:37" x14ac:dyDescent="0.25">
      <c r="A81" s="1">
        <v>73</v>
      </c>
      <c r="B81" s="58" t="s">
        <v>129</v>
      </c>
      <c r="C81" s="58" t="s">
        <v>157</v>
      </c>
      <c r="D81" s="58" t="s">
        <v>158</v>
      </c>
      <c r="E81" s="58">
        <v>35.825439449999998</v>
      </c>
      <c r="F81" s="58">
        <v>0.58468133200000005</v>
      </c>
      <c r="G81" s="58" t="s">
        <v>160</v>
      </c>
      <c r="H81" s="6" t="s">
        <v>56</v>
      </c>
      <c r="I81" s="58">
        <v>13.484495308541099</v>
      </c>
      <c r="J81" s="58">
        <v>265</v>
      </c>
      <c r="K81" s="6">
        <v>0</v>
      </c>
      <c r="L81" s="6">
        <v>0</v>
      </c>
      <c r="M81" s="58">
        <v>9</v>
      </c>
      <c r="N81" s="6">
        <v>0</v>
      </c>
      <c r="O81" s="6">
        <v>0</v>
      </c>
      <c r="P81" s="17">
        <f t="shared" si="19"/>
        <v>274</v>
      </c>
      <c r="Q81" s="17">
        <v>50</v>
      </c>
      <c r="R81" s="17">
        <v>50</v>
      </c>
      <c r="S81" s="17">
        <v>3</v>
      </c>
      <c r="T81" s="17">
        <v>100</v>
      </c>
      <c r="U81" s="17">
        <f t="shared" si="20"/>
        <v>7500</v>
      </c>
      <c r="V81" s="8">
        <f t="shared" si="21"/>
        <v>13</v>
      </c>
      <c r="W81" s="8">
        <f t="shared" si="21"/>
        <v>79</v>
      </c>
      <c r="X81" s="8">
        <f t="shared" si="22"/>
        <v>0</v>
      </c>
      <c r="Y81" s="8">
        <f t="shared" si="22"/>
        <v>0</v>
      </c>
      <c r="Z81" s="8">
        <f t="shared" si="23"/>
        <v>0</v>
      </c>
      <c r="AA81" s="8">
        <f t="shared" si="23"/>
        <v>0</v>
      </c>
      <c r="AB81" s="8">
        <f t="shared" si="24"/>
        <v>1</v>
      </c>
      <c r="AC81" s="8">
        <f t="shared" si="24"/>
        <v>7</v>
      </c>
      <c r="AD81" s="8">
        <f t="shared" si="25"/>
        <v>0</v>
      </c>
      <c r="AE81" s="8">
        <f t="shared" si="25"/>
        <v>0</v>
      </c>
      <c r="AF81" s="8">
        <f t="shared" si="26"/>
        <v>0</v>
      </c>
      <c r="AG81" s="5">
        <f t="shared" si="27"/>
        <v>14</v>
      </c>
      <c r="AH81" s="5">
        <f t="shared" si="28"/>
        <v>86</v>
      </c>
      <c r="AI81" s="12">
        <f t="shared" si="29"/>
        <v>2</v>
      </c>
      <c r="AJ81" s="13">
        <f t="shared" si="30"/>
        <v>2</v>
      </c>
      <c r="AK81" s="13">
        <f t="shared" si="18"/>
        <v>2</v>
      </c>
    </row>
    <row r="82" spans="1:37" x14ac:dyDescent="0.25">
      <c r="A82" s="1">
        <v>74</v>
      </c>
      <c r="B82" s="58" t="s">
        <v>130</v>
      </c>
      <c r="C82" s="58" t="s">
        <v>157</v>
      </c>
      <c r="D82" s="58" t="s">
        <v>158</v>
      </c>
      <c r="E82" s="58">
        <v>35.969959260000003</v>
      </c>
      <c r="F82" s="58">
        <v>0.46529549399999998</v>
      </c>
      <c r="G82" s="58" t="s">
        <v>160</v>
      </c>
      <c r="H82" s="6" t="s">
        <v>56</v>
      </c>
      <c r="I82" s="58">
        <v>25.5268275225562</v>
      </c>
      <c r="J82" s="58">
        <v>420</v>
      </c>
      <c r="K82" s="6">
        <v>0</v>
      </c>
      <c r="L82" s="6">
        <v>0</v>
      </c>
      <c r="M82" s="58">
        <v>14</v>
      </c>
      <c r="N82" s="6">
        <v>0</v>
      </c>
      <c r="O82" s="6">
        <v>0</v>
      </c>
      <c r="P82" s="17">
        <f t="shared" si="19"/>
        <v>434</v>
      </c>
      <c r="Q82" s="17">
        <v>50</v>
      </c>
      <c r="R82" s="17">
        <v>50</v>
      </c>
      <c r="S82" s="17">
        <v>3</v>
      </c>
      <c r="T82" s="17">
        <v>100</v>
      </c>
      <c r="U82" s="17">
        <f t="shared" si="20"/>
        <v>7500</v>
      </c>
      <c r="V82" s="8">
        <f t="shared" si="21"/>
        <v>21</v>
      </c>
      <c r="W82" s="8">
        <f t="shared" si="21"/>
        <v>126</v>
      </c>
      <c r="X82" s="8">
        <f t="shared" si="22"/>
        <v>0</v>
      </c>
      <c r="Y82" s="8">
        <f t="shared" si="22"/>
        <v>0</v>
      </c>
      <c r="Z82" s="8">
        <f t="shared" si="23"/>
        <v>0</v>
      </c>
      <c r="AA82" s="8">
        <f t="shared" si="23"/>
        <v>0</v>
      </c>
      <c r="AB82" s="8">
        <f t="shared" si="24"/>
        <v>2</v>
      </c>
      <c r="AC82" s="8">
        <f t="shared" si="24"/>
        <v>11</v>
      </c>
      <c r="AD82" s="8">
        <f t="shared" si="25"/>
        <v>0</v>
      </c>
      <c r="AE82" s="8">
        <f t="shared" si="25"/>
        <v>0</v>
      </c>
      <c r="AF82" s="8">
        <f t="shared" si="26"/>
        <v>0</v>
      </c>
      <c r="AG82" s="5">
        <f t="shared" si="27"/>
        <v>23</v>
      </c>
      <c r="AH82" s="5">
        <f t="shared" si="28"/>
        <v>137</v>
      </c>
      <c r="AI82" s="12">
        <f t="shared" si="29"/>
        <v>2</v>
      </c>
      <c r="AJ82" s="13">
        <f t="shared" si="30"/>
        <v>2</v>
      </c>
      <c r="AK82" s="13">
        <f t="shared" si="18"/>
        <v>2</v>
      </c>
    </row>
    <row r="83" spans="1:37" x14ac:dyDescent="0.25">
      <c r="A83" s="1">
        <v>75</v>
      </c>
      <c r="B83" s="58" t="s">
        <v>131</v>
      </c>
      <c r="C83" s="58" t="s">
        <v>157</v>
      </c>
      <c r="D83" s="58" t="s">
        <v>158</v>
      </c>
      <c r="E83" s="58">
        <v>35.746757510000002</v>
      </c>
      <c r="F83" s="58">
        <v>0.49165090900000002</v>
      </c>
      <c r="G83" s="58" t="s">
        <v>160</v>
      </c>
      <c r="H83" s="6" t="s">
        <v>56</v>
      </c>
      <c r="I83" s="58">
        <v>0.65635908424358103</v>
      </c>
      <c r="J83" s="58">
        <v>387</v>
      </c>
      <c r="K83" s="6">
        <v>0</v>
      </c>
      <c r="L83" s="6">
        <v>0</v>
      </c>
      <c r="M83" s="58">
        <v>13</v>
      </c>
      <c r="N83" s="6">
        <v>0</v>
      </c>
      <c r="O83" s="6">
        <v>0</v>
      </c>
      <c r="P83" s="17">
        <f t="shared" si="19"/>
        <v>400</v>
      </c>
      <c r="Q83" s="17">
        <v>50</v>
      </c>
      <c r="R83" s="17">
        <v>50</v>
      </c>
      <c r="S83" s="17">
        <v>3</v>
      </c>
      <c r="T83" s="17">
        <v>100</v>
      </c>
      <c r="U83" s="17">
        <f t="shared" si="20"/>
        <v>7500</v>
      </c>
      <c r="V83" s="8">
        <f t="shared" si="21"/>
        <v>19</v>
      </c>
      <c r="W83" s="8">
        <f t="shared" si="21"/>
        <v>116</v>
      </c>
      <c r="X83" s="8">
        <f t="shared" si="22"/>
        <v>0</v>
      </c>
      <c r="Y83" s="8">
        <f t="shared" si="22"/>
        <v>0</v>
      </c>
      <c r="Z83" s="8">
        <f t="shared" si="23"/>
        <v>0</v>
      </c>
      <c r="AA83" s="8">
        <f t="shared" si="23"/>
        <v>0</v>
      </c>
      <c r="AB83" s="8">
        <f t="shared" si="24"/>
        <v>2</v>
      </c>
      <c r="AC83" s="8">
        <f t="shared" si="24"/>
        <v>10</v>
      </c>
      <c r="AD83" s="8">
        <f t="shared" si="25"/>
        <v>0</v>
      </c>
      <c r="AE83" s="8">
        <f t="shared" si="25"/>
        <v>0</v>
      </c>
      <c r="AF83" s="8">
        <f t="shared" si="26"/>
        <v>0</v>
      </c>
      <c r="AG83" s="5">
        <f t="shared" si="27"/>
        <v>21</v>
      </c>
      <c r="AH83" s="5">
        <f t="shared" si="28"/>
        <v>126</v>
      </c>
      <c r="AI83" s="12">
        <f t="shared" si="29"/>
        <v>2</v>
      </c>
      <c r="AJ83" s="13">
        <f t="shared" si="30"/>
        <v>2</v>
      </c>
      <c r="AK83" s="13">
        <f t="shared" si="18"/>
        <v>2</v>
      </c>
    </row>
    <row r="84" spans="1:37" x14ac:dyDescent="0.25">
      <c r="A84" s="1">
        <v>76</v>
      </c>
      <c r="B84" s="58" t="s">
        <v>132</v>
      </c>
      <c r="C84" s="58" t="s">
        <v>157</v>
      </c>
      <c r="D84" s="58" t="s">
        <v>158</v>
      </c>
      <c r="E84" s="58">
        <v>35.827112200000002</v>
      </c>
      <c r="F84" s="58">
        <v>0.57858744299999998</v>
      </c>
      <c r="G84" s="58" t="s">
        <v>160</v>
      </c>
      <c r="H84" s="6" t="s">
        <v>56</v>
      </c>
      <c r="I84" s="58">
        <v>13.1315998693939</v>
      </c>
      <c r="J84" s="58">
        <v>267</v>
      </c>
      <c r="K84" s="6">
        <v>0</v>
      </c>
      <c r="L84" s="6">
        <v>0</v>
      </c>
      <c r="M84" s="58">
        <v>9</v>
      </c>
      <c r="N84" s="6">
        <v>0</v>
      </c>
      <c r="O84" s="6">
        <v>0</v>
      </c>
      <c r="P84" s="17">
        <f t="shared" si="19"/>
        <v>276</v>
      </c>
      <c r="Q84" s="17">
        <v>50</v>
      </c>
      <c r="R84" s="17">
        <v>50</v>
      </c>
      <c r="S84" s="17">
        <v>3</v>
      </c>
      <c r="T84" s="17">
        <v>100</v>
      </c>
      <c r="U84" s="17">
        <f t="shared" si="20"/>
        <v>7500</v>
      </c>
      <c r="V84" s="8">
        <f t="shared" si="21"/>
        <v>13</v>
      </c>
      <c r="W84" s="8">
        <f t="shared" si="21"/>
        <v>80</v>
      </c>
      <c r="X84" s="8">
        <f t="shared" si="22"/>
        <v>0</v>
      </c>
      <c r="Y84" s="8">
        <f t="shared" si="22"/>
        <v>0</v>
      </c>
      <c r="Z84" s="8">
        <f t="shared" si="23"/>
        <v>0</v>
      </c>
      <c r="AA84" s="8">
        <f t="shared" si="23"/>
        <v>0</v>
      </c>
      <c r="AB84" s="8">
        <f t="shared" si="24"/>
        <v>1</v>
      </c>
      <c r="AC84" s="8">
        <f t="shared" si="24"/>
        <v>7</v>
      </c>
      <c r="AD84" s="8">
        <f t="shared" si="25"/>
        <v>0</v>
      </c>
      <c r="AE84" s="8">
        <f t="shared" si="25"/>
        <v>0</v>
      </c>
      <c r="AF84" s="8">
        <f t="shared" si="26"/>
        <v>0</v>
      </c>
      <c r="AG84" s="5">
        <f t="shared" si="27"/>
        <v>14</v>
      </c>
      <c r="AH84" s="5">
        <f t="shared" si="28"/>
        <v>87</v>
      </c>
      <c r="AI84" s="12">
        <f t="shared" si="29"/>
        <v>2</v>
      </c>
      <c r="AJ84" s="13">
        <f t="shared" si="30"/>
        <v>2</v>
      </c>
      <c r="AK84" s="13">
        <f t="shared" si="18"/>
        <v>2</v>
      </c>
    </row>
    <row r="85" spans="1:37" x14ac:dyDescent="0.25">
      <c r="A85" s="1">
        <v>77</v>
      </c>
      <c r="B85" s="58" t="s">
        <v>133</v>
      </c>
      <c r="C85" s="58" t="s">
        <v>157</v>
      </c>
      <c r="D85" s="58" t="s">
        <v>158</v>
      </c>
      <c r="E85" s="58">
        <v>35.817646029999999</v>
      </c>
      <c r="F85" s="58">
        <v>0.55497688099999998</v>
      </c>
      <c r="G85" s="58" t="s">
        <v>160</v>
      </c>
      <c r="H85" s="6" t="s">
        <v>56</v>
      </c>
      <c r="I85" s="58">
        <v>10.609304310545101</v>
      </c>
      <c r="J85" s="58">
        <v>268</v>
      </c>
      <c r="K85" s="6">
        <v>0</v>
      </c>
      <c r="L85" s="6">
        <v>0</v>
      </c>
      <c r="M85" s="58">
        <v>9</v>
      </c>
      <c r="N85" s="6">
        <v>0</v>
      </c>
      <c r="O85" s="6">
        <v>0</v>
      </c>
      <c r="P85" s="17">
        <f t="shared" si="19"/>
        <v>277</v>
      </c>
      <c r="Q85" s="17">
        <v>50</v>
      </c>
      <c r="R85" s="17">
        <v>50</v>
      </c>
      <c r="S85" s="17">
        <v>3</v>
      </c>
      <c r="T85" s="17">
        <v>100</v>
      </c>
      <c r="U85" s="17">
        <f t="shared" si="20"/>
        <v>7500</v>
      </c>
      <c r="V85" s="8">
        <f t="shared" si="21"/>
        <v>13</v>
      </c>
      <c r="W85" s="8">
        <f t="shared" si="21"/>
        <v>80</v>
      </c>
      <c r="X85" s="8">
        <f t="shared" si="22"/>
        <v>0</v>
      </c>
      <c r="Y85" s="8">
        <f t="shared" si="22"/>
        <v>0</v>
      </c>
      <c r="Z85" s="8">
        <f t="shared" si="23"/>
        <v>0</v>
      </c>
      <c r="AA85" s="8">
        <f t="shared" si="23"/>
        <v>0</v>
      </c>
      <c r="AB85" s="8">
        <f t="shared" si="24"/>
        <v>1</v>
      </c>
      <c r="AC85" s="8">
        <f t="shared" si="24"/>
        <v>7</v>
      </c>
      <c r="AD85" s="8">
        <f t="shared" si="25"/>
        <v>0</v>
      </c>
      <c r="AE85" s="8">
        <f t="shared" si="25"/>
        <v>0</v>
      </c>
      <c r="AF85" s="8">
        <f t="shared" si="26"/>
        <v>0</v>
      </c>
      <c r="AG85" s="5">
        <f t="shared" si="27"/>
        <v>14</v>
      </c>
      <c r="AH85" s="5">
        <f t="shared" si="28"/>
        <v>87</v>
      </c>
      <c r="AI85" s="12">
        <f t="shared" si="29"/>
        <v>2</v>
      </c>
      <c r="AJ85" s="13">
        <f t="shared" si="30"/>
        <v>2</v>
      </c>
      <c r="AK85" s="13">
        <f t="shared" si="18"/>
        <v>2</v>
      </c>
    </row>
    <row r="86" spans="1:37" x14ac:dyDescent="0.25">
      <c r="A86" s="1">
        <v>78</v>
      </c>
      <c r="B86" s="58" t="s">
        <v>134</v>
      </c>
      <c r="C86" s="58" t="s">
        <v>157</v>
      </c>
      <c r="D86" s="58" t="s">
        <v>158</v>
      </c>
      <c r="E86" s="58">
        <v>35.813451129999997</v>
      </c>
      <c r="F86" s="58">
        <v>0.58384360899999999</v>
      </c>
      <c r="G86" s="58" t="s">
        <v>160</v>
      </c>
      <c r="H86" s="6" t="s">
        <v>56</v>
      </c>
      <c r="I86" s="58">
        <v>12.5380895204861</v>
      </c>
      <c r="J86" s="58">
        <v>273</v>
      </c>
      <c r="K86" s="6">
        <v>0</v>
      </c>
      <c r="L86" s="6">
        <v>0</v>
      </c>
      <c r="M86" s="58">
        <v>10</v>
      </c>
      <c r="N86" s="6">
        <v>0</v>
      </c>
      <c r="O86" s="6">
        <v>0</v>
      </c>
      <c r="P86" s="17">
        <f t="shared" si="19"/>
        <v>283</v>
      </c>
      <c r="Q86" s="17">
        <v>50</v>
      </c>
      <c r="R86" s="17">
        <v>50</v>
      </c>
      <c r="S86" s="17">
        <v>3</v>
      </c>
      <c r="T86" s="17">
        <v>100</v>
      </c>
      <c r="U86" s="17">
        <f t="shared" si="20"/>
        <v>7500</v>
      </c>
      <c r="V86" s="8">
        <f t="shared" si="21"/>
        <v>13</v>
      </c>
      <c r="W86" s="8">
        <f t="shared" si="21"/>
        <v>81</v>
      </c>
      <c r="X86" s="8">
        <f t="shared" si="22"/>
        <v>0</v>
      </c>
      <c r="Y86" s="8">
        <f t="shared" si="22"/>
        <v>0</v>
      </c>
      <c r="Z86" s="8">
        <f t="shared" si="23"/>
        <v>0</v>
      </c>
      <c r="AA86" s="8">
        <f t="shared" si="23"/>
        <v>0</v>
      </c>
      <c r="AB86" s="8">
        <f t="shared" si="24"/>
        <v>2</v>
      </c>
      <c r="AC86" s="8">
        <f t="shared" si="24"/>
        <v>8</v>
      </c>
      <c r="AD86" s="8">
        <f t="shared" si="25"/>
        <v>0</v>
      </c>
      <c r="AE86" s="8">
        <f t="shared" si="25"/>
        <v>0</v>
      </c>
      <c r="AF86" s="8">
        <f t="shared" si="26"/>
        <v>0</v>
      </c>
      <c r="AG86" s="5">
        <f t="shared" si="27"/>
        <v>15</v>
      </c>
      <c r="AH86" s="5">
        <f t="shared" si="28"/>
        <v>89</v>
      </c>
      <c r="AI86" s="12">
        <f t="shared" si="29"/>
        <v>2</v>
      </c>
      <c r="AJ86" s="13">
        <f t="shared" si="30"/>
        <v>2</v>
      </c>
      <c r="AK86" s="13">
        <f t="shared" si="18"/>
        <v>2</v>
      </c>
    </row>
    <row r="87" spans="1:37" x14ac:dyDescent="0.25">
      <c r="A87" s="1">
        <v>79</v>
      </c>
      <c r="B87" s="58" t="s">
        <v>135</v>
      </c>
      <c r="C87" s="58" t="s">
        <v>157</v>
      </c>
      <c r="D87" s="58" t="s">
        <v>158</v>
      </c>
      <c r="E87" s="58">
        <v>35.740169530000003</v>
      </c>
      <c r="F87" s="58">
        <v>0.21911519800000001</v>
      </c>
      <c r="G87" s="58" t="s">
        <v>160</v>
      </c>
      <c r="H87" s="6" t="s">
        <v>56</v>
      </c>
      <c r="I87" s="58">
        <v>30.7123225379143</v>
      </c>
      <c r="J87" s="58">
        <v>322</v>
      </c>
      <c r="K87" s="6">
        <v>0</v>
      </c>
      <c r="L87" s="6">
        <v>0</v>
      </c>
      <c r="M87" s="58">
        <v>11</v>
      </c>
      <c r="N87" s="6">
        <v>0</v>
      </c>
      <c r="O87" s="6">
        <v>0</v>
      </c>
      <c r="P87" s="17">
        <f t="shared" si="19"/>
        <v>333</v>
      </c>
      <c r="Q87" s="17">
        <v>50</v>
      </c>
      <c r="R87" s="17">
        <v>50</v>
      </c>
      <c r="S87" s="17">
        <v>3</v>
      </c>
      <c r="T87" s="17">
        <v>100</v>
      </c>
      <c r="U87" s="17">
        <f t="shared" si="20"/>
        <v>7500</v>
      </c>
      <c r="V87" s="8">
        <f t="shared" si="21"/>
        <v>16</v>
      </c>
      <c r="W87" s="8">
        <f t="shared" si="21"/>
        <v>96</v>
      </c>
      <c r="X87" s="8">
        <f t="shared" si="22"/>
        <v>0</v>
      </c>
      <c r="Y87" s="8">
        <f t="shared" si="22"/>
        <v>0</v>
      </c>
      <c r="Z87" s="8">
        <f t="shared" si="23"/>
        <v>0</v>
      </c>
      <c r="AA87" s="8">
        <f t="shared" si="23"/>
        <v>0</v>
      </c>
      <c r="AB87" s="8">
        <f t="shared" si="24"/>
        <v>2</v>
      </c>
      <c r="AC87" s="8">
        <f t="shared" si="24"/>
        <v>8</v>
      </c>
      <c r="AD87" s="8">
        <f t="shared" si="25"/>
        <v>0</v>
      </c>
      <c r="AE87" s="8">
        <f t="shared" si="25"/>
        <v>0</v>
      </c>
      <c r="AF87" s="8">
        <f t="shared" si="26"/>
        <v>0</v>
      </c>
      <c r="AG87" s="5">
        <f t="shared" si="27"/>
        <v>18</v>
      </c>
      <c r="AH87" s="5">
        <f t="shared" si="28"/>
        <v>104</v>
      </c>
      <c r="AI87" s="12">
        <f t="shared" si="29"/>
        <v>2</v>
      </c>
      <c r="AJ87" s="13">
        <f t="shared" si="30"/>
        <v>2</v>
      </c>
      <c r="AK87" s="13">
        <f t="shared" si="18"/>
        <v>2</v>
      </c>
    </row>
    <row r="88" spans="1:37" x14ac:dyDescent="0.25">
      <c r="A88" s="1">
        <v>80</v>
      </c>
      <c r="B88" s="58" t="s">
        <v>136</v>
      </c>
      <c r="C88" s="58" t="s">
        <v>157</v>
      </c>
      <c r="D88" s="58" t="s">
        <v>158</v>
      </c>
      <c r="E88" s="58">
        <v>35.834617610000002</v>
      </c>
      <c r="F88" s="58">
        <v>0.30452647799999999</v>
      </c>
      <c r="G88" s="58" t="s">
        <v>160</v>
      </c>
      <c r="H88" s="6" t="s">
        <v>56</v>
      </c>
      <c r="I88" s="58">
        <v>23.572467377030801</v>
      </c>
      <c r="J88" s="58">
        <v>245</v>
      </c>
      <c r="K88" s="6">
        <v>0</v>
      </c>
      <c r="L88" s="6">
        <v>0</v>
      </c>
      <c r="M88" s="58">
        <v>9</v>
      </c>
      <c r="N88" s="6">
        <v>0</v>
      </c>
      <c r="O88" s="6">
        <v>0</v>
      </c>
      <c r="P88" s="17">
        <f t="shared" si="19"/>
        <v>254</v>
      </c>
      <c r="Q88" s="17">
        <v>50</v>
      </c>
      <c r="R88" s="17">
        <v>50</v>
      </c>
      <c r="S88" s="17">
        <v>3</v>
      </c>
      <c r="T88" s="17">
        <v>100</v>
      </c>
      <c r="U88" s="17">
        <f t="shared" si="20"/>
        <v>7500</v>
      </c>
      <c r="V88" s="8">
        <f t="shared" si="21"/>
        <v>12</v>
      </c>
      <c r="W88" s="8">
        <f t="shared" si="21"/>
        <v>73</v>
      </c>
      <c r="X88" s="8">
        <f t="shared" si="22"/>
        <v>0</v>
      </c>
      <c r="Y88" s="8">
        <f t="shared" si="22"/>
        <v>0</v>
      </c>
      <c r="Z88" s="8">
        <f t="shared" si="23"/>
        <v>0</v>
      </c>
      <c r="AA88" s="8">
        <f t="shared" si="23"/>
        <v>0</v>
      </c>
      <c r="AB88" s="8">
        <f t="shared" si="24"/>
        <v>1</v>
      </c>
      <c r="AC88" s="8">
        <f t="shared" si="24"/>
        <v>7</v>
      </c>
      <c r="AD88" s="8">
        <f t="shared" si="25"/>
        <v>0</v>
      </c>
      <c r="AE88" s="8">
        <f t="shared" si="25"/>
        <v>0</v>
      </c>
      <c r="AF88" s="8">
        <f t="shared" si="26"/>
        <v>0</v>
      </c>
      <c r="AG88" s="5">
        <f t="shared" si="27"/>
        <v>13</v>
      </c>
      <c r="AH88" s="5">
        <f t="shared" si="28"/>
        <v>80</v>
      </c>
      <c r="AI88" s="12">
        <f t="shared" si="29"/>
        <v>2</v>
      </c>
      <c r="AJ88" s="13">
        <f t="shared" si="30"/>
        <v>2</v>
      </c>
      <c r="AK88" s="13">
        <f t="shared" si="18"/>
        <v>2</v>
      </c>
    </row>
    <row r="89" spans="1:37" x14ac:dyDescent="0.25">
      <c r="A89" s="1">
        <v>81</v>
      </c>
      <c r="B89" s="58" t="s">
        <v>137</v>
      </c>
      <c r="C89" s="58" t="s">
        <v>157</v>
      </c>
      <c r="D89" s="58" t="s">
        <v>158</v>
      </c>
      <c r="E89" s="58">
        <v>35.78178406</v>
      </c>
      <c r="F89" s="58">
        <v>0.26325005299999998</v>
      </c>
      <c r="G89" s="58" t="s">
        <v>160</v>
      </c>
      <c r="H89" s="6" t="s">
        <v>56</v>
      </c>
      <c r="I89" s="58">
        <v>26.178868646084499</v>
      </c>
      <c r="J89" s="58">
        <v>222</v>
      </c>
      <c r="K89" s="6">
        <v>0</v>
      </c>
      <c r="L89" s="6">
        <v>0</v>
      </c>
      <c r="M89" s="58">
        <v>8</v>
      </c>
      <c r="N89" s="6">
        <v>0</v>
      </c>
      <c r="O89" s="6">
        <v>0</v>
      </c>
      <c r="P89" s="17">
        <f t="shared" si="19"/>
        <v>230</v>
      </c>
      <c r="Q89" s="17">
        <v>50</v>
      </c>
      <c r="R89" s="17">
        <v>50</v>
      </c>
      <c r="S89" s="17">
        <v>3</v>
      </c>
      <c r="T89" s="17">
        <v>100</v>
      </c>
      <c r="U89" s="17">
        <f t="shared" si="20"/>
        <v>7500</v>
      </c>
      <c r="V89" s="8">
        <f t="shared" si="21"/>
        <v>11</v>
      </c>
      <c r="W89" s="8">
        <f t="shared" si="21"/>
        <v>66</v>
      </c>
      <c r="X89" s="8">
        <f t="shared" si="22"/>
        <v>0</v>
      </c>
      <c r="Y89" s="8">
        <f t="shared" si="22"/>
        <v>0</v>
      </c>
      <c r="Z89" s="8">
        <f t="shared" si="23"/>
        <v>0</v>
      </c>
      <c r="AA89" s="8">
        <f t="shared" si="23"/>
        <v>0</v>
      </c>
      <c r="AB89" s="8">
        <f t="shared" si="24"/>
        <v>1</v>
      </c>
      <c r="AC89" s="8">
        <f t="shared" si="24"/>
        <v>6</v>
      </c>
      <c r="AD89" s="8">
        <f t="shared" si="25"/>
        <v>0</v>
      </c>
      <c r="AE89" s="8">
        <f t="shared" si="25"/>
        <v>0</v>
      </c>
      <c r="AF89" s="8">
        <f t="shared" si="26"/>
        <v>0</v>
      </c>
      <c r="AG89" s="5">
        <f t="shared" si="27"/>
        <v>12</v>
      </c>
      <c r="AH89" s="5">
        <f t="shared" si="28"/>
        <v>72</v>
      </c>
      <c r="AI89" s="12">
        <f t="shared" si="29"/>
        <v>2</v>
      </c>
      <c r="AJ89" s="13">
        <f t="shared" si="30"/>
        <v>2</v>
      </c>
      <c r="AK89" s="13">
        <f t="shared" si="18"/>
        <v>2</v>
      </c>
    </row>
    <row r="90" spans="1:37" x14ac:dyDescent="0.25">
      <c r="A90" s="1">
        <v>82</v>
      </c>
      <c r="B90" s="58" t="s">
        <v>138</v>
      </c>
      <c r="C90" s="58" t="s">
        <v>157</v>
      </c>
      <c r="D90" s="58" t="s">
        <v>158</v>
      </c>
      <c r="E90" s="58">
        <v>35.718784329999998</v>
      </c>
      <c r="F90" s="58">
        <v>0.25424531099999997</v>
      </c>
      <c r="G90" s="58" t="s">
        <v>160</v>
      </c>
      <c r="H90" s="6" t="s">
        <v>56</v>
      </c>
      <c r="I90" s="58">
        <v>26.945123228074799</v>
      </c>
      <c r="J90" s="58">
        <v>288</v>
      </c>
      <c r="K90" s="6">
        <v>0</v>
      </c>
      <c r="L90" s="6">
        <v>0</v>
      </c>
      <c r="M90" s="58">
        <v>10</v>
      </c>
      <c r="N90" s="6">
        <v>0</v>
      </c>
      <c r="O90" s="6">
        <v>0</v>
      </c>
      <c r="P90" s="17">
        <f t="shared" si="19"/>
        <v>298</v>
      </c>
      <c r="Q90" s="17">
        <v>50</v>
      </c>
      <c r="R90" s="17">
        <v>50</v>
      </c>
      <c r="S90" s="17">
        <v>3</v>
      </c>
      <c r="T90" s="17">
        <v>100</v>
      </c>
      <c r="U90" s="17">
        <f t="shared" si="20"/>
        <v>7500</v>
      </c>
      <c r="V90" s="8">
        <f t="shared" si="21"/>
        <v>14</v>
      </c>
      <c r="W90" s="8">
        <f t="shared" si="21"/>
        <v>86</v>
      </c>
      <c r="X90" s="8">
        <f t="shared" si="22"/>
        <v>0</v>
      </c>
      <c r="Y90" s="8">
        <f t="shared" si="22"/>
        <v>0</v>
      </c>
      <c r="Z90" s="8">
        <f t="shared" si="23"/>
        <v>0</v>
      </c>
      <c r="AA90" s="8">
        <f t="shared" si="23"/>
        <v>0</v>
      </c>
      <c r="AB90" s="8">
        <f t="shared" si="24"/>
        <v>2</v>
      </c>
      <c r="AC90" s="8">
        <f t="shared" si="24"/>
        <v>8</v>
      </c>
      <c r="AD90" s="8">
        <f t="shared" si="25"/>
        <v>0</v>
      </c>
      <c r="AE90" s="8">
        <f t="shared" si="25"/>
        <v>0</v>
      </c>
      <c r="AF90" s="8">
        <f t="shared" si="26"/>
        <v>0</v>
      </c>
      <c r="AG90" s="5">
        <f t="shared" si="27"/>
        <v>16</v>
      </c>
      <c r="AH90" s="5">
        <f t="shared" si="28"/>
        <v>94</v>
      </c>
      <c r="AI90" s="12">
        <f t="shared" si="29"/>
        <v>2</v>
      </c>
      <c r="AJ90" s="13">
        <f t="shared" si="30"/>
        <v>2</v>
      </c>
      <c r="AK90" s="13">
        <f t="shared" si="18"/>
        <v>2</v>
      </c>
    </row>
    <row r="91" spans="1:37" x14ac:dyDescent="0.25">
      <c r="A91" s="1">
        <v>83</v>
      </c>
      <c r="B91" s="58" t="s">
        <v>139</v>
      </c>
      <c r="C91" s="58" t="s">
        <v>157</v>
      </c>
      <c r="D91" s="58" t="s">
        <v>158</v>
      </c>
      <c r="E91" s="58">
        <v>35.720102310000001</v>
      </c>
      <c r="F91" s="58">
        <v>0.30940005199999998</v>
      </c>
      <c r="G91" s="58" t="s">
        <v>160</v>
      </c>
      <c r="H91" s="6" t="s">
        <v>56</v>
      </c>
      <c r="I91" s="58">
        <v>20.846352078166699</v>
      </c>
      <c r="J91" s="58">
        <v>280</v>
      </c>
      <c r="K91" s="6">
        <v>0</v>
      </c>
      <c r="L91" s="6">
        <v>0</v>
      </c>
      <c r="M91" s="58">
        <v>10</v>
      </c>
      <c r="N91" s="6">
        <v>0</v>
      </c>
      <c r="O91" s="6">
        <v>0</v>
      </c>
      <c r="P91" s="17">
        <f t="shared" si="19"/>
        <v>290</v>
      </c>
      <c r="Q91" s="17">
        <v>50</v>
      </c>
      <c r="R91" s="17">
        <v>50</v>
      </c>
      <c r="S91" s="17">
        <v>3</v>
      </c>
      <c r="T91" s="17">
        <v>100</v>
      </c>
      <c r="U91" s="17">
        <f t="shared" si="20"/>
        <v>7500</v>
      </c>
      <c r="V91" s="8">
        <f t="shared" si="21"/>
        <v>14</v>
      </c>
      <c r="W91" s="8">
        <f t="shared" si="21"/>
        <v>84</v>
      </c>
      <c r="X91" s="8">
        <f t="shared" si="22"/>
        <v>0</v>
      </c>
      <c r="Y91" s="8">
        <f t="shared" si="22"/>
        <v>0</v>
      </c>
      <c r="Z91" s="8">
        <f t="shared" si="23"/>
        <v>0</v>
      </c>
      <c r="AA91" s="8">
        <f t="shared" si="23"/>
        <v>0</v>
      </c>
      <c r="AB91" s="8">
        <f t="shared" si="24"/>
        <v>2</v>
      </c>
      <c r="AC91" s="8">
        <f t="shared" si="24"/>
        <v>8</v>
      </c>
      <c r="AD91" s="8">
        <f t="shared" si="25"/>
        <v>0</v>
      </c>
      <c r="AE91" s="8">
        <f t="shared" si="25"/>
        <v>0</v>
      </c>
      <c r="AF91" s="8">
        <f t="shared" si="26"/>
        <v>0</v>
      </c>
      <c r="AG91" s="5">
        <f t="shared" si="27"/>
        <v>16</v>
      </c>
      <c r="AH91" s="5">
        <f t="shared" si="28"/>
        <v>92</v>
      </c>
      <c r="AI91" s="12">
        <f t="shared" si="29"/>
        <v>2</v>
      </c>
      <c r="AJ91" s="13">
        <f t="shared" si="30"/>
        <v>2</v>
      </c>
      <c r="AK91" s="13">
        <f t="shared" si="18"/>
        <v>2</v>
      </c>
    </row>
    <row r="92" spans="1:37" x14ac:dyDescent="0.25">
      <c r="A92" s="1">
        <v>84</v>
      </c>
      <c r="B92" s="58" t="s">
        <v>140</v>
      </c>
      <c r="C92" s="58" t="s">
        <v>157</v>
      </c>
      <c r="D92" s="58" t="s">
        <v>158</v>
      </c>
      <c r="E92" s="58">
        <v>35.777023319999998</v>
      </c>
      <c r="F92" s="58">
        <v>0.27878957999999998</v>
      </c>
      <c r="G92" s="58" t="s">
        <v>160</v>
      </c>
      <c r="H92" s="6" t="s">
        <v>56</v>
      </c>
      <c r="I92" s="58">
        <v>24.391839042579601</v>
      </c>
      <c r="J92" s="58">
        <v>242</v>
      </c>
      <c r="K92" s="6">
        <v>0</v>
      </c>
      <c r="L92" s="6">
        <v>0</v>
      </c>
      <c r="M92" s="58">
        <v>9</v>
      </c>
      <c r="N92" s="6">
        <v>0</v>
      </c>
      <c r="O92" s="6">
        <v>0</v>
      </c>
      <c r="P92" s="17">
        <f t="shared" si="19"/>
        <v>251</v>
      </c>
      <c r="Q92" s="17">
        <v>50</v>
      </c>
      <c r="R92" s="17">
        <v>50</v>
      </c>
      <c r="S92" s="17">
        <v>3</v>
      </c>
      <c r="T92" s="17">
        <v>100</v>
      </c>
      <c r="U92" s="17">
        <f t="shared" si="20"/>
        <v>7500</v>
      </c>
      <c r="V92" s="8">
        <f t="shared" si="21"/>
        <v>12</v>
      </c>
      <c r="W92" s="8">
        <f t="shared" si="21"/>
        <v>72</v>
      </c>
      <c r="X92" s="8">
        <f t="shared" si="22"/>
        <v>0</v>
      </c>
      <c r="Y92" s="8">
        <f t="shared" si="22"/>
        <v>0</v>
      </c>
      <c r="Z92" s="8">
        <f t="shared" si="23"/>
        <v>0</v>
      </c>
      <c r="AA92" s="8">
        <f t="shared" si="23"/>
        <v>0</v>
      </c>
      <c r="AB92" s="8">
        <f t="shared" si="24"/>
        <v>1</v>
      </c>
      <c r="AC92" s="8">
        <f t="shared" si="24"/>
        <v>7</v>
      </c>
      <c r="AD92" s="8">
        <f t="shared" si="25"/>
        <v>0</v>
      </c>
      <c r="AE92" s="8">
        <f t="shared" si="25"/>
        <v>0</v>
      </c>
      <c r="AF92" s="8">
        <f t="shared" si="26"/>
        <v>0</v>
      </c>
      <c r="AG92" s="5">
        <f t="shared" si="27"/>
        <v>13</v>
      </c>
      <c r="AH92" s="5">
        <f t="shared" si="28"/>
        <v>79</v>
      </c>
      <c r="AI92" s="12">
        <f t="shared" si="29"/>
        <v>2</v>
      </c>
      <c r="AJ92" s="13">
        <f t="shared" si="30"/>
        <v>2</v>
      </c>
      <c r="AK92" s="13">
        <f t="shared" si="18"/>
        <v>2</v>
      </c>
    </row>
    <row r="93" spans="1:37" x14ac:dyDescent="0.25">
      <c r="A93" s="1">
        <v>85</v>
      </c>
      <c r="B93" s="58" t="s">
        <v>141</v>
      </c>
      <c r="C93" s="58" t="s">
        <v>157</v>
      </c>
      <c r="D93" s="58" t="s">
        <v>158</v>
      </c>
      <c r="E93" s="58">
        <v>35.848011020000001</v>
      </c>
      <c r="F93" s="58">
        <v>0.32197853900000001</v>
      </c>
      <c r="G93" s="58" t="s">
        <v>160</v>
      </c>
      <c r="H93" s="6" t="s">
        <v>56</v>
      </c>
      <c r="I93" s="58">
        <v>22.581339633490799</v>
      </c>
      <c r="J93" s="58">
        <v>215</v>
      </c>
      <c r="K93" s="6">
        <v>0</v>
      </c>
      <c r="L93" s="6">
        <v>0</v>
      </c>
      <c r="M93" s="58">
        <v>8</v>
      </c>
      <c r="N93" s="6">
        <v>0</v>
      </c>
      <c r="O93" s="6">
        <v>0</v>
      </c>
      <c r="P93" s="17">
        <f t="shared" si="19"/>
        <v>223</v>
      </c>
      <c r="Q93" s="17">
        <v>50</v>
      </c>
      <c r="R93" s="17">
        <v>50</v>
      </c>
      <c r="S93" s="17">
        <v>3</v>
      </c>
      <c r="T93" s="17">
        <v>100</v>
      </c>
      <c r="U93" s="17">
        <f t="shared" si="20"/>
        <v>7500</v>
      </c>
      <c r="V93" s="8">
        <f t="shared" si="21"/>
        <v>10</v>
      </c>
      <c r="W93" s="8">
        <f t="shared" si="21"/>
        <v>64</v>
      </c>
      <c r="X93" s="8">
        <f t="shared" si="22"/>
        <v>0</v>
      </c>
      <c r="Y93" s="8">
        <f t="shared" si="22"/>
        <v>0</v>
      </c>
      <c r="Z93" s="8">
        <f t="shared" si="23"/>
        <v>0</v>
      </c>
      <c r="AA93" s="8">
        <f t="shared" si="23"/>
        <v>0</v>
      </c>
      <c r="AB93" s="8">
        <f t="shared" si="24"/>
        <v>1</v>
      </c>
      <c r="AC93" s="8">
        <f t="shared" si="24"/>
        <v>6</v>
      </c>
      <c r="AD93" s="8">
        <f t="shared" si="25"/>
        <v>0</v>
      </c>
      <c r="AE93" s="8">
        <f t="shared" si="25"/>
        <v>0</v>
      </c>
      <c r="AF93" s="8">
        <f t="shared" si="26"/>
        <v>0</v>
      </c>
      <c r="AG93" s="5">
        <f t="shared" si="27"/>
        <v>11</v>
      </c>
      <c r="AH93" s="5">
        <f t="shared" si="28"/>
        <v>70</v>
      </c>
      <c r="AI93" s="12">
        <f t="shared" si="29"/>
        <v>2</v>
      </c>
      <c r="AJ93" s="13">
        <f t="shared" si="30"/>
        <v>2</v>
      </c>
      <c r="AK93" s="13">
        <f t="shared" si="18"/>
        <v>2</v>
      </c>
    </row>
    <row r="94" spans="1:37" x14ac:dyDescent="0.25">
      <c r="A94" s="1">
        <v>86</v>
      </c>
      <c r="B94" s="58" t="s">
        <v>142</v>
      </c>
      <c r="C94" s="58" t="s">
        <v>157</v>
      </c>
      <c r="D94" s="58" t="s">
        <v>158</v>
      </c>
      <c r="E94" s="58">
        <v>35.816770550000001</v>
      </c>
      <c r="F94" s="58">
        <v>0.31235370000000001</v>
      </c>
      <c r="G94" s="58" t="s">
        <v>160</v>
      </c>
      <c r="H94" s="6" t="s">
        <v>56</v>
      </c>
      <c r="I94" s="58">
        <v>21.973109571284699</v>
      </c>
      <c r="J94" s="58">
        <v>243</v>
      </c>
      <c r="K94" s="6">
        <v>0</v>
      </c>
      <c r="L94" s="6">
        <v>0</v>
      </c>
      <c r="M94" s="58">
        <v>9</v>
      </c>
      <c r="N94" s="6">
        <v>0</v>
      </c>
      <c r="O94" s="6">
        <v>0</v>
      </c>
      <c r="P94" s="17">
        <f t="shared" si="19"/>
        <v>252</v>
      </c>
      <c r="Q94" s="17">
        <v>50</v>
      </c>
      <c r="R94" s="17">
        <v>50</v>
      </c>
      <c r="S94" s="17">
        <v>3</v>
      </c>
      <c r="T94" s="17">
        <v>100</v>
      </c>
      <c r="U94" s="17">
        <f t="shared" si="20"/>
        <v>7500</v>
      </c>
      <c r="V94" s="8">
        <f t="shared" si="21"/>
        <v>12</v>
      </c>
      <c r="W94" s="8">
        <f t="shared" si="21"/>
        <v>72</v>
      </c>
      <c r="X94" s="8">
        <f t="shared" si="22"/>
        <v>0</v>
      </c>
      <c r="Y94" s="8">
        <f t="shared" si="22"/>
        <v>0</v>
      </c>
      <c r="Z94" s="8">
        <f t="shared" si="23"/>
        <v>0</v>
      </c>
      <c r="AA94" s="8">
        <f t="shared" si="23"/>
        <v>0</v>
      </c>
      <c r="AB94" s="8">
        <f t="shared" si="24"/>
        <v>1</v>
      </c>
      <c r="AC94" s="8">
        <f t="shared" si="24"/>
        <v>7</v>
      </c>
      <c r="AD94" s="8">
        <f t="shared" si="25"/>
        <v>0</v>
      </c>
      <c r="AE94" s="8">
        <f t="shared" si="25"/>
        <v>0</v>
      </c>
      <c r="AF94" s="8">
        <f t="shared" si="26"/>
        <v>0</v>
      </c>
      <c r="AG94" s="5">
        <f t="shared" si="27"/>
        <v>13</v>
      </c>
      <c r="AH94" s="5">
        <f t="shared" si="28"/>
        <v>79</v>
      </c>
      <c r="AI94" s="12">
        <f t="shared" si="29"/>
        <v>2</v>
      </c>
      <c r="AJ94" s="13">
        <f t="shared" si="30"/>
        <v>2</v>
      </c>
      <c r="AK94" s="13">
        <f t="shared" si="18"/>
        <v>2</v>
      </c>
    </row>
    <row r="95" spans="1:37" x14ac:dyDescent="0.25">
      <c r="A95" s="1">
        <v>87</v>
      </c>
      <c r="B95" s="58" t="s">
        <v>143</v>
      </c>
      <c r="C95" s="58" t="s">
        <v>157</v>
      </c>
      <c r="D95" s="58" t="s">
        <v>158</v>
      </c>
      <c r="E95" s="58">
        <v>35.812507629999999</v>
      </c>
      <c r="F95" s="58">
        <v>0.33917834600000002</v>
      </c>
      <c r="G95" s="58" t="s">
        <v>160</v>
      </c>
      <c r="H95" s="6" t="s">
        <v>56</v>
      </c>
      <c r="I95" s="58">
        <v>19.048531417066801</v>
      </c>
      <c r="J95" s="58">
        <v>289</v>
      </c>
      <c r="K95" s="6">
        <v>0</v>
      </c>
      <c r="L95" s="6">
        <v>0</v>
      </c>
      <c r="M95" s="58">
        <v>10</v>
      </c>
      <c r="N95" s="6">
        <v>0</v>
      </c>
      <c r="O95" s="6">
        <v>0</v>
      </c>
      <c r="P95" s="17">
        <f t="shared" si="19"/>
        <v>299</v>
      </c>
      <c r="Q95" s="17">
        <v>50</v>
      </c>
      <c r="R95" s="17">
        <v>50</v>
      </c>
      <c r="S95" s="17">
        <v>3</v>
      </c>
      <c r="T95" s="17">
        <v>100</v>
      </c>
      <c r="U95" s="17">
        <f t="shared" si="20"/>
        <v>7500</v>
      </c>
      <c r="V95" s="8">
        <f t="shared" si="21"/>
        <v>14</v>
      </c>
      <c r="W95" s="8">
        <f t="shared" si="21"/>
        <v>86</v>
      </c>
      <c r="X95" s="8">
        <f t="shared" si="22"/>
        <v>0</v>
      </c>
      <c r="Y95" s="8">
        <f t="shared" si="22"/>
        <v>0</v>
      </c>
      <c r="Z95" s="8">
        <f t="shared" si="23"/>
        <v>0</v>
      </c>
      <c r="AA95" s="8">
        <f t="shared" si="23"/>
        <v>0</v>
      </c>
      <c r="AB95" s="8">
        <f t="shared" si="24"/>
        <v>2</v>
      </c>
      <c r="AC95" s="8">
        <f t="shared" si="24"/>
        <v>8</v>
      </c>
      <c r="AD95" s="8">
        <f t="shared" si="25"/>
        <v>0</v>
      </c>
      <c r="AE95" s="8">
        <f t="shared" si="25"/>
        <v>0</v>
      </c>
      <c r="AF95" s="8">
        <f t="shared" si="26"/>
        <v>0</v>
      </c>
      <c r="AG95" s="5">
        <f t="shared" si="27"/>
        <v>16</v>
      </c>
      <c r="AH95" s="5">
        <f t="shared" si="28"/>
        <v>94</v>
      </c>
      <c r="AI95" s="12">
        <f t="shared" si="29"/>
        <v>2</v>
      </c>
      <c r="AJ95" s="13">
        <f t="shared" si="30"/>
        <v>2</v>
      </c>
      <c r="AK95" s="13">
        <f t="shared" si="18"/>
        <v>2</v>
      </c>
    </row>
    <row r="96" spans="1:37" x14ac:dyDescent="0.25">
      <c r="A96" s="1">
        <v>88</v>
      </c>
      <c r="B96" s="58" t="s">
        <v>144</v>
      </c>
      <c r="C96" s="58" t="s">
        <v>157</v>
      </c>
      <c r="D96" s="58" t="s">
        <v>158</v>
      </c>
      <c r="E96" s="58">
        <v>35.840164180000002</v>
      </c>
      <c r="F96" s="58">
        <v>0.274130806</v>
      </c>
      <c r="G96" s="58" t="s">
        <v>160</v>
      </c>
      <c r="H96" s="6" t="s">
        <v>56</v>
      </c>
      <c r="I96" s="58">
        <v>26.893747392427599</v>
      </c>
      <c r="J96" s="58">
        <v>219</v>
      </c>
      <c r="K96" s="6">
        <v>0</v>
      </c>
      <c r="L96" s="6">
        <v>0</v>
      </c>
      <c r="M96" s="58">
        <v>8</v>
      </c>
      <c r="N96" s="6">
        <v>0</v>
      </c>
      <c r="O96" s="6">
        <v>0</v>
      </c>
      <c r="P96" s="17">
        <f t="shared" si="19"/>
        <v>227</v>
      </c>
      <c r="Q96" s="17">
        <v>50</v>
      </c>
      <c r="R96" s="17">
        <v>50</v>
      </c>
      <c r="S96" s="17">
        <v>3</v>
      </c>
      <c r="T96" s="17">
        <v>100</v>
      </c>
      <c r="U96" s="17">
        <f t="shared" si="20"/>
        <v>7500</v>
      </c>
      <c r="V96" s="8">
        <f t="shared" si="21"/>
        <v>10</v>
      </c>
      <c r="W96" s="8">
        <f t="shared" si="21"/>
        <v>65</v>
      </c>
      <c r="X96" s="8">
        <f t="shared" si="22"/>
        <v>0</v>
      </c>
      <c r="Y96" s="8">
        <f t="shared" si="22"/>
        <v>0</v>
      </c>
      <c r="Z96" s="8">
        <f t="shared" si="23"/>
        <v>0</v>
      </c>
      <c r="AA96" s="8">
        <f t="shared" si="23"/>
        <v>0</v>
      </c>
      <c r="AB96" s="8">
        <f t="shared" si="24"/>
        <v>1</v>
      </c>
      <c r="AC96" s="8">
        <f t="shared" si="24"/>
        <v>6</v>
      </c>
      <c r="AD96" s="8">
        <f t="shared" si="25"/>
        <v>0</v>
      </c>
      <c r="AE96" s="8">
        <f t="shared" si="25"/>
        <v>0</v>
      </c>
      <c r="AF96" s="8">
        <f t="shared" si="26"/>
        <v>0</v>
      </c>
      <c r="AG96" s="5">
        <f t="shared" si="27"/>
        <v>11</v>
      </c>
      <c r="AH96" s="5">
        <f t="shared" si="28"/>
        <v>71</v>
      </c>
      <c r="AI96" s="12">
        <f t="shared" si="29"/>
        <v>2</v>
      </c>
      <c r="AJ96" s="13">
        <f t="shared" si="30"/>
        <v>2</v>
      </c>
      <c r="AK96" s="13">
        <f t="shared" si="18"/>
        <v>2</v>
      </c>
    </row>
    <row r="97" spans="1:37" x14ac:dyDescent="0.25">
      <c r="A97" s="1">
        <v>89</v>
      </c>
      <c r="B97" s="58" t="s">
        <v>145</v>
      </c>
      <c r="C97" s="58" t="s">
        <v>157</v>
      </c>
      <c r="D97" s="58" t="s">
        <v>158</v>
      </c>
      <c r="E97" s="58">
        <v>35.800966260000003</v>
      </c>
      <c r="F97" s="58">
        <v>0.30648250900000001</v>
      </c>
      <c r="G97" s="58" t="s">
        <v>160</v>
      </c>
      <c r="H97" s="6" t="s">
        <v>56</v>
      </c>
      <c r="I97" s="58">
        <v>21.996612880086399</v>
      </c>
      <c r="J97" s="58">
        <v>260</v>
      </c>
      <c r="K97" s="6">
        <v>0</v>
      </c>
      <c r="L97" s="6">
        <v>0</v>
      </c>
      <c r="M97" s="58">
        <v>9</v>
      </c>
      <c r="N97" s="6">
        <v>0</v>
      </c>
      <c r="O97" s="6">
        <v>0</v>
      </c>
      <c r="P97" s="17">
        <f t="shared" si="19"/>
        <v>269</v>
      </c>
      <c r="Q97" s="17">
        <v>50</v>
      </c>
      <c r="R97" s="17">
        <v>50</v>
      </c>
      <c r="S97" s="17">
        <v>3</v>
      </c>
      <c r="T97" s="17">
        <v>100</v>
      </c>
      <c r="U97" s="17">
        <f t="shared" si="20"/>
        <v>7500</v>
      </c>
      <c r="V97" s="8">
        <f t="shared" si="21"/>
        <v>13</v>
      </c>
      <c r="W97" s="8">
        <f t="shared" si="21"/>
        <v>78</v>
      </c>
      <c r="X97" s="8">
        <f t="shared" si="22"/>
        <v>0</v>
      </c>
      <c r="Y97" s="8">
        <f t="shared" si="22"/>
        <v>0</v>
      </c>
      <c r="Z97" s="8">
        <f t="shared" si="23"/>
        <v>0</v>
      </c>
      <c r="AA97" s="8">
        <f t="shared" si="23"/>
        <v>0</v>
      </c>
      <c r="AB97" s="8">
        <f t="shared" si="24"/>
        <v>1</v>
      </c>
      <c r="AC97" s="8">
        <f t="shared" si="24"/>
        <v>7</v>
      </c>
      <c r="AD97" s="8">
        <f t="shared" si="25"/>
        <v>0</v>
      </c>
      <c r="AE97" s="8">
        <f t="shared" si="25"/>
        <v>0</v>
      </c>
      <c r="AF97" s="8">
        <f t="shared" si="26"/>
        <v>0</v>
      </c>
      <c r="AG97" s="5">
        <f t="shared" si="27"/>
        <v>14</v>
      </c>
      <c r="AH97" s="5">
        <f t="shared" si="28"/>
        <v>85</v>
      </c>
      <c r="AI97" s="12">
        <f t="shared" si="29"/>
        <v>2</v>
      </c>
      <c r="AJ97" s="13">
        <f t="shared" si="30"/>
        <v>2</v>
      </c>
      <c r="AK97" s="13">
        <f t="shared" si="18"/>
        <v>2</v>
      </c>
    </row>
    <row r="98" spans="1:37" x14ac:dyDescent="0.25">
      <c r="A98" s="1">
        <v>90</v>
      </c>
      <c r="B98" s="58" t="s">
        <v>146</v>
      </c>
      <c r="C98" s="58" t="s">
        <v>157</v>
      </c>
      <c r="D98" s="58" t="s">
        <v>158</v>
      </c>
      <c r="E98" s="58">
        <v>35.868534089999997</v>
      </c>
      <c r="F98" s="58">
        <v>0.28788909299999998</v>
      </c>
      <c r="G98" s="58" t="s">
        <v>160</v>
      </c>
      <c r="H98" s="6" t="s">
        <v>56</v>
      </c>
      <c r="I98" s="58">
        <v>26.9998782704577</v>
      </c>
      <c r="J98" s="58">
        <v>218</v>
      </c>
      <c r="K98" s="6">
        <v>0</v>
      </c>
      <c r="L98" s="6">
        <v>0</v>
      </c>
      <c r="M98" s="58">
        <v>8</v>
      </c>
      <c r="N98" s="6">
        <v>0</v>
      </c>
      <c r="O98" s="6">
        <v>0</v>
      </c>
      <c r="P98" s="17">
        <f t="shared" si="19"/>
        <v>226</v>
      </c>
      <c r="Q98" s="17">
        <v>50</v>
      </c>
      <c r="R98" s="17">
        <v>50</v>
      </c>
      <c r="S98" s="17">
        <v>3</v>
      </c>
      <c r="T98" s="17">
        <v>100</v>
      </c>
      <c r="U98" s="17">
        <f t="shared" si="20"/>
        <v>7500</v>
      </c>
      <c r="V98" s="8">
        <f t="shared" si="21"/>
        <v>10</v>
      </c>
      <c r="W98" s="8">
        <f t="shared" si="21"/>
        <v>65</v>
      </c>
      <c r="X98" s="8">
        <f t="shared" si="22"/>
        <v>0</v>
      </c>
      <c r="Y98" s="8">
        <f t="shared" si="22"/>
        <v>0</v>
      </c>
      <c r="Z98" s="8">
        <f t="shared" si="23"/>
        <v>0</v>
      </c>
      <c r="AA98" s="8">
        <f t="shared" si="23"/>
        <v>0</v>
      </c>
      <c r="AB98" s="8">
        <f t="shared" si="24"/>
        <v>1</v>
      </c>
      <c r="AC98" s="8">
        <f t="shared" si="24"/>
        <v>6</v>
      </c>
      <c r="AD98" s="8">
        <f t="shared" si="25"/>
        <v>0</v>
      </c>
      <c r="AE98" s="8">
        <f t="shared" si="25"/>
        <v>0</v>
      </c>
      <c r="AF98" s="8">
        <f t="shared" si="26"/>
        <v>0</v>
      </c>
      <c r="AG98" s="5">
        <f t="shared" si="27"/>
        <v>11</v>
      </c>
      <c r="AH98" s="5">
        <f t="shared" si="28"/>
        <v>71</v>
      </c>
      <c r="AI98" s="12">
        <f t="shared" si="29"/>
        <v>2</v>
      </c>
      <c r="AJ98" s="13">
        <f t="shared" si="30"/>
        <v>2</v>
      </c>
      <c r="AK98" s="13">
        <f t="shared" si="18"/>
        <v>2</v>
      </c>
    </row>
    <row r="99" spans="1:37" x14ac:dyDescent="0.25">
      <c r="A99" s="1">
        <v>91</v>
      </c>
      <c r="B99" s="58" t="s">
        <v>147</v>
      </c>
      <c r="C99" s="58" t="s">
        <v>157</v>
      </c>
      <c r="D99" s="58" t="s">
        <v>158</v>
      </c>
      <c r="E99" s="58">
        <v>35.8098259</v>
      </c>
      <c r="F99" s="58">
        <v>0.27108630500000003</v>
      </c>
      <c r="G99" s="58" t="s">
        <v>160</v>
      </c>
      <c r="H99" s="6" t="s">
        <v>56</v>
      </c>
      <c r="I99" s="58">
        <v>26.040769699011499</v>
      </c>
      <c r="J99" s="58">
        <v>251</v>
      </c>
      <c r="K99" s="6">
        <v>0</v>
      </c>
      <c r="L99" s="6">
        <v>0</v>
      </c>
      <c r="M99" s="58">
        <v>9</v>
      </c>
      <c r="N99" s="6">
        <v>0</v>
      </c>
      <c r="O99" s="6">
        <v>0</v>
      </c>
      <c r="P99" s="17">
        <f t="shared" si="19"/>
        <v>260</v>
      </c>
      <c r="Q99" s="17">
        <v>50</v>
      </c>
      <c r="R99" s="17">
        <v>50</v>
      </c>
      <c r="S99" s="17">
        <v>3</v>
      </c>
      <c r="T99" s="17">
        <v>100</v>
      </c>
      <c r="U99" s="17">
        <f t="shared" si="20"/>
        <v>7500</v>
      </c>
      <c r="V99" s="8">
        <f t="shared" si="21"/>
        <v>12</v>
      </c>
      <c r="W99" s="8">
        <f t="shared" si="21"/>
        <v>75</v>
      </c>
      <c r="X99" s="8">
        <f t="shared" si="22"/>
        <v>0</v>
      </c>
      <c r="Y99" s="8">
        <f t="shared" si="22"/>
        <v>0</v>
      </c>
      <c r="Z99" s="8">
        <f t="shared" si="23"/>
        <v>0</v>
      </c>
      <c r="AA99" s="8">
        <f t="shared" si="23"/>
        <v>0</v>
      </c>
      <c r="AB99" s="8">
        <f t="shared" si="24"/>
        <v>1</v>
      </c>
      <c r="AC99" s="8">
        <f t="shared" si="24"/>
        <v>7</v>
      </c>
      <c r="AD99" s="8">
        <f t="shared" si="25"/>
        <v>0</v>
      </c>
      <c r="AE99" s="8">
        <f t="shared" si="25"/>
        <v>0</v>
      </c>
      <c r="AF99" s="8">
        <f t="shared" si="26"/>
        <v>0</v>
      </c>
      <c r="AG99" s="5">
        <f t="shared" si="27"/>
        <v>13</v>
      </c>
      <c r="AH99" s="5">
        <f t="shared" si="28"/>
        <v>82</v>
      </c>
      <c r="AI99" s="12">
        <f t="shared" si="29"/>
        <v>2</v>
      </c>
      <c r="AJ99" s="13">
        <f t="shared" si="30"/>
        <v>2</v>
      </c>
      <c r="AK99" s="13">
        <f t="shared" si="18"/>
        <v>2</v>
      </c>
    </row>
    <row r="100" spans="1:37" x14ac:dyDescent="0.25">
      <c r="A100" s="1">
        <v>92</v>
      </c>
      <c r="B100" s="58" t="s">
        <v>148</v>
      </c>
      <c r="C100" s="58" t="s">
        <v>157</v>
      </c>
      <c r="D100" s="58" t="s">
        <v>159</v>
      </c>
      <c r="E100" s="58">
        <v>35.789848329999998</v>
      </c>
      <c r="F100" s="58">
        <v>0.79859662099999995</v>
      </c>
      <c r="G100" s="58" t="s">
        <v>160</v>
      </c>
      <c r="H100" s="6" t="s">
        <v>56</v>
      </c>
      <c r="I100" s="58">
        <v>33.988249801153799</v>
      </c>
      <c r="J100" s="58">
        <v>190</v>
      </c>
      <c r="K100" s="6">
        <v>0</v>
      </c>
      <c r="L100" s="6">
        <v>0</v>
      </c>
      <c r="M100" s="58">
        <v>7</v>
      </c>
      <c r="N100" s="6">
        <v>0</v>
      </c>
      <c r="O100" s="6">
        <v>0</v>
      </c>
      <c r="P100" s="17">
        <f t="shared" si="19"/>
        <v>197</v>
      </c>
      <c r="Q100" s="17">
        <v>50</v>
      </c>
      <c r="R100" s="17">
        <v>50</v>
      </c>
      <c r="S100" s="17">
        <v>3</v>
      </c>
      <c r="T100" s="17">
        <v>100</v>
      </c>
      <c r="U100" s="17">
        <f t="shared" si="20"/>
        <v>7500</v>
      </c>
      <c r="V100" s="8">
        <f t="shared" si="21"/>
        <v>9</v>
      </c>
      <c r="W100" s="8">
        <f t="shared" si="21"/>
        <v>57</v>
      </c>
      <c r="X100" s="8">
        <f t="shared" si="22"/>
        <v>0</v>
      </c>
      <c r="Y100" s="8">
        <f t="shared" si="22"/>
        <v>0</v>
      </c>
      <c r="Z100" s="8">
        <f t="shared" si="23"/>
        <v>0</v>
      </c>
      <c r="AA100" s="8">
        <f t="shared" si="23"/>
        <v>0</v>
      </c>
      <c r="AB100" s="8">
        <f t="shared" si="24"/>
        <v>1</v>
      </c>
      <c r="AC100" s="8">
        <f t="shared" si="24"/>
        <v>5</v>
      </c>
      <c r="AD100" s="8">
        <f t="shared" si="25"/>
        <v>0</v>
      </c>
      <c r="AE100" s="8">
        <f t="shared" si="25"/>
        <v>0</v>
      </c>
      <c r="AF100" s="8">
        <f t="shared" si="26"/>
        <v>0</v>
      </c>
      <c r="AG100" s="5">
        <f t="shared" si="27"/>
        <v>10</v>
      </c>
      <c r="AH100" s="5">
        <f t="shared" si="28"/>
        <v>62</v>
      </c>
      <c r="AI100" s="12">
        <f t="shared" si="29"/>
        <v>2</v>
      </c>
      <c r="AJ100" s="13">
        <f t="shared" si="30"/>
        <v>2</v>
      </c>
      <c r="AK100" s="13">
        <f t="shared" si="18"/>
        <v>2</v>
      </c>
    </row>
    <row r="101" spans="1:37" x14ac:dyDescent="0.25">
      <c r="A101" s="1">
        <v>93</v>
      </c>
      <c r="B101" s="58" t="s">
        <v>149</v>
      </c>
      <c r="C101" s="58" t="s">
        <v>157</v>
      </c>
      <c r="D101" s="58" t="s">
        <v>159</v>
      </c>
      <c r="E101" s="58">
        <v>35.822778069999998</v>
      </c>
      <c r="F101" s="58">
        <v>0.77284741400000001</v>
      </c>
      <c r="G101" s="58" t="s">
        <v>160</v>
      </c>
      <c r="H101" s="6" t="s">
        <v>56</v>
      </c>
      <c r="I101" s="58">
        <v>31.991019245508099</v>
      </c>
      <c r="J101" s="58">
        <v>216</v>
      </c>
      <c r="K101" s="6">
        <v>0</v>
      </c>
      <c r="L101" s="6">
        <v>0</v>
      </c>
      <c r="M101" s="58">
        <v>8</v>
      </c>
      <c r="N101" s="6">
        <v>0</v>
      </c>
      <c r="O101" s="6">
        <v>0</v>
      </c>
      <c r="P101" s="17">
        <f t="shared" si="19"/>
        <v>224</v>
      </c>
      <c r="Q101" s="17">
        <v>50</v>
      </c>
      <c r="R101" s="17">
        <v>50</v>
      </c>
      <c r="S101" s="17">
        <v>3</v>
      </c>
      <c r="T101" s="17">
        <v>100</v>
      </c>
      <c r="U101" s="17">
        <f t="shared" si="20"/>
        <v>7500</v>
      </c>
      <c r="V101" s="8">
        <f t="shared" si="21"/>
        <v>10</v>
      </c>
      <c r="W101" s="8">
        <f t="shared" si="21"/>
        <v>64</v>
      </c>
      <c r="X101" s="8">
        <f t="shared" si="22"/>
        <v>0</v>
      </c>
      <c r="Y101" s="8">
        <f t="shared" si="22"/>
        <v>0</v>
      </c>
      <c r="Z101" s="8">
        <f t="shared" si="23"/>
        <v>0</v>
      </c>
      <c r="AA101" s="8">
        <f t="shared" si="23"/>
        <v>0</v>
      </c>
      <c r="AB101" s="8">
        <f t="shared" si="24"/>
        <v>1</v>
      </c>
      <c r="AC101" s="8">
        <f t="shared" si="24"/>
        <v>6</v>
      </c>
      <c r="AD101" s="8">
        <f t="shared" si="25"/>
        <v>0</v>
      </c>
      <c r="AE101" s="8">
        <f t="shared" si="25"/>
        <v>0</v>
      </c>
      <c r="AF101" s="8">
        <f t="shared" si="26"/>
        <v>0</v>
      </c>
      <c r="AG101" s="5">
        <f t="shared" si="27"/>
        <v>11</v>
      </c>
      <c r="AH101" s="5">
        <f t="shared" si="28"/>
        <v>70</v>
      </c>
      <c r="AI101" s="12">
        <f t="shared" si="29"/>
        <v>2</v>
      </c>
      <c r="AJ101" s="13">
        <f t="shared" si="30"/>
        <v>2</v>
      </c>
      <c r="AK101" s="13">
        <f t="shared" si="18"/>
        <v>2</v>
      </c>
    </row>
    <row r="102" spans="1:37" x14ac:dyDescent="0.25">
      <c r="A102" s="1">
        <v>94</v>
      </c>
      <c r="B102" s="58" t="s">
        <v>150</v>
      </c>
      <c r="C102" s="58" t="s">
        <v>157</v>
      </c>
      <c r="D102" s="58" t="s">
        <v>159</v>
      </c>
      <c r="E102" s="58">
        <v>40.112682339999999</v>
      </c>
      <c r="F102" s="58">
        <v>-3.2188618180000002</v>
      </c>
      <c r="G102" s="58" t="s">
        <v>55</v>
      </c>
      <c r="H102" s="6" t="s">
        <v>56</v>
      </c>
      <c r="I102" s="58">
        <v>0.32686120741205099</v>
      </c>
      <c r="J102" s="58">
        <v>1845</v>
      </c>
      <c r="K102" s="6">
        <v>0</v>
      </c>
      <c r="L102" s="6">
        <v>0</v>
      </c>
      <c r="M102" s="58">
        <v>62</v>
      </c>
      <c r="N102" s="6">
        <v>0</v>
      </c>
      <c r="O102" s="6">
        <v>0</v>
      </c>
      <c r="P102" s="17">
        <f t="shared" si="19"/>
        <v>1907</v>
      </c>
      <c r="Q102" s="17">
        <v>50</v>
      </c>
      <c r="R102" s="17">
        <v>50</v>
      </c>
      <c r="S102" s="17">
        <v>3</v>
      </c>
      <c r="T102" s="17">
        <v>100</v>
      </c>
      <c r="U102" s="17">
        <f t="shared" si="20"/>
        <v>7500</v>
      </c>
      <c r="V102" s="8">
        <f t="shared" si="21"/>
        <v>92</v>
      </c>
      <c r="W102" s="8">
        <f t="shared" si="21"/>
        <v>553</v>
      </c>
      <c r="X102" s="8">
        <f t="shared" si="22"/>
        <v>0</v>
      </c>
      <c r="Y102" s="8">
        <f t="shared" si="22"/>
        <v>0</v>
      </c>
      <c r="Z102" s="8">
        <f t="shared" si="23"/>
        <v>0</v>
      </c>
      <c r="AA102" s="8">
        <f t="shared" si="23"/>
        <v>0</v>
      </c>
      <c r="AB102" s="8">
        <f t="shared" si="24"/>
        <v>12</v>
      </c>
      <c r="AC102" s="8">
        <f t="shared" si="24"/>
        <v>49</v>
      </c>
      <c r="AD102" s="8">
        <f t="shared" si="25"/>
        <v>0</v>
      </c>
      <c r="AE102" s="8">
        <f t="shared" si="25"/>
        <v>0</v>
      </c>
      <c r="AF102" s="8">
        <f t="shared" si="26"/>
        <v>0</v>
      </c>
      <c r="AG102" s="5">
        <f t="shared" si="27"/>
        <v>104</v>
      </c>
      <c r="AH102" s="5">
        <f t="shared" si="28"/>
        <v>602</v>
      </c>
      <c r="AI102" s="12">
        <f t="shared" si="29"/>
        <v>2</v>
      </c>
      <c r="AJ102" s="13">
        <f t="shared" si="30"/>
        <v>2</v>
      </c>
      <c r="AK102" s="13">
        <f t="shared" si="18"/>
        <v>2</v>
      </c>
    </row>
    <row r="103" spans="1:37" x14ac:dyDescent="0.25">
      <c r="A103" s="1">
        <v>95</v>
      </c>
      <c r="B103" s="58" t="s">
        <v>151</v>
      </c>
      <c r="C103" s="58" t="s">
        <v>157</v>
      </c>
      <c r="D103" s="58" t="s">
        <v>159</v>
      </c>
      <c r="E103" s="58">
        <v>35.809967039999997</v>
      </c>
      <c r="F103" s="58">
        <v>0.838736653</v>
      </c>
      <c r="G103" s="58" t="s">
        <v>160</v>
      </c>
      <c r="H103" s="6" t="s">
        <v>56</v>
      </c>
      <c r="I103" s="58">
        <v>38.086538895730698</v>
      </c>
      <c r="J103" s="58">
        <v>210</v>
      </c>
      <c r="K103" s="6">
        <v>0</v>
      </c>
      <c r="L103" s="6">
        <v>0</v>
      </c>
      <c r="M103" s="58">
        <v>7</v>
      </c>
      <c r="N103" s="6">
        <v>0</v>
      </c>
      <c r="O103" s="6">
        <v>0</v>
      </c>
      <c r="P103" s="17">
        <f t="shared" si="19"/>
        <v>217</v>
      </c>
      <c r="Q103" s="17">
        <v>50</v>
      </c>
      <c r="R103" s="17">
        <v>50</v>
      </c>
      <c r="S103" s="17">
        <v>3</v>
      </c>
      <c r="T103" s="17">
        <v>100</v>
      </c>
      <c r="U103" s="17">
        <f t="shared" si="20"/>
        <v>7500</v>
      </c>
      <c r="V103" s="8">
        <f t="shared" si="21"/>
        <v>10</v>
      </c>
      <c r="W103" s="8">
        <f t="shared" si="21"/>
        <v>63</v>
      </c>
      <c r="X103" s="8">
        <f t="shared" si="22"/>
        <v>0</v>
      </c>
      <c r="Y103" s="8">
        <f t="shared" si="22"/>
        <v>0</v>
      </c>
      <c r="Z103" s="8">
        <f t="shared" si="23"/>
        <v>0</v>
      </c>
      <c r="AA103" s="8">
        <f t="shared" si="23"/>
        <v>0</v>
      </c>
      <c r="AB103" s="8">
        <f t="shared" si="24"/>
        <v>1</v>
      </c>
      <c r="AC103" s="8">
        <f t="shared" si="24"/>
        <v>5</v>
      </c>
      <c r="AD103" s="8">
        <f t="shared" si="25"/>
        <v>0</v>
      </c>
      <c r="AE103" s="8">
        <f t="shared" si="25"/>
        <v>0</v>
      </c>
      <c r="AF103" s="8">
        <f t="shared" si="26"/>
        <v>0</v>
      </c>
      <c r="AG103" s="5">
        <f t="shared" si="27"/>
        <v>11</v>
      </c>
      <c r="AH103" s="5">
        <f t="shared" si="28"/>
        <v>68</v>
      </c>
      <c r="AI103" s="12">
        <f t="shared" si="29"/>
        <v>2</v>
      </c>
      <c r="AJ103" s="13">
        <f t="shared" si="30"/>
        <v>2</v>
      </c>
      <c r="AK103" s="13">
        <f t="shared" si="18"/>
        <v>2</v>
      </c>
    </row>
    <row r="104" spans="1:37" x14ac:dyDescent="0.25">
      <c r="A104" s="1">
        <v>96</v>
      </c>
      <c r="B104" s="58" t="s">
        <v>152</v>
      </c>
      <c r="C104" s="58" t="s">
        <v>157</v>
      </c>
      <c r="D104" s="58" t="s">
        <v>159</v>
      </c>
      <c r="E104" s="58">
        <v>35.82232879</v>
      </c>
      <c r="F104" s="58">
        <v>0.84464446999999998</v>
      </c>
      <c r="G104" s="58" t="s">
        <v>160</v>
      </c>
      <c r="H104" s="6" t="s">
        <v>56</v>
      </c>
      <c r="I104" s="58">
        <v>39.6074710805891</v>
      </c>
      <c r="J104" s="58">
        <v>209</v>
      </c>
      <c r="K104" s="6">
        <v>0</v>
      </c>
      <c r="L104" s="6">
        <v>0</v>
      </c>
      <c r="M104" s="58">
        <v>7</v>
      </c>
      <c r="N104" s="6">
        <v>0</v>
      </c>
      <c r="O104" s="6">
        <v>0</v>
      </c>
      <c r="P104" s="17">
        <f t="shared" si="19"/>
        <v>216</v>
      </c>
      <c r="Q104" s="17">
        <v>50</v>
      </c>
      <c r="R104" s="17">
        <v>50</v>
      </c>
      <c r="S104" s="17">
        <v>3</v>
      </c>
      <c r="T104" s="17">
        <v>100</v>
      </c>
      <c r="U104" s="17">
        <f t="shared" si="20"/>
        <v>7500</v>
      </c>
      <c r="V104" s="8">
        <f t="shared" si="21"/>
        <v>10</v>
      </c>
      <c r="W104" s="8">
        <f t="shared" si="21"/>
        <v>62</v>
      </c>
      <c r="X104" s="8">
        <f t="shared" si="22"/>
        <v>0</v>
      </c>
      <c r="Y104" s="8">
        <f t="shared" si="22"/>
        <v>0</v>
      </c>
      <c r="Z104" s="8">
        <f t="shared" si="23"/>
        <v>0</v>
      </c>
      <c r="AA104" s="8">
        <f t="shared" si="23"/>
        <v>0</v>
      </c>
      <c r="AB104" s="8">
        <f t="shared" si="24"/>
        <v>1</v>
      </c>
      <c r="AC104" s="8">
        <f t="shared" si="24"/>
        <v>5</v>
      </c>
      <c r="AD104" s="8">
        <f t="shared" si="25"/>
        <v>0</v>
      </c>
      <c r="AE104" s="8">
        <f t="shared" si="25"/>
        <v>0</v>
      </c>
      <c r="AF104" s="8">
        <f t="shared" si="26"/>
        <v>0</v>
      </c>
      <c r="AG104" s="5">
        <f t="shared" si="27"/>
        <v>11</v>
      </c>
      <c r="AH104" s="5">
        <f t="shared" si="28"/>
        <v>67</v>
      </c>
      <c r="AI104" s="12">
        <f t="shared" si="29"/>
        <v>2</v>
      </c>
      <c r="AJ104" s="13">
        <f t="shared" si="30"/>
        <v>2</v>
      </c>
      <c r="AK104" s="13">
        <f t="shared" si="18"/>
        <v>2</v>
      </c>
    </row>
    <row r="105" spans="1:37" x14ac:dyDescent="0.25">
      <c r="A105" s="1">
        <v>97</v>
      </c>
      <c r="B105" s="58" t="s">
        <v>153</v>
      </c>
      <c r="C105" s="58" t="s">
        <v>157</v>
      </c>
      <c r="D105" s="58" t="s">
        <v>159</v>
      </c>
      <c r="E105" s="58">
        <v>35.833677289999997</v>
      </c>
      <c r="F105" s="58">
        <v>0.77690014200000002</v>
      </c>
      <c r="G105" s="58" t="s">
        <v>160</v>
      </c>
      <c r="H105" s="6" t="s">
        <v>56</v>
      </c>
      <c r="I105" s="58">
        <v>32.7774581958219</v>
      </c>
      <c r="J105" s="58">
        <v>208</v>
      </c>
      <c r="K105" s="6">
        <v>0</v>
      </c>
      <c r="L105" s="6">
        <v>0</v>
      </c>
      <c r="M105" s="58">
        <v>7</v>
      </c>
      <c r="N105" s="6">
        <v>0</v>
      </c>
      <c r="O105" s="6">
        <v>0</v>
      </c>
      <c r="P105" s="17">
        <f t="shared" si="19"/>
        <v>215</v>
      </c>
      <c r="Q105" s="17">
        <v>50</v>
      </c>
      <c r="R105" s="17">
        <v>50</v>
      </c>
      <c r="S105" s="17">
        <v>3</v>
      </c>
      <c r="T105" s="17">
        <v>100</v>
      </c>
      <c r="U105" s="17">
        <f t="shared" si="20"/>
        <v>7500</v>
      </c>
      <c r="V105" s="8">
        <f t="shared" si="21"/>
        <v>10</v>
      </c>
      <c r="W105" s="8">
        <f t="shared" si="21"/>
        <v>62</v>
      </c>
      <c r="X105" s="8">
        <f t="shared" si="22"/>
        <v>0</v>
      </c>
      <c r="Y105" s="8">
        <f t="shared" si="22"/>
        <v>0</v>
      </c>
      <c r="Z105" s="8">
        <f t="shared" si="23"/>
        <v>0</v>
      </c>
      <c r="AA105" s="8">
        <f t="shared" si="23"/>
        <v>0</v>
      </c>
      <c r="AB105" s="8">
        <f t="shared" si="24"/>
        <v>1</v>
      </c>
      <c r="AC105" s="8">
        <f t="shared" si="24"/>
        <v>5</v>
      </c>
      <c r="AD105" s="8">
        <f t="shared" si="25"/>
        <v>0</v>
      </c>
      <c r="AE105" s="8">
        <f t="shared" si="25"/>
        <v>0</v>
      </c>
      <c r="AF105" s="8">
        <f t="shared" si="26"/>
        <v>0</v>
      </c>
      <c r="AG105" s="5">
        <f t="shared" si="27"/>
        <v>11</v>
      </c>
      <c r="AH105" s="5">
        <f t="shared" si="28"/>
        <v>67</v>
      </c>
      <c r="AI105" s="12">
        <f t="shared" si="29"/>
        <v>2</v>
      </c>
      <c r="AJ105" s="13">
        <f t="shared" si="30"/>
        <v>2</v>
      </c>
      <c r="AK105" s="13">
        <f t="shared" si="18"/>
        <v>2</v>
      </c>
    </row>
    <row r="106" spans="1:37" x14ac:dyDescent="0.25">
      <c r="A106" s="1">
        <v>98</v>
      </c>
      <c r="B106" s="58" t="s">
        <v>154</v>
      </c>
      <c r="C106" s="58" t="s">
        <v>157</v>
      </c>
      <c r="D106" s="58" t="s">
        <v>159</v>
      </c>
      <c r="E106" s="58">
        <v>35.806930540000003</v>
      </c>
      <c r="F106" s="58">
        <v>0.75864249500000003</v>
      </c>
      <c r="G106" s="58" t="s">
        <v>160</v>
      </c>
      <c r="H106" s="6" t="s">
        <v>56</v>
      </c>
      <c r="I106" s="58">
        <v>30.012096420749799</v>
      </c>
      <c r="J106" s="58">
        <v>230</v>
      </c>
      <c r="K106" s="6">
        <v>0</v>
      </c>
      <c r="L106" s="6">
        <v>0</v>
      </c>
      <c r="M106" s="58">
        <v>8</v>
      </c>
      <c r="N106" s="6">
        <v>0</v>
      </c>
      <c r="O106" s="6">
        <v>0</v>
      </c>
      <c r="P106" s="17">
        <f t="shared" si="19"/>
        <v>238</v>
      </c>
      <c r="Q106" s="17">
        <v>50</v>
      </c>
      <c r="R106" s="17">
        <v>50</v>
      </c>
      <c r="S106" s="17">
        <v>3</v>
      </c>
      <c r="T106" s="17">
        <v>100</v>
      </c>
      <c r="U106" s="17">
        <f t="shared" si="20"/>
        <v>7500</v>
      </c>
      <c r="V106" s="8">
        <f t="shared" si="21"/>
        <v>11</v>
      </c>
      <c r="W106" s="8">
        <f t="shared" si="21"/>
        <v>69</v>
      </c>
      <c r="X106" s="8">
        <f t="shared" si="22"/>
        <v>0</v>
      </c>
      <c r="Y106" s="8">
        <f t="shared" si="22"/>
        <v>0</v>
      </c>
      <c r="Z106" s="8">
        <f t="shared" si="23"/>
        <v>0</v>
      </c>
      <c r="AA106" s="8">
        <f t="shared" si="23"/>
        <v>0</v>
      </c>
      <c r="AB106" s="8">
        <f t="shared" si="24"/>
        <v>1</v>
      </c>
      <c r="AC106" s="8">
        <f t="shared" si="24"/>
        <v>6</v>
      </c>
      <c r="AD106" s="8">
        <f t="shared" si="25"/>
        <v>0</v>
      </c>
      <c r="AE106" s="8">
        <f t="shared" si="25"/>
        <v>0</v>
      </c>
      <c r="AF106" s="8">
        <f t="shared" si="26"/>
        <v>0</v>
      </c>
      <c r="AG106" s="5">
        <f t="shared" si="27"/>
        <v>12</v>
      </c>
      <c r="AH106" s="5">
        <f t="shared" si="28"/>
        <v>75</v>
      </c>
      <c r="AI106" s="12">
        <f t="shared" si="29"/>
        <v>2</v>
      </c>
      <c r="AJ106" s="13">
        <f t="shared" si="30"/>
        <v>2</v>
      </c>
      <c r="AK106" s="13">
        <f t="shared" si="18"/>
        <v>2</v>
      </c>
    </row>
    <row r="107" spans="1:37" x14ac:dyDescent="0.25">
      <c r="A107" s="1">
        <v>99</v>
      </c>
      <c r="B107" s="58" t="s">
        <v>155</v>
      </c>
      <c r="C107" s="58" t="s">
        <v>157</v>
      </c>
      <c r="D107" s="58" t="s">
        <v>159</v>
      </c>
      <c r="E107" s="58">
        <v>35.834156479999997</v>
      </c>
      <c r="F107" s="58">
        <v>0.80532521999999995</v>
      </c>
      <c r="G107" s="58" t="s">
        <v>160</v>
      </c>
      <c r="H107" s="6" t="s">
        <v>56</v>
      </c>
      <c r="I107" s="58">
        <v>35.805154354442401</v>
      </c>
      <c r="J107" s="58">
        <v>188</v>
      </c>
      <c r="K107" s="6">
        <v>0</v>
      </c>
      <c r="L107" s="6">
        <v>0</v>
      </c>
      <c r="M107" s="58">
        <v>7</v>
      </c>
      <c r="N107" s="6">
        <v>0</v>
      </c>
      <c r="O107" s="6">
        <v>0</v>
      </c>
      <c r="P107" s="17">
        <f t="shared" si="19"/>
        <v>195</v>
      </c>
      <c r="Q107" s="17">
        <v>50</v>
      </c>
      <c r="R107" s="17">
        <v>50</v>
      </c>
      <c r="S107" s="17">
        <v>3</v>
      </c>
      <c r="T107" s="17">
        <v>100</v>
      </c>
      <c r="U107" s="17">
        <f t="shared" si="20"/>
        <v>7500</v>
      </c>
      <c r="V107" s="8">
        <f t="shared" si="21"/>
        <v>9</v>
      </c>
      <c r="W107" s="8">
        <f t="shared" si="21"/>
        <v>56</v>
      </c>
      <c r="X107" s="8">
        <f t="shared" si="22"/>
        <v>0</v>
      </c>
      <c r="Y107" s="8">
        <f t="shared" si="22"/>
        <v>0</v>
      </c>
      <c r="Z107" s="8">
        <f t="shared" si="23"/>
        <v>0</v>
      </c>
      <c r="AA107" s="8">
        <f t="shared" si="23"/>
        <v>0</v>
      </c>
      <c r="AB107" s="8">
        <f t="shared" si="24"/>
        <v>1</v>
      </c>
      <c r="AC107" s="8">
        <f t="shared" si="24"/>
        <v>5</v>
      </c>
      <c r="AD107" s="8">
        <f t="shared" si="25"/>
        <v>0</v>
      </c>
      <c r="AE107" s="8">
        <f t="shared" si="25"/>
        <v>0</v>
      </c>
      <c r="AF107" s="8">
        <f t="shared" si="26"/>
        <v>0</v>
      </c>
      <c r="AG107" s="5">
        <f t="shared" si="27"/>
        <v>10</v>
      </c>
      <c r="AH107" s="5">
        <f t="shared" si="28"/>
        <v>61</v>
      </c>
      <c r="AI107" s="12">
        <f t="shared" si="29"/>
        <v>2</v>
      </c>
      <c r="AJ107" s="13">
        <f t="shared" si="30"/>
        <v>2</v>
      </c>
      <c r="AK107" s="13">
        <f t="shared" si="18"/>
        <v>2</v>
      </c>
    </row>
    <row r="108" spans="1:37" x14ac:dyDescent="0.25">
      <c r="A108" s="1">
        <v>100</v>
      </c>
      <c r="B108" s="58" t="s">
        <v>156</v>
      </c>
      <c r="C108" s="58" t="s">
        <v>157</v>
      </c>
      <c r="D108" s="58" t="s">
        <v>159</v>
      </c>
      <c r="E108" s="58">
        <v>35.823165889999999</v>
      </c>
      <c r="F108" s="58">
        <v>0.813591599</v>
      </c>
      <c r="G108" s="58" t="s">
        <v>161</v>
      </c>
      <c r="H108" s="6" t="s">
        <v>56</v>
      </c>
      <c r="I108" s="58">
        <v>36.364773707165099</v>
      </c>
      <c r="J108" s="58">
        <v>184</v>
      </c>
      <c r="K108" s="6">
        <v>0</v>
      </c>
      <c r="L108" s="6">
        <v>0</v>
      </c>
      <c r="M108" s="58">
        <v>7</v>
      </c>
      <c r="N108" s="6">
        <v>0</v>
      </c>
      <c r="O108" s="6">
        <v>0</v>
      </c>
      <c r="P108" s="17">
        <f t="shared" si="19"/>
        <v>191</v>
      </c>
      <c r="Q108" s="17">
        <v>50</v>
      </c>
      <c r="R108" s="17">
        <v>50</v>
      </c>
      <c r="S108" s="17">
        <v>3</v>
      </c>
      <c r="T108" s="17">
        <v>100</v>
      </c>
      <c r="U108" s="17">
        <f t="shared" si="20"/>
        <v>7500</v>
      </c>
      <c r="V108" s="8">
        <f t="shared" si="21"/>
        <v>9</v>
      </c>
      <c r="W108" s="8">
        <f t="shared" si="21"/>
        <v>55</v>
      </c>
      <c r="X108" s="8">
        <f t="shared" si="22"/>
        <v>0</v>
      </c>
      <c r="Y108" s="8">
        <f t="shared" si="22"/>
        <v>0</v>
      </c>
      <c r="Z108" s="8">
        <f t="shared" si="23"/>
        <v>0</v>
      </c>
      <c r="AA108" s="8">
        <f t="shared" si="23"/>
        <v>0</v>
      </c>
      <c r="AB108" s="8">
        <f t="shared" si="24"/>
        <v>1</v>
      </c>
      <c r="AC108" s="8">
        <f t="shared" si="24"/>
        <v>5</v>
      </c>
      <c r="AD108" s="8">
        <f t="shared" si="25"/>
        <v>0</v>
      </c>
      <c r="AE108" s="8">
        <f t="shared" si="25"/>
        <v>0</v>
      </c>
      <c r="AF108" s="8">
        <f t="shared" si="26"/>
        <v>0</v>
      </c>
      <c r="AG108" s="5">
        <f t="shared" si="27"/>
        <v>10</v>
      </c>
      <c r="AH108" s="5">
        <f t="shared" si="28"/>
        <v>60</v>
      </c>
      <c r="AI108" s="12">
        <f t="shared" si="29"/>
        <v>2</v>
      </c>
      <c r="AJ108" s="13">
        <f t="shared" si="30"/>
        <v>2</v>
      </c>
      <c r="AK108" s="13">
        <f t="shared" si="18"/>
        <v>2</v>
      </c>
    </row>
  </sheetData>
  <mergeCells count="33">
    <mergeCell ref="Q4:U4"/>
    <mergeCell ref="Q5:Q8"/>
    <mergeCell ref="R5:R8"/>
    <mergeCell ref="S5:S8"/>
    <mergeCell ref="T5:T8"/>
    <mergeCell ref="U5:U8"/>
    <mergeCell ref="A4:D4"/>
    <mergeCell ref="E4:I4"/>
    <mergeCell ref="A5:A8"/>
    <mergeCell ref="B5:B8"/>
    <mergeCell ref="C5:C8"/>
    <mergeCell ref="D5:D8"/>
    <mergeCell ref="E5:E8"/>
    <mergeCell ref="F5:F8"/>
    <mergeCell ref="I5:I8"/>
    <mergeCell ref="G5:G8"/>
    <mergeCell ref="H5:H8"/>
    <mergeCell ref="N5:N8"/>
    <mergeCell ref="AI4:AK4"/>
    <mergeCell ref="AI5:AI8"/>
    <mergeCell ref="AK5:AK8"/>
    <mergeCell ref="V6:AF6"/>
    <mergeCell ref="V4:AH4"/>
    <mergeCell ref="AG5:AG8"/>
    <mergeCell ref="AH5:AH8"/>
    <mergeCell ref="AJ5:AJ8"/>
    <mergeCell ref="O5:O8"/>
    <mergeCell ref="P5:P8"/>
    <mergeCell ref="J4:P4"/>
    <mergeCell ref="J5:J8"/>
    <mergeCell ref="K5:K8"/>
    <mergeCell ref="L5:L8"/>
    <mergeCell ref="M5:M8"/>
  </mergeCells>
  <conditionalFormatting sqref="AI9:AJ9 AI11:AJ11 AI13:AJ13 AI15:AJ15 AI17:AJ17 AI19:AJ19 AI21:AJ21 AI23:AJ23 AI25:AJ25 AI27:AJ27 AI29:AJ29 AI31:AJ31 AI33:AJ33 AI35:AJ35 AI37:AJ37 AI39:AJ39 AI41:AJ41 AI43:AJ43 AI45:AJ45 AI47:AJ47 AI49:AJ49 AI51:AJ51 AI53:AJ53 AI55:AJ55 AI57:AJ57 AI59:AJ59 AI61:AJ61 AI63:AJ63 AI65:AJ65 AI67:AJ67 AI69:AJ69 AI71:AJ71 AI73:AJ73 AI75:AJ75 AI77:AJ77 AI79:AJ79 AI81:AJ81 AI83:AJ83 AI85:AJ85 AI87:AJ87 AI89:AJ89 AI91:AJ91 AI93:AJ93 AI95:AJ95 AI97:AJ97 AI99:AJ99 AI101:AJ101 AI103:AJ103 AI105:AJ105 AI107:AJ107">
    <cfRule type="iconSet" priority="9">
      <iconSet showValue="0">
        <cfvo type="percent" val="0"/>
        <cfvo type="num" val="1"/>
        <cfvo type="num" val="2"/>
      </iconSet>
    </cfRule>
  </conditionalFormatting>
  <conditionalFormatting sqref="AK9 AK11 AK13 AK15 AK17 AK19 AK21 AK23 AK25 AK27 AK29 AK31 AK33 AK35 AK37 AK39 AK41 AK43 AK45 AK47 AK49 AK51 AK53 AK55 AK57 AK59 AK61 AK63 AK65 AK67 AK69 AK71 AK73 AK75 AK77 AK79 AK81 AK83 AK85 AK87 AK89 AK91 AK93 AK95 AK97 AK99 AK101 AK103 AK105 AK107">
    <cfRule type="iconSet" priority="8">
      <iconSet showValue="0">
        <cfvo type="percent" val="0"/>
        <cfvo type="num" val="1"/>
        <cfvo type="num" val="2"/>
      </iconSet>
    </cfRule>
  </conditionalFormatting>
  <conditionalFormatting sqref="AI10:AJ10 AI12:AJ12 AI14:AJ14 AI16:AJ16 AI18:AJ18 AI20:AJ20 AI22:AJ22 AI24:AJ24 AI26:AJ26 AI28:AJ28 AI30:AJ30 AI32:AJ32 AI34:AJ34 AI36:AJ36 AI38:AJ38 AI40:AJ40 AI42:AJ42 AI44:AJ44 AI46:AJ46 AI48:AJ48 AI50:AJ50 AI52:AJ52 AI54:AJ54 AI56:AJ56 AI58:AJ58 AI60:AJ60 AI62:AJ62 AI64:AJ64 AI66:AJ66 AI68:AJ68 AI70:AJ70 AI72:AJ72 AI74:AJ74 AI76:AJ76 AI78:AJ78 AI80:AJ80 AI82:AJ82 AI84:AJ84 AI86:AJ86 AI88:AJ88 AI90:AJ90 AI92:AJ92 AI94:AJ94 AI96:AJ96 AI98:AJ98 AI100:AJ100 AI102:AJ102 AI104:AJ104 AI106:AJ106 AI108:AJ108">
    <cfRule type="iconSet" priority="2">
      <iconSet showValue="0">
        <cfvo type="percent" val="0"/>
        <cfvo type="num" val="1"/>
        <cfvo type="num" val="2"/>
      </iconSet>
    </cfRule>
  </conditionalFormatting>
  <conditionalFormatting sqref="AK10 AK12 AK14 AK16 AK18 AK20 AK22 AK24 AK26 AK28 AK30 AK32 AK34 AK36 AK38 AK40 AK42 AK44 AK46 AK48 AK50 AK52 AK54 AK56 AK58 AK60 AK62 AK64 AK66 AK68 AK70 AK72 AK74 AK76 AK78 AK80 AK82 AK84 AK86 AK88 AK90 AK92 AK94 AK96 AK98 AK100 AK102 AK104 AK106 AK108">
    <cfRule type="iconSet" priority="1">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5" location="Template!A1" tooltip=" Lattitude (Lat) and Longtitude (Lon) have sence only in case of calculation network of schools considering Topology" display="Longtitude" xr:uid="{00000000-0004-0000-0000-000002000000}"/>
    <hyperlink ref="F5" location="Template!A1" tooltip=" Lattitude (Lat) and Longtitude (Lon) have sence only in case of calculation network of schools considering Topology" display="Lattitude" xr:uid="{00000000-0004-0000-0000-000003000000}"/>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xr:uid="{00000000-0004-0000-0000-000004000000}"/>
    <hyperlink ref="V4:AH4" location="Template!A1" tooltip="It is necessary for  calculating required bandwidth. Leave blanc these fields if you wish to have some assumtions about number of devices from total number of users. " display="Devices" xr:uid="{00000000-0004-0000-0000-000005000000}"/>
    <hyperlink ref="AI4:AK4" location="Template!A1" tooltip="This section is uded for demonstrating if it is all necessary information was intered for particular school (in the row) for future processing and caclulations" display="Data entering completeness" xr:uid="{00000000-0004-0000-0000-000006000000}"/>
    <hyperlink ref="AI9" location="Template!A1" tooltip="The &quot;green&quot;  - all information was entered,  &quot;yellow&quot; - some assumptions made for the calculation, &quot;red&quot; - it is impossible to calculate, for example,  you entered a wrong data" display="Template!A1" xr:uid="{00000000-0004-0000-0000-000007000000}"/>
    <hyperlink ref="AK9" location="Template!A1" tooltip="The &quot;green&quot;  - all information was entered,  &quot;yellow&quot; - some assumptions made for the calculation, &quot;red&quot; - it is impossible to calculate, for example,  you entered a wrong data" display="Template!A1" xr:uid="{00000000-0004-0000-0000-000008000000}"/>
    <hyperlink ref="J4" location="Template!A1" tooltip="This section is used for calculation number of devices that will be used in school. You also can leave blanc this field. But it is possible only in case of filling Devices section " display="Users" xr:uid="{00000000-0004-0000-0000-000009000000}"/>
    <hyperlink ref="Q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xr:uid="{69ED5851-5E51-4C30-B9B4-6D34E89D3796}"/>
    <hyperlink ref="AJ9" location="Template!A1" tooltip="The &quot;green&quot;  - all information was entered,  &quot;yellow&quot; - some assumptions made for the calculation, &quot;red&quot; - it is impossible to calculate, for example,  you entered a wrong data" display="Template!A1" xr:uid="{5CDDBB4C-10FC-4084-95E7-DB808D1F094D}"/>
    <hyperlink ref="AI10" location="Template!A1" tooltip="The &quot;green&quot;  - all information was entered,  &quot;yellow&quot; - some assumptions made for the calculation, &quot;red&quot; - it is impossible to calculate, for example,  you entered a wrong data" display="Template!A1" xr:uid="{E64965D1-B7AC-4A1D-A79D-01F1A7CC005E}"/>
    <hyperlink ref="AK10" location="Template!A1" tooltip="The &quot;green&quot;  - all information was entered,  &quot;yellow&quot; - some assumptions made for the calculation, &quot;red&quot; - it is impossible to calculate, for example,  you entered a wrong data" display="Template!A1" xr:uid="{39E2B11A-1CD9-4DAF-B887-CE9C400C2487}"/>
    <hyperlink ref="AJ10" location="Template!A1" tooltip="The &quot;green&quot;  - all information was entered,  &quot;yellow&quot; - some assumptions made for the calculation, &quot;red&quot; - it is impossible to calculate, for example,  you entered a wrong data" display="Template!A1" xr:uid="{D4D444D8-7098-4CE2-A2C0-0951A49B5A96}"/>
    <hyperlink ref="AI11" location="Template!A1" tooltip="The &quot;green&quot;  - all information was entered,  &quot;yellow&quot; - some assumptions made for the calculation, &quot;red&quot; - it is impossible to calculate, for example,  you entered a wrong data" display="Template!A1" xr:uid="{46E80DE2-F3C0-4E5A-B136-FF00358CC410}"/>
    <hyperlink ref="AI13" location="Template!A1" tooltip="The &quot;green&quot;  - all information was entered,  &quot;yellow&quot; - some assumptions made for the calculation, &quot;red&quot; - it is impossible to calculate, for example,  you entered a wrong data" display="Template!A1" xr:uid="{9B94B47D-A3B9-4065-A0E1-0EBD66583645}"/>
    <hyperlink ref="AI15" location="Template!A1" tooltip="The &quot;green&quot;  - all information was entered,  &quot;yellow&quot; - some assumptions made for the calculation, &quot;red&quot; - it is impossible to calculate, for example,  you entered a wrong data" display="Template!A1" xr:uid="{41C6A36F-CD71-401A-84E9-1EC011A9ECFC}"/>
    <hyperlink ref="AI17" location="Template!A1" tooltip="The &quot;green&quot;  - all information was entered,  &quot;yellow&quot; - some assumptions made for the calculation, &quot;red&quot; - it is impossible to calculate, for example,  you entered a wrong data" display="Template!A1" xr:uid="{879BFB8E-1C44-40CC-9016-3FFE3DBE7D0D}"/>
    <hyperlink ref="AI19" location="Template!A1" tooltip="The &quot;green&quot;  - all information was entered,  &quot;yellow&quot; - some assumptions made for the calculation, &quot;red&quot; - it is impossible to calculate, for example,  you entered a wrong data" display="Template!A1" xr:uid="{2209EEAF-6C11-4E00-957E-842D2424A764}"/>
    <hyperlink ref="AI21" location="Template!A1" tooltip="The &quot;green&quot;  - all information was entered,  &quot;yellow&quot; - some assumptions made for the calculation, &quot;red&quot; - it is impossible to calculate, for example,  you entered a wrong data" display="Template!A1" xr:uid="{DDCB1DB0-8CAC-4AE4-AAF0-F6C6593876F9}"/>
    <hyperlink ref="AI23" location="Template!A1" tooltip="The &quot;green&quot;  - all information was entered,  &quot;yellow&quot; - some assumptions made for the calculation, &quot;red&quot; - it is impossible to calculate, for example,  you entered a wrong data" display="Template!A1" xr:uid="{93468F0D-149C-4E7B-BDA9-D4FD8333930A}"/>
    <hyperlink ref="AI25" location="Template!A1" tooltip="The &quot;green&quot;  - all information was entered,  &quot;yellow&quot; - some assumptions made for the calculation, &quot;red&quot; - it is impossible to calculate, for example,  you entered a wrong data" display="Template!A1" xr:uid="{B83F30CC-E8C3-432D-8515-4F86D428E217}"/>
    <hyperlink ref="AI27" location="Template!A1" tooltip="The &quot;green&quot;  - all information was entered,  &quot;yellow&quot; - some assumptions made for the calculation, &quot;red&quot; - it is impossible to calculate, for example,  you entered a wrong data" display="Template!A1" xr:uid="{C4B340F5-F6B9-4079-9DB9-F9F1EB0FCA7D}"/>
    <hyperlink ref="AI29" location="Template!A1" tooltip="The &quot;green&quot;  - all information was entered,  &quot;yellow&quot; - some assumptions made for the calculation, &quot;red&quot; - it is impossible to calculate, for example,  you entered a wrong data" display="Template!A1" xr:uid="{E21EA8A2-BACA-4B03-A0C8-0C21F932BDC3}"/>
    <hyperlink ref="AI31" location="Template!A1" tooltip="The &quot;green&quot;  - all information was entered,  &quot;yellow&quot; - some assumptions made for the calculation, &quot;red&quot; - it is impossible to calculate, for example,  you entered a wrong data" display="Template!A1" xr:uid="{BA32B8E5-0A38-4324-857A-0AD068D39ECB}"/>
    <hyperlink ref="AI33" location="Template!A1" tooltip="The &quot;green&quot;  - all information was entered,  &quot;yellow&quot; - some assumptions made for the calculation, &quot;red&quot; - it is impossible to calculate, for example,  you entered a wrong data" display="Template!A1" xr:uid="{28F8551E-0B81-402B-BF15-EAF1E330CA38}"/>
    <hyperlink ref="AI35" location="Template!A1" tooltip="The &quot;green&quot;  - all information was entered,  &quot;yellow&quot; - some assumptions made for the calculation, &quot;red&quot; - it is impossible to calculate, for example,  you entered a wrong data" display="Template!A1" xr:uid="{474FCF36-21E6-463A-8C25-298E5043AD06}"/>
    <hyperlink ref="AI37" location="Template!A1" tooltip="The &quot;green&quot;  - all information was entered,  &quot;yellow&quot; - some assumptions made for the calculation, &quot;red&quot; - it is impossible to calculate, for example,  you entered a wrong data" display="Template!A1" xr:uid="{19F86CFB-1075-4955-BB5A-E2075278AB20}"/>
    <hyperlink ref="AI39" location="Template!A1" tooltip="The &quot;green&quot;  - all information was entered,  &quot;yellow&quot; - some assumptions made for the calculation, &quot;red&quot; - it is impossible to calculate, for example,  you entered a wrong data" display="Template!A1" xr:uid="{7BE7E578-0BDA-4C76-A71F-E63DFC4DDF93}"/>
    <hyperlink ref="AI41" location="Template!A1" tooltip="The &quot;green&quot;  - all information was entered,  &quot;yellow&quot; - some assumptions made for the calculation, &quot;red&quot; - it is impossible to calculate, for example,  you entered a wrong data" display="Template!A1" xr:uid="{32CA34F1-CD4B-4B33-B003-4C12B6DC1717}"/>
    <hyperlink ref="AI43" location="Template!A1" tooltip="The &quot;green&quot;  - all information was entered,  &quot;yellow&quot; - some assumptions made for the calculation, &quot;red&quot; - it is impossible to calculate, for example,  you entered a wrong data" display="Template!A1" xr:uid="{B4D72064-AF23-4511-A6AE-D9BF7BB197FB}"/>
    <hyperlink ref="AI45" location="Template!A1" tooltip="The &quot;green&quot;  - all information was entered,  &quot;yellow&quot; - some assumptions made for the calculation, &quot;red&quot; - it is impossible to calculate, for example,  you entered a wrong data" display="Template!A1" xr:uid="{3EF23127-09B9-4719-A6D6-707B81D79A26}"/>
    <hyperlink ref="AI47" location="Template!A1" tooltip="The &quot;green&quot;  - all information was entered,  &quot;yellow&quot; - some assumptions made for the calculation, &quot;red&quot; - it is impossible to calculate, for example,  you entered a wrong data" display="Template!A1" xr:uid="{7BE9F315-8E7A-499D-8D09-AC1FE9C4766B}"/>
    <hyperlink ref="AI49" location="Template!A1" tooltip="The &quot;green&quot;  - all information was entered,  &quot;yellow&quot; - some assumptions made for the calculation, &quot;red&quot; - it is impossible to calculate, for example,  you entered a wrong data" display="Template!A1" xr:uid="{7755C814-7145-436A-8AA9-E64DB3B54EFB}"/>
    <hyperlink ref="AI51" location="Template!A1" tooltip="The &quot;green&quot;  - all information was entered,  &quot;yellow&quot; - some assumptions made for the calculation, &quot;red&quot; - it is impossible to calculate, for example,  you entered a wrong data" display="Template!A1" xr:uid="{F3367F9F-F6D7-4743-8FE8-A022B4AF7680}"/>
    <hyperlink ref="AI53" location="Template!A1" tooltip="The &quot;green&quot;  - all information was entered,  &quot;yellow&quot; - some assumptions made for the calculation, &quot;red&quot; - it is impossible to calculate, for example,  you entered a wrong data" display="Template!A1" xr:uid="{C40BE95F-A2D4-4057-B766-0B31FE2DD590}"/>
    <hyperlink ref="AI55" location="Template!A1" tooltip="The &quot;green&quot;  - all information was entered,  &quot;yellow&quot; - some assumptions made for the calculation, &quot;red&quot; - it is impossible to calculate, for example,  you entered a wrong data" display="Template!A1" xr:uid="{22008008-0155-4BEE-9616-5B12A5A9FF49}"/>
    <hyperlink ref="AI57" location="Template!A1" tooltip="The &quot;green&quot;  - all information was entered,  &quot;yellow&quot; - some assumptions made for the calculation, &quot;red&quot; - it is impossible to calculate, for example,  you entered a wrong data" display="Template!A1" xr:uid="{7606F48C-AB04-40B5-ABF8-3BB8C672A665}"/>
    <hyperlink ref="AI59" location="Template!A1" tooltip="The &quot;green&quot;  - all information was entered,  &quot;yellow&quot; - some assumptions made for the calculation, &quot;red&quot; - it is impossible to calculate, for example,  you entered a wrong data" display="Template!A1" xr:uid="{7C26847D-8503-47D0-89FE-D93D9C49938F}"/>
    <hyperlink ref="AI61" location="Template!A1" tooltip="The &quot;green&quot;  - all information was entered,  &quot;yellow&quot; - some assumptions made for the calculation, &quot;red&quot; - it is impossible to calculate, for example,  you entered a wrong data" display="Template!A1" xr:uid="{7AFBDBCC-B7C7-4E16-B14F-91B6C47DB4D1}"/>
    <hyperlink ref="AI63" location="Template!A1" tooltip="The &quot;green&quot;  - all information was entered,  &quot;yellow&quot; - some assumptions made for the calculation, &quot;red&quot; - it is impossible to calculate, for example,  you entered a wrong data" display="Template!A1" xr:uid="{A06F3159-A914-4423-8812-0C470C3147B1}"/>
    <hyperlink ref="AI65" location="Template!A1" tooltip="The &quot;green&quot;  - all information was entered,  &quot;yellow&quot; - some assumptions made for the calculation, &quot;red&quot; - it is impossible to calculate, for example,  you entered a wrong data" display="Template!A1" xr:uid="{C5C7A80F-CBBF-4367-ACCB-DA427CDCF380}"/>
    <hyperlink ref="AI67" location="Template!A1" tooltip="The &quot;green&quot;  - all information was entered,  &quot;yellow&quot; - some assumptions made for the calculation, &quot;red&quot; - it is impossible to calculate, for example,  you entered a wrong data" display="Template!A1" xr:uid="{919E3F92-8D76-4834-B78D-9AD2F7A83D07}"/>
    <hyperlink ref="AI69" location="Template!A1" tooltip="The &quot;green&quot;  - all information was entered,  &quot;yellow&quot; - some assumptions made for the calculation, &quot;red&quot; - it is impossible to calculate, for example,  you entered a wrong data" display="Template!A1" xr:uid="{F223858B-E12E-4513-8D46-37DB342941A5}"/>
    <hyperlink ref="AI71" location="Template!A1" tooltip="The &quot;green&quot;  - all information was entered,  &quot;yellow&quot; - some assumptions made for the calculation, &quot;red&quot; - it is impossible to calculate, for example,  you entered a wrong data" display="Template!A1" xr:uid="{318323C3-ED45-44DF-BBFF-7B3622DB071F}"/>
    <hyperlink ref="AI73" location="Template!A1" tooltip="The &quot;green&quot;  - all information was entered,  &quot;yellow&quot; - some assumptions made for the calculation, &quot;red&quot; - it is impossible to calculate, for example,  you entered a wrong data" display="Template!A1" xr:uid="{22B7A78C-7D60-48E0-918A-6EAFC1788256}"/>
    <hyperlink ref="AI75" location="Template!A1" tooltip="The &quot;green&quot;  - all information was entered,  &quot;yellow&quot; - some assumptions made for the calculation, &quot;red&quot; - it is impossible to calculate, for example,  you entered a wrong data" display="Template!A1" xr:uid="{0F2EAA64-F78E-44C5-90C9-E580C1EEF143}"/>
    <hyperlink ref="AI77" location="Template!A1" tooltip="The &quot;green&quot;  - all information was entered,  &quot;yellow&quot; - some assumptions made for the calculation, &quot;red&quot; - it is impossible to calculate, for example,  you entered a wrong data" display="Template!A1" xr:uid="{12A0C3B9-EFA1-43EE-AE33-CF63E6D09EC6}"/>
    <hyperlink ref="AI79" location="Template!A1" tooltip="The &quot;green&quot;  - all information was entered,  &quot;yellow&quot; - some assumptions made for the calculation, &quot;red&quot; - it is impossible to calculate, for example,  you entered a wrong data" display="Template!A1" xr:uid="{6027837C-E3A4-4605-ABCA-C8C4A74FC4A5}"/>
    <hyperlink ref="AI81" location="Template!A1" tooltip="The &quot;green&quot;  - all information was entered,  &quot;yellow&quot; - some assumptions made for the calculation, &quot;red&quot; - it is impossible to calculate, for example,  you entered a wrong data" display="Template!A1" xr:uid="{BD93C3DD-EFF9-429F-BA8D-4FE875080914}"/>
    <hyperlink ref="AI83" location="Template!A1" tooltip="The &quot;green&quot;  - all information was entered,  &quot;yellow&quot; - some assumptions made for the calculation, &quot;red&quot; - it is impossible to calculate, for example,  you entered a wrong data" display="Template!A1" xr:uid="{718B5216-D280-4C4C-ABB5-770A064415C4}"/>
    <hyperlink ref="AI85" location="Template!A1" tooltip="The &quot;green&quot;  - all information was entered,  &quot;yellow&quot; - some assumptions made for the calculation, &quot;red&quot; - it is impossible to calculate, for example,  you entered a wrong data" display="Template!A1" xr:uid="{11D147EF-1A01-4C37-AE64-C6506DBDFD39}"/>
    <hyperlink ref="AI87" location="Template!A1" tooltip="The &quot;green&quot;  - all information was entered,  &quot;yellow&quot; - some assumptions made for the calculation, &quot;red&quot; - it is impossible to calculate, for example,  you entered a wrong data" display="Template!A1" xr:uid="{3BC33118-6E5C-42B7-8DE7-4686611292B3}"/>
    <hyperlink ref="AI89" location="Template!A1" tooltip="The &quot;green&quot;  - all information was entered,  &quot;yellow&quot; - some assumptions made for the calculation, &quot;red&quot; - it is impossible to calculate, for example,  you entered a wrong data" display="Template!A1" xr:uid="{A12EC890-385B-4141-8638-10A15232C518}"/>
    <hyperlink ref="AI91" location="Template!A1" tooltip="The &quot;green&quot;  - all information was entered,  &quot;yellow&quot; - some assumptions made for the calculation, &quot;red&quot; - it is impossible to calculate, for example,  you entered a wrong data" display="Template!A1" xr:uid="{95B10345-D5EF-4066-8F69-320255AC7404}"/>
    <hyperlink ref="AI93" location="Template!A1" tooltip="The &quot;green&quot;  - all information was entered,  &quot;yellow&quot; - some assumptions made for the calculation, &quot;red&quot; - it is impossible to calculate, for example,  you entered a wrong data" display="Template!A1" xr:uid="{A44672C5-24B7-48C7-B3EF-7F8A22EACCD6}"/>
    <hyperlink ref="AI95" location="Template!A1" tooltip="The &quot;green&quot;  - all information was entered,  &quot;yellow&quot; - some assumptions made for the calculation, &quot;red&quot; - it is impossible to calculate, for example,  you entered a wrong data" display="Template!A1" xr:uid="{C31C810E-9222-4D1E-8AF4-1335AA24F6F2}"/>
    <hyperlink ref="AI97" location="Template!A1" tooltip="The &quot;green&quot;  - all information was entered,  &quot;yellow&quot; - some assumptions made for the calculation, &quot;red&quot; - it is impossible to calculate, for example,  you entered a wrong data" display="Template!A1" xr:uid="{142625CF-E951-4508-B0A1-066A55F474BB}"/>
    <hyperlink ref="AI99" location="Template!A1" tooltip="The &quot;green&quot;  - all information was entered,  &quot;yellow&quot; - some assumptions made for the calculation, &quot;red&quot; - it is impossible to calculate, for example,  you entered a wrong data" display="Template!A1" xr:uid="{7BD84120-F5E9-4022-9CAA-6C95FAF7018A}"/>
    <hyperlink ref="AI101" location="Template!A1" tooltip="The &quot;green&quot;  - all information was entered,  &quot;yellow&quot; - some assumptions made for the calculation, &quot;red&quot; - it is impossible to calculate, for example,  you entered a wrong data" display="Template!A1" xr:uid="{632E4B62-7009-429B-9626-52700F829749}"/>
    <hyperlink ref="AI103" location="Template!A1" tooltip="The &quot;green&quot;  - all information was entered,  &quot;yellow&quot; - some assumptions made for the calculation, &quot;red&quot; - it is impossible to calculate, for example,  you entered a wrong data" display="Template!A1" xr:uid="{E190D024-7C64-4916-8B41-F057F7E62A1E}"/>
    <hyperlink ref="AI105" location="Template!A1" tooltip="The &quot;green&quot;  - all information was entered,  &quot;yellow&quot; - some assumptions made for the calculation, &quot;red&quot; - it is impossible to calculate, for example,  you entered a wrong data" display="Template!A1" xr:uid="{B6D2955A-7B09-48BC-8989-FFD016B933DE}"/>
    <hyperlink ref="AI107" location="Template!A1" tooltip="The &quot;green&quot;  - all information was entered,  &quot;yellow&quot; - some assumptions made for the calculation, &quot;red&quot; - it is impossible to calculate, for example,  you entered a wrong data" display="Template!A1" xr:uid="{EC5296C6-B7E7-496E-A5AE-B0F32CAF365D}"/>
    <hyperlink ref="AK11" location="Template!A1" tooltip="The &quot;green&quot;  - all information was entered,  &quot;yellow&quot; - some assumptions made for the calculation, &quot;red&quot; - it is impossible to calculate, for example,  you entered a wrong data" display="Template!A1" xr:uid="{6CFB441C-76B4-40EA-B636-37960DCFD126}"/>
    <hyperlink ref="AK13" location="Template!A1" tooltip="The &quot;green&quot;  - all information was entered,  &quot;yellow&quot; - some assumptions made for the calculation, &quot;red&quot; - it is impossible to calculate, for example,  you entered a wrong data" display="Template!A1" xr:uid="{5CEB09EF-9FDE-4C58-B6DC-313C77DE7A7A}"/>
    <hyperlink ref="AK15" location="Template!A1" tooltip="The &quot;green&quot;  - all information was entered,  &quot;yellow&quot; - some assumptions made for the calculation, &quot;red&quot; - it is impossible to calculate, for example,  you entered a wrong data" display="Template!A1" xr:uid="{9B94B545-99CC-4D9F-9F13-FA5F2E4A0F3F}"/>
    <hyperlink ref="AK17" location="Template!A1" tooltip="The &quot;green&quot;  - all information was entered,  &quot;yellow&quot; - some assumptions made for the calculation, &quot;red&quot; - it is impossible to calculate, for example,  you entered a wrong data" display="Template!A1" xr:uid="{114EA93A-957C-41F5-A442-4DA796F4701F}"/>
    <hyperlink ref="AK19" location="Template!A1" tooltip="The &quot;green&quot;  - all information was entered,  &quot;yellow&quot; - some assumptions made for the calculation, &quot;red&quot; - it is impossible to calculate, for example,  you entered a wrong data" display="Template!A1" xr:uid="{59801E9E-85F8-444B-B7DD-D9B7C6A91A6E}"/>
    <hyperlink ref="AK21" location="Template!A1" tooltip="The &quot;green&quot;  - all information was entered,  &quot;yellow&quot; - some assumptions made for the calculation, &quot;red&quot; - it is impossible to calculate, for example,  you entered a wrong data" display="Template!A1" xr:uid="{431B3A84-9129-4F01-8B30-15C3533E62C1}"/>
    <hyperlink ref="AK23" location="Template!A1" tooltip="The &quot;green&quot;  - all information was entered,  &quot;yellow&quot; - some assumptions made for the calculation, &quot;red&quot; - it is impossible to calculate, for example,  you entered a wrong data" display="Template!A1" xr:uid="{730D6036-8462-4AB1-BA84-A63EDF8FF2F1}"/>
    <hyperlink ref="AK25" location="Template!A1" tooltip="The &quot;green&quot;  - all information was entered,  &quot;yellow&quot; - some assumptions made for the calculation, &quot;red&quot; - it is impossible to calculate, for example,  you entered a wrong data" display="Template!A1" xr:uid="{999BEFB1-9DCE-4F19-A723-01D8AB4C3853}"/>
    <hyperlink ref="AK27" location="Template!A1" tooltip="The &quot;green&quot;  - all information was entered,  &quot;yellow&quot; - some assumptions made for the calculation, &quot;red&quot; - it is impossible to calculate, for example,  you entered a wrong data" display="Template!A1" xr:uid="{93707B98-FDAB-43A8-8C6A-289B15AD934B}"/>
    <hyperlink ref="AK29" location="Template!A1" tooltip="The &quot;green&quot;  - all information was entered,  &quot;yellow&quot; - some assumptions made for the calculation, &quot;red&quot; - it is impossible to calculate, for example,  you entered a wrong data" display="Template!A1" xr:uid="{4709EC2B-7B34-4B0B-8470-2963C2807C3D}"/>
    <hyperlink ref="AK31" location="Template!A1" tooltip="The &quot;green&quot;  - all information was entered,  &quot;yellow&quot; - some assumptions made for the calculation, &quot;red&quot; - it is impossible to calculate, for example,  you entered a wrong data" display="Template!A1" xr:uid="{65CFD3A0-68AD-4017-83AA-440BC5B9C6F9}"/>
    <hyperlink ref="AK33" location="Template!A1" tooltip="The &quot;green&quot;  - all information was entered,  &quot;yellow&quot; - some assumptions made for the calculation, &quot;red&quot; - it is impossible to calculate, for example,  you entered a wrong data" display="Template!A1" xr:uid="{CB876F25-6EC1-4CBD-AD30-F0D57E3B5844}"/>
    <hyperlink ref="AK35" location="Template!A1" tooltip="The &quot;green&quot;  - all information was entered,  &quot;yellow&quot; - some assumptions made for the calculation, &quot;red&quot; - it is impossible to calculate, for example,  you entered a wrong data" display="Template!A1" xr:uid="{98AD47D2-B020-4255-A5C8-103A621C0698}"/>
    <hyperlink ref="AK37" location="Template!A1" tooltip="The &quot;green&quot;  - all information was entered,  &quot;yellow&quot; - some assumptions made for the calculation, &quot;red&quot; - it is impossible to calculate, for example,  you entered a wrong data" display="Template!A1" xr:uid="{CD63FE2D-0985-422E-85CB-98B77D410DAB}"/>
    <hyperlink ref="AK39" location="Template!A1" tooltip="The &quot;green&quot;  - all information was entered,  &quot;yellow&quot; - some assumptions made for the calculation, &quot;red&quot; - it is impossible to calculate, for example,  you entered a wrong data" display="Template!A1" xr:uid="{99B83835-F591-4695-BCE0-8ADD262B9E69}"/>
    <hyperlink ref="AK41" location="Template!A1" tooltip="The &quot;green&quot;  - all information was entered,  &quot;yellow&quot; - some assumptions made for the calculation, &quot;red&quot; - it is impossible to calculate, for example,  you entered a wrong data" display="Template!A1" xr:uid="{4466F283-2B36-48C6-9876-CB228E7B9D18}"/>
    <hyperlink ref="AK43" location="Template!A1" tooltip="The &quot;green&quot;  - all information was entered,  &quot;yellow&quot; - some assumptions made for the calculation, &quot;red&quot; - it is impossible to calculate, for example,  you entered a wrong data" display="Template!A1" xr:uid="{DCCE77EC-D670-4478-A760-98FA8BDE3138}"/>
    <hyperlink ref="AK45" location="Template!A1" tooltip="The &quot;green&quot;  - all information was entered,  &quot;yellow&quot; - some assumptions made for the calculation, &quot;red&quot; - it is impossible to calculate, for example,  you entered a wrong data" display="Template!A1" xr:uid="{FA73D7F8-7BF5-4BFC-99F2-E62A1F257B0C}"/>
    <hyperlink ref="AK47" location="Template!A1" tooltip="The &quot;green&quot;  - all information was entered,  &quot;yellow&quot; - some assumptions made for the calculation, &quot;red&quot; - it is impossible to calculate, for example,  you entered a wrong data" display="Template!A1" xr:uid="{151AB430-5D47-4F62-B57A-59631F660CE2}"/>
    <hyperlink ref="AK49" location="Template!A1" tooltip="The &quot;green&quot;  - all information was entered,  &quot;yellow&quot; - some assumptions made for the calculation, &quot;red&quot; - it is impossible to calculate, for example,  you entered a wrong data" display="Template!A1" xr:uid="{417300A4-FFBB-4C8F-BC8C-8EA425945C59}"/>
    <hyperlink ref="AK51" location="Template!A1" tooltip="The &quot;green&quot;  - all information was entered,  &quot;yellow&quot; - some assumptions made for the calculation, &quot;red&quot; - it is impossible to calculate, for example,  you entered a wrong data" display="Template!A1" xr:uid="{7F4F23BF-2B0E-45A5-834E-D5DCA64B7F4E}"/>
    <hyperlink ref="AK53" location="Template!A1" tooltip="The &quot;green&quot;  - all information was entered,  &quot;yellow&quot; - some assumptions made for the calculation, &quot;red&quot; - it is impossible to calculate, for example,  you entered a wrong data" display="Template!A1" xr:uid="{387B7BF6-ADF2-4C6B-B4C7-B804CEDE45ED}"/>
    <hyperlink ref="AK55" location="Template!A1" tooltip="The &quot;green&quot;  - all information was entered,  &quot;yellow&quot; - some assumptions made for the calculation, &quot;red&quot; - it is impossible to calculate, for example,  you entered a wrong data" display="Template!A1" xr:uid="{D796AB72-ABEF-495A-AF2F-7B5DB523727F}"/>
    <hyperlink ref="AK57" location="Template!A1" tooltip="The &quot;green&quot;  - all information was entered,  &quot;yellow&quot; - some assumptions made for the calculation, &quot;red&quot; - it is impossible to calculate, for example,  you entered a wrong data" display="Template!A1" xr:uid="{EDACE3FC-308B-4A35-9FCA-F6DD12829230}"/>
    <hyperlink ref="AK59" location="Template!A1" tooltip="The &quot;green&quot;  - all information was entered,  &quot;yellow&quot; - some assumptions made for the calculation, &quot;red&quot; - it is impossible to calculate, for example,  you entered a wrong data" display="Template!A1" xr:uid="{8C48D784-108C-4CA6-8D7C-DC74DF2F2937}"/>
    <hyperlink ref="AK61" location="Template!A1" tooltip="The &quot;green&quot;  - all information was entered,  &quot;yellow&quot; - some assumptions made for the calculation, &quot;red&quot; - it is impossible to calculate, for example,  you entered a wrong data" display="Template!A1" xr:uid="{052E690F-FADF-4273-97A3-2DAA5CE18990}"/>
    <hyperlink ref="AK63" location="Template!A1" tooltip="The &quot;green&quot;  - all information was entered,  &quot;yellow&quot; - some assumptions made for the calculation, &quot;red&quot; - it is impossible to calculate, for example,  you entered a wrong data" display="Template!A1" xr:uid="{35AA3288-7071-4CA1-BD92-E11A2ACDF697}"/>
    <hyperlink ref="AK65" location="Template!A1" tooltip="The &quot;green&quot;  - all information was entered,  &quot;yellow&quot; - some assumptions made for the calculation, &quot;red&quot; - it is impossible to calculate, for example,  you entered a wrong data" display="Template!A1" xr:uid="{FC40F46E-DB71-4FC6-9994-197417A8F362}"/>
    <hyperlink ref="AK67" location="Template!A1" tooltip="The &quot;green&quot;  - all information was entered,  &quot;yellow&quot; - some assumptions made for the calculation, &quot;red&quot; - it is impossible to calculate, for example,  you entered a wrong data" display="Template!A1" xr:uid="{F33B4892-0273-46A4-AFC8-3F8F6B2D489E}"/>
    <hyperlink ref="AK69" location="Template!A1" tooltip="The &quot;green&quot;  - all information was entered,  &quot;yellow&quot; - some assumptions made for the calculation, &quot;red&quot; - it is impossible to calculate, for example,  you entered a wrong data" display="Template!A1" xr:uid="{24CA2175-3717-44FC-BBA4-DC62C347D1F4}"/>
    <hyperlink ref="AK71" location="Template!A1" tooltip="The &quot;green&quot;  - all information was entered,  &quot;yellow&quot; - some assumptions made for the calculation, &quot;red&quot; - it is impossible to calculate, for example,  you entered a wrong data" display="Template!A1" xr:uid="{7821BB40-6475-448D-9F7F-20E63B88C96B}"/>
    <hyperlink ref="AK73" location="Template!A1" tooltip="The &quot;green&quot;  - all information was entered,  &quot;yellow&quot; - some assumptions made for the calculation, &quot;red&quot; - it is impossible to calculate, for example,  you entered a wrong data" display="Template!A1" xr:uid="{8F5BE28D-F586-4725-B5F1-DA062FD60285}"/>
    <hyperlink ref="AK75" location="Template!A1" tooltip="The &quot;green&quot;  - all information was entered,  &quot;yellow&quot; - some assumptions made for the calculation, &quot;red&quot; - it is impossible to calculate, for example,  you entered a wrong data" display="Template!A1" xr:uid="{55E5BF0C-4A3B-4454-8121-C632E58471A7}"/>
    <hyperlink ref="AK77" location="Template!A1" tooltip="The &quot;green&quot;  - all information was entered,  &quot;yellow&quot; - some assumptions made for the calculation, &quot;red&quot; - it is impossible to calculate, for example,  you entered a wrong data" display="Template!A1" xr:uid="{D204A58F-FE42-417D-BA69-40FF39DBEBCF}"/>
    <hyperlink ref="AK79" location="Template!A1" tooltip="The &quot;green&quot;  - all information was entered,  &quot;yellow&quot; - some assumptions made for the calculation, &quot;red&quot; - it is impossible to calculate, for example,  you entered a wrong data" display="Template!A1" xr:uid="{BB4ABAEE-FEB4-40C7-ABAA-C201F7528E11}"/>
    <hyperlink ref="AK81" location="Template!A1" tooltip="The &quot;green&quot;  - all information was entered,  &quot;yellow&quot; - some assumptions made for the calculation, &quot;red&quot; - it is impossible to calculate, for example,  you entered a wrong data" display="Template!A1" xr:uid="{B0CD485E-7C09-4A4B-A993-83A40F81BD1B}"/>
    <hyperlink ref="AK83" location="Template!A1" tooltip="The &quot;green&quot;  - all information was entered,  &quot;yellow&quot; - some assumptions made for the calculation, &quot;red&quot; - it is impossible to calculate, for example,  you entered a wrong data" display="Template!A1" xr:uid="{2781901B-E22B-4D19-8F82-07CD965CD874}"/>
    <hyperlink ref="AK85" location="Template!A1" tooltip="The &quot;green&quot;  - all information was entered,  &quot;yellow&quot; - some assumptions made for the calculation, &quot;red&quot; - it is impossible to calculate, for example,  you entered a wrong data" display="Template!A1" xr:uid="{FE2FB79C-3082-4F54-A375-A6A34AA19D71}"/>
    <hyperlink ref="AK87" location="Template!A1" tooltip="The &quot;green&quot;  - all information was entered,  &quot;yellow&quot; - some assumptions made for the calculation, &quot;red&quot; - it is impossible to calculate, for example,  you entered a wrong data" display="Template!A1" xr:uid="{FA7C11B3-F8CA-4C28-A28A-5643F1598CC7}"/>
    <hyperlink ref="AK89" location="Template!A1" tooltip="The &quot;green&quot;  - all information was entered,  &quot;yellow&quot; - some assumptions made for the calculation, &quot;red&quot; - it is impossible to calculate, for example,  you entered a wrong data" display="Template!A1" xr:uid="{D4D2CB48-AACA-422B-A427-FF98C0BF18EE}"/>
    <hyperlink ref="AK91" location="Template!A1" tooltip="The &quot;green&quot;  - all information was entered,  &quot;yellow&quot; - some assumptions made for the calculation, &quot;red&quot; - it is impossible to calculate, for example,  you entered a wrong data" display="Template!A1" xr:uid="{6767A9B5-9105-490C-80A3-C5015E89BCE1}"/>
    <hyperlink ref="AK93" location="Template!A1" tooltip="The &quot;green&quot;  - all information was entered,  &quot;yellow&quot; - some assumptions made for the calculation, &quot;red&quot; - it is impossible to calculate, for example,  you entered a wrong data" display="Template!A1" xr:uid="{0C25AF66-C294-44AF-9ADF-03F1C38DB8D5}"/>
    <hyperlink ref="AK95" location="Template!A1" tooltip="The &quot;green&quot;  - all information was entered,  &quot;yellow&quot; - some assumptions made for the calculation, &quot;red&quot; - it is impossible to calculate, for example,  you entered a wrong data" display="Template!A1" xr:uid="{56023F9C-CA3C-4721-96F0-374E9F7771D9}"/>
    <hyperlink ref="AK97" location="Template!A1" tooltip="The &quot;green&quot;  - all information was entered,  &quot;yellow&quot; - some assumptions made for the calculation, &quot;red&quot; - it is impossible to calculate, for example,  you entered a wrong data" display="Template!A1" xr:uid="{90CBBB6B-5E74-4A56-9025-525E4E8870E1}"/>
    <hyperlink ref="AK99" location="Template!A1" tooltip="The &quot;green&quot;  - all information was entered,  &quot;yellow&quot; - some assumptions made for the calculation, &quot;red&quot; - it is impossible to calculate, for example,  you entered a wrong data" display="Template!A1" xr:uid="{E85DE920-98E9-431C-AA6B-5CF30A159D32}"/>
    <hyperlink ref="AK101" location="Template!A1" tooltip="The &quot;green&quot;  - all information was entered,  &quot;yellow&quot; - some assumptions made for the calculation, &quot;red&quot; - it is impossible to calculate, for example,  you entered a wrong data" display="Template!A1" xr:uid="{DF4EA423-0F85-4776-AC5B-510C9000008A}"/>
    <hyperlink ref="AK103" location="Template!A1" tooltip="The &quot;green&quot;  - all information was entered,  &quot;yellow&quot; - some assumptions made for the calculation, &quot;red&quot; - it is impossible to calculate, for example,  you entered a wrong data" display="Template!A1" xr:uid="{D8D70716-6CE1-4379-907B-F6A0BD2B6EDB}"/>
    <hyperlink ref="AK105" location="Template!A1" tooltip="The &quot;green&quot;  - all information was entered,  &quot;yellow&quot; - some assumptions made for the calculation, &quot;red&quot; - it is impossible to calculate, for example,  you entered a wrong data" display="Template!A1" xr:uid="{2BDAEBCF-D23D-46F5-9FBE-E49FD463D86D}"/>
    <hyperlink ref="AK107" location="Template!A1" tooltip="The &quot;green&quot;  - all information was entered,  &quot;yellow&quot; - some assumptions made for the calculation, &quot;red&quot; - it is impossible to calculate, for example,  you entered a wrong data" display="Template!A1" xr:uid="{F3A57481-6F7C-4D07-92A9-194F2FED2C7F}"/>
    <hyperlink ref="AJ11" location="Template!A1" tooltip="The &quot;green&quot;  - all information was entered,  &quot;yellow&quot; - some assumptions made for the calculation, &quot;red&quot; - it is impossible to calculate, for example,  you entered a wrong data" display="Template!A1" xr:uid="{F5DDFACC-7C7F-4F29-9350-BC9756444FE2}"/>
    <hyperlink ref="AJ13" location="Template!A1" tooltip="The &quot;green&quot;  - all information was entered,  &quot;yellow&quot; - some assumptions made for the calculation, &quot;red&quot; - it is impossible to calculate, for example,  you entered a wrong data" display="Template!A1" xr:uid="{32C9FCA7-4BF3-4AEA-9D43-01F826628B3B}"/>
    <hyperlink ref="AJ15" location="Template!A1" tooltip="The &quot;green&quot;  - all information was entered,  &quot;yellow&quot; - some assumptions made for the calculation, &quot;red&quot; - it is impossible to calculate, for example,  you entered a wrong data" display="Template!A1" xr:uid="{DE6504CC-0FA7-411F-B00E-23613313C050}"/>
    <hyperlink ref="AJ17" location="Template!A1" tooltip="The &quot;green&quot;  - all information was entered,  &quot;yellow&quot; - some assumptions made for the calculation, &quot;red&quot; - it is impossible to calculate, for example,  you entered a wrong data" display="Template!A1" xr:uid="{EBE6A5B4-2067-4077-BD62-70367BAC95D7}"/>
    <hyperlink ref="AJ19" location="Template!A1" tooltip="The &quot;green&quot;  - all information was entered,  &quot;yellow&quot; - some assumptions made for the calculation, &quot;red&quot; - it is impossible to calculate, for example,  you entered a wrong data" display="Template!A1" xr:uid="{67D14365-6AD2-4BE1-BE5C-0FAF5E5E9F2B}"/>
    <hyperlink ref="AJ21" location="Template!A1" tooltip="The &quot;green&quot;  - all information was entered,  &quot;yellow&quot; - some assumptions made for the calculation, &quot;red&quot; - it is impossible to calculate, for example,  you entered a wrong data" display="Template!A1" xr:uid="{54F570B4-4143-4155-9FCD-60241760BE7B}"/>
    <hyperlink ref="AJ23" location="Template!A1" tooltip="The &quot;green&quot;  - all information was entered,  &quot;yellow&quot; - some assumptions made for the calculation, &quot;red&quot; - it is impossible to calculate, for example,  you entered a wrong data" display="Template!A1" xr:uid="{0C5FD31C-A922-4DD8-A133-A89A1422B983}"/>
    <hyperlink ref="AJ25" location="Template!A1" tooltip="The &quot;green&quot;  - all information was entered,  &quot;yellow&quot; - some assumptions made for the calculation, &quot;red&quot; - it is impossible to calculate, for example,  you entered a wrong data" display="Template!A1" xr:uid="{3E8213F7-EAA6-47CA-BB5B-E63C6B49B54A}"/>
    <hyperlink ref="AJ27" location="Template!A1" tooltip="The &quot;green&quot;  - all information was entered,  &quot;yellow&quot; - some assumptions made for the calculation, &quot;red&quot; - it is impossible to calculate, for example,  you entered a wrong data" display="Template!A1" xr:uid="{34B207D6-813D-42F1-82E6-AEB7D8BD312B}"/>
    <hyperlink ref="AJ29" location="Template!A1" tooltip="The &quot;green&quot;  - all information was entered,  &quot;yellow&quot; - some assumptions made for the calculation, &quot;red&quot; - it is impossible to calculate, for example,  you entered a wrong data" display="Template!A1" xr:uid="{632BBEE7-24A3-45FD-8F1E-9A49D47B49D1}"/>
    <hyperlink ref="AJ31" location="Template!A1" tooltip="The &quot;green&quot;  - all information was entered,  &quot;yellow&quot; - some assumptions made for the calculation, &quot;red&quot; - it is impossible to calculate, for example,  you entered a wrong data" display="Template!A1" xr:uid="{7561D37D-9834-4F14-B774-098685607D17}"/>
    <hyperlink ref="AJ33" location="Template!A1" tooltip="The &quot;green&quot;  - all information was entered,  &quot;yellow&quot; - some assumptions made for the calculation, &quot;red&quot; - it is impossible to calculate, for example,  you entered a wrong data" display="Template!A1" xr:uid="{5C883994-E423-42C6-A61B-C46EAC54F2FC}"/>
    <hyperlink ref="AJ35" location="Template!A1" tooltip="The &quot;green&quot;  - all information was entered,  &quot;yellow&quot; - some assumptions made for the calculation, &quot;red&quot; - it is impossible to calculate, for example,  you entered a wrong data" display="Template!A1" xr:uid="{821FC467-C2CF-49B4-B29C-5FFC8085BB39}"/>
    <hyperlink ref="AJ37" location="Template!A1" tooltip="The &quot;green&quot;  - all information was entered,  &quot;yellow&quot; - some assumptions made for the calculation, &quot;red&quot; - it is impossible to calculate, for example,  you entered a wrong data" display="Template!A1" xr:uid="{D3B77797-1D30-4051-BD2A-91C819804031}"/>
    <hyperlink ref="AJ39" location="Template!A1" tooltip="The &quot;green&quot;  - all information was entered,  &quot;yellow&quot; - some assumptions made for the calculation, &quot;red&quot; - it is impossible to calculate, for example,  you entered a wrong data" display="Template!A1" xr:uid="{AAD55343-4AB2-4BE2-9CAB-78FF56B3C371}"/>
    <hyperlink ref="AJ41" location="Template!A1" tooltip="The &quot;green&quot;  - all information was entered,  &quot;yellow&quot; - some assumptions made for the calculation, &quot;red&quot; - it is impossible to calculate, for example,  you entered a wrong data" display="Template!A1" xr:uid="{D0C21A71-8689-441F-A033-47B6CD2D38E8}"/>
    <hyperlink ref="AJ43" location="Template!A1" tooltip="The &quot;green&quot;  - all information was entered,  &quot;yellow&quot; - some assumptions made for the calculation, &quot;red&quot; - it is impossible to calculate, for example,  you entered a wrong data" display="Template!A1" xr:uid="{7793696F-0AD1-47FB-B667-62DCB39DD0E9}"/>
    <hyperlink ref="AJ45" location="Template!A1" tooltip="The &quot;green&quot;  - all information was entered,  &quot;yellow&quot; - some assumptions made for the calculation, &quot;red&quot; - it is impossible to calculate, for example,  you entered a wrong data" display="Template!A1" xr:uid="{80BAA180-DF1B-448F-B7AA-FB9B1B197F69}"/>
    <hyperlink ref="AJ47" location="Template!A1" tooltip="The &quot;green&quot;  - all information was entered,  &quot;yellow&quot; - some assumptions made for the calculation, &quot;red&quot; - it is impossible to calculate, for example,  you entered a wrong data" display="Template!A1" xr:uid="{6D32A080-73B7-4ACF-AFA3-CEF9F339A126}"/>
    <hyperlink ref="AJ49" location="Template!A1" tooltip="The &quot;green&quot;  - all information was entered,  &quot;yellow&quot; - some assumptions made for the calculation, &quot;red&quot; - it is impossible to calculate, for example,  you entered a wrong data" display="Template!A1" xr:uid="{C97F6101-3A4D-495A-BF15-434278C2335C}"/>
    <hyperlink ref="AJ51" location="Template!A1" tooltip="The &quot;green&quot;  - all information was entered,  &quot;yellow&quot; - some assumptions made for the calculation, &quot;red&quot; - it is impossible to calculate, for example,  you entered a wrong data" display="Template!A1" xr:uid="{6FB10A55-21A2-49C7-8419-E6EE4AA9E087}"/>
    <hyperlink ref="AJ53" location="Template!A1" tooltip="The &quot;green&quot;  - all information was entered,  &quot;yellow&quot; - some assumptions made for the calculation, &quot;red&quot; - it is impossible to calculate, for example,  you entered a wrong data" display="Template!A1" xr:uid="{332F1D16-F86E-4CAE-98CF-6590A3FF58AB}"/>
    <hyperlink ref="AJ55" location="Template!A1" tooltip="The &quot;green&quot;  - all information was entered,  &quot;yellow&quot; - some assumptions made for the calculation, &quot;red&quot; - it is impossible to calculate, for example,  you entered a wrong data" display="Template!A1" xr:uid="{97E2859A-13C2-473B-BA12-6A9B5FE3E10D}"/>
    <hyperlink ref="AJ57" location="Template!A1" tooltip="The &quot;green&quot;  - all information was entered,  &quot;yellow&quot; - some assumptions made for the calculation, &quot;red&quot; - it is impossible to calculate, for example,  you entered a wrong data" display="Template!A1" xr:uid="{98082AEE-7C76-4DD5-9BAB-E7581BD28ADC}"/>
    <hyperlink ref="AJ59" location="Template!A1" tooltip="The &quot;green&quot;  - all information was entered,  &quot;yellow&quot; - some assumptions made for the calculation, &quot;red&quot; - it is impossible to calculate, for example,  you entered a wrong data" display="Template!A1" xr:uid="{D4F4B37A-B514-40D3-8914-59D892B41B44}"/>
    <hyperlink ref="AJ61" location="Template!A1" tooltip="The &quot;green&quot;  - all information was entered,  &quot;yellow&quot; - some assumptions made for the calculation, &quot;red&quot; - it is impossible to calculate, for example,  you entered a wrong data" display="Template!A1" xr:uid="{9418607C-C81C-42AF-8D33-5D85D95F06A6}"/>
    <hyperlink ref="AJ63" location="Template!A1" tooltip="The &quot;green&quot;  - all information was entered,  &quot;yellow&quot; - some assumptions made for the calculation, &quot;red&quot; - it is impossible to calculate, for example,  you entered a wrong data" display="Template!A1" xr:uid="{671C0501-6550-4D08-A960-5FB7FB20266B}"/>
    <hyperlink ref="AJ65" location="Template!A1" tooltip="The &quot;green&quot;  - all information was entered,  &quot;yellow&quot; - some assumptions made for the calculation, &quot;red&quot; - it is impossible to calculate, for example,  you entered a wrong data" display="Template!A1" xr:uid="{4B85C9B0-F450-4E76-A0C3-B1940BAE9C46}"/>
    <hyperlink ref="AJ67" location="Template!A1" tooltip="The &quot;green&quot;  - all information was entered,  &quot;yellow&quot; - some assumptions made for the calculation, &quot;red&quot; - it is impossible to calculate, for example,  you entered a wrong data" display="Template!A1" xr:uid="{B239F4EB-3840-48CD-9A80-CD3154CB4F25}"/>
    <hyperlink ref="AJ69" location="Template!A1" tooltip="The &quot;green&quot;  - all information was entered,  &quot;yellow&quot; - some assumptions made for the calculation, &quot;red&quot; - it is impossible to calculate, for example,  you entered a wrong data" display="Template!A1" xr:uid="{80CB293B-F334-4906-AEFD-9F508BBD9D74}"/>
    <hyperlink ref="AJ71" location="Template!A1" tooltip="The &quot;green&quot;  - all information was entered,  &quot;yellow&quot; - some assumptions made for the calculation, &quot;red&quot; - it is impossible to calculate, for example,  you entered a wrong data" display="Template!A1" xr:uid="{2FFD8E72-9CAB-4A60-9788-D0EDCCF1FA69}"/>
    <hyperlink ref="AJ73" location="Template!A1" tooltip="The &quot;green&quot;  - all information was entered,  &quot;yellow&quot; - some assumptions made for the calculation, &quot;red&quot; - it is impossible to calculate, for example,  you entered a wrong data" display="Template!A1" xr:uid="{84E1CA31-F59D-4535-99A2-213952FEF5E9}"/>
    <hyperlink ref="AJ75" location="Template!A1" tooltip="The &quot;green&quot;  - all information was entered,  &quot;yellow&quot; - some assumptions made for the calculation, &quot;red&quot; - it is impossible to calculate, for example,  you entered a wrong data" display="Template!A1" xr:uid="{9BBECA93-AC89-4EDC-9044-B055ACB07A38}"/>
    <hyperlink ref="AJ77" location="Template!A1" tooltip="The &quot;green&quot;  - all information was entered,  &quot;yellow&quot; - some assumptions made for the calculation, &quot;red&quot; - it is impossible to calculate, for example,  you entered a wrong data" display="Template!A1" xr:uid="{ED8E984E-9184-4F34-AD31-7A0B1229DB5B}"/>
    <hyperlink ref="AJ79" location="Template!A1" tooltip="The &quot;green&quot;  - all information was entered,  &quot;yellow&quot; - some assumptions made for the calculation, &quot;red&quot; - it is impossible to calculate, for example,  you entered a wrong data" display="Template!A1" xr:uid="{4C2501C9-D012-48D4-99A6-512EC4B68237}"/>
    <hyperlink ref="AJ81" location="Template!A1" tooltip="The &quot;green&quot;  - all information was entered,  &quot;yellow&quot; - some assumptions made for the calculation, &quot;red&quot; - it is impossible to calculate, for example,  you entered a wrong data" display="Template!A1" xr:uid="{4B59C1DC-0836-4CEF-81A8-1ACAD0BAE023}"/>
    <hyperlink ref="AJ83" location="Template!A1" tooltip="The &quot;green&quot;  - all information was entered,  &quot;yellow&quot; - some assumptions made for the calculation, &quot;red&quot; - it is impossible to calculate, for example,  you entered a wrong data" display="Template!A1" xr:uid="{E5123E90-850E-4F52-A68A-907753A1AE29}"/>
    <hyperlink ref="AJ85" location="Template!A1" tooltip="The &quot;green&quot;  - all information was entered,  &quot;yellow&quot; - some assumptions made for the calculation, &quot;red&quot; - it is impossible to calculate, for example,  you entered a wrong data" display="Template!A1" xr:uid="{CDEDED44-D200-40D3-81CD-A40CB3139773}"/>
    <hyperlink ref="AJ87" location="Template!A1" tooltip="The &quot;green&quot;  - all information was entered,  &quot;yellow&quot; - some assumptions made for the calculation, &quot;red&quot; - it is impossible to calculate, for example,  you entered a wrong data" display="Template!A1" xr:uid="{7BE96802-F2B2-4F7E-9B5A-567849C98F3A}"/>
    <hyperlink ref="AJ89" location="Template!A1" tooltip="The &quot;green&quot;  - all information was entered,  &quot;yellow&quot; - some assumptions made for the calculation, &quot;red&quot; - it is impossible to calculate, for example,  you entered a wrong data" display="Template!A1" xr:uid="{AA87BF12-422E-4BD3-B6EF-51C1891235C7}"/>
    <hyperlink ref="AJ91" location="Template!A1" tooltip="The &quot;green&quot;  - all information was entered,  &quot;yellow&quot; - some assumptions made for the calculation, &quot;red&quot; - it is impossible to calculate, for example,  you entered a wrong data" display="Template!A1" xr:uid="{58BB276C-1D05-42BF-9CEB-3E3BE0F62979}"/>
    <hyperlink ref="AJ93" location="Template!A1" tooltip="The &quot;green&quot;  - all information was entered,  &quot;yellow&quot; - some assumptions made for the calculation, &quot;red&quot; - it is impossible to calculate, for example,  you entered a wrong data" display="Template!A1" xr:uid="{AE043377-8825-470D-8EA0-EAB986CCD28A}"/>
    <hyperlink ref="AJ95" location="Template!A1" tooltip="The &quot;green&quot;  - all information was entered,  &quot;yellow&quot; - some assumptions made for the calculation, &quot;red&quot; - it is impossible to calculate, for example,  you entered a wrong data" display="Template!A1" xr:uid="{C219AF0B-16B1-45D5-8B69-FABE4B6BB305}"/>
    <hyperlink ref="AJ97" location="Template!A1" tooltip="The &quot;green&quot;  - all information was entered,  &quot;yellow&quot; - some assumptions made for the calculation, &quot;red&quot; - it is impossible to calculate, for example,  you entered a wrong data" display="Template!A1" xr:uid="{5C4383CA-E01D-4BCF-A1AA-0D6C21A24C4C}"/>
    <hyperlink ref="AJ99" location="Template!A1" tooltip="The &quot;green&quot;  - all information was entered,  &quot;yellow&quot; - some assumptions made for the calculation, &quot;red&quot; - it is impossible to calculate, for example,  you entered a wrong data" display="Template!A1" xr:uid="{FAA55A6D-4BA5-42A0-A7B4-78DD02D7EBAF}"/>
    <hyperlink ref="AJ101" location="Template!A1" tooltip="The &quot;green&quot;  - all information was entered,  &quot;yellow&quot; - some assumptions made for the calculation, &quot;red&quot; - it is impossible to calculate, for example,  you entered a wrong data" display="Template!A1" xr:uid="{3E6EEE45-BEA1-4F55-9962-C1DA46AF973D}"/>
    <hyperlink ref="AJ103" location="Template!A1" tooltip="The &quot;green&quot;  - all information was entered,  &quot;yellow&quot; - some assumptions made for the calculation, &quot;red&quot; - it is impossible to calculate, for example,  you entered a wrong data" display="Template!A1" xr:uid="{7C370008-5569-44CC-B90F-EE854059A9B5}"/>
    <hyperlink ref="AJ105" location="Template!A1" tooltip="The &quot;green&quot;  - all information was entered,  &quot;yellow&quot; - some assumptions made for the calculation, &quot;red&quot; - it is impossible to calculate, for example,  you entered a wrong data" display="Template!A1" xr:uid="{2723987E-9962-424F-9C99-3E27F9215AF9}"/>
    <hyperlink ref="AJ107" location="Template!A1" tooltip="The &quot;green&quot;  - all information was entered,  &quot;yellow&quot; - some assumptions made for the calculation, &quot;red&quot; - it is impossible to calculate, for example,  you entered a wrong data" display="Template!A1" xr:uid="{9F8355B7-ADB6-41C0-BD86-442CEAA27573}"/>
    <hyperlink ref="AI12" location="Template!A1" tooltip="The &quot;green&quot;  - all information was entered,  &quot;yellow&quot; - some assumptions made for the calculation, &quot;red&quot; - it is impossible to calculate, for example,  you entered a wrong data" display="Template!A1" xr:uid="{9675998B-BE11-4AA0-B8C0-5591E480638E}"/>
    <hyperlink ref="AI14" location="Template!A1" tooltip="The &quot;green&quot;  - all information was entered,  &quot;yellow&quot; - some assumptions made for the calculation, &quot;red&quot; - it is impossible to calculate, for example,  you entered a wrong data" display="Template!A1" xr:uid="{1B306B22-E0E8-4613-B517-8EB6CAD5793A}"/>
    <hyperlink ref="AI16" location="Template!A1" tooltip="The &quot;green&quot;  - all information was entered,  &quot;yellow&quot; - some assumptions made for the calculation, &quot;red&quot; - it is impossible to calculate, for example,  you entered a wrong data" display="Template!A1" xr:uid="{F3F434F9-0CF7-446A-9154-58F2C0C1B3F2}"/>
    <hyperlink ref="AI18" location="Template!A1" tooltip="The &quot;green&quot;  - all information was entered,  &quot;yellow&quot; - some assumptions made for the calculation, &quot;red&quot; - it is impossible to calculate, for example,  you entered a wrong data" display="Template!A1" xr:uid="{7A25F828-9DE8-420E-A877-56C3E295F8E6}"/>
    <hyperlink ref="AI20" location="Template!A1" tooltip="The &quot;green&quot;  - all information was entered,  &quot;yellow&quot; - some assumptions made for the calculation, &quot;red&quot; - it is impossible to calculate, for example,  you entered a wrong data" display="Template!A1" xr:uid="{38602CCD-1A43-4096-A44D-8DA74783CC56}"/>
    <hyperlink ref="AI22" location="Template!A1" tooltip="The &quot;green&quot;  - all information was entered,  &quot;yellow&quot; - some assumptions made for the calculation, &quot;red&quot; - it is impossible to calculate, for example,  you entered a wrong data" display="Template!A1" xr:uid="{4AD1D297-9B70-4806-B0B7-C1DBD5F32403}"/>
    <hyperlink ref="AI24" location="Template!A1" tooltip="The &quot;green&quot;  - all information was entered,  &quot;yellow&quot; - some assumptions made for the calculation, &quot;red&quot; - it is impossible to calculate, for example,  you entered a wrong data" display="Template!A1" xr:uid="{516C5234-A0D9-4D2E-B4EC-33AD843370A2}"/>
    <hyperlink ref="AI26" location="Template!A1" tooltip="The &quot;green&quot;  - all information was entered,  &quot;yellow&quot; - some assumptions made for the calculation, &quot;red&quot; - it is impossible to calculate, for example,  you entered a wrong data" display="Template!A1" xr:uid="{1678EA95-1FFC-4A10-9C24-A44B9EC6F47E}"/>
    <hyperlink ref="AI28" location="Template!A1" tooltip="The &quot;green&quot;  - all information was entered,  &quot;yellow&quot; - some assumptions made for the calculation, &quot;red&quot; - it is impossible to calculate, for example,  you entered a wrong data" display="Template!A1" xr:uid="{7C2CBCDB-BA3A-4CDB-BA86-46FC22A40A10}"/>
    <hyperlink ref="AI30" location="Template!A1" tooltip="The &quot;green&quot;  - all information was entered,  &quot;yellow&quot; - some assumptions made for the calculation, &quot;red&quot; - it is impossible to calculate, for example,  you entered a wrong data" display="Template!A1" xr:uid="{9532DFC1-513F-4437-9353-B5AD5EE35755}"/>
    <hyperlink ref="AI32" location="Template!A1" tooltip="The &quot;green&quot;  - all information was entered,  &quot;yellow&quot; - some assumptions made for the calculation, &quot;red&quot; - it is impossible to calculate, for example,  you entered a wrong data" display="Template!A1" xr:uid="{BFC3CACE-7512-4154-98FB-C3BE2B3D718A}"/>
    <hyperlink ref="AI34" location="Template!A1" tooltip="The &quot;green&quot;  - all information was entered,  &quot;yellow&quot; - some assumptions made for the calculation, &quot;red&quot; - it is impossible to calculate, for example,  you entered a wrong data" display="Template!A1" xr:uid="{B10818A7-3293-4521-82DE-B17ABADFB2C0}"/>
    <hyperlink ref="AI36" location="Template!A1" tooltip="The &quot;green&quot;  - all information was entered,  &quot;yellow&quot; - some assumptions made for the calculation, &quot;red&quot; - it is impossible to calculate, for example,  you entered a wrong data" display="Template!A1" xr:uid="{954B7129-4D83-4BDD-9F19-2A4A5E80B75C}"/>
    <hyperlink ref="AI38" location="Template!A1" tooltip="The &quot;green&quot;  - all information was entered,  &quot;yellow&quot; - some assumptions made for the calculation, &quot;red&quot; - it is impossible to calculate, for example,  you entered a wrong data" display="Template!A1" xr:uid="{4CB0C38E-33E1-41A6-B66C-2F48918F317C}"/>
    <hyperlink ref="AI40" location="Template!A1" tooltip="The &quot;green&quot;  - all information was entered,  &quot;yellow&quot; - some assumptions made for the calculation, &quot;red&quot; - it is impossible to calculate, for example,  you entered a wrong data" display="Template!A1" xr:uid="{A78C0A58-1219-4C3A-BBA1-6C467092B1A9}"/>
    <hyperlink ref="AI42" location="Template!A1" tooltip="The &quot;green&quot;  - all information was entered,  &quot;yellow&quot; - some assumptions made for the calculation, &quot;red&quot; - it is impossible to calculate, for example,  you entered a wrong data" display="Template!A1" xr:uid="{478D40A8-2F24-4734-8D98-B528D6B63360}"/>
    <hyperlink ref="AI44" location="Template!A1" tooltip="The &quot;green&quot;  - all information was entered,  &quot;yellow&quot; - some assumptions made for the calculation, &quot;red&quot; - it is impossible to calculate, for example,  you entered a wrong data" display="Template!A1" xr:uid="{B32407B6-4629-4365-BF40-AFA58437B660}"/>
    <hyperlink ref="AI46" location="Template!A1" tooltip="The &quot;green&quot;  - all information was entered,  &quot;yellow&quot; - some assumptions made for the calculation, &quot;red&quot; - it is impossible to calculate, for example,  you entered a wrong data" display="Template!A1" xr:uid="{0E9DBADF-D937-4AF4-B9AD-FBAF871A089B}"/>
    <hyperlink ref="AI48" location="Template!A1" tooltip="The &quot;green&quot;  - all information was entered,  &quot;yellow&quot; - some assumptions made for the calculation, &quot;red&quot; - it is impossible to calculate, for example,  you entered a wrong data" display="Template!A1" xr:uid="{805B7BA5-F6B9-43B4-B63C-2F34F273EE56}"/>
    <hyperlink ref="AI50" location="Template!A1" tooltip="The &quot;green&quot;  - all information was entered,  &quot;yellow&quot; - some assumptions made for the calculation, &quot;red&quot; - it is impossible to calculate, for example,  you entered a wrong data" display="Template!A1" xr:uid="{07F938CB-2D69-400B-88BE-EE2C4FDC6CCD}"/>
    <hyperlink ref="AI52" location="Template!A1" tooltip="The &quot;green&quot;  - all information was entered,  &quot;yellow&quot; - some assumptions made for the calculation, &quot;red&quot; - it is impossible to calculate, for example,  you entered a wrong data" display="Template!A1" xr:uid="{81447917-431E-4468-9A15-C01E51F8521E}"/>
    <hyperlink ref="AI54" location="Template!A1" tooltip="The &quot;green&quot;  - all information was entered,  &quot;yellow&quot; - some assumptions made for the calculation, &quot;red&quot; - it is impossible to calculate, for example,  you entered a wrong data" display="Template!A1" xr:uid="{36924187-199A-46C2-BE5E-EECCBBEB8E19}"/>
    <hyperlink ref="AI56" location="Template!A1" tooltip="The &quot;green&quot;  - all information was entered,  &quot;yellow&quot; - some assumptions made for the calculation, &quot;red&quot; - it is impossible to calculate, for example,  you entered a wrong data" display="Template!A1" xr:uid="{7EF79F16-FC18-48FE-A655-4F119C8D9F65}"/>
    <hyperlink ref="AI58" location="Template!A1" tooltip="The &quot;green&quot;  - all information was entered,  &quot;yellow&quot; - some assumptions made for the calculation, &quot;red&quot; - it is impossible to calculate, for example,  you entered a wrong data" display="Template!A1" xr:uid="{AC8422AE-69A8-4EDF-A9BA-94CFA4C01B97}"/>
    <hyperlink ref="AI60" location="Template!A1" tooltip="The &quot;green&quot;  - all information was entered,  &quot;yellow&quot; - some assumptions made for the calculation, &quot;red&quot; - it is impossible to calculate, for example,  you entered a wrong data" display="Template!A1" xr:uid="{D726AF84-20E6-4811-8F92-88F1CAB1140D}"/>
    <hyperlink ref="AI62" location="Template!A1" tooltip="The &quot;green&quot;  - all information was entered,  &quot;yellow&quot; - some assumptions made for the calculation, &quot;red&quot; - it is impossible to calculate, for example,  you entered a wrong data" display="Template!A1" xr:uid="{765E9340-4C19-4427-AFBE-CBBBAC64A28B}"/>
    <hyperlink ref="AI64" location="Template!A1" tooltip="The &quot;green&quot;  - all information was entered,  &quot;yellow&quot; - some assumptions made for the calculation, &quot;red&quot; - it is impossible to calculate, for example,  you entered a wrong data" display="Template!A1" xr:uid="{00709DA3-B514-462C-97A0-0AD1686F1BF1}"/>
    <hyperlink ref="AI66" location="Template!A1" tooltip="The &quot;green&quot;  - all information was entered,  &quot;yellow&quot; - some assumptions made for the calculation, &quot;red&quot; - it is impossible to calculate, for example,  you entered a wrong data" display="Template!A1" xr:uid="{949455FB-FA64-4E8B-9922-5932212B5CD4}"/>
    <hyperlink ref="AI68" location="Template!A1" tooltip="The &quot;green&quot;  - all information was entered,  &quot;yellow&quot; - some assumptions made for the calculation, &quot;red&quot; - it is impossible to calculate, for example,  you entered a wrong data" display="Template!A1" xr:uid="{7487C56D-EEA4-4671-A64E-8DED1F7D9BB2}"/>
    <hyperlink ref="AI70" location="Template!A1" tooltip="The &quot;green&quot;  - all information was entered,  &quot;yellow&quot; - some assumptions made for the calculation, &quot;red&quot; - it is impossible to calculate, for example,  you entered a wrong data" display="Template!A1" xr:uid="{7959EAB9-C8F9-4381-A72C-CFB076995B05}"/>
    <hyperlink ref="AI72" location="Template!A1" tooltip="The &quot;green&quot;  - all information was entered,  &quot;yellow&quot; - some assumptions made for the calculation, &quot;red&quot; - it is impossible to calculate, for example,  you entered a wrong data" display="Template!A1" xr:uid="{41318936-4331-483E-BF68-36B94510624F}"/>
    <hyperlink ref="AI74" location="Template!A1" tooltip="The &quot;green&quot;  - all information was entered,  &quot;yellow&quot; - some assumptions made for the calculation, &quot;red&quot; - it is impossible to calculate, for example,  you entered a wrong data" display="Template!A1" xr:uid="{C22BD270-FC4B-4193-9F3E-6DF8B0477817}"/>
    <hyperlink ref="AI76" location="Template!A1" tooltip="The &quot;green&quot;  - all information was entered,  &quot;yellow&quot; - some assumptions made for the calculation, &quot;red&quot; - it is impossible to calculate, for example,  you entered a wrong data" display="Template!A1" xr:uid="{E2DEB0F7-4800-493E-895C-82958D0F5B96}"/>
    <hyperlink ref="AI78" location="Template!A1" tooltip="The &quot;green&quot;  - all information was entered,  &quot;yellow&quot; - some assumptions made for the calculation, &quot;red&quot; - it is impossible to calculate, for example,  you entered a wrong data" display="Template!A1" xr:uid="{E0C3D39A-39F4-4081-9945-F51C5DC3821E}"/>
    <hyperlink ref="AI80" location="Template!A1" tooltip="The &quot;green&quot;  - all information was entered,  &quot;yellow&quot; - some assumptions made for the calculation, &quot;red&quot; - it is impossible to calculate, for example,  you entered a wrong data" display="Template!A1" xr:uid="{63A792FE-68E9-4C22-8EED-496D086A961F}"/>
    <hyperlink ref="AI82" location="Template!A1" tooltip="The &quot;green&quot;  - all information was entered,  &quot;yellow&quot; - some assumptions made for the calculation, &quot;red&quot; - it is impossible to calculate, for example,  you entered a wrong data" display="Template!A1" xr:uid="{F3FCDCB7-0881-4902-BFD7-A0A01EA0E486}"/>
    <hyperlink ref="AI84" location="Template!A1" tooltip="The &quot;green&quot;  - all information was entered,  &quot;yellow&quot; - some assumptions made for the calculation, &quot;red&quot; - it is impossible to calculate, for example,  you entered a wrong data" display="Template!A1" xr:uid="{2D7D629C-CBEB-43F6-B616-A16605192C00}"/>
    <hyperlink ref="AI86" location="Template!A1" tooltip="The &quot;green&quot;  - all information was entered,  &quot;yellow&quot; - some assumptions made for the calculation, &quot;red&quot; - it is impossible to calculate, for example,  you entered a wrong data" display="Template!A1" xr:uid="{A59ED9BA-D500-4F7A-88EA-B5C2387BF50A}"/>
    <hyperlink ref="AI88" location="Template!A1" tooltip="The &quot;green&quot;  - all information was entered,  &quot;yellow&quot; - some assumptions made for the calculation, &quot;red&quot; - it is impossible to calculate, for example,  you entered a wrong data" display="Template!A1" xr:uid="{6B65282D-8DB0-4F1F-8F20-16ABDC273536}"/>
    <hyperlink ref="AI90" location="Template!A1" tooltip="The &quot;green&quot;  - all information was entered,  &quot;yellow&quot; - some assumptions made for the calculation, &quot;red&quot; - it is impossible to calculate, for example,  you entered a wrong data" display="Template!A1" xr:uid="{33D06E29-A3DD-47EF-846E-93F2B093270E}"/>
    <hyperlink ref="AI92" location="Template!A1" tooltip="The &quot;green&quot;  - all information was entered,  &quot;yellow&quot; - some assumptions made for the calculation, &quot;red&quot; - it is impossible to calculate, for example,  you entered a wrong data" display="Template!A1" xr:uid="{E82B85E4-C5FD-48C3-B388-F2B955D2647D}"/>
    <hyperlink ref="AI94" location="Template!A1" tooltip="The &quot;green&quot;  - all information was entered,  &quot;yellow&quot; - some assumptions made for the calculation, &quot;red&quot; - it is impossible to calculate, for example,  you entered a wrong data" display="Template!A1" xr:uid="{085F2871-57F7-4C5E-B79C-B8718F179A44}"/>
    <hyperlink ref="AI96" location="Template!A1" tooltip="The &quot;green&quot;  - all information was entered,  &quot;yellow&quot; - some assumptions made for the calculation, &quot;red&quot; - it is impossible to calculate, for example,  you entered a wrong data" display="Template!A1" xr:uid="{F9CF774F-A6D5-448A-B0ED-38D72E0DF34B}"/>
    <hyperlink ref="AI98" location="Template!A1" tooltip="The &quot;green&quot;  - all information was entered,  &quot;yellow&quot; - some assumptions made for the calculation, &quot;red&quot; - it is impossible to calculate, for example,  you entered a wrong data" display="Template!A1" xr:uid="{9B0BC3F2-6434-4F15-917D-DC1797FF552F}"/>
    <hyperlink ref="AI100" location="Template!A1" tooltip="The &quot;green&quot;  - all information was entered,  &quot;yellow&quot; - some assumptions made for the calculation, &quot;red&quot; - it is impossible to calculate, for example,  you entered a wrong data" display="Template!A1" xr:uid="{BC5FDAFC-C8A7-4E54-9681-AA93437C13A8}"/>
    <hyperlink ref="AI102" location="Template!A1" tooltip="The &quot;green&quot;  - all information was entered,  &quot;yellow&quot; - some assumptions made for the calculation, &quot;red&quot; - it is impossible to calculate, for example,  you entered a wrong data" display="Template!A1" xr:uid="{4A8BD643-CD2D-4AE3-870F-E9E10B14AA94}"/>
    <hyperlink ref="AI104" location="Template!A1" tooltip="The &quot;green&quot;  - all information was entered,  &quot;yellow&quot; - some assumptions made for the calculation, &quot;red&quot; - it is impossible to calculate, for example,  you entered a wrong data" display="Template!A1" xr:uid="{24F96F02-5F56-48AD-A6CA-5235F4041BCF}"/>
    <hyperlink ref="AI106" location="Template!A1" tooltip="The &quot;green&quot;  - all information was entered,  &quot;yellow&quot; - some assumptions made for the calculation, &quot;red&quot; - it is impossible to calculate, for example,  you entered a wrong data" display="Template!A1" xr:uid="{D265574B-C0D8-4901-861B-31D87C87A7DB}"/>
    <hyperlink ref="AI108" location="Template!A1" tooltip="The &quot;green&quot;  - all information was entered,  &quot;yellow&quot; - some assumptions made for the calculation, &quot;red&quot; - it is impossible to calculate, for example,  you entered a wrong data" display="Template!A1" xr:uid="{1AFE6123-A760-4988-B4F7-FD98257D638D}"/>
    <hyperlink ref="AK12" location="Template!A1" tooltip="The &quot;green&quot;  - all information was entered,  &quot;yellow&quot; - some assumptions made for the calculation, &quot;red&quot; - it is impossible to calculate, for example,  you entered a wrong data" display="Template!A1" xr:uid="{96F73FF7-B196-4A55-9BEF-48B3206692C2}"/>
    <hyperlink ref="AK14" location="Template!A1" tooltip="The &quot;green&quot;  - all information was entered,  &quot;yellow&quot; - some assumptions made for the calculation, &quot;red&quot; - it is impossible to calculate, for example,  you entered a wrong data" display="Template!A1" xr:uid="{0D0470B4-9C37-4DBC-859F-BDD7CE945E7B}"/>
    <hyperlink ref="AK16" location="Template!A1" tooltip="The &quot;green&quot;  - all information was entered,  &quot;yellow&quot; - some assumptions made for the calculation, &quot;red&quot; - it is impossible to calculate, for example,  you entered a wrong data" display="Template!A1" xr:uid="{1F2E3CFD-53E8-4E8E-943C-B91E41C39942}"/>
    <hyperlink ref="AK18" location="Template!A1" tooltip="The &quot;green&quot;  - all information was entered,  &quot;yellow&quot; - some assumptions made for the calculation, &quot;red&quot; - it is impossible to calculate, for example,  you entered a wrong data" display="Template!A1" xr:uid="{8D2DCCBA-B6F1-4B77-8D8B-843B670F11C4}"/>
    <hyperlink ref="AK20" location="Template!A1" tooltip="The &quot;green&quot;  - all information was entered,  &quot;yellow&quot; - some assumptions made for the calculation, &quot;red&quot; - it is impossible to calculate, for example,  you entered a wrong data" display="Template!A1" xr:uid="{E4558E1A-9612-415D-AE14-0E9A0D685DC6}"/>
    <hyperlink ref="AK22" location="Template!A1" tooltip="The &quot;green&quot;  - all information was entered,  &quot;yellow&quot; - some assumptions made for the calculation, &quot;red&quot; - it is impossible to calculate, for example,  you entered a wrong data" display="Template!A1" xr:uid="{558CDE01-8D42-438C-B283-4BCB092277D4}"/>
    <hyperlink ref="AK24" location="Template!A1" tooltip="The &quot;green&quot;  - all information was entered,  &quot;yellow&quot; - some assumptions made for the calculation, &quot;red&quot; - it is impossible to calculate, for example,  you entered a wrong data" display="Template!A1" xr:uid="{CBB12278-2A1C-476F-AEED-F7729A010BF1}"/>
    <hyperlink ref="AK26" location="Template!A1" tooltip="The &quot;green&quot;  - all information was entered,  &quot;yellow&quot; - some assumptions made for the calculation, &quot;red&quot; - it is impossible to calculate, for example,  you entered a wrong data" display="Template!A1" xr:uid="{50C9A8B3-5816-416B-A139-79F14583161F}"/>
    <hyperlink ref="AK28" location="Template!A1" tooltip="The &quot;green&quot;  - all information was entered,  &quot;yellow&quot; - some assumptions made for the calculation, &quot;red&quot; - it is impossible to calculate, for example,  you entered a wrong data" display="Template!A1" xr:uid="{1078E390-E485-499F-B3A8-2AC9DB90EA78}"/>
    <hyperlink ref="AK30" location="Template!A1" tooltip="The &quot;green&quot;  - all information was entered,  &quot;yellow&quot; - some assumptions made for the calculation, &quot;red&quot; - it is impossible to calculate, for example,  you entered a wrong data" display="Template!A1" xr:uid="{AFDB50E9-4DBE-478B-BDDA-5599259D97A2}"/>
    <hyperlink ref="AK32" location="Template!A1" tooltip="The &quot;green&quot;  - all information was entered,  &quot;yellow&quot; - some assumptions made for the calculation, &quot;red&quot; - it is impossible to calculate, for example,  you entered a wrong data" display="Template!A1" xr:uid="{BD10CAA0-F892-4511-9E26-294A212D9ADE}"/>
    <hyperlink ref="AK34" location="Template!A1" tooltip="The &quot;green&quot;  - all information was entered,  &quot;yellow&quot; - some assumptions made for the calculation, &quot;red&quot; - it is impossible to calculate, for example,  you entered a wrong data" display="Template!A1" xr:uid="{7B611C55-7EA9-4771-9C49-D270919A4054}"/>
    <hyperlink ref="AK36" location="Template!A1" tooltip="The &quot;green&quot;  - all information was entered,  &quot;yellow&quot; - some assumptions made for the calculation, &quot;red&quot; - it is impossible to calculate, for example,  you entered a wrong data" display="Template!A1" xr:uid="{E4882B7B-9115-42E9-922C-316540C7FA18}"/>
    <hyperlink ref="AK38" location="Template!A1" tooltip="The &quot;green&quot;  - all information was entered,  &quot;yellow&quot; - some assumptions made for the calculation, &quot;red&quot; - it is impossible to calculate, for example,  you entered a wrong data" display="Template!A1" xr:uid="{28FE5750-34F6-4B68-B674-61F1F4C9FFB1}"/>
    <hyperlink ref="AK40" location="Template!A1" tooltip="The &quot;green&quot;  - all information was entered,  &quot;yellow&quot; - some assumptions made for the calculation, &quot;red&quot; - it is impossible to calculate, for example,  you entered a wrong data" display="Template!A1" xr:uid="{AEE42A90-AEF2-4F60-A496-E4B06E18C5AB}"/>
    <hyperlink ref="AK42" location="Template!A1" tooltip="The &quot;green&quot;  - all information was entered,  &quot;yellow&quot; - some assumptions made for the calculation, &quot;red&quot; - it is impossible to calculate, for example,  you entered a wrong data" display="Template!A1" xr:uid="{DF03C256-DD68-45A2-857E-C381396E43DB}"/>
    <hyperlink ref="AK44" location="Template!A1" tooltip="The &quot;green&quot;  - all information was entered,  &quot;yellow&quot; - some assumptions made for the calculation, &quot;red&quot; - it is impossible to calculate, for example,  you entered a wrong data" display="Template!A1" xr:uid="{83AD7F0E-6886-464F-942F-259A8D1890DF}"/>
    <hyperlink ref="AK46" location="Template!A1" tooltip="The &quot;green&quot;  - all information was entered,  &quot;yellow&quot; - some assumptions made for the calculation, &quot;red&quot; - it is impossible to calculate, for example,  you entered a wrong data" display="Template!A1" xr:uid="{B6D0E6EF-FD5E-4940-A77F-B281C583AAC5}"/>
    <hyperlink ref="AK48" location="Template!A1" tooltip="The &quot;green&quot;  - all information was entered,  &quot;yellow&quot; - some assumptions made for the calculation, &quot;red&quot; - it is impossible to calculate, for example,  you entered a wrong data" display="Template!A1" xr:uid="{BC5661C7-5F00-435F-8207-AD9783C5EA5C}"/>
    <hyperlink ref="AK50" location="Template!A1" tooltip="The &quot;green&quot;  - all information was entered,  &quot;yellow&quot; - some assumptions made for the calculation, &quot;red&quot; - it is impossible to calculate, for example,  you entered a wrong data" display="Template!A1" xr:uid="{709081F8-3AD5-4EC2-9096-9C2D09A05606}"/>
    <hyperlink ref="AK52" location="Template!A1" tooltip="The &quot;green&quot;  - all information was entered,  &quot;yellow&quot; - some assumptions made for the calculation, &quot;red&quot; - it is impossible to calculate, for example,  you entered a wrong data" display="Template!A1" xr:uid="{76DF8EAF-E01B-4DD9-BBF9-DB9909C89E27}"/>
    <hyperlink ref="AK54" location="Template!A1" tooltip="The &quot;green&quot;  - all information was entered,  &quot;yellow&quot; - some assumptions made for the calculation, &quot;red&quot; - it is impossible to calculate, for example,  you entered a wrong data" display="Template!A1" xr:uid="{56EFB2BB-F83A-4152-A47B-113C34AF65E4}"/>
    <hyperlink ref="AK56" location="Template!A1" tooltip="The &quot;green&quot;  - all information was entered,  &quot;yellow&quot; - some assumptions made for the calculation, &quot;red&quot; - it is impossible to calculate, for example,  you entered a wrong data" display="Template!A1" xr:uid="{01075C6B-D688-4319-8E2B-28C615A84EFD}"/>
    <hyperlink ref="AK58" location="Template!A1" tooltip="The &quot;green&quot;  - all information was entered,  &quot;yellow&quot; - some assumptions made for the calculation, &quot;red&quot; - it is impossible to calculate, for example,  you entered a wrong data" display="Template!A1" xr:uid="{C1D028FA-08C7-41CE-AFFE-686E2A482A07}"/>
    <hyperlink ref="AK60" location="Template!A1" tooltip="The &quot;green&quot;  - all information was entered,  &quot;yellow&quot; - some assumptions made for the calculation, &quot;red&quot; - it is impossible to calculate, for example,  you entered a wrong data" display="Template!A1" xr:uid="{746F4678-8911-4BC6-A1B7-51CFCACF582A}"/>
    <hyperlink ref="AK62" location="Template!A1" tooltip="The &quot;green&quot;  - all information was entered,  &quot;yellow&quot; - some assumptions made for the calculation, &quot;red&quot; - it is impossible to calculate, for example,  you entered a wrong data" display="Template!A1" xr:uid="{92341EB2-E3B1-48F3-AA88-3A4CA4421146}"/>
    <hyperlink ref="AK64" location="Template!A1" tooltip="The &quot;green&quot;  - all information was entered,  &quot;yellow&quot; - some assumptions made for the calculation, &quot;red&quot; - it is impossible to calculate, for example,  you entered a wrong data" display="Template!A1" xr:uid="{626917A3-CB1B-4A40-AAD1-CA4AC85A6220}"/>
    <hyperlink ref="AK66" location="Template!A1" tooltip="The &quot;green&quot;  - all information was entered,  &quot;yellow&quot; - some assumptions made for the calculation, &quot;red&quot; - it is impossible to calculate, for example,  you entered a wrong data" display="Template!A1" xr:uid="{2F87EFF8-DAA5-4470-AB04-13DED9E06131}"/>
    <hyperlink ref="AK68" location="Template!A1" tooltip="The &quot;green&quot;  - all information was entered,  &quot;yellow&quot; - some assumptions made for the calculation, &quot;red&quot; - it is impossible to calculate, for example,  you entered a wrong data" display="Template!A1" xr:uid="{2C94219A-60A6-47ED-9BD4-14222B44F301}"/>
    <hyperlink ref="AK70" location="Template!A1" tooltip="The &quot;green&quot;  - all information was entered,  &quot;yellow&quot; - some assumptions made for the calculation, &quot;red&quot; - it is impossible to calculate, for example,  you entered a wrong data" display="Template!A1" xr:uid="{011F9CEE-E67B-4B61-AEB1-EBCDB2CA1ADF}"/>
    <hyperlink ref="AK72" location="Template!A1" tooltip="The &quot;green&quot;  - all information was entered,  &quot;yellow&quot; - some assumptions made for the calculation, &quot;red&quot; - it is impossible to calculate, for example,  you entered a wrong data" display="Template!A1" xr:uid="{D4DB81AA-1B49-457A-BBA4-D83B85D1774C}"/>
    <hyperlink ref="AK74" location="Template!A1" tooltip="The &quot;green&quot;  - all information was entered,  &quot;yellow&quot; - some assumptions made for the calculation, &quot;red&quot; - it is impossible to calculate, for example,  you entered a wrong data" display="Template!A1" xr:uid="{E3E01768-99AE-449D-ACF1-9C51139ABDCB}"/>
    <hyperlink ref="AK76" location="Template!A1" tooltip="The &quot;green&quot;  - all information was entered,  &quot;yellow&quot; - some assumptions made for the calculation, &quot;red&quot; - it is impossible to calculate, for example,  you entered a wrong data" display="Template!A1" xr:uid="{C3A5B317-0937-422D-8368-EA447B188DE3}"/>
    <hyperlink ref="AK78" location="Template!A1" tooltip="The &quot;green&quot;  - all information was entered,  &quot;yellow&quot; - some assumptions made for the calculation, &quot;red&quot; - it is impossible to calculate, for example,  you entered a wrong data" display="Template!A1" xr:uid="{A3B05101-83B8-45F3-8140-CEAF89E90F3E}"/>
    <hyperlink ref="AK80" location="Template!A1" tooltip="The &quot;green&quot;  - all information was entered,  &quot;yellow&quot; - some assumptions made for the calculation, &quot;red&quot; - it is impossible to calculate, for example,  you entered a wrong data" display="Template!A1" xr:uid="{1A30C3DD-46A9-4F7A-9790-E5BA61D73417}"/>
    <hyperlink ref="AK82" location="Template!A1" tooltip="The &quot;green&quot;  - all information was entered,  &quot;yellow&quot; - some assumptions made for the calculation, &quot;red&quot; - it is impossible to calculate, for example,  you entered a wrong data" display="Template!A1" xr:uid="{2F2384EB-8777-4478-92A8-6DCF0659C8D2}"/>
    <hyperlink ref="AK84" location="Template!A1" tooltip="The &quot;green&quot;  - all information was entered,  &quot;yellow&quot; - some assumptions made for the calculation, &quot;red&quot; - it is impossible to calculate, for example,  you entered a wrong data" display="Template!A1" xr:uid="{6C71568B-55B3-42CE-B312-14B159DF7ABC}"/>
    <hyperlink ref="AK86" location="Template!A1" tooltip="The &quot;green&quot;  - all information was entered,  &quot;yellow&quot; - some assumptions made for the calculation, &quot;red&quot; - it is impossible to calculate, for example,  you entered a wrong data" display="Template!A1" xr:uid="{BBC28FE0-D828-4DA7-9E0D-40D206F6A5A4}"/>
    <hyperlink ref="AK88" location="Template!A1" tooltip="The &quot;green&quot;  - all information was entered,  &quot;yellow&quot; - some assumptions made for the calculation, &quot;red&quot; - it is impossible to calculate, for example,  you entered a wrong data" display="Template!A1" xr:uid="{FB83951D-D166-4413-9860-AD0CD7667EEC}"/>
    <hyperlink ref="AK90" location="Template!A1" tooltip="The &quot;green&quot;  - all information was entered,  &quot;yellow&quot; - some assumptions made for the calculation, &quot;red&quot; - it is impossible to calculate, for example,  you entered a wrong data" display="Template!A1" xr:uid="{8CB74802-F39A-4C30-91FF-1DEDCA5969DB}"/>
    <hyperlink ref="AK92" location="Template!A1" tooltip="The &quot;green&quot;  - all information was entered,  &quot;yellow&quot; - some assumptions made for the calculation, &quot;red&quot; - it is impossible to calculate, for example,  you entered a wrong data" display="Template!A1" xr:uid="{C8381A1B-B20A-4FC0-8B54-AC77A4596F19}"/>
    <hyperlink ref="AK94" location="Template!A1" tooltip="The &quot;green&quot;  - all information was entered,  &quot;yellow&quot; - some assumptions made for the calculation, &quot;red&quot; - it is impossible to calculate, for example,  you entered a wrong data" display="Template!A1" xr:uid="{080EFD84-8A28-4D2D-B574-E18244A4F7E6}"/>
    <hyperlink ref="AK96" location="Template!A1" tooltip="The &quot;green&quot;  - all information was entered,  &quot;yellow&quot; - some assumptions made for the calculation, &quot;red&quot; - it is impossible to calculate, for example,  you entered a wrong data" display="Template!A1" xr:uid="{7832F9AD-ABF4-461B-B563-D6BA5B55DD90}"/>
    <hyperlink ref="AK98" location="Template!A1" tooltip="The &quot;green&quot;  - all information was entered,  &quot;yellow&quot; - some assumptions made for the calculation, &quot;red&quot; - it is impossible to calculate, for example,  you entered a wrong data" display="Template!A1" xr:uid="{63D7901D-52A4-4248-B9D9-D44EA39A5368}"/>
    <hyperlink ref="AK100" location="Template!A1" tooltip="The &quot;green&quot;  - all information was entered,  &quot;yellow&quot; - some assumptions made for the calculation, &quot;red&quot; - it is impossible to calculate, for example,  you entered a wrong data" display="Template!A1" xr:uid="{BF367EF9-6E89-462F-B309-65329EB0435A}"/>
    <hyperlink ref="AK102" location="Template!A1" tooltip="The &quot;green&quot;  - all information was entered,  &quot;yellow&quot; - some assumptions made for the calculation, &quot;red&quot; - it is impossible to calculate, for example,  you entered a wrong data" display="Template!A1" xr:uid="{1DEF073C-42D7-462F-A1D5-69D7EB891C7F}"/>
    <hyperlink ref="AK104" location="Template!A1" tooltip="The &quot;green&quot;  - all information was entered,  &quot;yellow&quot; - some assumptions made for the calculation, &quot;red&quot; - it is impossible to calculate, for example,  you entered a wrong data" display="Template!A1" xr:uid="{9F7DA726-BA89-412C-BEF9-8FCDFAF36075}"/>
    <hyperlink ref="AK106" location="Template!A1" tooltip="The &quot;green&quot;  - all information was entered,  &quot;yellow&quot; - some assumptions made for the calculation, &quot;red&quot; - it is impossible to calculate, for example,  you entered a wrong data" display="Template!A1" xr:uid="{957EB994-3D1C-4848-B734-CD98A3E79DB8}"/>
    <hyperlink ref="AK108" location="Template!A1" tooltip="The &quot;green&quot;  - all information was entered,  &quot;yellow&quot; - some assumptions made for the calculation, &quot;red&quot; - it is impossible to calculate, for example,  you entered a wrong data" display="Template!A1" xr:uid="{46C3ECA8-C26B-423E-97FF-6C1D27D05A11}"/>
    <hyperlink ref="AJ12" location="Template!A1" tooltip="The &quot;green&quot;  - all information was entered,  &quot;yellow&quot; - some assumptions made for the calculation, &quot;red&quot; - it is impossible to calculate, for example,  you entered a wrong data" display="Template!A1" xr:uid="{44498025-11B7-4EF5-93C9-6E5AFA2D13F5}"/>
    <hyperlink ref="AJ14" location="Template!A1" tooltip="The &quot;green&quot;  - all information was entered,  &quot;yellow&quot; - some assumptions made for the calculation, &quot;red&quot; - it is impossible to calculate, for example,  you entered a wrong data" display="Template!A1" xr:uid="{E8891C61-E682-4601-BCD8-C2814E613C56}"/>
    <hyperlink ref="AJ16" location="Template!A1" tooltip="The &quot;green&quot;  - all information was entered,  &quot;yellow&quot; - some assumptions made for the calculation, &quot;red&quot; - it is impossible to calculate, for example,  you entered a wrong data" display="Template!A1" xr:uid="{3AFBC186-82A6-4528-8805-62EF8D43EC17}"/>
    <hyperlink ref="AJ18" location="Template!A1" tooltip="The &quot;green&quot;  - all information was entered,  &quot;yellow&quot; - some assumptions made for the calculation, &quot;red&quot; - it is impossible to calculate, for example,  you entered a wrong data" display="Template!A1" xr:uid="{7AE13CC4-49C3-4881-9BDE-6F237C92598E}"/>
    <hyperlink ref="AJ20" location="Template!A1" tooltip="The &quot;green&quot;  - all information was entered,  &quot;yellow&quot; - some assumptions made for the calculation, &quot;red&quot; - it is impossible to calculate, for example,  you entered a wrong data" display="Template!A1" xr:uid="{DF3FCC97-4DB7-4C9B-9786-3641AEC39352}"/>
    <hyperlink ref="AJ22" location="Template!A1" tooltip="The &quot;green&quot;  - all information was entered,  &quot;yellow&quot; - some assumptions made for the calculation, &quot;red&quot; - it is impossible to calculate, for example,  you entered a wrong data" display="Template!A1" xr:uid="{5FC7F3D7-9824-4F74-96EF-B9C4AAB44417}"/>
    <hyperlink ref="AJ24" location="Template!A1" tooltip="The &quot;green&quot;  - all information was entered,  &quot;yellow&quot; - some assumptions made for the calculation, &quot;red&quot; - it is impossible to calculate, for example,  you entered a wrong data" display="Template!A1" xr:uid="{27E4DE3D-8B14-4352-BF13-67E6B7870C08}"/>
    <hyperlink ref="AJ26" location="Template!A1" tooltip="The &quot;green&quot;  - all information was entered,  &quot;yellow&quot; - some assumptions made for the calculation, &quot;red&quot; - it is impossible to calculate, for example,  you entered a wrong data" display="Template!A1" xr:uid="{6B3B37D9-4903-4BEE-AABD-CC51A3C13B51}"/>
    <hyperlink ref="AJ28" location="Template!A1" tooltip="The &quot;green&quot;  - all information was entered,  &quot;yellow&quot; - some assumptions made for the calculation, &quot;red&quot; - it is impossible to calculate, for example,  you entered a wrong data" display="Template!A1" xr:uid="{ED072205-FD16-4D0B-A9F0-684D9C080704}"/>
    <hyperlink ref="AJ30" location="Template!A1" tooltip="The &quot;green&quot;  - all information was entered,  &quot;yellow&quot; - some assumptions made for the calculation, &quot;red&quot; - it is impossible to calculate, for example,  you entered a wrong data" display="Template!A1" xr:uid="{78898006-D53D-460B-A614-17923C45D191}"/>
    <hyperlink ref="AJ32" location="Template!A1" tooltip="The &quot;green&quot;  - all information was entered,  &quot;yellow&quot; - some assumptions made for the calculation, &quot;red&quot; - it is impossible to calculate, for example,  you entered a wrong data" display="Template!A1" xr:uid="{1D4F46CF-1D2D-4261-9B18-FF52331FFF70}"/>
    <hyperlink ref="AJ34" location="Template!A1" tooltip="The &quot;green&quot;  - all information was entered,  &quot;yellow&quot; - some assumptions made for the calculation, &quot;red&quot; - it is impossible to calculate, for example,  you entered a wrong data" display="Template!A1" xr:uid="{4120505D-C69B-4B97-BFAC-DCEC3A83EE1D}"/>
    <hyperlink ref="AJ36" location="Template!A1" tooltip="The &quot;green&quot;  - all information was entered,  &quot;yellow&quot; - some assumptions made for the calculation, &quot;red&quot; - it is impossible to calculate, for example,  you entered a wrong data" display="Template!A1" xr:uid="{1DB87C7C-FE35-49C0-B67E-1023B83612AB}"/>
    <hyperlink ref="AJ38" location="Template!A1" tooltip="The &quot;green&quot;  - all information was entered,  &quot;yellow&quot; - some assumptions made for the calculation, &quot;red&quot; - it is impossible to calculate, for example,  you entered a wrong data" display="Template!A1" xr:uid="{72514DB0-6CCC-45E2-BAA5-03B97137D47C}"/>
    <hyperlink ref="AJ40" location="Template!A1" tooltip="The &quot;green&quot;  - all information was entered,  &quot;yellow&quot; - some assumptions made for the calculation, &quot;red&quot; - it is impossible to calculate, for example,  you entered a wrong data" display="Template!A1" xr:uid="{37487A4E-484B-4664-8053-F82C972EF1B3}"/>
    <hyperlink ref="AJ42" location="Template!A1" tooltip="The &quot;green&quot;  - all information was entered,  &quot;yellow&quot; - some assumptions made for the calculation, &quot;red&quot; - it is impossible to calculate, for example,  you entered a wrong data" display="Template!A1" xr:uid="{8B0961E1-5AF5-4352-A375-BC2CBDD4ED08}"/>
    <hyperlink ref="AJ44" location="Template!A1" tooltip="The &quot;green&quot;  - all information was entered,  &quot;yellow&quot; - some assumptions made for the calculation, &quot;red&quot; - it is impossible to calculate, for example,  you entered a wrong data" display="Template!A1" xr:uid="{EC95B7C8-DDB1-45C1-8DF2-1C5CB3193DA2}"/>
    <hyperlink ref="AJ46" location="Template!A1" tooltip="The &quot;green&quot;  - all information was entered,  &quot;yellow&quot; - some assumptions made for the calculation, &quot;red&quot; - it is impossible to calculate, for example,  you entered a wrong data" display="Template!A1" xr:uid="{D9850B72-84BF-4F1A-8569-20EFB2241757}"/>
    <hyperlink ref="AJ48" location="Template!A1" tooltip="The &quot;green&quot;  - all information was entered,  &quot;yellow&quot; - some assumptions made for the calculation, &quot;red&quot; - it is impossible to calculate, for example,  you entered a wrong data" display="Template!A1" xr:uid="{E046BC62-8FFB-4093-84CC-D97AF322D551}"/>
    <hyperlink ref="AJ50" location="Template!A1" tooltip="The &quot;green&quot;  - all information was entered,  &quot;yellow&quot; - some assumptions made for the calculation, &quot;red&quot; - it is impossible to calculate, for example,  you entered a wrong data" display="Template!A1" xr:uid="{C686FFCD-D804-4B35-BBCC-E5D968BAD21C}"/>
    <hyperlink ref="AJ52" location="Template!A1" tooltip="The &quot;green&quot;  - all information was entered,  &quot;yellow&quot; - some assumptions made for the calculation, &quot;red&quot; - it is impossible to calculate, for example,  you entered a wrong data" display="Template!A1" xr:uid="{CD284186-763E-495B-8101-FED76B7B542D}"/>
    <hyperlink ref="AJ54" location="Template!A1" tooltip="The &quot;green&quot;  - all information was entered,  &quot;yellow&quot; - some assumptions made for the calculation, &quot;red&quot; - it is impossible to calculate, for example,  you entered a wrong data" display="Template!A1" xr:uid="{396F8B6E-2861-4FDF-9374-C6BE9CC2D7AE}"/>
    <hyperlink ref="AJ56" location="Template!A1" tooltip="The &quot;green&quot;  - all information was entered,  &quot;yellow&quot; - some assumptions made for the calculation, &quot;red&quot; - it is impossible to calculate, for example,  you entered a wrong data" display="Template!A1" xr:uid="{A26E53C4-F78D-480D-BD45-4FA2C6C863F1}"/>
    <hyperlink ref="AJ58" location="Template!A1" tooltip="The &quot;green&quot;  - all information was entered,  &quot;yellow&quot; - some assumptions made for the calculation, &quot;red&quot; - it is impossible to calculate, for example,  you entered a wrong data" display="Template!A1" xr:uid="{BAA31AD6-3378-4932-96A6-2EFDEB6EF050}"/>
    <hyperlink ref="AJ60" location="Template!A1" tooltip="The &quot;green&quot;  - all information was entered,  &quot;yellow&quot; - some assumptions made for the calculation, &quot;red&quot; - it is impossible to calculate, for example,  you entered a wrong data" display="Template!A1" xr:uid="{9F9E0424-E5DE-426A-8F17-9F0EA11792F5}"/>
    <hyperlink ref="AJ62" location="Template!A1" tooltip="The &quot;green&quot;  - all information was entered,  &quot;yellow&quot; - some assumptions made for the calculation, &quot;red&quot; - it is impossible to calculate, for example,  you entered a wrong data" display="Template!A1" xr:uid="{F1A78030-4EA9-4D37-9EC2-5D038A05E8CF}"/>
    <hyperlink ref="AJ64" location="Template!A1" tooltip="The &quot;green&quot;  - all information was entered,  &quot;yellow&quot; - some assumptions made for the calculation, &quot;red&quot; - it is impossible to calculate, for example,  you entered a wrong data" display="Template!A1" xr:uid="{98038E94-69DB-4AD4-B144-4DFE4475772D}"/>
    <hyperlink ref="AJ66" location="Template!A1" tooltip="The &quot;green&quot;  - all information was entered,  &quot;yellow&quot; - some assumptions made for the calculation, &quot;red&quot; - it is impossible to calculate, for example,  you entered a wrong data" display="Template!A1" xr:uid="{B358F531-F075-452A-B44B-F73C6EE85D29}"/>
    <hyperlink ref="AJ68" location="Template!A1" tooltip="The &quot;green&quot;  - all information was entered,  &quot;yellow&quot; - some assumptions made for the calculation, &quot;red&quot; - it is impossible to calculate, for example,  you entered a wrong data" display="Template!A1" xr:uid="{FC012227-6822-4607-8F23-E1A7E2DD533D}"/>
    <hyperlink ref="AJ70" location="Template!A1" tooltip="The &quot;green&quot;  - all information was entered,  &quot;yellow&quot; - some assumptions made for the calculation, &quot;red&quot; - it is impossible to calculate, for example,  you entered a wrong data" display="Template!A1" xr:uid="{A731BE37-A501-48D3-81CA-EE589FDCE4F6}"/>
    <hyperlink ref="AJ72" location="Template!A1" tooltip="The &quot;green&quot;  - all information was entered,  &quot;yellow&quot; - some assumptions made for the calculation, &quot;red&quot; - it is impossible to calculate, for example,  you entered a wrong data" display="Template!A1" xr:uid="{A5A1CD0A-8A42-4426-AE3F-990E98448172}"/>
    <hyperlink ref="AJ74" location="Template!A1" tooltip="The &quot;green&quot;  - all information was entered,  &quot;yellow&quot; - some assumptions made for the calculation, &quot;red&quot; - it is impossible to calculate, for example,  you entered a wrong data" display="Template!A1" xr:uid="{CEB3A37B-7C42-4F8B-98D1-28F2B82E6ED4}"/>
    <hyperlink ref="AJ76" location="Template!A1" tooltip="The &quot;green&quot;  - all information was entered,  &quot;yellow&quot; - some assumptions made for the calculation, &quot;red&quot; - it is impossible to calculate, for example,  you entered a wrong data" display="Template!A1" xr:uid="{430C89E9-EA50-41DB-8877-440353160906}"/>
    <hyperlink ref="AJ78" location="Template!A1" tooltip="The &quot;green&quot;  - all information was entered,  &quot;yellow&quot; - some assumptions made for the calculation, &quot;red&quot; - it is impossible to calculate, for example,  you entered a wrong data" display="Template!A1" xr:uid="{5C26C359-49E2-4FA2-8E85-AF8911D87C8B}"/>
    <hyperlink ref="AJ80" location="Template!A1" tooltip="The &quot;green&quot;  - all information was entered,  &quot;yellow&quot; - some assumptions made for the calculation, &quot;red&quot; - it is impossible to calculate, for example,  you entered a wrong data" display="Template!A1" xr:uid="{7D6E1796-FFE9-4145-AC55-8DA35439579E}"/>
    <hyperlink ref="AJ82" location="Template!A1" tooltip="The &quot;green&quot;  - all information was entered,  &quot;yellow&quot; - some assumptions made for the calculation, &quot;red&quot; - it is impossible to calculate, for example,  you entered a wrong data" display="Template!A1" xr:uid="{779CBBD4-1CEF-4B1F-A4C1-AE2F93D7AD30}"/>
    <hyperlink ref="AJ84" location="Template!A1" tooltip="The &quot;green&quot;  - all information was entered,  &quot;yellow&quot; - some assumptions made for the calculation, &quot;red&quot; - it is impossible to calculate, for example,  you entered a wrong data" display="Template!A1" xr:uid="{1EE0C14A-7AFD-40C2-86B3-4388DEF7A077}"/>
    <hyperlink ref="AJ86" location="Template!A1" tooltip="The &quot;green&quot;  - all information was entered,  &quot;yellow&quot; - some assumptions made for the calculation, &quot;red&quot; - it is impossible to calculate, for example,  you entered a wrong data" display="Template!A1" xr:uid="{C66446CC-41F6-43DB-AC57-CD0A83D33984}"/>
    <hyperlink ref="AJ88" location="Template!A1" tooltip="The &quot;green&quot;  - all information was entered,  &quot;yellow&quot; - some assumptions made for the calculation, &quot;red&quot; - it is impossible to calculate, for example,  you entered a wrong data" display="Template!A1" xr:uid="{7E52C4DE-BB2D-4369-9962-DA1FAB3BC36A}"/>
    <hyperlink ref="AJ90" location="Template!A1" tooltip="The &quot;green&quot;  - all information was entered,  &quot;yellow&quot; - some assumptions made for the calculation, &quot;red&quot; - it is impossible to calculate, for example,  you entered a wrong data" display="Template!A1" xr:uid="{3206C5B6-BD40-4AFA-9943-0FDD91D1AC42}"/>
    <hyperlink ref="AJ92" location="Template!A1" tooltip="The &quot;green&quot;  - all information was entered,  &quot;yellow&quot; - some assumptions made for the calculation, &quot;red&quot; - it is impossible to calculate, for example,  you entered a wrong data" display="Template!A1" xr:uid="{A7B7F1A6-AA21-4D47-B96A-FFFADFA0D7F7}"/>
    <hyperlink ref="AJ94" location="Template!A1" tooltip="The &quot;green&quot;  - all information was entered,  &quot;yellow&quot; - some assumptions made for the calculation, &quot;red&quot; - it is impossible to calculate, for example,  you entered a wrong data" display="Template!A1" xr:uid="{B02C8028-F425-4D5F-A43D-6F84FCC61DEC}"/>
    <hyperlink ref="AJ96" location="Template!A1" tooltip="The &quot;green&quot;  - all information was entered,  &quot;yellow&quot; - some assumptions made for the calculation, &quot;red&quot; - it is impossible to calculate, for example,  you entered a wrong data" display="Template!A1" xr:uid="{B70A9AEF-F21C-4A50-AD8E-EE66FA66D21D}"/>
    <hyperlink ref="AJ98" location="Template!A1" tooltip="The &quot;green&quot;  - all information was entered,  &quot;yellow&quot; - some assumptions made for the calculation, &quot;red&quot; - it is impossible to calculate, for example,  you entered a wrong data" display="Template!A1" xr:uid="{A8790D9D-8FF2-4A9B-BBD5-86FD662713BB}"/>
    <hyperlink ref="AJ100" location="Template!A1" tooltip="The &quot;green&quot;  - all information was entered,  &quot;yellow&quot; - some assumptions made for the calculation, &quot;red&quot; - it is impossible to calculate, for example,  you entered a wrong data" display="Template!A1" xr:uid="{E736E40E-0759-4141-9B8D-BBA0E965A29F}"/>
    <hyperlink ref="AJ102" location="Template!A1" tooltip="The &quot;green&quot;  - all information was entered,  &quot;yellow&quot; - some assumptions made for the calculation, &quot;red&quot; - it is impossible to calculate, for example,  you entered a wrong data" display="Template!A1" xr:uid="{E48032FF-0AA6-4D2F-ABD5-11034BD01742}"/>
    <hyperlink ref="AJ104" location="Template!A1" tooltip="The &quot;green&quot;  - all information was entered,  &quot;yellow&quot; - some assumptions made for the calculation, &quot;red&quot; - it is impossible to calculate, for example,  you entered a wrong data" display="Template!A1" xr:uid="{B9BC0A9B-0254-40FA-A567-077BDC1D843B}"/>
    <hyperlink ref="AJ106" location="Template!A1" tooltip="The &quot;green&quot;  - all information was entered,  &quot;yellow&quot; - some assumptions made for the calculation, &quot;red&quot; - it is impossible to calculate, for example,  you entered a wrong data" display="Template!A1" xr:uid="{5A09A997-D216-45CC-BF45-49DD91B77939}"/>
    <hyperlink ref="AJ108" location="Template!A1" tooltip="The &quot;green&quot;  - all information was entered,  &quot;yellow&quot; - some assumptions made for the calculation, &quot;red&quot; - it is impossible to calculate, for example,  you entered a wrong data" display="Template!A1" xr:uid="{8F3D2A20-5A6D-4EC2-9527-09CB603B6163}"/>
    <hyperlink ref="E4:I4" location="Template!A1" tooltip="This section is used by methodology of connecting schools to broadband transport backbones (Middle-Mile)" display="Geographical Location                                            (this section is used by methodology of connecting schools to broadband transport backbones (Middle-Mile))" xr:uid="{0E016F19-7424-4923-903F-5F3259610985}"/>
    <hyperlink ref="G5:G8" location="Template!A1" tooltip="Leave this field blank if there is no cellular coverage" display="Template!A1" xr:uid="{127E690D-1DE2-464E-9A46-DC5DE8B99AE9}"/>
    <hyperlink ref="H5:H8" location="Template!A1" tooltip="Leave this field blank if there is no electricity in school" display="Template!A1" xr:uid="{FE4CCAA3-DDBE-4E3C-8CDF-7F9C5EB82F0F}"/>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2020-10-15T17:25:19Z</dcterms:modified>
</cp:coreProperties>
</file>